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rsy\matura\zadanko89\"/>
    </mc:Choice>
  </mc:AlternateContent>
  <xr:revisionPtr revIDLastSave="0" documentId="13_ncr:40009_{6E52A6BB-0C9D-4BAC-9014-694584A0A110}" xr6:coauthVersionLast="45" xr6:coauthVersionMax="45" xr10:uidLastSave="{00000000-0000-0000-0000-000000000000}"/>
  <bookViews>
    <workbookView xWindow="-120" yWindow="480" windowWidth="24240" windowHeight="13140"/>
  </bookViews>
  <sheets>
    <sheet name="punkty_rekrutacyjne" sheetId="1" r:id="rId1"/>
    <sheet name="Arkusz3" sheetId="4" r:id="rId2"/>
    <sheet name="Tabelka" sheetId="2" r:id="rId3"/>
    <sheet name="Arkusz2" sheetId="3" r:id="rId4"/>
  </sheets>
  <definedNames>
    <definedName name="_xlnm._FilterDatabase" localSheetId="0" hidden="1">punkty_rekrutacyjne!$A$1:$X$515</definedName>
  </definedNames>
  <calcPr calcId="0"/>
</workbook>
</file>

<file path=xl/calcChain.xml><?xml version="1.0" encoding="utf-8"?>
<calcChain xmlns="http://schemas.openxmlformats.org/spreadsheetml/2006/main">
  <c r="Z1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2" i="1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G5" i="4"/>
  <c r="G6" i="4"/>
  <c r="G7" i="4"/>
  <c r="G8" i="4"/>
  <c r="G4" i="4"/>
  <c r="X27" i="1"/>
  <c r="X28" i="1"/>
  <c r="X29" i="1"/>
  <c r="X30" i="1"/>
  <c r="X7" i="1"/>
  <c r="X31" i="1"/>
  <c r="X32" i="1"/>
  <c r="X33" i="1"/>
  <c r="X34" i="1"/>
  <c r="X8" i="1"/>
  <c r="X35" i="1"/>
  <c r="X36" i="1"/>
  <c r="X37" i="1"/>
  <c r="X38" i="1"/>
  <c r="X39" i="1"/>
  <c r="X40" i="1"/>
  <c r="X41" i="1"/>
  <c r="X42" i="1"/>
  <c r="X43" i="1"/>
  <c r="X44" i="1"/>
  <c r="X45" i="1"/>
  <c r="X9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2" i="1"/>
  <c r="X77" i="1"/>
  <c r="X78" i="1"/>
  <c r="X79" i="1"/>
  <c r="X80" i="1"/>
  <c r="X81" i="1"/>
  <c r="X82" i="1"/>
  <c r="X10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11" i="1"/>
  <c r="X99" i="1"/>
  <c r="X100" i="1"/>
  <c r="X101" i="1"/>
  <c r="X102" i="1"/>
  <c r="X103" i="1"/>
  <c r="X12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4" i="1"/>
  <c r="X180" i="1"/>
  <c r="X181" i="1"/>
  <c r="X182" i="1"/>
  <c r="X183" i="1"/>
  <c r="X184" i="1"/>
  <c r="X185" i="1"/>
  <c r="X15" i="1"/>
  <c r="X186" i="1"/>
  <c r="X187" i="1"/>
  <c r="X188" i="1"/>
  <c r="X189" i="1"/>
  <c r="X190" i="1"/>
  <c r="X191" i="1"/>
  <c r="X192" i="1"/>
  <c r="X193" i="1"/>
  <c r="X194" i="1"/>
  <c r="X195" i="1"/>
  <c r="X196" i="1"/>
  <c r="X1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17" i="1"/>
  <c r="X248" i="1"/>
  <c r="X249" i="1"/>
  <c r="X18" i="1"/>
  <c r="X250" i="1"/>
  <c r="X251" i="1"/>
  <c r="X3" i="1"/>
  <c r="X252" i="1"/>
  <c r="X253" i="1"/>
  <c r="X254" i="1"/>
  <c r="X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1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20" i="1"/>
  <c r="X306" i="1"/>
  <c r="X307" i="1"/>
  <c r="X308" i="1"/>
  <c r="X309" i="1"/>
  <c r="X310" i="1"/>
  <c r="X311" i="1"/>
  <c r="X312" i="1"/>
  <c r="X313" i="1"/>
  <c r="X21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22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5" i="1"/>
  <c r="X378" i="1"/>
  <c r="X379" i="1"/>
  <c r="X380" i="1"/>
  <c r="X381" i="1"/>
  <c r="X382" i="1"/>
  <c r="X383" i="1"/>
  <c r="X384" i="1"/>
  <c r="X385" i="1"/>
  <c r="X23" i="1"/>
  <c r="X386" i="1"/>
  <c r="X387" i="1"/>
  <c r="X388" i="1"/>
  <c r="X389" i="1"/>
  <c r="X390" i="1"/>
  <c r="X391" i="1"/>
  <c r="X6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24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25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26" i="1"/>
  <c r="G3" i="3"/>
  <c r="G4" i="3"/>
  <c r="G5" i="3"/>
  <c r="G2" i="3"/>
  <c r="P119" i="1"/>
  <c r="Q119" i="1"/>
  <c r="R119" i="1"/>
  <c r="S119" i="1"/>
  <c r="U119" i="1"/>
  <c r="P379" i="1"/>
  <c r="Q379" i="1"/>
  <c r="R379" i="1"/>
  <c r="S379" i="1"/>
  <c r="U379" i="1"/>
  <c r="P3" i="1"/>
  <c r="Q3" i="1"/>
  <c r="R3" i="1"/>
  <c r="S3" i="1"/>
  <c r="U3" i="1"/>
  <c r="P444" i="1"/>
  <c r="Q444" i="1"/>
  <c r="R444" i="1"/>
  <c r="S444" i="1"/>
  <c r="U444" i="1"/>
  <c r="P376" i="1"/>
  <c r="Q376" i="1"/>
  <c r="R376" i="1"/>
  <c r="S376" i="1"/>
  <c r="U376" i="1"/>
  <c r="P310" i="1"/>
  <c r="Q310" i="1"/>
  <c r="R310" i="1"/>
  <c r="S310" i="1"/>
  <c r="U310" i="1"/>
  <c r="P498" i="1"/>
  <c r="Q498" i="1"/>
  <c r="R498" i="1"/>
  <c r="S498" i="1"/>
  <c r="U498" i="1"/>
  <c r="P135" i="1"/>
  <c r="Q135" i="1"/>
  <c r="R135" i="1"/>
  <c r="S135" i="1"/>
  <c r="U135" i="1"/>
  <c r="P433" i="1"/>
  <c r="Q433" i="1"/>
  <c r="R433" i="1"/>
  <c r="S433" i="1"/>
  <c r="U433" i="1"/>
  <c r="P91" i="1"/>
  <c r="Q91" i="1"/>
  <c r="R91" i="1"/>
  <c r="S91" i="1"/>
  <c r="U91" i="1"/>
  <c r="P77" i="1"/>
  <c r="Q77" i="1"/>
  <c r="R77" i="1"/>
  <c r="S77" i="1"/>
  <c r="U77" i="1"/>
  <c r="P466" i="1"/>
  <c r="Q466" i="1"/>
  <c r="R466" i="1"/>
  <c r="S466" i="1"/>
  <c r="U466" i="1"/>
  <c r="P133" i="1"/>
  <c r="Q133" i="1"/>
  <c r="R133" i="1"/>
  <c r="S133" i="1"/>
  <c r="U133" i="1"/>
  <c r="P174" i="1"/>
  <c r="Q174" i="1"/>
  <c r="R174" i="1"/>
  <c r="S174" i="1"/>
  <c r="U174" i="1"/>
  <c r="P31" i="1"/>
  <c r="Q31" i="1"/>
  <c r="R31" i="1"/>
  <c r="S31" i="1"/>
  <c r="U31" i="1"/>
  <c r="P335" i="1"/>
  <c r="Q335" i="1"/>
  <c r="R335" i="1"/>
  <c r="S335" i="1"/>
  <c r="U335" i="1"/>
  <c r="P454" i="1"/>
  <c r="Q454" i="1"/>
  <c r="R454" i="1"/>
  <c r="S454" i="1"/>
  <c r="U454" i="1"/>
  <c r="P460" i="1"/>
  <c r="Q460" i="1"/>
  <c r="R460" i="1"/>
  <c r="S460" i="1"/>
  <c r="U460" i="1"/>
  <c r="P205" i="1"/>
  <c r="Q205" i="1"/>
  <c r="R205" i="1"/>
  <c r="S205" i="1"/>
  <c r="U205" i="1"/>
  <c r="P72" i="1"/>
  <c r="Q72" i="1"/>
  <c r="R72" i="1"/>
  <c r="S72" i="1"/>
  <c r="U72" i="1"/>
  <c r="P5" i="1"/>
  <c r="Q5" i="1"/>
  <c r="R5" i="1"/>
  <c r="S5" i="1"/>
  <c r="U5" i="1"/>
  <c r="P332" i="1"/>
  <c r="Q332" i="1"/>
  <c r="R332" i="1"/>
  <c r="S332" i="1"/>
  <c r="U332" i="1"/>
  <c r="P445" i="1"/>
  <c r="Q445" i="1"/>
  <c r="R445" i="1"/>
  <c r="S445" i="1"/>
  <c r="U445" i="1"/>
  <c r="P128" i="1"/>
  <c r="Q128" i="1"/>
  <c r="R128" i="1"/>
  <c r="S128" i="1"/>
  <c r="U128" i="1"/>
  <c r="P459" i="1"/>
  <c r="Q459" i="1"/>
  <c r="R459" i="1"/>
  <c r="S459" i="1"/>
  <c r="U459" i="1"/>
  <c r="P54" i="1"/>
  <c r="Q54" i="1"/>
  <c r="R54" i="1"/>
  <c r="S54" i="1"/>
  <c r="U54" i="1"/>
  <c r="P33" i="1"/>
  <c r="Q33" i="1"/>
  <c r="R33" i="1"/>
  <c r="S33" i="1"/>
  <c r="U33" i="1"/>
  <c r="P404" i="1"/>
  <c r="Q404" i="1"/>
  <c r="R404" i="1"/>
  <c r="S404" i="1"/>
  <c r="U404" i="1"/>
  <c r="P244" i="1"/>
  <c r="Q244" i="1"/>
  <c r="R244" i="1"/>
  <c r="S244" i="1"/>
  <c r="U244" i="1"/>
  <c r="P30" i="1"/>
  <c r="Q30" i="1"/>
  <c r="R30" i="1"/>
  <c r="S30" i="1"/>
  <c r="U30" i="1"/>
  <c r="P243" i="1"/>
  <c r="Q243" i="1"/>
  <c r="R243" i="1"/>
  <c r="S243" i="1"/>
  <c r="U243" i="1"/>
  <c r="P464" i="1"/>
  <c r="Q464" i="1"/>
  <c r="R464" i="1"/>
  <c r="S464" i="1"/>
  <c r="U464" i="1"/>
  <c r="P228" i="1"/>
  <c r="Q228" i="1"/>
  <c r="R228" i="1"/>
  <c r="S228" i="1"/>
  <c r="U228" i="1"/>
  <c r="P439" i="1"/>
  <c r="Q439" i="1"/>
  <c r="R439" i="1"/>
  <c r="S439" i="1"/>
  <c r="U439" i="1"/>
  <c r="P392" i="1"/>
  <c r="Q392" i="1"/>
  <c r="R392" i="1"/>
  <c r="S392" i="1"/>
  <c r="U392" i="1"/>
  <c r="P271" i="1"/>
  <c r="Q271" i="1"/>
  <c r="R271" i="1"/>
  <c r="S271" i="1"/>
  <c r="U271" i="1"/>
  <c r="P422" i="1"/>
  <c r="Q422" i="1"/>
  <c r="R422" i="1"/>
  <c r="S422" i="1"/>
  <c r="U422" i="1"/>
  <c r="P146" i="1"/>
  <c r="Q146" i="1"/>
  <c r="R146" i="1"/>
  <c r="S146" i="1"/>
  <c r="U146" i="1"/>
  <c r="P431" i="1"/>
  <c r="Q431" i="1"/>
  <c r="R431" i="1"/>
  <c r="S431" i="1"/>
  <c r="U431" i="1"/>
  <c r="P262" i="1"/>
  <c r="Q262" i="1"/>
  <c r="R262" i="1"/>
  <c r="S262" i="1"/>
  <c r="U262" i="1"/>
  <c r="P234" i="1"/>
  <c r="Q234" i="1"/>
  <c r="R234" i="1"/>
  <c r="S234" i="1"/>
  <c r="U234" i="1"/>
  <c r="P300" i="1"/>
  <c r="Q300" i="1"/>
  <c r="R300" i="1"/>
  <c r="S300" i="1"/>
  <c r="U300" i="1"/>
  <c r="P115" i="1"/>
  <c r="Q115" i="1"/>
  <c r="R115" i="1"/>
  <c r="S115" i="1"/>
  <c r="U115" i="1"/>
  <c r="P329" i="1"/>
  <c r="Q329" i="1"/>
  <c r="R329" i="1"/>
  <c r="S329" i="1"/>
  <c r="U329" i="1"/>
  <c r="P449" i="1"/>
  <c r="Q449" i="1"/>
  <c r="R449" i="1"/>
  <c r="S449" i="1"/>
  <c r="U449" i="1"/>
  <c r="P325" i="1"/>
  <c r="Q325" i="1"/>
  <c r="R325" i="1"/>
  <c r="S325" i="1"/>
  <c r="U325" i="1"/>
  <c r="P408" i="1"/>
  <c r="Q408" i="1"/>
  <c r="R408" i="1"/>
  <c r="S408" i="1"/>
  <c r="U408" i="1"/>
  <c r="P274" i="1"/>
  <c r="Q274" i="1"/>
  <c r="R274" i="1"/>
  <c r="S274" i="1"/>
  <c r="U274" i="1"/>
  <c r="P149" i="1"/>
  <c r="Q149" i="1"/>
  <c r="R149" i="1"/>
  <c r="S149" i="1"/>
  <c r="U149" i="1"/>
  <c r="P167" i="1"/>
  <c r="Q167" i="1"/>
  <c r="R167" i="1"/>
  <c r="S167" i="1"/>
  <c r="U167" i="1"/>
  <c r="P93" i="1"/>
  <c r="Q93" i="1"/>
  <c r="R93" i="1"/>
  <c r="S93" i="1"/>
  <c r="U93" i="1"/>
  <c r="P340" i="1"/>
  <c r="Q340" i="1"/>
  <c r="R340" i="1"/>
  <c r="S340" i="1"/>
  <c r="U340" i="1"/>
  <c r="P382" i="1"/>
  <c r="Q382" i="1"/>
  <c r="R382" i="1"/>
  <c r="S382" i="1"/>
  <c r="U382" i="1"/>
  <c r="P409" i="1"/>
  <c r="Q409" i="1"/>
  <c r="R409" i="1"/>
  <c r="S409" i="1"/>
  <c r="U409" i="1"/>
  <c r="P266" i="1"/>
  <c r="Q266" i="1"/>
  <c r="R266" i="1"/>
  <c r="S266" i="1"/>
  <c r="U266" i="1"/>
  <c r="P166" i="1"/>
  <c r="Q166" i="1"/>
  <c r="R166" i="1"/>
  <c r="S166" i="1"/>
  <c r="U166" i="1"/>
  <c r="P148" i="1"/>
  <c r="Q148" i="1"/>
  <c r="R148" i="1"/>
  <c r="S148" i="1"/>
  <c r="U148" i="1"/>
  <c r="P73" i="1"/>
  <c r="Q73" i="1"/>
  <c r="R73" i="1"/>
  <c r="S73" i="1"/>
  <c r="U73" i="1"/>
  <c r="P245" i="1"/>
  <c r="Q245" i="1"/>
  <c r="R245" i="1"/>
  <c r="S245" i="1"/>
  <c r="U245" i="1"/>
  <c r="P291" i="1"/>
  <c r="Q291" i="1"/>
  <c r="R291" i="1"/>
  <c r="S291" i="1"/>
  <c r="U291" i="1"/>
  <c r="P343" i="1"/>
  <c r="Q343" i="1"/>
  <c r="R343" i="1"/>
  <c r="S343" i="1"/>
  <c r="U343" i="1"/>
  <c r="P19" i="1"/>
  <c r="Q19" i="1"/>
  <c r="R19" i="1"/>
  <c r="S19" i="1"/>
  <c r="U19" i="1"/>
  <c r="P308" i="1"/>
  <c r="Q308" i="1"/>
  <c r="R308" i="1"/>
  <c r="S308" i="1"/>
  <c r="U308" i="1"/>
  <c r="P452" i="1"/>
  <c r="Q452" i="1"/>
  <c r="R452" i="1"/>
  <c r="S452" i="1"/>
  <c r="U452" i="1"/>
  <c r="P170" i="1"/>
  <c r="Q170" i="1"/>
  <c r="R170" i="1"/>
  <c r="S170" i="1"/>
  <c r="U170" i="1"/>
  <c r="P211" i="1"/>
  <c r="Q211" i="1"/>
  <c r="R211" i="1"/>
  <c r="S211" i="1"/>
  <c r="U211" i="1"/>
  <c r="P453" i="1"/>
  <c r="Q453" i="1"/>
  <c r="R453" i="1"/>
  <c r="S453" i="1"/>
  <c r="U453" i="1"/>
  <c r="P140" i="1"/>
  <c r="Q140" i="1"/>
  <c r="R140" i="1"/>
  <c r="S140" i="1"/>
  <c r="U140" i="1"/>
  <c r="P374" i="1"/>
  <c r="Q374" i="1"/>
  <c r="R374" i="1"/>
  <c r="S374" i="1"/>
  <c r="U374" i="1"/>
  <c r="P41" i="1"/>
  <c r="Q41" i="1"/>
  <c r="R41" i="1"/>
  <c r="S41" i="1"/>
  <c r="U41" i="1"/>
  <c r="P280" i="1"/>
  <c r="Q280" i="1"/>
  <c r="R280" i="1"/>
  <c r="S280" i="1"/>
  <c r="U280" i="1"/>
  <c r="P253" i="1"/>
  <c r="Q253" i="1"/>
  <c r="R253" i="1"/>
  <c r="S253" i="1"/>
  <c r="U253" i="1"/>
  <c r="P44" i="1"/>
  <c r="Q44" i="1"/>
  <c r="R44" i="1"/>
  <c r="S44" i="1"/>
  <c r="U44" i="1"/>
  <c r="P514" i="1"/>
  <c r="Q514" i="1"/>
  <c r="R514" i="1"/>
  <c r="S514" i="1"/>
  <c r="U514" i="1"/>
  <c r="P38" i="1"/>
  <c r="Q38" i="1"/>
  <c r="R38" i="1"/>
  <c r="S38" i="1"/>
  <c r="U38" i="1"/>
  <c r="P204" i="1"/>
  <c r="Q204" i="1"/>
  <c r="R204" i="1"/>
  <c r="S204" i="1"/>
  <c r="U204" i="1"/>
  <c r="P187" i="1"/>
  <c r="Q187" i="1"/>
  <c r="R187" i="1"/>
  <c r="S187" i="1"/>
  <c r="U187" i="1"/>
  <c r="P410" i="1"/>
  <c r="Q410" i="1"/>
  <c r="R410" i="1"/>
  <c r="S410" i="1"/>
  <c r="U410" i="1"/>
  <c r="P57" i="1"/>
  <c r="Q57" i="1"/>
  <c r="R57" i="1"/>
  <c r="S57" i="1"/>
  <c r="U57" i="1"/>
  <c r="P45" i="1"/>
  <c r="Q45" i="1"/>
  <c r="R45" i="1"/>
  <c r="S45" i="1"/>
  <c r="U45" i="1"/>
  <c r="P183" i="1"/>
  <c r="Q183" i="1"/>
  <c r="R183" i="1"/>
  <c r="S183" i="1"/>
  <c r="U183" i="1"/>
  <c r="P232" i="1"/>
  <c r="Q232" i="1"/>
  <c r="R232" i="1"/>
  <c r="S232" i="1"/>
  <c r="U232" i="1"/>
  <c r="P224" i="1"/>
  <c r="Q224" i="1"/>
  <c r="R224" i="1"/>
  <c r="S224" i="1"/>
  <c r="U224" i="1"/>
  <c r="P4" i="1"/>
  <c r="Q4" i="1"/>
  <c r="R4" i="1"/>
  <c r="S4" i="1"/>
  <c r="U4" i="1"/>
  <c r="P440" i="1"/>
  <c r="Q440" i="1"/>
  <c r="R440" i="1"/>
  <c r="S440" i="1"/>
  <c r="U440" i="1"/>
  <c r="P366" i="1"/>
  <c r="Q366" i="1"/>
  <c r="R366" i="1"/>
  <c r="S366" i="1"/>
  <c r="U366" i="1"/>
  <c r="P195" i="1"/>
  <c r="Q195" i="1"/>
  <c r="R195" i="1"/>
  <c r="S195" i="1"/>
  <c r="U195" i="1"/>
  <c r="P114" i="1"/>
  <c r="Q114" i="1"/>
  <c r="R114" i="1"/>
  <c r="S114" i="1"/>
  <c r="U114" i="1"/>
  <c r="P2" i="1"/>
  <c r="Q2" i="1"/>
  <c r="R2" i="1"/>
  <c r="S2" i="1"/>
  <c r="U2" i="1"/>
  <c r="P209" i="1"/>
  <c r="Q209" i="1"/>
  <c r="R209" i="1"/>
  <c r="S209" i="1"/>
  <c r="U209" i="1"/>
  <c r="P122" i="1"/>
  <c r="Q122" i="1"/>
  <c r="R122" i="1"/>
  <c r="S122" i="1"/>
  <c r="U122" i="1"/>
  <c r="P103" i="1"/>
  <c r="Q103" i="1"/>
  <c r="R103" i="1"/>
  <c r="S103" i="1"/>
  <c r="U103" i="1"/>
  <c r="P97" i="1"/>
  <c r="Q97" i="1"/>
  <c r="R97" i="1"/>
  <c r="S97" i="1"/>
  <c r="U97" i="1"/>
  <c r="P506" i="1"/>
  <c r="Q506" i="1"/>
  <c r="R506" i="1"/>
  <c r="S506" i="1"/>
  <c r="U506" i="1"/>
  <c r="P396" i="1"/>
  <c r="Q396" i="1"/>
  <c r="R396" i="1"/>
  <c r="S396" i="1"/>
  <c r="U396" i="1"/>
  <c r="P59" i="1"/>
  <c r="Q59" i="1"/>
  <c r="R59" i="1"/>
  <c r="S59" i="1"/>
  <c r="U59" i="1"/>
  <c r="P150" i="1"/>
  <c r="Q150" i="1"/>
  <c r="R150" i="1"/>
  <c r="S150" i="1"/>
  <c r="U150" i="1"/>
  <c r="P227" i="1"/>
  <c r="Q227" i="1"/>
  <c r="R227" i="1"/>
  <c r="S227" i="1"/>
  <c r="U227" i="1"/>
  <c r="P297" i="1"/>
  <c r="Q297" i="1"/>
  <c r="R297" i="1"/>
  <c r="S297" i="1"/>
  <c r="U297" i="1"/>
  <c r="P487" i="1"/>
  <c r="Q487" i="1"/>
  <c r="R487" i="1"/>
  <c r="S487" i="1"/>
  <c r="U487" i="1"/>
  <c r="P436" i="1"/>
  <c r="Q436" i="1"/>
  <c r="R436" i="1"/>
  <c r="S436" i="1"/>
  <c r="U436" i="1"/>
  <c r="P435" i="1"/>
  <c r="Q435" i="1"/>
  <c r="R435" i="1"/>
  <c r="S435" i="1"/>
  <c r="U435" i="1"/>
  <c r="P156" i="1"/>
  <c r="Q156" i="1"/>
  <c r="R156" i="1"/>
  <c r="S156" i="1"/>
  <c r="U156" i="1"/>
  <c r="P296" i="1"/>
  <c r="Q296" i="1"/>
  <c r="R296" i="1"/>
  <c r="S296" i="1"/>
  <c r="U296" i="1"/>
  <c r="P493" i="1"/>
  <c r="Q493" i="1"/>
  <c r="R493" i="1"/>
  <c r="S493" i="1"/>
  <c r="U493" i="1"/>
  <c r="P339" i="1"/>
  <c r="Q339" i="1"/>
  <c r="R339" i="1"/>
  <c r="S339" i="1"/>
  <c r="U339" i="1"/>
  <c r="P416" i="1"/>
  <c r="Q416" i="1"/>
  <c r="R416" i="1"/>
  <c r="S416" i="1"/>
  <c r="U416" i="1"/>
  <c r="P378" i="1"/>
  <c r="Q378" i="1"/>
  <c r="R378" i="1"/>
  <c r="S378" i="1"/>
  <c r="U378" i="1"/>
  <c r="P120" i="1"/>
  <c r="Q120" i="1"/>
  <c r="R120" i="1"/>
  <c r="S120" i="1"/>
  <c r="U120" i="1"/>
  <c r="P132" i="1"/>
  <c r="Q132" i="1"/>
  <c r="R132" i="1"/>
  <c r="S132" i="1"/>
  <c r="U132" i="1"/>
  <c r="P110" i="1"/>
  <c r="Q110" i="1"/>
  <c r="R110" i="1"/>
  <c r="S110" i="1"/>
  <c r="U110" i="1"/>
  <c r="P484" i="1"/>
  <c r="Q484" i="1"/>
  <c r="R484" i="1"/>
  <c r="S484" i="1"/>
  <c r="U484" i="1"/>
  <c r="P502" i="1"/>
  <c r="Q502" i="1"/>
  <c r="R502" i="1"/>
  <c r="S502" i="1"/>
  <c r="U502" i="1"/>
  <c r="P273" i="1"/>
  <c r="Q273" i="1"/>
  <c r="R273" i="1"/>
  <c r="S273" i="1"/>
  <c r="U273" i="1"/>
  <c r="P331" i="1"/>
  <c r="Q331" i="1"/>
  <c r="R331" i="1"/>
  <c r="S331" i="1"/>
  <c r="U331" i="1"/>
  <c r="P161" i="1"/>
  <c r="Q161" i="1"/>
  <c r="R161" i="1"/>
  <c r="S161" i="1"/>
  <c r="U161" i="1"/>
  <c r="P455" i="1"/>
  <c r="Q455" i="1"/>
  <c r="R455" i="1"/>
  <c r="S455" i="1"/>
  <c r="U455" i="1"/>
  <c r="P130" i="1"/>
  <c r="Q130" i="1"/>
  <c r="R130" i="1"/>
  <c r="S130" i="1"/>
  <c r="U130" i="1"/>
  <c r="P513" i="1"/>
  <c r="Q513" i="1"/>
  <c r="R513" i="1"/>
  <c r="S513" i="1"/>
  <c r="U513" i="1"/>
  <c r="P490" i="1"/>
  <c r="Q490" i="1"/>
  <c r="R490" i="1"/>
  <c r="S490" i="1"/>
  <c r="U490" i="1"/>
  <c r="P321" i="1"/>
  <c r="Q321" i="1"/>
  <c r="R321" i="1"/>
  <c r="S321" i="1"/>
  <c r="U321" i="1"/>
  <c r="P63" i="1"/>
  <c r="Q63" i="1"/>
  <c r="R63" i="1"/>
  <c r="S63" i="1"/>
  <c r="U63" i="1"/>
  <c r="P191" i="1"/>
  <c r="Q191" i="1"/>
  <c r="R191" i="1"/>
  <c r="S191" i="1"/>
  <c r="U191" i="1"/>
  <c r="P221" i="1"/>
  <c r="Q221" i="1"/>
  <c r="R221" i="1"/>
  <c r="S221" i="1"/>
  <c r="U221" i="1"/>
  <c r="P220" i="1"/>
  <c r="Q220" i="1"/>
  <c r="R220" i="1"/>
  <c r="S220" i="1"/>
  <c r="U220" i="1"/>
  <c r="P10" i="1"/>
  <c r="Q10" i="1"/>
  <c r="R10" i="1"/>
  <c r="S10" i="1"/>
  <c r="U10" i="1"/>
  <c r="P447" i="1"/>
  <c r="Q447" i="1"/>
  <c r="R447" i="1"/>
  <c r="S447" i="1"/>
  <c r="U447" i="1"/>
  <c r="P89" i="1"/>
  <c r="Q89" i="1"/>
  <c r="R89" i="1"/>
  <c r="S89" i="1"/>
  <c r="U89" i="1"/>
  <c r="P182" i="1"/>
  <c r="Q182" i="1"/>
  <c r="R182" i="1"/>
  <c r="S182" i="1"/>
  <c r="U182" i="1"/>
  <c r="P359" i="1"/>
  <c r="Q359" i="1"/>
  <c r="R359" i="1"/>
  <c r="S359" i="1"/>
  <c r="U359" i="1"/>
  <c r="P207" i="1"/>
  <c r="Q207" i="1"/>
  <c r="R207" i="1"/>
  <c r="S207" i="1"/>
  <c r="U207" i="1"/>
  <c r="P267" i="1"/>
  <c r="Q267" i="1"/>
  <c r="R267" i="1"/>
  <c r="S267" i="1"/>
  <c r="U267" i="1"/>
  <c r="P480" i="1"/>
  <c r="Q480" i="1"/>
  <c r="R480" i="1"/>
  <c r="S480" i="1"/>
  <c r="U480" i="1"/>
  <c r="P430" i="1"/>
  <c r="Q430" i="1"/>
  <c r="R430" i="1"/>
  <c r="S430" i="1"/>
  <c r="U430" i="1"/>
  <c r="P323" i="1"/>
  <c r="Q323" i="1"/>
  <c r="R323" i="1"/>
  <c r="S323" i="1"/>
  <c r="U323" i="1"/>
  <c r="P478" i="1"/>
  <c r="Q478" i="1"/>
  <c r="R478" i="1"/>
  <c r="S478" i="1"/>
  <c r="U478" i="1"/>
  <c r="P461" i="1"/>
  <c r="Q461" i="1"/>
  <c r="R461" i="1"/>
  <c r="S461" i="1"/>
  <c r="U461" i="1"/>
  <c r="P283" i="1"/>
  <c r="Q283" i="1"/>
  <c r="R283" i="1"/>
  <c r="S283" i="1"/>
  <c r="U283" i="1"/>
  <c r="P26" i="1"/>
  <c r="Q26" i="1"/>
  <c r="R26" i="1"/>
  <c r="S26" i="1"/>
  <c r="U26" i="1"/>
  <c r="P230" i="1"/>
  <c r="Q230" i="1"/>
  <c r="R230" i="1"/>
  <c r="S230" i="1"/>
  <c r="U230" i="1"/>
  <c r="P467" i="1"/>
  <c r="Q467" i="1"/>
  <c r="R467" i="1"/>
  <c r="S467" i="1"/>
  <c r="U467" i="1"/>
  <c r="P236" i="1"/>
  <c r="Q236" i="1"/>
  <c r="R236" i="1"/>
  <c r="S236" i="1"/>
  <c r="U236" i="1"/>
  <c r="P306" i="1"/>
  <c r="Q306" i="1"/>
  <c r="R306" i="1"/>
  <c r="S306" i="1"/>
  <c r="U306" i="1"/>
  <c r="P474" i="1"/>
  <c r="Q474" i="1"/>
  <c r="R474" i="1"/>
  <c r="S474" i="1"/>
  <c r="U474" i="1"/>
  <c r="P155" i="1"/>
  <c r="Q155" i="1"/>
  <c r="R155" i="1"/>
  <c r="S155" i="1"/>
  <c r="U155" i="1"/>
  <c r="P13" i="1"/>
  <c r="Q13" i="1"/>
  <c r="R13" i="1"/>
  <c r="S13" i="1"/>
  <c r="U13" i="1"/>
  <c r="P127" i="1"/>
  <c r="Q127" i="1"/>
  <c r="R127" i="1"/>
  <c r="S127" i="1"/>
  <c r="U127" i="1"/>
  <c r="P78" i="1"/>
  <c r="Q78" i="1"/>
  <c r="R78" i="1"/>
  <c r="S78" i="1"/>
  <c r="U78" i="1"/>
  <c r="P107" i="1"/>
  <c r="Q107" i="1"/>
  <c r="R107" i="1"/>
  <c r="S107" i="1"/>
  <c r="U107" i="1"/>
  <c r="P138" i="1"/>
  <c r="Q138" i="1"/>
  <c r="R138" i="1"/>
  <c r="S138" i="1"/>
  <c r="U138" i="1"/>
  <c r="P381" i="1"/>
  <c r="Q381" i="1"/>
  <c r="R381" i="1"/>
  <c r="S381" i="1"/>
  <c r="U381" i="1"/>
  <c r="P423" i="1"/>
  <c r="Q423" i="1"/>
  <c r="R423" i="1"/>
  <c r="S423" i="1"/>
  <c r="U423" i="1"/>
  <c r="P486" i="1"/>
  <c r="Q486" i="1"/>
  <c r="R486" i="1"/>
  <c r="S486" i="1"/>
  <c r="U486" i="1"/>
  <c r="P337" i="1"/>
  <c r="Q337" i="1"/>
  <c r="R337" i="1"/>
  <c r="S337" i="1"/>
  <c r="U337" i="1"/>
  <c r="P393" i="1"/>
  <c r="Q393" i="1"/>
  <c r="R393" i="1"/>
  <c r="S393" i="1"/>
  <c r="U393" i="1"/>
  <c r="P496" i="1"/>
  <c r="Q496" i="1"/>
  <c r="R496" i="1"/>
  <c r="S496" i="1"/>
  <c r="U496" i="1"/>
  <c r="P15" i="1"/>
  <c r="Q15" i="1"/>
  <c r="R15" i="1"/>
  <c r="S15" i="1"/>
  <c r="U15" i="1"/>
  <c r="P28" i="1"/>
  <c r="Q28" i="1"/>
  <c r="R28" i="1"/>
  <c r="S28" i="1"/>
  <c r="U28" i="1"/>
  <c r="P287" i="1"/>
  <c r="Q287" i="1"/>
  <c r="R287" i="1"/>
  <c r="S287" i="1"/>
  <c r="U287" i="1"/>
  <c r="P510" i="1"/>
  <c r="Q510" i="1"/>
  <c r="R510" i="1"/>
  <c r="S510" i="1"/>
  <c r="U510" i="1"/>
  <c r="P16" i="1"/>
  <c r="Q16" i="1"/>
  <c r="R16" i="1"/>
  <c r="S16" i="1"/>
  <c r="U16" i="1"/>
  <c r="P326" i="1"/>
  <c r="Q326" i="1"/>
  <c r="R326" i="1"/>
  <c r="S326" i="1"/>
  <c r="U326" i="1"/>
  <c r="P131" i="1"/>
  <c r="Q131" i="1"/>
  <c r="R131" i="1"/>
  <c r="S131" i="1"/>
  <c r="U131" i="1"/>
  <c r="P27" i="1"/>
  <c r="Q27" i="1"/>
  <c r="R27" i="1"/>
  <c r="S27" i="1"/>
  <c r="U27" i="1"/>
  <c r="P177" i="1"/>
  <c r="Q177" i="1"/>
  <c r="R177" i="1"/>
  <c r="S177" i="1"/>
  <c r="U177" i="1"/>
  <c r="P35" i="1"/>
  <c r="Q35" i="1"/>
  <c r="R35" i="1"/>
  <c r="S35" i="1"/>
  <c r="U35" i="1"/>
  <c r="P377" i="1"/>
  <c r="Q377" i="1"/>
  <c r="R377" i="1"/>
  <c r="S377" i="1"/>
  <c r="U377" i="1"/>
  <c r="P257" i="1"/>
  <c r="Q257" i="1"/>
  <c r="R257" i="1"/>
  <c r="S257" i="1"/>
  <c r="U257" i="1"/>
  <c r="P106" i="1"/>
  <c r="Q106" i="1"/>
  <c r="R106" i="1"/>
  <c r="S106" i="1"/>
  <c r="U106" i="1"/>
  <c r="P419" i="1"/>
  <c r="Q419" i="1"/>
  <c r="R419" i="1"/>
  <c r="S419" i="1"/>
  <c r="U419" i="1"/>
  <c r="P203" i="1"/>
  <c r="Q203" i="1"/>
  <c r="R203" i="1"/>
  <c r="S203" i="1"/>
  <c r="U203" i="1"/>
  <c r="P111" i="1"/>
  <c r="Q111" i="1"/>
  <c r="R111" i="1"/>
  <c r="S111" i="1"/>
  <c r="U111" i="1"/>
  <c r="P425" i="1"/>
  <c r="Q425" i="1"/>
  <c r="R425" i="1"/>
  <c r="S425" i="1"/>
  <c r="U425" i="1"/>
  <c r="P222" i="1"/>
  <c r="Q222" i="1"/>
  <c r="R222" i="1"/>
  <c r="S222" i="1"/>
  <c r="U222" i="1"/>
  <c r="P55" i="1"/>
  <c r="Q55" i="1"/>
  <c r="R55" i="1"/>
  <c r="S55" i="1"/>
  <c r="U55" i="1"/>
  <c r="P95" i="1"/>
  <c r="Q95" i="1"/>
  <c r="R95" i="1"/>
  <c r="S95" i="1"/>
  <c r="U95" i="1"/>
  <c r="P158" i="1"/>
  <c r="Q158" i="1"/>
  <c r="R158" i="1"/>
  <c r="S158" i="1"/>
  <c r="U158" i="1"/>
  <c r="P384" i="1"/>
  <c r="Q384" i="1"/>
  <c r="R384" i="1"/>
  <c r="S384" i="1"/>
  <c r="U384" i="1"/>
  <c r="P295" i="1"/>
  <c r="Q295" i="1"/>
  <c r="R295" i="1"/>
  <c r="S295" i="1"/>
  <c r="U295" i="1"/>
  <c r="P298" i="1"/>
  <c r="Q298" i="1"/>
  <c r="R298" i="1"/>
  <c r="S298" i="1"/>
  <c r="U298" i="1"/>
  <c r="P428" i="1"/>
  <c r="Q428" i="1"/>
  <c r="R428" i="1"/>
  <c r="S428" i="1"/>
  <c r="U428" i="1"/>
  <c r="P318" i="1"/>
  <c r="Q318" i="1"/>
  <c r="R318" i="1"/>
  <c r="S318" i="1"/>
  <c r="U318" i="1"/>
  <c r="P196" i="1"/>
  <c r="Q196" i="1"/>
  <c r="R196" i="1"/>
  <c r="S196" i="1"/>
  <c r="U196" i="1"/>
  <c r="P371" i="1"/>
  <c r="Q371" i="1"/>
  <c r="R371" i="1"/>
  <c r="S371" i="1"/>
  <c r="U371" i="1"/>
  <c r="P69" i="1"/>
  <c r="Q69" i="1"/>
  <c r="R69" i="1"/>
  <c r="S69" i="1"/>
  <c r="U69" i="1"/>
  <c r="P102" i="1"/>
  <c r="Q102" i="1"/>
  <c r="R102" i="1"/>
  <c r="S102" i="1"/>
  <c r="U102" i="1"/>
  <c r="P364" i="1"/>
  <c r="Q364" i="1"/>
  <c r="R364" i="1"/>
  <c r="S364" i="1"/>
  <c r="U364" i="1"/>
  <c r="P342" i="1"/>
  <c r="Q342" i="1"/>
  <c r="R342" i="1"/>
  <c r="S342" i="1"/>
  <c r="U342" i="1"/>
  <c r="P317" i="1"/>
  <c r="Q317" i="1"/>
  <c r="R317" i="1"/>
  <c r="S317" i="1"/>
  <c r="U317" i="1"/>
  <c r="P96" i="1"/>
  <c r="Q96" i="1"/>
  <c r="R96" i="1"/>
  <c r="S96" i="1"/>
  <c r="U96" i="1"/>
  <c r="P213" i="1"/>
  <c r="Q213" i="1"/>
  <c r="R213" i="1"/>
  <c r="S213" i="1"/>
  <c r="U213" i="1"/>
  <c r="P188" i="1"/>
  <c r="Q188" i="1"/>
  <c r="R188" i="1"/>
  <c r="S188" i="1"/>
  <c r="U188" i="1"/>
  <c r="P254" i="1"/>
  <c r="Q254" i="1"/>
  <c r="R254" i="1"/>
  <c r="S254" i="1"/>
  <c r="U254" i="1"/>
  <c r="P247" i="1"/>
  <c r="Q247" i="1"/>
  <c r="R247" i="1"/>
  <c r="S247" i="1"/>
  <c r="U247" i="1"/>
  <c r="P153" i="1"/>
  <c r="Q153" i="1"/>
  <c r="R153" i="1"/>
  <c r="S153" i="1"/>
  <c r="U153" i="1"/>
  <c r="P414" i="1"/>
  <c r="Q414" i="1"/>
  <c r="R414" i="1"/>
  <c r="S414" i="1"/>
  <c r="U414" i="1"/>
  <c r="P336" i="1"/>
  <c r="Q336" i="1"/>
  <c r="R336" i="1"/>
  <c r="S336" i="1"/>
  <c r="U336" i="1"/>
  <c r="P219" i="1"/>
  <c r="Q219" i="1"/>
  <c r="R219" i="1"/>
  <c r="S219" i="1"/>
  <c r="U219" i="1"/>
  <c r="P86" i="1"/>
  <c r="Q86" i="1"/>
  <c r="R86" i="1"/>
  <c r="S86" i="1"/>
  <c r="U86" i="1"/>
  <c r="P162" i="1"/>
  <c r="Q162" i="1"/>
  <c r="R162" i="1"/>
  <c r="S162" i="1"/>
  <c r="U162" i="1"/>
  <c r="P193" i="1"/>
  <c r="Q193" i="1"/>
  <c r="R193" i="1"/>
  <c r="S193" i="1"/>
  <c r="U193" i="1"/>
  <c r="P42" i="1"/>
  <c r="Q42" i="1"/>
  <c r="R42" i="1"/>
  <c r="S42" i="1"/>
  <c r="U42" i="1"/>
  <c r="P350" i="1"/>
  <c r="Q350" i="1"/>
  <c r="R350" i="1"/>
  <c r="S350" i="1"/>
  <c r="U350" i="1"/>
  <c r="P172" i="1"/>
  <c r="Q172" i="1"/>
  <c r="R172" i="1"/>
  <c r="S172" i="1"/>
  <c r="U172" i="1"/>
  <c r="P351" i="1"/>
  <c r="Q351" i="1"/>
  <c r="R351" i="1"/>
  <c r="S351" i="1"/>
  <c r="U351" i="1"/>
  <c r="P190" i="1"/>
  <c r="Q190" i="1"/>
  <c r="R190" i="1"/>
  <c r="S190" i="1"/>
  <c r="U190" i="1"/>
  <c r="P126" i="1"/>
  <c r="Q126" i="1"/>
  <c r="R126" i="1"/>
  <c r="S126" i="1"/>
  <c r="U126" i="1"/>
  <c r="P361" i="1"/>
  <c r="Q361" i="1"/>
  <c r="R361" i="1"/>
  <c r="S361" i="1"/>
  <c r="U361" i="1"/>
  <c r="P260" i="1"/>
  <c r="Q260" i="1"/>
  <c r="R260" i="1"/>
  <c r="S260" i="1"/>
  <c r="U260" i="1"/>
  <c r="P468" i="1"/>
  <c r="Q468" i="1"/>
  <c r="R468" i="1"/>
  <c r="S468" i="1"/>
  <c r="U468" i="1"/>
  <c r="P357" i="1"/>
  <c r="Q357" i="1"/>
  <c r="R357" i="1"/>
  <c r="S357" i="1"/>
  <c r="U357" i="1"/>
  <c r="P81" i="1"/>
  <c r="Q81" i="1"/>
  <c r="R81" i="1"/>
  <c r="S81" i="1"/>
  <c r="U81" i="1"/>
  <c r="P123" i="1"/>
  <c r="Q123" i="1"/>
  <c r="R123" i="1"/>
  <c r="S123" i="1"/>
  <c r="U123" i="1"/>
  <c r="P315" i="1"/>
  <c r="Q315" i="1"/>
  <c r="R315" i="1"/>
  <c r="S315" i="1"/>
  <c r="U315" i="1"/>
  <c r="P200" i="1"/>
  <c r="Q200" i="1"/>
  <c r="R200" i="1"/>
  <c r="S200" i="1"/>
  <c r="U200" i="1"/>
  <c r="P192" i="1"/>
  <c r="Q192" i="1"/>
  <c r="R192" i="1"/>
  <c r="S192" i="1"/>
  <c r="U192" i="1"/>
  <c r="P241" i="1"/>
  <c r="Q241" i="1"/>
  <c r="R241" i="1"/>
  <c r="S241" i="1"/>
  <c r="U241" i="1"/>
  <c r="P94" i="1"/>
  <c r="Q94" i="1"/>
  <c r="R94" i="1"/>
  <c r="S94" i="1"/>
  <c r="U94" i="1"/>
  <c r="P456" i="1"/>
  <c r="Q456" i="1"/>
  <c r="R456" i="1"/>
  <c r="S456" i="1"/>
  <c r="U456" i="1"/>
  <c r="P143" i="1"/>
  <c r="Q143" i="1"/>
  <c r="R143" i="1"/>
  <c r="S143" i="1"/>
  <c r="U143" i="1"/>
  <c r="P237" i="1"/>
  <c r="Q237" i="1"/>
  <c r="R237" i="1"/>
  <c r="S237" i="1"/>
  <c r="U237" i="1"/>
  <c r="P62" i="1"/>
  <c r="Q62" i="1"/>
  <c r="R62" i="1"/>
  <c r="S62" i="1"/>
  <c r="U62" i="1"/>
  <c r="P154" i="1"/>
  <c r="Q154" i="1"/>
  <c r="R154" i="1"/>
  <c r="S154" i="1"/>
  <c r="U154" i="1"/>
  <c r="P24" i="1"/>
  <c r="Q24" i="1"/>
  <c r="R24" i="1"/>
  <c r="S24" i="1"/>
  <c r="U24" i="1"/>
  <c r="P481" i="1"/>
  <c r="Q481" i="1"/>
  <c r="R481" i="1"/>
  <c r="S481" i="1"/>
  <c r="U481" i="1"/>
  <c r="P173" i="1"/>
  <c r="Q173" i="1"/>
  <c r="R173" i="1"/>
  <c r="S173" i="1"/>
  <c r="U173" i="1"/>
  <c r="P124" i="1"/>
  <c r="Q124" i="1"/>
  <c r="R124" i="1"/>
  <c r="S124" i="1"/>
  <c r="U124" i="1"/>
  <c r="P330" i="1"/>
  <c r="Q330" i="1"/>
  <c r="R330" i="1"/>
  <c r="S330" i="1"/>
  <c r="U330" i="1"/>
  <c r="P515" i="1"/>
  <c r="Q515" i="1"/>
  <c r="R515" i="1"/>
  <c r="S515" i="1"/>
  <c r="U515" i="1"/>
  <c r="P347" i="1"/>
  <c r="Q347" i="1"/>
  <c r="R347" i="1"/>
  <c r="S347" i="1"/>
  <c r="U347" i="1"/>
  <c r="P202" i="1"/>
  <c r="Q202" i="1"/>
  <c r="R202" i="1"/>
  <c r="S202" i="1"/>
  <c r="U202" i="1"/>
  <c r="P424" i="1"/>
  <c r="Q424" i="1"/>
  <c r="R424" i="1"/>
  <c r="S424" i="1"/>
  <c r="U424" i="1"/>
  <c r="P367" i="1"/>
  <c r="Q367" i="1"/>
  <c r="R367" i="1"/>
  <c r="S367" i="1"/>
  <c r="U367" i="1"/>
  <c r="P320" i="1"/>
  <c r="Q320" i="1"/>
  <c r="R320" i="1"/>
  <c r="S320" i="1"/>
  <c r="U320" i="1"/>
  <c r="P285" i="1"/>
  <c r="Q285" i="1"/>
  <c r="R285" i="1"/>
  <c r="S285" i="1"/>
  <c r="U285" i="1"/>
  <c r="P214" i="1"/>
  <c r="Q214" i="1"/>
  <c r="R214" i="1"/>
  <c r="S214" i="1"/>
  <c r="U214" i="1"/>
  <c r="P292" i="1"/>
  <c r="Q292" i="1"/>
  <c r="R292" i="1"/>
  <c r="S292" i="1"/>
  <c r="U292" i="1"/>
  <c r="P388" i="1"/>
  <c r="Q388" i="1"/>
  <c r="R388" i="1"/>
  <c r="S388" i="1"/>
  <c r="U388" i="1"/>
  <c r="P483" i="1"/>
  <c r="Q483" i="1"/>
  <c r="R483" i="1"/>
  <c r="S483" i="1"/>
  <c r="U483" i="1"/>
  <c r="P184" i="1"/>
  <c r="Q184" i="1"/>
  <c r="R184" i="1"/>
  <c r="S184" i="1"/>
  <c r="U184" i="1"/>
  <c r="P90" i="1"/>
  <c r="Q90" i="1"/>
  <c r="R90" i="1"/>
  <c r="S90" i="1"/>
  <c r="U90" i="1"/>
  <c r="P387" i="1"/>
  <c r="Q387" i="1"/>
  <c r="R387" i="1"/>
  <c r="S387" i="1"/>
  <c r="U387" i="1"/>
  <c r="P345" i="1"/>
  <c r="Q345" i="1"/>
  <c r="R345" i="1"/>
  <c r="S345" i="1"/>
  <c r="U345" i="1"/>
  <c r="P147" i="1"/>
  <c r="Q147" i="1"/>
  <c r="R147" i="1"/>
  <c r="S147" i="1"/>
  <c r="U147" i="1"/>
  <c r="P218" i="1"/>
  <c r="Q218" i="1"/>
  <c r="R218" i="1"/>
  <c r="S218" i="1"/>
  <c r="U218" i="1"/>
  <c r="P175" i="1"/>
  <c r="Q175" i="1"/>
  <c r="R175" i="1"/>
  <c r="S175" i="1"/>
  <c r="U175" i="1"/>
  <c r="P240" i="1"/>
  <c r="Q240" i="1"/>
  <c r="R240" i="1"/>
  <c r="S240" i="1"/>
  <c r="U240" i="1"/>
  <c r="P373" i="1"/>
  <c r="Q373" i="1"/>
  <c r="R373" i="1"/>
  <c r="S373" i="1"/>
  <c r="U373" i="1"/>
  <c r="P437" i="1"/>
  <c r="Q437" i="1"/>
  <c r="R437" i="1"/>
  <c r="S437" i="1"/>
  <c r="U437" i="1"/>
  <c r="P186" i="1"/>
  <c r="Q186" i="1"/>
  <c r="R186" i="1"/>
  <c r="S186" i="1"/>
  <c r="U186" i="1"/>
  <c r="P99" i="1"/>
  <c r="Q99" i="1"/>
  <c r="R99" i="1"/>
  <c r="S99" i="1"/>
  <c r="U99" i="1"/>
  <c r="P194" i="1"/>
  <c r="Q194" i="1"/>
  <c r="R194" i="1"/>
  <c r="S194" i="1"/>
  <c r="U194" i="1"/>
  <c r="P249" i="1"/>
  <c r="Q249" i="1"/>
  <c r="R249" i="1"/>
  <c r="S249" i="1"/>
  <c r="U249" i="1"/>
  <c r="P390" i="1"/>
  <c r="Q390" i="1"/>
  <c r="R390" i="1"/>
  <c r="S390" i="1"/>
  <c r="U390" i="1"/>
  <c r="P499" i="1"/>
  <c r="Q499" i="1"/>
  <c r="R499" i="1"/>
  <c r="S499" i="1"/>
  <c r="U499" i="1"/>
  <c r="P309" i="1"/>
  <c r="Q309" i="1"/>
  <c r="R309" i="1"/>
  <c r="S309" i="1"/>
  <c r="U309" i="1"/>
  <c r="P43" i="1"/>
  <c r="Q43" i="1"/>
  <c r="R43" i="1"/>
  <c r="S43" i="1"/>
  <c r="U43" i="1"/>
  <c r="P134" i="1"/>
  <c r="Q134" i="1"/>
  <c r="R134" i="1"/>
  <c r="S134" i="1"/>
  <c r="U134" i="1"/>
  <c r="P400" i="1"/>
  <c r="Q400" i="1"/>
  <c r="R400" i="1"/>
  <c r="S400" i="1"/>
  <c r="U400" i="1"/>
  <c r="P36" i="1"/>
  <c r="Q36" i="1"/>
  <c r="R36" i="1"/>
  <c r="S36" i="1"/>
  <c r="U36" i="1"/>
  <c r="P369" i="1"/>
  <c r="Q369" i="1"/>
  <c r="R369" i="1"/>
  <c r="S369" i="1"/>
  <c r="U369" i="1"/>
  <c r="P360" i="1"/>
  <c r="Q360" i="1"/>
  <c r="R360" i="1"/>
  <c r="S360" i="1"/>
  <c r="U360" i="1"/>
  <c r="P299" i="1"/>
  <c r="Q299" i="1"/>
  <c r="R299" i="1"/>
  <c r="S299" i="1"/>
  <c r="U299" i="1"/>
  <c r="P322" i="1"/>
  <c r="Q322" i="1"/>
  <c r="R322" i="1"/>
  <c r="S322" i="1"/>
  <c r="U322" i="1"/>
  <c r="P32" i="1"/>
  <c r="Q32" i="1"/>
  <c r="R32" i="1"/>
  <c r="S32" i="1"/>
  <c r="U32" i="1"/>
  <c r="P417" i="1"/>
  <c r="Q417" i="1"/>
  <c r="R417" i="1"/>
  <c r="S417" i="1"/>
  <c r="U417" i="1"/>
  <c r="P352" i="1"/>
  <c r="Q352" i="1"/>
  <c r="R352" i="1"/>
  <c r="S352" i="1"/>
  <c r="U352" i="1"/>
  <c r="P504" i="1"/>
  <c r="Q504" i="1"/>
  <c r="R504" i="1"/>
  <c r="S504" i="1"/>
  <c r="U504" i="1"/>
  <c r="P304" i="1"/>
  <c r="Q304" i="1"/>
  <c r="R304" i="1"/>
  <c r="S304" i="1"/>
  <c r="U304" i="1"/>
  <c r="P226" i="1"/>
  <c r="Q226" i="1"/>
  <c r="R226" i="1"/>
  <c r="S226" i="1"/>
  <c r="U226" i="1"/>
  <c r="P47" i="1"/>
  <c r="Q47" i="1"/>
  <c r="R47" i="1"/>
  <c r="S47" i="1"/>
  <c r="U47" i="1"/>
  <c r="P37" i="1"/>
  <c r="Q37" i="1"/>
  <c r="R37" i="1"/>
  <c r="S37" i="1"/>
  <c r="U37" i="1"/>
  <c r="P208" i="1"/>
  <c r="Q208" i="1"/>
  <c r="R208" i="1"/>
  <c r="S208" i="1"/>
  <c r="U208" i="1"/>
  <c r="P159" i="1"/>
  <c r="Q159" i="1"/>
  <c r="R159" i="1"/>
  <c r="S159" i="1"/>
  <c r="U159" i="1"/>
  <c r="P385" i="1"/>
  <c r="Q385" i="1"/>
  <c r="R385" i="1"/>
  <c r="S385" i="1"/>
  <c r="U385" i="1"/>
  <c r="P12" i="1"/>
  <c r="Q12" i="1"/>
  <c r="R12" i="1"/>
  <c r="S12" i="1"/>
  <c r="U12" i="1"/>
  <c r="P199" i="1"/>
  <c r="Q199" i="1"/>
  <c r="R199" i="1"/>
  <c r="S199" i="1"/>
  <c r="U199" i="1"/>
  <c r="P302" i="1"/>
  <c r="Q302" i="1"/>
  <c r="R302" i="1"/>
  <c r="S302" i="1"/>
  <c r="U302" i="1"/>
  <c r="P319" i="1"/>
  <c r="Q319" i="1"/>
  <c r="R319" i="1"/>
  <c r="S319" i="1"/>
  <c r="U319" i="1"/>
  <c r="P509" i="1"/>
  <c r="Q509" i="1"/>
  <c r="R509" i="1"/>
  <c r="S509" i="1"/>
  <c r="U509" i="1"/>
  <c r="P272" i="1"/>
  <c r="Q272" i="1"/>
  <c r="R272" i="1"/>
  <c r="S272" i="1"/>
  <c r="U272" i="1"/>
  <c r="P21" i="1"/>
  <c r="Q21" i="1"/>
  <c r="R21" i="1"/>
  <c r="S21" i="1"/>
  <c r="U21" i="1"/>
  <c r="P451" i="1"/>
  <c r="Q451" i="1"/>
  <c r="R451" i="1"/>
  <c r="S451" i="1"/>
  <c r="U451" i="1"/>
  <c r="P79" i="1"/>
  <c r="Q79" i="1"/>
  <c r="R79" i="1"/>
  <c r="S79" i="1"/>
  <c r="U79" i="1"/>
  <c r="P432" i="1"/>
  <c r="Q432" i="1"/>
  <c r="R432" i="1"/>
  <c r="S432" i="1"/>
  <c r="U432" i="1"/>
  <c r="P223" i="1"/>
  <c r="Q223" i="1"/>
  <c r="R223" i="1"/>
  <c r="S223" i="1"/>
  <c r="U223" i="1"/>
  <c r="P108" i="1"/>
  <c r="Q108" i="1"/>
  <c r="R108" i="1"/>
  <c r="S108" i="1"/>
  <c r="U108" i="1"/>
  <c r="P23" i="1"/>
  <c r="Q23" i="1"/>
  <c r="R23" i="1"/>
  <c r="S23" i="1"/>
  <c r="U23" i="1"/>
  <c r="P56" i="1"/>
  <c r="Q56" i="1"/>
  <c r="R56" i="1"/>
  <c r="S56" i="1"/>
  <c r="U56" i="1"/>
  <c r="P58" i="1"/>
  <c r="Q58" i="1"/>
  <c r="R58" i="1"/>
  <c r="S58" i="1"/>
  <c r="U58" i="1"/>
  <c r="P100" i="1"/>
  <c r="Q100" i="1"/>
  <c r="R100" i="1"/>
  <c r="S100" i="1"/>
  <c r="U100" i="1"/>
  <c r="P386" i="1"/>
  <c r="Q386" i="1"/>
  <c r="R386" i="1"/>
  <c r="S386" i="1"/>
  <c r="U386" i="1"/>
  <c r="P197" i="1"/>
  <c r="Q197" i="1"/>
  <c r="R197" i="1"/>
  <c r="S197" i="1"/>
  <c r="U197" i="1"/>
  <c r="P316" i="1"/>
  <c r="Q316" i="1"/>
  <c r="R316" i="1"/>
  <c r="S316" i="1"/>
  <c r="U316" i="1"/>
  <c r="P434" i="1"/>
  <c r="Q434" i="1"/>
  <c r="R434" i="1"/>
  <c r="S434" i="1"/>
  <c r="U434" i="1"/>
  <c r="P263" i="1"/>
  <c r="Q263" i="1"/>
  <c r="R263" i="1"/>
  <c r="S263" i="1"/>
  <c r="U263" i="1"/>
  <c r="P141" i="1"/>
  <c r="Q141" i="1"/>
  <c r="R141" i="1"/>
  <c r="S141" i="1"/>
  <c r="U141" i="1"/>
  <c r="P165" i="1"/>
  <c r="Q165" i="1"/>
  <c r="R165" i="1"/>
  <c r="S165" i="1"/>
  <c r="U165" i="1"/>
  <c r="P151" i="1"/>
  <c r="Q151" i="1"/>
  <c r="R151" i="1"/>
  <c r="S151" i="1"/>
  <c r="U151" i="1"/>
  <c r="P333" i="1"/>
  <c r="Q333" i="1"/>
  <c r="R333" i="1"/>
  <c r="S333" i="1"/>
  <c r="U333" i="1"/>
  <c r="P391" i="1"/>
  <c r="Q391" i="1"/>
  <c r="R391" i="1"/>
  <c r="S391" i="1"/>
  <c r="U391" i="1"/>
  <c r="P403" i="1"/>
  <c r="Q403" i="1"/>
  <c r="R403" i="1"/>
  <c r="S403" i="1"/>
  <c r="U403" i="1"/>
  <c r="P136" i="1"/>
  <c r="Q136" i="1"/>
  <c r="R136" i="1"/>
  <c r="S136" i="1"/>
  <c r="U136" i="1"/>
  <c r="P305" i="1"/>
  <c r="Q305" i="1"/>
  <c r="R305" i="1"/>
  <c r="S305" i="1"/>
  <c r="U305" i="1"/>
  <c r="P421" i="1"/>
  <c r="Q421" i="1"/>
  <c r="R421" i="1"/>
  <c r="S421" i="1"/>
  <c r="U421" i="1"/>
  <c r="P338" i="1"/>
  <c r="Q338" i="1"/>
  <c r="R338" i="1"/>
  <c r="S338" i="1"/>
  <c r="U338" i="1"/>
  <c r="P212" i="1"/>
  <c r="Q212" i="1"/>
  <c r="R212" i="1"/>
  <c r="S212" i="1"/>
  <c r="U212" i="1"/>
  <c r="P20" i="1"/>
  <c r="Q20" i="1"/>
  <c r="R20" i="1"/>
  <c r="S20" i="1"/>
  <c r="U20" i="1"/>
  <c r="P443" i="1"/>
  <c r="Q443" i="1"/>
  <c r="R443" i="1"/>
  <c r="S443" i="1"/>
  <c r="U443" i="1"/>
  <c r="P50" i="1"/>
  <c r="Q50" i="1"/>
  <c r="R50" i="1"/>
  <c r="S50" i="1"/>
  <c r="U50" i="1"/>
  <c r="P344" i="1"/>
  <c r="Q344" i="1"/>
  <c r="R344" i="1"/>
  <c r="S344" i="1"/>
  <c r="U344" i="1"/>
  <c r="P353" i="1"/>
  <c r="Q353" i="1"/>
  <c r="R353" i="1"/>
  <c r="S353" i="1"/>
  <c r="U353" i="1"/>
  <c r="P101" i="1"/>
  <c r="Q101" i="1"/>
  <c r="R101" i="1"/>
  <c r="S101" i="1"/>
  <c r="U101" i="1"/>
  <c r="P66" i="1"/>
  <c r="Q66" i="1"/>
  <c r="R66" i="1"/>
  <c r="S66" i="1"/>
  <c r="U66" i="1"/>
  <c r="P313" i="1"/>
  <c r="Q313" i="1"/>
  <c r="R313" i="1"/>
  <c r="S313" i="1"/>
  <c r="U313" i="1"/>
  <c r="P442" i="1"/>
  <c r="Q442" i="1"/>
  <c r="R442" i="1"/>
  <c r="S442" i="1"/>
  <c r="U442" i="1"/>
  <c r="P471" i="1"/>
  <c r="Q471" i="1"/>
  <c r="R471" i="1"/>
  <c r="S471" i="1"/>
  <c r="U471" i="1"/>
  <c r="P397" i="1"/>
  <c r="Q397" i="1"/>
  <c r="R397" i="1"/>
  <c r="S397" i="1"/>
  <c r="U397" i="1"/>
  <c r="P312" i="1"/>
  <c r="Q312" i="1"/>
  <c r="R312" i="1"/>
  <c r="S312" i="1"/>
  <c r="U312" i="1"/>
  <c r="P334" i="1"/>
  <c r="Q334" i="1"/>
  <c r="R334" i="1"/>
  <c r="S334" i="1"/>
  <c r="U334" i="1"/>
  <c r="P512" i="1"/>
  <c r="Q512" i="1"/>
  <c r="R512" i="1"/>
  <c r="S512" i="1"/>
  <c r="U512" i="1"/>
  <c r="P61" i="1"/>
  <c r="Q61" i="1"/>
  <c r="R61" i="1"/>
  <c r="S61" i="1"/>
  <c r="U61" i="1"/>
  <c r="P346" i="1"/>
  <c r="Q346" i="1"/>
  <c r="R346" i="1"/>
  <c r="S346" i="1"/>
  <c r="U346" i="1"/>
  <c r="P259" i="1"/>
  <c r="Q259" i="1"/>
  <c r="R259" i="1"/>
  <c r="S259" i="1"/>
  <c r="U259" i="1"/>
  <c r="P463" i="1"/>
  <c r="Q463" i="1"/>
  <c r="R463" i="1"/>
  <c r="S463" i="1"/>
  <c r="U463" i="1"/>
  <c r="P401" i="1"/>
  <c r="Q401" i="1"/>
  <c r="R401" i="1"/>
  <c r="S401" i="1"/>
  <c r="U401" i="1"/>
  <c r="P215" i="1"/>
  <c r="Q215" i="1"/>
  <c r="R215" i="1"/>
  <c r="S215" i="1"/>
  <c r="U215" i="1"/>
  <c r="P70" i="1"/>
  <c r="Q70" i="1"/>
  <c r="R70" i="1"/>
  <c r="S70" i="1"/>
  <c r="U70" i="1"/>
  <c r="P82" i="1"/>
  <c r="Q82" i="1"/>
  <c r="R82" i="1"/>
  <c r="S82" i="1"/>
  <c r="U82" i="1"/>
  <c r="P242" i="1"/>
  <c r="Q242" i="1"/>
  <c r="R242" i="1"/>
  <c r="S242" i="1"/>
  <c r="U242" i="1"/>
  <c r="P406" i="1"/>
  <c r="Q406" i="1"/>
  <c r="R406" i="1"/>
  <c r="S406" i="1"/>
  <c r="U406" i="1"/>
  <c r="P239" i="1"/>
  <c r="Q239" i="1"/>
  <c r="R239" i="1"/>
  <c r="S239" i="1"/>
  <c r="U239" i="1"/>
  <c r="P290" i="1"/>
  <c r="Q290" i="1"/>
  <c r="R290" i="1"/>
  <c r="S290" i="1"/>
  <c r="U290" i="1"/>
  <c r="P491" i="1"/>
  <c r="Q491" i="1"/>
  <c r="R491" i="1"/>
  <c r="S491" i="1"/>
  <c r="U491" i="1"/>
  <c r="P429" i="1"/>
  <c r="Q429" i="1"/>
  <c r="R429" i="1"/>
  <c r="S429" i="1"/>
  <c r="U429" i="1"/>
  <c r="P171" i="1"/>
  <c r="Q171" i="1"/>
  <c r="R171" i="1"/>
  <c r="S171" i="1"/>
  <c r="U171" i="1"/>
  <c r="P178" i="1"/>
  <c r="Q178" i="1"/>
  <c r="R178" i="1"/>
  <c r="S178" i="1"/>
  <c r="U178" i="1"/>
  <c r="P235" i="1"/>
  <c r="Q235" i="1"/>
  <c r="R235" i="1"/>
  <c r="S235" i="1"/>
  <c r="U235" i="1"/>
  <c r="P412" i="1"/>
  <c r="Q412" i="1"/>
  <c r="R412" i="1"/>
  <c r="S412" i="1"/>
  <c r="U412" i="1"/>
  <c r="P383" i="1"/>
  <c r="Q383" i="1"/>
  <c r="R383" i="1"/>
  <c r="S383" i="1"/>
  <c r="U383" i="1"/>
  <c r="P176" i="1"/>
  <c r="Q176" i="1"/>
  <c r="R176" i="1"/>
  <c r="S176" i="1"/>
  <c r="U176" i="1"/>
  <c r="P363" i="1"/>
  <c r="Q363" i="1"/>
  <c r="R363" i="1"/>
  <c r="S363" i="1"/>
  <c r="U363" i="1"/>
  <c r="P265" i="1"/>
  <c r="Q265" i="1"/>
  <c r="R265" i="1"/>
  <c r="S265" i="1"/>
  <c r="U265" i="1"/>
  <c r="P411" i="1"/>
  <c r="Q411" i="1"/>
  <c r="R411" i="1"/>
  <c r="S411" i="1"/>
  <c r="U411" i="1"/>
  <c r="P355" i="1"/>
  <c r="Q355" i="1"/>
  <c r="R355" i="1"/>
  <c r="S355" i="1"/>
  <c r="U355" i="1"/>
  <c r="P210" i="1"/>
  <c r="Q210" i="1"/>
  <c r="R210" i="1"/>
  <c r="S210" i="1"/>
  <c r="U210" i="1"/>
  <c r="P144" i="1"/>
  <c r="Q144" i="1"/>
  <c r="R144" i="1"/>
  <c r="S144" i="1"/>
  <c r="U144" i="1"/>
  <c r="P362" i="1"/>
  <c r="Q362" i="1"/>
  <c r="R362" i="1"/>
  <c r="S362" i="1"/>
  <c r="U362" i="1"/>
  <c r="P169" i="1"/>
  <c r="Q169" i="1"/>
  <c r="R169" i="1"/>
  <c r="S169" i="1"/>
  <c r="U169" i="1"/>
  <c r="P109" i="1"/>
  <c r="Q109" i="1"/>
  <c r="R109" i="1"/>
  <c r="S109" i="1"/>
  <c r="U109" i="1"/>
  <c r="P160" i="1"/>
  <c r="Q160" i="1"/>
  <c r="R160" i="1"/>
  <c r="S160" i="1"/>
  <c r="U160" i="1"/>
  <c r="P276" i="1"/>
  <c r="Q276" i="1"/>
  <c r="R276" i="1"/>
  <c r="S276" i="1"/>
  <c r="U276" i="1"/>
  <c r="P348" i="1"/>
  <c r="Q348" i="1"/>
  <c r="R348" i="1"/>
  <c r="S348" i="1"/>
  <c r="U348" i="1"/>
  <c r="P380" i="1"/>
  <c r="Q380" i="1"/>
  <c r="R380" i="1"/>
  <c r="S380" i="1"/>
  <c r="U380" i="1"/>
  <c r="P356" i="1"/>
  <c r="Q356" i="1"/>
  <c r="R356" i="1"/>
  <c r="S356" i="1"/>
  <c r="U356" i="1"/>
  <c r="P307" i="1"/>
  <c r="Q307" i="1"/>
  <c r="R307" i="1"/>
  <c r="S307" i="1"/>
  <c r="U307" i="1"/>
  <c r="P314" i="1"/>
  <c r="Q314" i="1"/>
  <c r="R314" i="1"/>
  <c r="S314" i="1"/>
  <c r="U314" i="1"/>
  <c r="P84" i="1"/>
  <c r="Q84" i="1"/>
  <c r="R84" i="1"/>
  <c r="S84" i="1"/>
  <c r="U84" i="1"/>
  <c r="P137" i="1"/>
  <c r="Q137" i="1"/>
  <c r="R137" i="1"/>
  <c r="S137" i="1"/>
  <c r="U137" i="1"/>
  <c r="P275" i="1"/>
  <c r="Q275" i="1"/>
  <c r="R275" i="1"/>
  <c r="S275" i="1"/>
  <c r="U275" i="1"/>
  <c r="P399" i="1"/>
  <c r="Q399" i="1"/>
  <c r="R399" i="1"/>
  <c r="S399" i="1"/>
  <c r="U399" i="1"/>
  <c r="P494" i="1"/>
  <c r="Q494" i="1"/>
  <c r="R494" i="1"/>
  <c r="S494" i="1"/>
  <c r="U494" i="1"/>
  <c r="P324" i="1"/>
  <c r="Q324" i="1"/>
  <c r="R324" i="1"/>
  <c r="S324" i="1"/>
  <c r="U324" i="1"/>
  <c r="P87" i="1"/>
  <c r="Q87" i="1"/>
  <c r="R87" i="1"/>
  <c r="S87" i="1"/>
  <c r="U87" i="1"/>
  <c r="P22" i="1"/>
  <c r="Q22" i="1"/>
  <c r="R22" i="1"/>
  <c r="S22" i="1"/>
  <c r="U22" i="1"/>
  <c r="P281" i="1"/>
  <c r="Q281" i="1"/>
  <c r="R281" i="1"/>
  <c r="S281" i="1"/>
  <c r="U281" i="1"/>
  <c r="P500" i="1"/>
  <c r="Q500" i="1"/>
  <c r="R500" i="1"/>
  <c r="S500" i="1"/>
  <c r="U500" i="1"/>
  <c r="P458" i="1"/>
  <c r="Q458" i="1"/>
  <c r="R458" i="1"/>
  <c r="S458" i="1"/>
  <c r="U458" i="1"/>
  <c r="P420" i="1"/>
  <c r="Q420" i="1"/>
  <c r="R420" i="1"/>
  <c r="S420" i="1"/>
  <c r="U420" i="1"/>
  <c r="P9" i="1"/>
  <c r="Q9" i="1"/>
  <c r="R9" i="1"/>
  <c r="S9" i="1"/>
  <c r="U9" i="1"/>
  <c r="P168" i="1"/>
  <c r="Q168" i="1"/>
  <c r="R168" i="1"/>
  <c r="S168" i="1"/>
  <c r="U168" i="1"/>
  <c r="P83" i="1"/>
  <c r="Q83" i="1"/>
  <c r="R83" i="1"/>
  <c r="S83" i="1"/>
  <c r="U83" i="1"/>
  <c r="P238" i="1"/>
  <c r="Q238" i="1"/>
  <c r="R238" i="1"/>
  <c r="S238" i="1"/>
  <c r="U238" i="1"/>
  <c r="P6" i="1"/>
  <c r="Q6" i="1"/>
  <c r="R6" i="1"/>
  <c r="S6" i="1"/>
  <c r="U6" i="1"/>
  <c r="P67" i="1"/>
  <c r="Q67" i="1"/>
  <c r="R67" i="1"/>
  <c r="S67" i="1"/>
  <c r="U67" i="1"/>
  <c r="P14" i="1"/>
  <c r="Q14" i="1"/>
  <c r="R14" i="1"/>
  <c r="S14" i="1"/>
  <c r="U14" i="1"/>
  <c r="P8" i="1"/>
  <c r="Q8" i="1"/>
  <c r="R8" i="1"/>
  <c r="S8" i="1"/>
  <c r="U8" i="1"/>
  <c r="P293" i="1"/>
  <c r="Q293" i="1"/>
  <c r="R293" i="1"/>
  <c r="S293" i="1"/>
  <c r="U293" i="1"/>
  <c r="P179" i="1"/>
  <c r="Q179" i="1"/>
  <c r="R179" i="1"/>
  <c r="S179" i="1"/>
  <c r="U179" i="1"/>
  <c r="P358" i="1"/>
  <c r="Q358" i="1"/>
  <c r="R358" i="1"/>
  <c r="S358" i="1"/>
  <c r="U358" i="1"/>
  <c r="P415" i="1"/>
  <c r="Q415" i="1"/>
  <c r="R415" i="1"/>
  <c r="S415" i="1"/>
  <c r="U415" i="1"/>
  <c r="P375" i="1"/>
  <c r="Q375" i="1"/>
  <c r="R375" i="1"/>
  <c r="S375" i="1"/>
  <c r="U375" i="1"/>
  <c r="P52" i="1"/>
  <c r="Q52" i="1"/>
  <c r="R52" i="1"/>
  <c r="S52" i="1"/>
  <c r="U52" i="1"/>
  <c r="P216" i="1"/>
  <c r="Q216" i="1"/>
  <c r="R216" i="1"/>
  <c r="S216" i="1"/>
  <c r="U216" i="1"/>
  <c r="P46" i="1"/>
  <c r="Q46" i="1"/>
  <c r="R46" i="1"/>
  <c r="S46" i="1"/>
  <c r="U46" i="1"/>
  <c r="P180" i="1"/>
  <c r="Q180" i="1"/>
  <c r="R180" i="1"/>
  <c r="S180" i="1"/>
  <c r="U180" i="1"/>
  <c r="P301" i="1"/>
  <c r="Q301" i="1"/>
  <c r="R301" i="1"/>
  <c r="S301" i="1"/>
  <c r="U301" i="1"/>
  <c r="P116" i="1"/>
  <c r="Q116" i="1"/>
  <c r="R116" i="1"/>
  <c r="S116" i="1"/>
  <c r="U116" i="1"/>
  <c r="P80" i="1"/>
  <c r="Q80" i="1"/>
  <c r="R80" i="1"/>
  <c r="S80" i="1"/>
  <c r="U80" i="1"/>
  <c r="P372" i="1"/>
  <c r="Q372" i="1"/>
  <c r="R372" i="1"/>
  <c r="S372" i="1"/>
  <c r="U372" i="1"/>
  <c r="P92" i="1"/>
  <c r="Q92" i="1"/>
  <c r="R92" i="1"/>
  <c r="S92" i="1"/>
  <c r="U92" i="1"/>
  <c r="P501" i="1"/>
  <c r="Q501" i="1"/>
  <c r="R501" i="1"/>
  <c r="S501" i="1"/>
  <c r="U501" i="1"/>
  <c r="P104" i="1"/>
  <c r="Q104" i="1"/>
  <c r="R104" i="1"/>
  <c r="S104" i="1"/>
  <c r="U104" i="1"/>
  <c r="P282" i="1"/>
  <c r="Q282" i="1"/>
  <c r="R282" i="1"/>
  <c r="S282" i="1"/>
  <c r="U282" i="1"/>
  <c r="P233" i="1"/>
  <c r="Q233" i="1"/>
  <c r="R233" i="1"/>
  <c r="S233" i="1"/>
  <c r="U233" i="1"/>
  <c r="P368" i="1"/>
  <c r="Q368" i="1"/>
  <c r="R368" i="1"/>
  <c r="S368" i="1"/>
  <c r="U368" i="1"/>
  <c r="P152" i="1"/>
  <c r="Q152" i="1"/>
  <c r="R152" i="1"/>
  <c r="S152" i="1"/>
  <c r="U152" i="1"/>
  <c r="P225" i="1"/>
  <c r="Q225" i="1"/>
  <c r="R225" i="1"/>
  <c r="S225" i="1"/>
  <c r="U225" i="1"/>
  <c r="P488" i="1"/>
  <c r="Q488" i="1"/>
  <c r="R488" i="1"/>
  <c r="S488" i="1"/>
  <c r="U488" i="1"/>
  <c r="P492" i="1"/>
  <c r="Q492" i="1"/>
  <c r="R492" i="1"/>
  <c r="S492" i="1"/>
  <c r="U492" i="1"/>
  <c r="P29" i="1"/>
  <c r="Q29" i="1"/>
  <c r="R29" i="1"/>
  <c r="S29" i="1"/>
  <c r="U29" i="1"/>
  <c r="P503" i="1"/>
  <c r="Q503" i="1"/>
  <c r="R503" i="1"/>
  <c r="S503" i="1"/>
  <c r="U503" i="1"/>
  <c r="P482" i="1"/>
  <c r="Q482" i="1"/>
  <c r="R482" i="1"/>
  <c r="S482" i="1"/>
  <c r="U482" i="1"/>
  <c r="P438" i="1"/>
  <c r="Q438" i="1"/>
  <c r="R438" i="1"/>
  <c r="S438" i="1"/>
  <c r="U438" i="1"/>
  <c r="P145" i="1"/>
  <c r="Q145" i="1"/>
  <c r="R145" i="1"/>
  <c r="S145" i="1"/>
  <c r="U145" i="1"/>
  <c r="P497" i="1"/>
  <c r="Q497" i="1"/>
  <c r="R497" i="1"/>
  <c r="S497" i="1"/>
  <c r="U497" i="1"/>
  <c r="P269" i="1"/>
  <c r="Q269" i="1"/>
  <c r="R269" i="1"/>
  <c r="S269" i="1"/>
  <c r="U269" i="1"/>
  <c r="P231" i="1"/>
  <c r="Q231" i="1"/>
  <c r="R231" i="1"/>
  <c r="S231" i="1"/>
  <c r="U231" i="1"/>
  <c r="P286" i="1"/>
  <c r="Q286" i="1"/>
  <c r="R286" i="1"/>
  <c r="S286" i="1"/>
  <c r="U286" i="1"/>
  <c r="P418" i="1"/>
  <c r="Q418" i="1"/>
  <c r="R418" i="1"/>
  <c r="S418" i="1"/>
  <c r="U418" i="1"/>
  <c r="P250" i="1"/>
  <c r="Q250" i="1"/>
  <c r="R250" i="1"/>
  <c r="S250" i="1"/>
  <c r="U250" i="1"/>
  <c r="P354" i="1"/>
  <c r="Q354" i="1"/>
  <c r="R354" i="1"/>
  <c r="S354" i="1"/>
  <c r="U354" i="1"/>
  <c r="P64" i="1"/>
  <c r="Q64" i="1"/>
  <c r="R64" i="1"/>
  <c r="S64" i="1"/>
  <c r="U64" i="1"/>
  <c r="P189" i="1"/>
  <c r="Q189" i="1"/>
  <c r="R189" i="1"/>
  <c r="S189" i="1"/>
  <c r="U189" i="1"/>
  <c r="P413" i="1"/>
  <c r="Q413" i="1"/>
  <c r="R413" i="1"/>
  <c r="S413" i="1"/>
  <c r="U413" i="1"/>
  <c r="P465" i="1"/>
  <c r="Q465" i="1"/>
  <c r="R465" i="1"/>
  <c r="S465" i="1"/>
  <c r="U465" i="1"/>
  <c r="P85" i="1"/>
  <c r="Q85" i="1"/>
  <c r="R85" i="1"/>
  <c r="S85" i="1"/>
  <c r="U85" i="1"/>
  <c r="P268" i="1"/>
  <c r="Q268" i="1"/>
  <c r="R268" i="1"/>
  <c r="S268" i="1"/>
  <c r="U268" i="1"/>
  <c r="P288" i="1"/>
  <c r="Q288" i="1"/>
  <c r="R288" i="1"/>
  <c r="S288" i="1"/>
  <c r="U288" i="1"/>
  <c r="P277" i="1"/>
  <c r="Q277" i="1"/>
  <c r="R277" i="1"/>
  <c r="S277" i="1"/>
  <c r="U277" i="1"/>
  <c r="P48" i="1"/>
  <c r="Q48" i="1"/>
  <c r="R48" i="1"/>
  <c r="S48" i="1"/>
  <c r="U48" i="1"/>
  <c r="P489" i="1"/>
  <c r="Q489" i="1"/>
  <c r="R489" i="1"/>
  <c r="S489" i="1"/>
  <c r="U489" i="1"/>
  <c r="P49" i="1"/>
  <c r="Q49" i="1"/>
  <c r="R49" i="1"/>
  <c r="S49" i="1"/>
  <c r="U49" i="1"/>
  <c r="P256" i="1"/>
  <c r="Q256" i="1"/>
  <c r="R256" i="1"/>
  <c r="S256" i="1"/>
  <c r="U256" i="1"/>
  <c r="P206" i="1"/>
  <c r="Q206" i="1"/>
  <c r="R206" i="1"/>
  <c r="S206" i="1"/>
  <c r="U206" i="1"/>
  <c r="P201" i="1"/>
  <c r="Q201" i="1"/>
  <c r="R201" i="1"/>
  <c r="S201" i="1"/>
  <c r="U201" i="1"/>
  <c r="P511" i="1"/>
  <c r="Q511" i="1"/>
  <c r="R511" i="1"/>
  <c r="S511" i="1"/>
  <c r="U511" i="1"/>
  <c r="P270" i="1"/>
  <c r="Q270" i="1"/>
  <c r="R270" i="1"/>
  <c r="S270" i="1"/>
  <c r="U270" i="1"/>
  <c r="P7" i="1"/>
  <c r="Q7" i="1"/>
  <c r="R7" i="1"/>
  <c r="S7" i="1"/>
  <c r="U7" i="1"/>
  <c r="P163" i="1"/>
  <c r="Q163" i="1"/>
  <c r="R163" i="1"/>
  <c r="S163" i="1"/>
  <c r="U163" i="1"/>
  <c r="P405" i="1"/>
  <c r="Q405" i="1"/>
  <c r="R405" i="1"/>
  <c r="S405" i="1"/>
  <c r="U405" i="1"/>
  <c r="P139" i="1"/>
  <c r="Q139" i="1"/>
  <c r="R139" i="1"/>
  <c r="S139" i="1"/>
  <c r="U139" i="1"/>
  <c r="P507" i="1"/>
  <c r="Q507" i="1"/>
  <c r="R507" i="1"/>
  <c r="S507" i="1"/>
  <c r="U507" i="1"/>
  <c r="P251" i="1"/>
  <c r="Q251" i="1"/>
  <c r="R251" i="1"/>
  <c r="S251" i="1"/>
  <c r="U251" i="1"/>
  <c r="P18" i="1"/>
  <c r="Q18" i="1"/>
  <c r="R18" i="1"/>
  <c r="S18" i="1"/>
  <c r="U18" i="1"/>
  <c r="P389" i="1"/>
  <c r="Q389" i="1"/>
  <c r="R389" i="1"/>
  <c r="S389" i="1"/>
  <c r="U389" i="1"/>
  <c r="P76" i="1"/>
  <c r="Q76" i="1"/>
  <c r="R76" i="1"/>
  <c r="S76" i="1"/>
  <c r="U76" i="1"/>
  <c r="P446" i="1"/>
  <c r="Q446" i="1"/>
  <c r="R446" i="1"/>
  <c r="S446" i="1"/>
  <c r="U446" i="1"/>
  <c r="P394" i="1"/>
  <c r="Q394" i="1"/>
  <c r="R394" i="1"/>
  <c r="S394" i="1"/>
  <c r="U394" i="1"/>
  <c r="P129" i="1"/>
  <c r="Q129" i="1"/>
  <c r="R129" i="1"/>
  <c r="S129" i="1"/>
  <c r="U129" i="1"/>
  <c r="P462" i="1"/>
  <c r="Q462" i="1"/>
  <c r="R462" i="1"/>
  <c r="S462" i="1"/>
  <c r="U462" i="1"/>
  <c r="P477" i="1"/>
  <c r="Q477" i="1"/>
  <c r="R477" i="1"/>
  <c r="S477" i="1"/>
  <c r="U477" i="1"/>
  <c r="P11" i="1"/>
  <c r="Q11" i="1"/>
  <c r="R11" i="1"/>
  <c r="S11" i="1"/>
  <c r="U11" i="1"/>
  <c r="P441" i="1"/>
  <c r="Q441" i="1"/>
  <c r="R441" i="1"/>
  <c r="S441" i="1"/>
  <c r="U441" i="1"/>
  <c r="P65" i="1"/>
  <c r="Q65" i="1"/>
  <c r="R65" i="1"/>
  <c r="S65" i="1"/>
  <c r="U65" i="1"/>
  <c r="P284" i="1"/>
  <c r="Q284" i="1"/>
  <c r="R284" i="1"/>
  <c r="S284" i="1"/>
  <c r="U284" i="1"/>
  <c r="P261" i="1"/>
  <c r="Q261" i="1"/>
  <c r="R261" i="1"/>
  <c r="S261" i="1"/>
  <c r="U261" i="1"/>
  <c r="P75" i="1"/>
  <c r="Q75" i="1"/>
  <c r="R75" i="1"/>
  <c r="S75" i="1"/>
  <c r="U75" i="1"/>
  <c r="P473" i="1"/>
  <c r="Q473" i="1"/>
  <c r="R473" i="1"/>
  <c r="S473" i="1"/>
  <c r="U473" i="1"/>
  <c r="P125" i="1"/>
  <c r="Q125" i="1"/>
  <c r="R125" i="1"/>
  <c r="S125" i="1"/>
  <c r="U125" i="1"/>
  <c r="P365" i="1"/>
  <c r="Q365" i="1"/>
  <c r="R365" i="1"/>
  <c r="S365" i="1"/>
  <c r="U365" i="1"/>
  <c r="P395" i="1"/>
  <c r="Q395" i="1"/>
  <c r="R395" i="1"/>
  <c r="S395" i="1"/>
  <c r="U395" i="1"/>
  <c r="P294" i="1"/>
  <c r="Q294" i="1"/>
  <c r="R294" i="1"/>
  <c r="S294" i="1"/>
  <c r="U294" i="1"/>
  <c r="P98" i="1"/>
  <c r="Q98" i="1"/>
  <c r="R98" i="1"/>
  <c r="S98" i="1"/>
  <c r="U98" i="1"/>
  <c r="P279" i="1"/>
  <c r="Q279" i="1"/>
  <c r="R279" i="1"/>
  <c r="S279" i="1"/>
  <c r="U279" i="1"/>
  <c r="P181" i="1"/>
  <c r="Q181" i="1"/>
  <c r="R181" i="1"/>
  <c r="S181" i="1"/>
  <c r="U181" i="1"/>
  <c r="P479" i="1"/>
  <c r="Q479" i="1"/>
  <c r="R479" i="1"/>
  <c r="S479" i="1"/>
  <c r="U479" i="1"/>
  <c r="P255" i="1"/>
  <c r="Q255" i="1"/>
  <c r="R255" i="1"/>
  <c r="S255" i="1"/>
  <c r="U255" i="1"/>
  <c r="P475" i="1"/>
  <c r="Q475" i="1"/>
  <c r="R475" i="1"/>
  <c r="S475" i="1"/>
  <c r="U475" i="1"/>
  <c r="P427" i="1"/>
  <c r="Q427" i="1"/>
  <c r="R427" i="1"/>
  <c r="S427" i="1"/>
  <c r="U427" i="1"/>
  <c r="P113" i="1"/>
  <c r="Q113" i="1"/>
  <c r="R113" i="1"/>
  <c r="S113" i="1"/>
  <c r="U113" i="1"/>
  <c r="P505" i="1"/>
  <c r="Q505" i="1"/>
  <c r="R505" i="1"/>
  <c r="S505" i="1"/>
  <c r="U505" i="1"/>
  <c r="P248" i="1"/>
  <c r="Q248" i="1"/>
  <c r="R248" i="1"/>
  <c r="S248" i="1"/>
  <c r="U248" i="1"/>
  <c r="P25" i="1"/>
  <c r="Q25" i="1"/>
  <c r="R25" i="1"/>
  <c r="S25" i="1"/>
  <c r="U25" i="1"/>
  <c r="P198" i="1"/>
  <c r="Q198" i="1"/>
  <c r="R198" i="1"/>
  <c r="S198" i="1"/>
  <c r="U198" i="1"/>
  <c r="P448" i="1"/>
  <c r="Q448" i="1"/>
  <c r="R448" i="1"/>
  <c r="S448" i="1"/>
  <c r="U448" i="1"/>
  <c r="P185" i="1"/>
  <c r="Q185" i="1"/>
  <c r="R185" i="1"/>
  <c r="S185" i="1"/>
  <c r="U185" i="1"/>
  <c r="P370" i="1"/>
  <c r="Q370" i="1"/>
  <c r="R370" i="1"/>
  <c r="S370" i="1"/>
  <c r="U370" i="1"/>
  <c r="P40" i="1"/>
  <c r="Q40" i="1"/>
  <c r="R40" i="1"/>
  <c r="S40" i="1"/>
  <c r="U40" i="1"/>
  <c r="P289" i="1"/>
  <c r="Q289" i="1"/>
  <c r="R289" i="1"/>
  <c r="S289" i="1"/>
  <c r="U289" i="1"/>
  <c r="P117" i="1"/>
  <c r="Q117" i="1"/>
  <c r="R117" i="1"/>
  <c r="S117" i="1"/>
  <c r="U117" i="1"/>
  <c r="P164" i="1"/>
  <c r="Q164" i="1"/>
  <c r="R164" i="1"/>
  <c r="S164" i="1"/>
  <c r="U164" i="1"/>
  <c r="P328" i="1"/>
  <c r="Q328" i="1"/>
  <c r="R328" i="1"/>
  <c r="S328" i="1"/>
  <c r="U328" i="1"/>
  <c r="P53" i="1"/>
  <c r="Q53" i="1"/>
  <c r="R53" i="1"/>
  <c r="S53" i="1"/>
  <c r="U53" i="1"/>
  <c r="P121" i="1"/>
  <c r="Q121" i="1"/>
  <c r="R121" i="1"/>
  <c r="S121" i="1"/>
  <c r="U121" i="1"/>
  <c r="P264" i="1"/>
  <c r="Q264" i="1"/>
  <c r="R264" i="1"/>
  <c r="S264" i="1"/>
  <c r="U264" i="1"/>
  <c r="P252" i="1"/>
  <c r="Q252" i="1"/>
  <c r="R252" i="1"/>
  <c r="S252" i="1"/>
  <c r="U252" i="1"/>
  <c r="P450" i="1"/>
  <c r="Q450" i="1"/>
  <c r="R450" i="1"/>
  <c r="S450" i="1"/>
  <c r="U450" i="1"/>
  <c r="P217" i="1"/>
  <c r="Q217" i="1"/>
  <c r="R217" i="1"/>
  <c r="S217" i="1"/>
  <c r="U217" i="1"/>
  <c r="P508" i="1"/>
  <c r="Q508" i="1"/>
  <c r="R508" i="1"/>
  <c r="S508" i="1"/>
  <c r="U508" i="1"/>
  <c r="P476" i="1"/>
  <c r="Q476" i="1"/>
  <c r="R476" i="1"/>
  <c r="S476" i="1"/>
  <c r="U476" i="1"/>
  <c r="P71" i="1"/>
  <c r="Q71" i="1"/>
  <c r="R71" i="1"/>
  <c r="S71" i="1"/>
  <c r="U71" i="1"/>
  <c r="P229" i="1"/>
  <c r="Q229" i="1"/>
  <c r="R229" i="1"/>
  <c r="S229" i="1"/>
  <c r="U229" i="1"/>
  <c r="P39" i="1"/>
  <c r="Q39" i="1"/>
  <c r="R39" i="1"/>
  <c r="S39" i="1"/>
  <c r="U39" i="1"/>
  <c r="P426" i="1"/>
  <c r="Q426" i="1"/>
  <c r="R426" i="1"/>
  <c r="S426" i="1"/>
  <c r="U426" i="1"/>
  <c r="P88" i="1"/>
  <c r="Q88" i="1"/>
  <c r="R88" i="1"/>
  <c r="S88" i="1"/>
  <c r="U88" i="1"/>
  <c r="P485" i="1"/>
  <c r="Q485" i="1"/>
  <c r="R485" i="1"/>
  <c r="S485" i="1"/>
  <c r="U485" i="1"/>
  <c r="P341" i="1"/>
  <c r="Q341" i="1"/>
  <c r="R341" i="1"/>
  <c r="S341" i="1"/>
  <c r="U341" i="1"/>
  <c r="P469" i="1"/>
  <c r="Q469" i="1"/>
  <c r="R469" i="1"/>
  <c r="S469" i="1"/>
  <c r="U469" i="1"/>
  <c r="P246" i="1"/>
  <c r="Q246" i="1"/>
  <c r="R246" i="1"/>
  <c r="S246" i="1"/>
  <c r="U246" i="1"/>
  <c r="P105" i="1"/>
  <c r="Q105" i="1"/>
  <c r="R105" i="1"/>
  <c r="S105" i="1"/>
  <c r="U105" i="1"/>
  <c r="P303" i="1"/>
  <c r="Q303" i="1"/>
  <c r="R303" i="1"/>
  <c r="S303" i="1"/>
  <c r="U303" i="1"/>
  <c r="P349" i="1"/>
  <c r="Q349" i="1"/>
  <c r="R349" i="1"/>
  <c r="S349" i="1"/>
  <c r="U349" i="1"/>
  <c r="P60" i="1"/>
  <c r="Q60" i="1"/>
  <c r="R60" i="1"/>
  <c r="S60" i="1"/>
  <c r="U60" i="1"/>
  <c r="P311" i="1"/>
  <c r="Q311" i="1"/>
  <c r="R311" i="1"/>
  <c r="S311" i="1"/>
  <c r="U311" i="1"/>
  <c r="P258" i="1"/>
  <c r="Q258" i="1"/>
  <c r="R258" i="1"/>
  <c r="S258" i="1"/>
  <c r="U258" i="1"/>
  <c r="P398" i="1"/>
  <c r="Q398" i="1"/>
  <c r="R398" i="1"/>
  <c r="S398" i="1"/>
  <c r="U398" i="1"/>
  <c r="P472" i="1"/>
  <c r="Q472" i="1"/>
  <c r="R472" i="1"/>
  <c r="S472" i="1"/>
  <c r="U472" i="1"/>
  <c r="P402" i="1"/>
  <c r="Q402" i="1"/>
  <c r="R402" i="1"/>
  <c r="S402" i="1"/>
  <c r="U402" i="1"/>
  <c r="P112" i="1"/>
  <c r="Q112" i="1"/>
  <c r="R112" i="1"/>
  <c r="S112" i="1"/>
  <c r="U112" i="1"/>
  <c r="P407" i="1"/>
  <c r="Q407" i="1"/>
  <c r="R407" i="1"/>
  <c r="S407" i="1"/>
  <c r="U407" i="1"/>
  <c r="P142" i="1"/>
  <c r="Q142" i="1"/>
  <c r="R142" i="1"/>
  <c r="S142" i="1"/>
  <c r="U142" i="1"/>
  <c r="P118" i="1"/>
  <c r="Q118" i="1"/>
  <c r="R118" i="1"/>
  <c r="S118" i="1"/>
  <c r="U118" i="1"/>
  <c r="P17" i="1"/>
  <c r="Q17" i="1"/>
  <c r="R17" i="1"/>
  <c r="S17" i="1"/>
  <c r="U17" i="1"/>
  <c r="P470" i="1"/>
  <c r="Q470" i="1"/>
  <c r="R470" i="1"/>
  <c r="S470" i="1"/>
  <c r="U470" i="1"/>
  <c r="P74" i="1"/>
  <c r="Q74" i="1"/>
  <c r="R74" i="1"/>
  <c r="S74" i="1"/>
  <c r="U74" i="1"/>
  <c r="P278" i="1"/>
  <c r="Q278" i="1"/>
  <c r="R278" i="1"/>
  <c r="S278" i="1"/>
  <c r="U278" i="1"/>
  <c r="P157" i="1"/>
  <c r="Q157" i="1"/>
  <c r="R157" i="1"/>
  <c r="S157" i="1"/>
  <c r="U157" i="1"/>
  <c r="P68" i="1"/>
  <c r="Q68" i="1"/>
  <c r="R68" i="1"/>
  <c r="S68" i="1"/>
  <c r="U68" i="1"/>
  <c r="P51" i="1"/>
  <c r="Q51" i="1"/>
  <c r="R51" i="1"/>
  <c r="S51" i="1"/>
  <c r="U51" i="1"/>
  <c r="P457" i="1"/>
  <c r="Q457" i="1"/>
  <c r="R457" i="1"/>
  <c r="S457" i="1"/>
  <c r="U457" i="1"/>
  <c r="P327" i="1"/>
  <c r="Q327" i="1"/>
  <c r="R327" i="1"/>
  <c r="S327" i="1"/>
  <c r="U327" i="1"/>
  <c r="P495" i="1"/>
  <c r="Q495" i="1"/>
  <c r="R495" i="1"/>
  <c r="S495" i="1"/>
  <c r="U495" i="1"/>
  <c r="U34" i="1"/>
  <c r="Q34" i="1"/>
  <c r="R34" i="1"/>
  <c r="S34" i="1"/>
  <c r="P34" i="1"/>
  <c r="H5" i="2"/>
  <c r="O379" i="1"/>
  <c r="O3" i="1"/>
  <c r="O444" i="1"/>
  <c r="O376" i="1"/>
  <c r="O310" i="1"/>
  <c r="O498" i="1"/>
  <c r="O135" i="1"/>
  <c r="O433" i="1"/>
  <c r="O91" i="1"/>
  <c r="O77" i="1"/>
  <c r="O466" i="1"/>
  <c r="O133" i="1"/>
  <c r="O174" i="1"/>
  <c r="O31" i="1"/>
  <c r="O335" i="1"/>
  <c r="O454" i="1"/>
  <c r="O460" i="1"/>
  <c r="O205" i="1"/>
  <c r="O72" i="1"/>
  <c r="O5" i="1"/>
  <c r="O332" i="1"/>
  <c r="O445" i="1"/>
  <c r="O128" i="1"/>
  <c r="O459" i="1"/>
  <c r="O54" i="1"/>
  <c r="O33" i="1"/>
  <c r="O404" i="1"/>
  <c r="O244" i="1"/>
  <c r="O30" i="1"/>
  <c r="O243" i="1"/>
  <c r="O464" i="1"/>
  <c r="O228" i="1"/>
  <c r="O439" i="1"/>
  <c r="O392" i="1"/>
  <c r="O271" i="1"/>
  <c r="O422" i="1"/>
  <c r="O146" i="1"/>
  <c r="O431" i="1"/>
  <c r="O262" i="1"/>
  <c r="O234" i="1"/>
  <c r="O300" i="1"/>
  <c r="O115" i="1"/>
  <c r="O329" i="1"/>
  <c r="O449" i="1"/>
  <c r="O325" i="1"/>
  <c r="O408" i="1"/>
  <c r="O274" i="1"/>
  <c r="O149" i="1"/>
  <c r="O167" i="1"/>
  <c r="O93" i="1"/>
  <c r="O340" i="1"/>
  <c r="O382" i="1"/>
  <c r="O409" i="1"/>
  <c r="O266" i="1"/>
  <c r="O166" i="1"/>
  <c r="O148" i="1"/>
  <c r="O73" i="1"/>
  <c r="O245" i="1"/>
  <c r="O291" i="1"/>
  <c r="O343" i="1"/>
  <c r="O19" i="1"/>
  <c r="O308" i="1"/>
  <c r="O452" i="1"/>
  <c r="O170" i="1"/>
  <c r="O211" i="1"/>
  <c r="O453" i="1"/>
  <c r="O140" i="1"/>
  <c r="O374" i="1"/>
  <c r="O41" i="1"/>
  <c r="O280" i="1"/>
  <c r="O253" i="1"/>
  <c r="O44" i="1"/>
  <c r="O514" i="1"/>
  <c r="O38" i="1"/>
  <c r="O204" i="1"/>
  <c r="O187" i="1"/>
  <c r="O410" i="1"/>
  <c r="O57" i="1"/>
  <c r="O45" i="1"/>
  <c r="O183" i="1"/>
  <c r="O232" i="1"/>
  <c r="O224" i="1"/>
  <c r="O4" i="1"/>
  <c r="O440" i="1"/>
  <c r="O366" i="1"/>
  <c r="O195" i="1"/>
  <c r="O114" i="1"/>
  <c r="O2" i="1"/>
  <c r="O209" i="1"/>
  <c r="O122" i="1"/>
  <c r="O103" i="1"/>
  <c r="O97" i="1"/>
  <c r="O506" i="1"/>
  <c r="O396" i="1"/>
  <c r="O59" i="1"/>
  <c r="O150" i="1"/>
  <c r="O227" i="1"/>
  <c r="O297" i="1"/>
  <c r="O487" i="1"/>
  <c r="O436" i="1"/>
  <c r="O435" i="1"/>
  <c r="O156" i="1"/>
  <c r="O296" i="1"/>
  <c r="O493" i="1"/>
  <c r="O339" i="1"/>
  <c r="O416" i="1"/>
  <c r="O378" i="1"/>
  <c r="O120" i="1"/>
  <c r="O132" i="1"/>
  <c r="O110" i="1"/>
  <c r="O484" i="1"/>
  <c r="O502" i="1"/>
  <c r="O273" i="1"/>
  <c r="O331" i="1"/>
  <c r="O161" i="1"/>
  <c r="O455" i="1"/>
  <c r="O130" i="1"/>
  <c r="O513" i="1"/>
  <c r="O490" i="1"/>
  <c r="O321" i="1"/>
  <c r="O63" i="1"/>
  <c r="O191" i="1"/>
  <c r="O221" i="1"/>
  <c r="O220" i="1"/>
  <c r="O10" i="1"/>
  <c r="O447" i="1"/>
  <c r="O89" i="1"/>
  <c r="O182" i="1"/>
  <c r="O359" i="1"/>
  <c r="O207" i="1"/>
  <c r="O267" i="1"/>
  <c r="O480" i="1"/>
  <c r="O430" i="1"/>
  <c r="O323" i="1"/>
  <c r="O478" i="1"/>
  <c r="O461" i="1"/>
  <c r="O283" i="1"/>
  <c r="O26" i="1"/>
  <c r="O230" i="1"/>
  <c r="O467" i="1"/>
  <c r="O236" i="1"/>
  <c r="O306" i="1"/>
  <c r="O474" i="1"/>
  <c r="O155" i="1"/>
  <c r="O13" i="1"/>
  <c r="O127" i="1"/>
  <c r="O78" i="1"/>
  <c r="O107" i="1"/>
  <c r="O138" i="1"/>
  <c r="O381" i="1"/>
  <c r="O423" i="1"/>
  <c r="O486" i="1"/>
  <c r="O337" i="1"/>
  <c r="O393" i="1"/>
  <c r="O496" i="1"/>
  <c r="O15" i="1"/>
  <c r="O28" i="1"/>
  <c r="O287" i="1"/>
  <c r="O510" i="1"/>
  <c r="O16" i="1"/>
  <c r="O326" i="1"/>
  <c r="O131" i="1"/>
  <c r="O27" i="1"/>
  <c r="O177" i="1"/>
  <c r="O35" i="1"/>
  <c r="O377" i="1"/>
  <c r="O257" i="1"/>
  <c r="O106" i="1"/>
  <c r="O419" i="1"/>
  <c r="O203" i="1"/>
  <c r="O111" i="1"/>
  <c r="O425" i="1"/>
  <c r="O222" i="1"/>
  <c r="O55" i="1"/>
  <c r="O95" i="1"/>
  <c r="O158" i="1"/>
  <c r="O384" i="1"/>
  <c r="O295" i="1"/>
  <c r="O298" i="1"/>
  <c r="O428" i="1"/>
  <c r="O318" i="1"/>
  <c r="O196" i="1"/>
  <c r="O371" i="1"/>
  <c r="O69" i="1"/>
  <c r="O102" i="1"/>
  <c r="O364" i="1"/>
  <c r="O342" i="1"/>
  <c r="O317" i="1"/>
  <c r="O96" i="1"/>
  <c r="O213" i="1"/>
  <c r="O188" i="1"/>
  <c r="O254" i="1"/>
  <c r="O247" i="1"/>
  <c r="O153" i="1"/>
  <c r="O414" i="1"/>
  <c r="O336" i="1"/>
  <c r="O219" i="1"/>
  <c r="O86" i="1"/>
  <c r="O162" i="1"/>
  <c r="O193" i="1"/>
  <c r="O42" i="1"/>
  <c r="O350" i="1"/>
  <c r="O172" i="1"/>
  <c r="O351" i="1"/>
  <c r="O190" i="1"/>
  <c r="O126" i="1"/>
  <c r="O361" i="1"/>
  <c r="O260" i="1"/>
  <c r="O468" i="1"/>
  <c r="O357" i="1"/>
  <c r="O81" i="1"/>
  <c r="O123" i="1"/>
  <c r="O315" i="1"/>
  <c r="O200" i="1"/>
  <c r="O192" i="1"/>
  <c r="O241" i="1"/>
  <c r="O94" i="1"/>
  <c r="O456" i="1"/>
  <c r="O143" i="1"/>
  <c r="O237" i="1"/>
  <c r="O62" i="1"/>
  <c r="O154" i="1"/>
  <c r="O24" i="1"/>
  <c r="O481" i="1"/>
  <c r="O173" i="1"/>
  <c r="O124" i="1"/>
  <c r="O330" i="1"/>
  <c r="O515" i="1"/>
  <c r="O347" i="1"/>
  <c r="O202" i="1"/>
  <c r="O424" i="1"/>
  <c r="O367" i="1"/>
  <c r="O320" i="1"/>
  <c r="O285" i="1"/>
  <c r="O214" i="1"/>
  <c r="O292" i="1"/>
  <c r="O388" i="1"/>
  <c r="O483" i="1"/>
  <c r="O184" i="1"/>
  <c r="O90" i="1"/>
  <c r="O387" i="1"/>
  <c r="O345" i="1"/>
  <c r="O147" i="1"/>
  <c r="O218" i="1"/>
  <c r="O175" i="1"/>
  <c r="O240" i="1"/>
  <c r="O373" i="1"/>
  <c r="O437" i="1"/>
  <c r="O186" i="1"/>
  <c r="O99" i="1"/>
  <c r="O194" i="1"/>
  <c r="O249" i="1"/>
  <c r="O390" i="1"/>
  <c r="O499" i="1"/>
  <c r="O309" i="1"/>
  <c r="O43" i="1"/>
  <c r="O134" i="1"/>
  <c r="O400" i="1"/>
  <c r="O36" i="1"/>
  <c r="O369" i="1"/>
  <c r="O360" i="1"/>
  <c r="O299" i="1"/>
  <c r="O322" i="1"/>
  <c r="O32" i="1"/>
  <c r="O417" i="1"/>
  <c r="O352" i="1"/>
  <c r="O504" i="1"/>
  <c r="O304" i="1"/>
  <c r="O226" i="1"/>
  <c r="O47" i="1"/>
  <c r="O37" i="1"/>
  <c r="O208" i="1"/>
  <c r="O159" i="1"/>
  <c r="O385" i="1"/>
  <c r="O12" i="1"/>
  <c r="O199" i="1"/>
  <c r="O302" i="1"/>
  <c r="O319" i="1"/>
  <c r="O509" i="1"/>
  <c r="O272" i="1"/>
  <c r="O21" i="1"/>
  <c r="O451" i="1"/>
  <c r="O79" i="1"/>
  <c r="O432" i="1"/>
  <c r="O223" i="1"/>
  <c r="O108" i="1"/>
  <c r="O23" i="1"/>
  <c r="O56" i="1"/>
  <c r="O58" i="1"/>
  <c r="O100" i="1"/>
  <c r="O386" i="1"/>
  <c r="O197" i="1"/>
  <c r="O316" i="1"/>
  <c r="O434" i="1"/>
  <c r="O263" i="1"/>
  <c r="O141" i="1"/>
  <c r="O165" i="1"/>
  <c r="O151" i="1"/>
  <c r="O333" i="1"/>
  <c r="O391" i="1"/>
  <c r="O403" i="1"/>
  <c r="O136" i="1"/>
  <c r="O305" i="1"/>
  <c r="O421" i="1"/>
  <c r="O338" i="1"/>
  <c r="O212" i="1"/>
  <c r="O20" i="1"/>
  <c r="O443" i="1"/>
  <c r="O50" i="1"/>
  <c r="O344" i="1"/>
  <c r="O353" i="1"/>
  <c r="O101" i="1"/>
  <c r="O66" i="1"/>
  <c r="O313" i="1"/>
  <c r="O442" i="1"/>
  <c r="O471" i="1"/>
  <c r="O397" i="1"/>
  <c r="O312" i="1"/>
  <c r="O334" i="1"/>
  <c r="O512" i="1"/>
  <c r="O61" i="1"/>
  <c r="O346" i="1"/>
  <c r="O259" i="1"/>
  <c r="O463" i="1"/>
  <c r="O401" i="1"/>
  <c r="O215" i="1"/>
  <c r="O70" i="1"/>
  <c r="O82" i="1"/>
  <c r="O242" i="1"/>
  <c r="O406" i="1"/>
  <c r="O239" i="1"/>
  <c r="O290" i="1"/>
  <c r="O491" i="1"/>
  <c r="O429" i="1"/>
  <c r="O171" i="1"/>
  <c r="O178" i="1"/>
  <c r="O235" i="1"/>
  <c r="O412" i="1"/>
  <c r="O383" i="1"/>
  <c r="O176" i="1"/>
  <c r="O363" i="1"/>
  <c r="O265" i="1"/>
  <c r="O411" i="1"/>
  <c r="O355" i="1"/>
  <c r="O210" i="1"/>
  <c r="O144" i="1"/>
  <c r="O362" i="1"/>
  <c r="O169" i="1"/>
  <c r="O109" i="1"/>
  <c r="O160" i="1"/>
  <c r="O276" i="1"/>
  <c r="O348" i="1"/>
  <c r="O380" i="1"/>
  <c r="O356" i="1"/>
  <c r="O307" i="1"/>
  <c r="O314" i="1"/>
  <c r="O84" i="1"/>
  <c r="O137" i="1"/>
  <c r="O275" i="1"/>
  <c r="O399" i="1"/>
  <c r="O494" i="1"/>
  <c r="O324" i="1"/>
  <c r="O87" i="1"/>
  <c r="O22" i="1"/>
  <c r="O281" i="1"/>
  <c r="O500" i="1"/>
  <c r="O458" i="1"/>
  <c r="O420" i="1"/>
  <c r="O9" i="1"/>
  <c r="O168" i="1"/>
  <c r="O83" i="1"/>
  <c r="O238" i="1"/>
  <c r="O6" i="1"/>
  <c r="O67" i="1"/>
  <c r="O14" i="1"/>
  <c r="O8" i="1"/>
  <c r="O293" i="1"/>
  <c r="O179" i="1"/>
  <c r="O358" i="1"/>
  <c r="O415" i="1"/>
  <c r="O375" i="1"/>
  <c r="O52" i="1"/>
  <c r="O216" i="1"/>
  <c r="O46" i="1"/>
  <c r="O180" i="1"/>
  <c r="O301" i="1"/>
  <c r="O116" i="1"/>
  <c r="O80" i="1"/>
  <c r="O372" i="1"/>
  <c r="O92" i="1"/>
  <c r="O501" i="1"/>
  <c r="O104" i="1"/>
  <c r="O282" i="1"/>
  <c r="O233" i="1"/>
  <c r="O368" i="1"/>
  <c r="O152" i="1"/>
  <c r="O225" i="1"/>
  <c r="O488" i="1"/>
  <c r="O492" i="1"/>
  <c r="O29" i="1"/>
  <c r="O503" i="1"/>
  <c r="O482" i="1"/>
  <c r="O438" i="1"/>
  <c r="O145" i="1"/>
  <c r="O497" i="1"/>
  <c r="O269" i="1"/>
  <c r="O231" i="1"/>
  <c r="O286" i="1"/>
  <c r="O418" i="1"/>
  <c r="O250" i="1"/>
  <c r="O354" i="1"/>
  <c r="O64" i="1"/>
  <c r="O189" i="1"/>
  <c r="O413" i="1"/>
  <c r="O465" i="1"/>
  <c r="O85" i="1"/>
  <c r="O268" i="1"/>
  <c r="O288" i="1"/>
  <c r="O277" i="1"/>
  <c r="O48" i="1"/>
  <c r="O489" i="1"/>
  <c r="O49" i="1"/>
  <c r="O256" i="1"/>
  <c r="O206" i="1"/>
  <c r="O201" i="1"/>
  <c r="O511" i="1"/>
  <c r="O270" i="1"/>
  <c r="O7" i="1"/>
  <c r="O163" i="1"/>
  <c r="O405" i="1"/>
  <c r="O139" i="1"/>
  <c r="O507" i="1"/>
  <c r="O251" i="1"/>
  <c r="O18" i="1"/>
  <c r="O389" i="1"/>
  <c r="O76" i="1"/>
  <c r="O446" i="1"/>
  <c r="O394" i="1"/>
  <c r="O129" i="1"/>
  <c r="O462" i="1"/>
  <c r="O477" i="1"/>
  <c r="O11" i="1"/>
  <c r="O441" i="1"/>
  <c r="O65" i="1"/>
  <c r="O284" i="1"/>
  <c r="O261" i="1"/>
  <c r="O75" i="1"/>
  <c r="O473" i="1"/>
  <c r="O125" i="1"/>
  <c r="O365" i="1"/>
  <c r="O395" i="1"/>
  <c r="O294" i="1"/>
  <c r="O98" i="1"/>
  <c r="O279" i="1"/>
  <c r="O181" i="1"/>
  <c r="O479" i="1"/>
  <c r="O255" i="1"/>
  <c r="O475" i="1"/>
  <c r="O427" i="1"/>
  <c r="O113" i="1"/>
  <c r="O505" i="1"/>
  <c r="O248" i="1"/>
  <c r="O25" i="1"/>
  <c r="O198" i="1"/>
  <c r="O448" i="1"/>
  <c r="O185" i="1"/>
  <c r="O370" i="1"/>
  <c r="O40" i="1"/>
  <c r="O289" i="1"/>
  <c r="O117" i="1"/>
  <c r="O164" i="1"/>
  <c r="O328" i="1"/>
  <c r="O53" i="1"/>
  <c r="O121" i="1"/>
  <c r="O264" i="1"/>
  <c r="O252" i="1"/>
  <c r="O450" i="1"/>
  <c r="O217" i="1"/>
  <c r="O508" i="1"/>
  <c r="O476" i="1"/>
  <c r="O71" i="1"/>
  <c r="O229" i="1"/>
  <c r="O39" i="1"/>
  <c r="O426" i="1"/>
  <c r="O88" i="1"/>
  <c r="O485" i="1"/>
  <c r="O341" i="1"/>
  <c r="O469" i="1"/>
  <c r="O246" i="1"/>
  <c r="O105" i="1"/>
  <c r="O303" i="1"/>
  <c r="O349" i="1"/>
  <c r="O60" i="1"/>
  <c r="O311" i="1"/>
  <c r="O258" i="1"/>
  <c r="O398" i="1"/>
  <c r="O472" i="1"/>
  <c r="O402" i="1"/>
  <c r="O112" i="1"/>
  <c r="O407" i="1"/>
  <c r="O142" i="1"/>
  <c r="O118" i="1"/>
  <c r="O17" i="1"/>
  <c r="O470" i="1"/>
  <c r="O74" i="1"/>
  <c r="O278" i="1"/>
  <c r="O157" i="1"/>
  <c r="O68" i="1"/>
  <c r="O51" i="1"/>
  <c r="O457" i="1"/>
  <c r="O327" i="1"/>
  <c r="O495" i="1"/>
  <c r="O119" i="1"/>
  <c r="O34" i="1"/>
  <c r="N119" i="1"/>
  <c r="N379" i="1"/>
  <c r="N3" i="1"/>
  <c r="N444" i="1"/>
  <c r="N376" i="1"/>
  <c r="N310" i="1"/>
  <c r="N498" i="1"/>
  <c r="N135" i="1"/>
  <c r="N108" i="1"/>
  <c r="N91" i="1"/>
  <c r="N77" i="1"/>
  <c r="N466" i="1"/>
  <c r="N133" i="1"/>
  <c r="N174" i="1"/>
  <c r="N31" i="1"/>
  <c r="N335" i="1"/>
  <c r="N454" i="1"/>
  <c r="N460" i="1"/>
  <c r="N205" i="1"/>
  <c r="N72" i="1"/>
  <c r="N5" i="1"/>
  <c r="N332" i="1"/>
  <c r="N445" i="1"/>
  <c r="N128" i="1"/>
  <c r="N459" i="1"/>
  <c r="N54" i="1"/>
  <c r="N33" i="1"/>
  <c r="N404" i="1"/>
  <c r="N244" i="1"/>
  <c r="N30" i="1"/>
  <c r="N243" i="1"/>
  <c r="N464" i="1"/>
  <c r="N228" i="1"/>
  <c r="N439" i="1"/>
  <c r="N392" i="1"/>
  <c r="N271" i="1"/>
  <c r="N422" i="1"/>
  <c r="N146" i="1"/>
  <c r="N431" i="1"/>
  <c r="N262" i="1"/>
  <c r="N234" i="1"/>
  <c r="N300" i="1"/>
  <c r="N115" i="1"/>
  <c r="N329" i="1"/>
  <c r="N449" i="1"/>
  <c r="N325" i="1"/>
  <c r="N408" i="1"/>
  <c r="N274" i="1"/>
  <c r="N149" i="1"/>
  <c r="N167" i="1"/>
  <c r="N93" i="1"/>
  <c r="N340" i="1"/>
  <c r="N382" i="1"/>
  <c r="N409" i="1"/>
  <c r="N266" i="1"/>
  <c r="N166" i="1"/>
  <c r="N148" i="1"/>
  <c r="N73" i="1"/>
  <c r="N245" i="1"/>
  <c r="N291" i="1"/>
  <c r="N343" i="1"/>
  <c r="N19" i="1"/>
  <c r="N308" i="1"/>
  <c r="N452" i="1"/>
  <c r="N170" i="1"/>
  <c r="N211" i="1"/>
  <c r="N453" i="1"/>
  <c r="N140" i="1"/>
  <c r="N374" i="1"/>
  <c r="N41" i="1"/>
  <c r="N280" i="1"/>
  <c r="N253" i="1"/>
  <c r="N44" i="1"/>
  <c r="N514" i="1"/>
  <c r="N38" i="1"/>
  <c r="N204" i="1"/>
  <c r="N187" i="1"/>
  <c r="N410" i="1"/>
  <c r="N57" i="1"/>
  <c r="N98" i="1"/>
  <c r="N183" i="1"/>
  <c r="N232" i="1"/>
  <c r="N224" i="1"/>
  <c r="N4" i="1"/>
  <c r="N440" i="1"/>
  <c r="N366" i="1"/>
  <c r="N195" i="1"/>
  <c r="N114" i="1"/>
  <c r="N2" i="1"/>
  <c r="N209" i="1"/>
  <c r="N122" i="1"/>
  <c r="N103" i="1"/>
  <c r="N97" i="1"/>
  <c r="N506" i="1"/>
  <c r="N396" i="1"/>
  <c r="N59" i="1"/>
  <c r="N150" i="1"/>
  <c r="N227" i="1"/>
  <c r="N297" i="1"/>
  <c r="N487" i="1"/>
  <c r="N436" i="1"/>
  <c r="N435" i="1"/>
  <c r="N156" i="1"/>
  <c r="N296" i="1"/>
  <c r="N493" i="1"/>
  <c r="N339" i="1"/>
  <c r="N416" i="1"/>
  <c r="N378" i="1"/>
  <c r="N120" i="1"/>
  <c r="N132" i="1"/>
  <c r="N110" i="1"/>
  <c r="N484" i="1"/>
  <c r="N502" i="1"/>
  <c r="N273" i="1"/>
  <c r="N331" i="1"/>
  <c r="N161" i="1"/>
  <c r="N455" i="1"/>
  <c r="N130" i="1"/>
  <c r="N513" i="1"/>
  <c r="N490" i="1"/>
  <c r="N321" i="1"/>
  <c r="N63" i="1"/>
  <c r="N191" i="1"/>
  <c r="N221" i="1"/>
  <c r="N220" i="1"/>
  <c r="N10" i="1"/>
  <c r="N447" i="1"/>
  <c r="N89" i="1"/>
  <c r="N182" i="1"/>
  <c r="N359" i="1"/>
  <c r="N207" i="1"/>
  <c r="N267" i="1"/>
  <c r="N480" i="1"/>
  <c r="N430" i="1"/>
  <c r="N323" i="1"/>
  <c r="N478" i="1"/>
  <c r="N461" i="1"/>
  <c r="N283" i="1"/>
  <c r="N26" i="1"/>
  <c r="N230" i="1"/>
  <c r="N467" i="1"/>
  <c r="N236" i="1"/>
  <c r="N306" i="1"/>
  <c r="N474" i="1"/>
  <c r="N155" i="1"/>
  <c r="N13" i="1"/>
  <c r="N127" i="1"/>
  <c r="N78" i="1"/>
  <c r="N107" i="1"/>
  <c r="N138" i="1"/>
  <c r="N381" i="1"/>
  <c r="N423" i="1"/>
  <c r="N486" i="1"/>
  <c r="N337" i="1"/>
  <c r="N393" i="1"/>
  <c r="N496" i="1"/>
  <c r="N15" i="1"/>
  <c r="N28" i="1"/>
  <c r="N287" i="1"/>
  <c r="N510" i="1"/>
  <c r="N16" i="1"/>
  <c r="N326" i="1"/>
  <c r="N131" i="1"/>
  <c r="N27" i="1"/>
  <c r="N177" i="1"/>
  <c r="N35" i="1"/>
  <c r="N377" i="1"/>
  <c r="N257" i="1"/>
  <c r="N106" i="1"/>
  <c r="N419" i="1"/>
  <c r="N203" i="1"/>
  <c r="N111" i="1"/>
  <c r="N425" i="1"/>
  <c r="N222" i="1"/>
  <c r="N55" i="1"/>
  <c r="N95" i="1"/>
  <c r="N158" i="1"/>
  <c r="N384" i="1"/>
  <c r="N162" i="1"/>
  <c r="N298" i="1"/>
  <c r="N428" i="1"/>
  <c r="N318" i="1"/>
  <c r="N196" i="1"/>
  <c r="N371" i="1"/>
  <c r="N69" i="1"/>
  <c r="N102" i="1"/>
  <c r="N364" i="1"/>
  <c r="N342" i="1"/>
  <c r="N317" i="1"/>
  <c r="N96" i="1"/>
  <c r="N213" i="1"/>
  <c r="N188" i="1"/>
  <c r="N254" i="1"/>
  <c r="N247" i="1"/>
  <c r="N153" i="1"/>
  <c r="N414" i="1"/>
  <c r="N336" i="1"/>
  <c r="N219" i="1"/>
  <c r="N86" i="1"/>
  <c r="N45" i="1"/>
  <c r="N193" i="1"/>
  <c r="N42" i="1"/>
  <c r="N350" i="1"/>
  <c r="N172" i="1"/>
  <c r="N351" i="1"/>
  <c r="N190" i="1"/>
  <c r="N126" i="1"/>
  <c r="N361" i="1"/>
  <c r="N260" i="1"/>
  <c r="N468" i="1"/>
  <c r="N357" i="1"/>
  <c r="N81" i="1"/>
  <c r="N123" i="1"/>
  <c r="N315" i="1"/>
  <c r="N200" i="1"/>
  <c r="N192" i="1"/>
  <c r="N241" i="1"/>
  <c r="N94" i="1"/>
  <c r="N456" i="1"/>
  <c r="N295" i="1"/>
  <c r="N237" i="1"/>
  <c r="N62" i="1"/>
  <c r="N154" i="1"/>
  <c r="N24" i="1"/>
  <c r="N481" i="1"/>
  <c r="N173" i="1"/>
  <c r="N124" i="1"/>
  <c r="N330" i="1"/>
  <c r="N515" i="1"/>
  <c r="N347" i="1"/>
  <c r="N202" i="1"/>
  <c r="N424" i="1"/>
  <c r="N367" i="1"/>
  <c r="N320" i="1"/>
  <c r="N285" i="1"/>
  <c r="N214" i="1"/>
  <c r="N292" i="1"/>
  <c r="N388" i="1"/>
  <c r="N483" i="1"/>
  <c r="N184" i="1"/>
  <c r="N90" i="1"/>
  <c r="N387" i="1"/>
  <c r="N345" i="1"/>
  <c r="N147" i="1"/>
  <c r="N218" i="1"/>
  <c r="N175" i="1"/>
  <c r="N240" i="1"/>
  <c r="N113" i="1"/>
  <c r="N437" i="1"/>
  <c r="N186" i="1"/>
  <c r="N99" i="1"/>
  <c r="N194" i="1"/>
  <c r="N249" i="1"/>
  <c r="N390" i="1"/>
  <c r="N499" i="1"/>
  <c r="N309" i="1"/>
  <c r="N43" i="1"/>
  <c r="N134" i="1"/>
  <c r="N400" i="1"/>
  <c r="N36" i="1"/>
  <c r="N369" i="1"/>
  <c r="N360" i="1"/>
  <c r="N299" i="1"/>
  <c r="N322" i="1"/>
  <c r="N32" i="1"/>
  <c r="N417" i="1"/>
  <c r="N352" i="1"/>
  <c r="N504" i="1"/>
  <c r="N304" i="1"/>
  <c r="N226" i="1"/>
  <c r="N47" i="1"/>
  <c r="N37" i="1"/>
  <c r="N208" i="1"/>
  <c r="N159" i="1"/>
  <c r="N385" i="1"/>
  <c r="N12" i="1"/>
  <c r="N199" i="1"/>
  <c r="N302" i="1"/>
  <c r="N319" i="1"/>
  <c r="N509" i="1"/>
  <c r="N272" i="1"/>
  <c r="N21" i="1"/>
  <c r="N451" i="1"/>
  <c r="N79" i="1"/>
  <c r="N432" i="1"/>
  <c r="N223" i="1"/>
  <c r="N433" i="1"/>
  <c r="N23" i="1"/>
  <c r="N56" i="1"/>
  <c r="N58" i="1"/>
  <c r="N100" i="1"/>
  <c r="N386" i="1"/>
  <c r="N197" i="1"/>
  <c r="N316" i="1"/>
  <c r="N434" i="1"/>
  <c r="N263" i="1"/>
  <c r="N141" i="1"/>
  <c r="N165" i="1"/>
  <c r="N151" i="1"/>
  <c r="N333" i="1"/>
  <c r="N391" i="1"/>
  <c r="N403" i="1"/>
  <c r="N136" i="1"/>
  <c r="N305" i="1"/>
  <c r="N421" i="1"/>
  <c r="N338" i="1"/>
  <c r="N212" i="1"/>
  <c r="N20" i="1"/>
  <c r="N443" i="1"/>
  <c r="N50" i="1"/>
  <c r="N344" i="1"/>
  <c r="N353" i="1"/>
  <c r="N101" i="1"/>
  <c r="N66" i="1"/>
  <c r="N313" i="1"/>
  <c r="N442" i="1"/>
  <c r="N471" i="1"/>
  <c r="N397" i="1"/>
  <c r="N312" i="1"/>
  <c r="N334" i="1"/>
  <c r="N512" i="1"/>
  <c r="N61" i="1"/>
  <c r="N346" i="1"/>
  <c r="N259" i="1"/>
  <c r="N463" i="1"/>
  <c r="N401" i="1"/>
  <c r="N215" i="1"/>
  <c r="N70" i="1"/>
  <c r="N82" i="1"/>
  <c r="N242" i="1"/>
  <c r="N406" i="1"/>
  <c r="N239" i="1"/>
  <c r="N290" i="1"/>
  <c r="N491" i="1"/>
  <c r="N429" i="1"/>
  <c r="N171" i="1"/>
  <c r="N178" i="1"/>
  <c r="N235" i="1"/>
  <c r="N412" i="1"/>
  <c r="N383" i="1"/>
  <c r="N176" i="1"/>
  <c r="N363" i="1"/>
  <c r="N265" i="1"/>
  <c r="N411" i="1"/>
  <c r="N355" i="1"/>
  <c r="N210" i="1"/>
  <c r="N144" i="1"/>
  <c r="N362" i="1"/>
  <c r="N169" i="1"/>
  <c r="N109" i="1"/>
  <c r="N160" i="1"/>
  <c r="N276" i="1"/>
  <c r="N348" i="1"/>
  <c r="N380" i="1"/>
  <c r="N356" i="1"/>
  <c r="N307" i="1"/>
  <c r="N314" i="1"/>
  <c r="N84" i="1"/>
  <c r="N137" i="1"/>
  <c r="N275" i="1"/>
  <c r="N399" i="1"/>
  <c r="N494" i="1"/>
  <c r="N324" i="1"/>
  <c r="N87" i="1"/>
  <c r="N22" i="1"/>
  <c r="N281" i="1"/>
  <c r="N500" i="1"/>
  <c r="N458" i="1"/>
  <c r="N420" i="1"/>
  <c r="N9" i="1"/>
  <c r="N168" i="1"/>
  <c r="N83" i="1"/>
  <c r="N238" i="1"/>
  <c r="N6" i="1"/>
  <c r="N67" i="1"/>
  <c r="N14" i="1"/>
  <c r="N8" i="1"/>
  <c r="N293" i="1"/>
  <c r="N179" i="1"/>
  <c r="N358" i="1"/>
  <c r="N415" i="1"/>
  <c r="N375" i="1"/>
  <c r="N52" i="1"/>
  <c r="N216" i="1"/>
  <c r="N46" i="1"/>
  <c r="N180" i="1"/>
  <c r="N301" i="1"/>
  <c r="N116" i="1"/>
  <c r="N80" i="1"/>
  <c r="N372" i="1"/>
  <c r="N92" i="1"/>
  <c r="N501" i="1"/>
  <c r="N104" i="1"/>
  <c r="N282" i="1"/>
  <c r="N233" i="1"/>
  <c r="N368" i="1"/>
  <c r="N152" i="1"/>
  <c r="N225" i="1"/>
  <c r="N488" i="1"/>
  <c r="N492" i="1"/>
  <c r="N29" i="1"/>
  <c r="N503" i="1"/>
  <c r="N482" i="1"/>
  <c r="N438" i="1"/>
  <c r="N145" i="1"/>
  <c r="N497" i="1"/>
  <c r="N269" i="1"/>
  <c r="N231" i="1"/>
  <c r="N286" i="1"/>
  <c r="N418" i="1"/>
  <c r="N250" i="1"/>
  <c r="N354" i="1"/>
  <c r="N64" i="1"/>
  <c r="N189" i="1"/>
  <c r="N413" i="1"/>
  <c r="N465" i="1"/>
  <c r="N85" i="1"/>
  <c r="N268" i="1"/>
  <c r="N288" i="1"/>
  <c r="N277" i="1"/>
  <c r="N48" i="1"/>
  <c r="N489" i="1"/>
  <c r="N49" i="1"/>
  <c r="N256" i="1"/>
  <c r="N206" i="1"/>
  <c r="N201" i="1"/>
  <c r="N511" i="1"/>
  <c r="N270" i="1"/>
  <c r="N7" i="1"/>
  <c r="N163" i="1"/>
  <c r="N405" i="1"/>
  <c r="N139" i="1"/>
  <c r="N507" i="1"/>
  <c r="N251" i="1"/>
  <c r="N18" i="1"/>
  <c r="N389" i="1"/>
  <c r="N76" i="1"/>
  <c r="N446" i="1"/>
  <c r="N373" i="1"/>
  <c r="N129" i="1"/>
  <c r="N462" i="1"/>
  <c r="N477" i="1"/>
  <c r="N11" i="1"/>
  <c r="N441" i="1"/>
  <c r="N65" i="1"/>
  <c r="N284" i="1"/>
  <c r="N261" i="1"/>
  <c r="N75" i="1"/>
  <c r="N473" i="1"/>
  <c r="N125" i="1"/>
  <c r="N365" i="1"/>
  <c r="N395" i="1"/>
  <c r="N294" i="1"/>
  <c r="N143" i="1"/>
  <c r="N279" i="1"/>
  <c r="N181" i="1"/>
  <c r="N479" i="1"/>
  <c r="N255" i="1"/>
  <c r="N475" i="1"/>
  <c r="N427" i="1"/>
  <c r="N394" i="1"/>
  <c r="N505" i="1"/>
  <c r="N248" i="1"/>
  <c r="N25" i="1"/>
  <c r="N198" i="1"/>
  <c r="N448" i="1"/>
  <c r="N185" i="1"/>
  <c r="N370" i="1"/>
  <c r="N40" i="1"/>
  <c r="N289" i="1"/>
  <c r="N117" i="1"/>
  <c r="N164" i="1"/>
  <c r="N328" i="1"/>
  <c r="N53" i="1"/>
  <c r="N121" i="1"/>
  <c r="N264" i="1"/>
  <c r="N252" i="1"/>
  <c r="N450" i="1"/>
  <c r="N217" i="1"/>
  <c r="N508" i="1"/>
  <c r="N476" i="1"/>
  <c r="N71" i="1"/>
  <c r="N229" i="1"/>
  <c r="N39" i="1"/>
  <c r="N426" i="1"/>
  <c r="N88" i="1"/>
  <c r="N485" i="1"/>
  <c r="N341" i="1"/>
  <c r="N469" i="1"/>
  <c r="N246" i="1"/>
  <c r="N105" i="1"/>
  <c r="N303" i="1"/>
  <c r="N349" i="1"/>
  <c r="N60" i="1"/>
  <c r="N311" i="1"/>
  <c r="N258" i="1"/>
  <c r="N398" i="1"/>
  <c r="N472" i="1"/>
  <c r="N402" i="1"/>
  <c r="N112" i="1"/>
  <c r="N407" i="1"/>
  <c r="N142" i="1"/>
  <c r="N118" i="1"/>
  <c r="N17" i="1"/>
  <c r="N470" i="1"/>
  <c r="N74" i="1"/>
  <c r="N278" i="1"/>
  <c r="N157" i="1"/>
  <c r="N68" i="1"/>
  <c r="N51" i="1"/>
  <c r="N457" i="1"/>
  <c r="N327" i="1"/>
  <c r="N495" i="1"/>
  <c r="N34" i="1"/>
  <c r="T425" i="1" l="1"/>
  <c r="T510" i="1"/>
  <c r="V510" i="1" s="1"/>
  <c r="T480" i="1"/>
  <c r="V480" i="1" s="1"/>
  <c r="T10" i="1"/>
  <c r="T220" i="1"/>
  <c r="T292" i="1"/>
  <c r="T409" i="1"/>
  <c r="V409" i="1" s="1"/>
  <c r="T160" i="1"/>
  <c r="V160" i="1" s="1"/>
  <c r="T47" i="1"/>
  <c r="T214" i="1"/>
  <c r="V214" i="1" s="1"/>
  <c r="T330" i="1"/>
  <c r="V330" i="1" s="1"/>
  <c r="T30" i="1"/>
  <c r="V30" i="1" s="1"/>
  <c r="T76" i="1"/>
  <c r="V76" i="1" s="1"/>
  <c r="T324" i="1"/>
  <c r="V324" i="1" s="1"/>
  <c r="T356" i="1"/>
  <c r="V356" i="1" s="1"/>
  <c r="T34" i="1"/>
  <c r="V34" i="1" s="1"/>
  <c r="T118" i="1"/>
  <c r="T248" i="1"/>
  <c r="V248" i="1" s="1"/>
  <c r="T113" i="1"/>
  <c r="V113" i="1" s="1"/>
  <c r="T92" i="1"/>
  <c r="T301" i="1"/>
  <c r="V301" i="1" s="1"/>
  <c r="T22" i="1"/>
  <c r="T380" i="1"/>
  <c r="V380" i="1" s="1"/>
  <c r="T193" i="1"/>
  <c r="V193" i="1" s="1"/>
  <c r="V118" i="1"/>
  <c r="T254" i="1"/>
  <c r="V254" i="1" s="1"/>
  <c r="T506" i="1"/>
  <c r="T41" i="1"/>
  <c r="V41" i="1" s="1"/>
  <c r="T211" i="1"/>
  <c r="V211" i="1" s="1"/>
  <c r="T136" i="1"/>
  <c r="V136" i="1" s="1"/>
  <c r="T196" i="1"/>
  <c r="T428" i="1"/>
  <c r="V428" i="1" s="1"/>
  <c r="T158" i="1"/>
  <c r="V158" i="1" s="1"/>
  <c r="T55" i="1"/>
  <c r="V55" i="1" s="1"/>
  <c r="T111" i="1"/>
  <c r="V111" i="1" s="1"/>
  <c r="T257" i="1"/>
  <c r="V257" i="1" s="1"/>
  <c r="T262" i="1"/>
  <c r="V262" i="1" s="1"/>
  <c r="T146" i="1"/>
  <c r="V146" i="1" s="1"/>
  <c r="T464" i="1"/>
  <c r="V464" i="1" s="1"/>
  <c r="T244" i="1"/>
  <c r="V244" i="1" s="1"/>
  <c r="T126" i="1"/>
  <c r="V126" i="1" s="1"/>
  <c r="T165" i="1"/>
  <c r="V165" i="1" s="1"/>
  <c r="T304" i="1"/>
  <c r="V304" i="1" s="1"/>
  <c r="T32" i="1"/>
  <c r="T369" i="1"/>
  <c r="V369" i="1" s="1"/>
  <c r="T43" i="1"/>
  <c r="V43" i="1" s="1"/>
  <c r="T499" i="1"/>
  <c r="V499" i="1" s="1"/>
  <c r="T483" i="1"/>
  <c r="T86" i="1"/>
  <c r="V86" i="1" s="1"/>
  <c r="T336" i="1"/>
  <c r="V336" i="1" s="1"/>
  <c r="T423" i="1"/>
  <c r="V423" i="1" s="1"/>
  <c r="T138" i="1"/>
  <c r="V138" i="1" s="1"/>
  <c r="T474" i="1"/>
  <c r="V474" i="1" s="1"/>
  <c r="T230" i="1"/>
  <c r="V230" i="1" s="1"/>
  <c r="T296" i="1"/>
  <c r="V296" i="1" s="1"/>
  <c r="T435" i="1"/>
  <c r="T59" i="1"/>
  <c r="V59" i="1" s="1"/>
  <c r="T97" i="1"/>
  <c r="V97" i="1" s="1"/>
  <c r="T325" i="1"/>
  <c r="V325" i="1" s="1"/>
  <c r="T300" i="1"/>
  <c r="T310" i="1"/>
  <c r="V310" i="1" s="1"/>
  <c r="T18" i="1"/>
  <c r="V18" i="1" s="1"/>
  <c r="T145" i="1"/>
  <c r="V145" i="1" s="1"/>
  <c r="T471" i="1"/>
  <c r="V471" i="1" s="1"/>
  <c r="T313" i="1"/>
  <c r="V313" i="1" s="1"/>
  <c r="T212" i="1"/>
  <c r="V212" i="1" s="1"/>
  <c r="V506" i="1"/>
  <c r="V300" i="1"/>
  <c r="T457" i="1"/>
  <c r="V457" i="1" s="1"/>
  <c r="T426" i="1"/>
  <c r="V426" i="1" s="1"/>
  <c r="T121" i="1"/>
  <c r="V121" i="1" s="1"/>
  <c r="T328" i="1"/>
  <c r="V328" i="1" s="1"/>
  <c r="T117" i="1"/>
  <c r="V117" i="1" s="1"/>
  <c r="T395" i="1"/>
  <c r="V395" i="1" s="1"/>
  <c r="T75" i="1"/>
  <c r="V75" i="1" s="1"/>
  <c r="T269" i="1"/>
  <c r="V269" i="1" s="1"/>
  <c r="T83" i="1"/>
  <c r="V83" i="1" s="1"/>
  <c r="T420" i="1"/>
  <c r="V420" i="1" s="1"/>
  <c r="T429" i="1"/>
  <c r="V429" i="1" s="1"/>
  <c r="T432" i="1"/>
  <c r="V432" i="1" s="1"/>
  <c r="T385" i="1"/>
  <c r="V385" i="1" s="1"/>
  <c r="V47" i="1"/>
  <c r="T476" i="1"/>
  <c r="V476" i="1" s="1"/>
  <c r="T40" i="1"/>
  <c r="V40" i="1" s="1"/>
  <c r="T261" i="1"/>
  <c r="V261" i="1" s="1"/>
  <c r="T152" i="1"/>
  <c r="V152" i="1" s="1"/>
  <c r="T500" i="1"/>
  <c r="V500" i="1" s="1"/>
  <c r="T66" i="1"/>
  <c r="V66" i="1" s="1"/>
  <c r="V435" i="1"/>
  <c r="T51" i="1"/>
  <c r="T105" i="1"/>
  <c r="V105" i="1" s="1"/>
  <c r="T164" i="1"/>
  <c r="V164" i="1" s="1"/>
  <c r="T294" i="1"/>
  <c r="V294" i="1" s="1"/>
  <c r="T473" i="1"/>
  <c r="V473" i="1" s="1"/>
  <c r="T415" i="1"/>
  <c r="V415" i="1" s="1"/>
  <c r="T8" i="1"/>
  <c r="V8" i="1" s="1"/>
  <c r="T67" i="1"/>
  <c r="V67" i="1" s="1"/>
  <c r="T238" i="1"/>
  <c r="T312" i="1"/>
  <c r="V312" i="1" s="1"/>
  <c r="T451" i="1"/>
  <c r="V451" i="1" s="1"/>
  <c r="T186" i="1"/>
  <c r="V186" i="1" s="1"/>
  <c r="T240" i="1"/>
  <c r="V240" i="1" s="1"/>
  <c r="T175" i="1"/>
  <c r="V175" i="1" s="1"/>
  <c r="T387" i="1"/>
  <c r="V387" i="1" s="1"/>
  <c r="T351" i="1"/>
  <c r="V351" i="1" s="1"/>
  <c r="T364" i="1"/>
  <c r="V364" i="1" s="1"/>
  <c r="T326" i="1"/>
  <c r="V326" i="1" s="1"/>
  <c r="T287" i="1"/>
  <c r="V287" i="1" s="1"/>
  <c r="T484" i="1"/>
  <c r="V484" i="1" s="1"/>
  <c r="T110" i="1"/>
  <c r="V110" i="1" s="1"/>
  <c r="T204" i="1"/>
  <c r="V204" i="1" s="1"/>
  <c r="T253" i="1"/>
  <c r="V253" i="1" s="1"/>
  <c r="T166" i="1"/>
  <c r="V166" i="1" s="1"/>
  <c r="T382" i="1"/>
  <c r="T174" i="1"/>
  <c r="V174" i="1" s="1"/>
  <c r="V22" i="1"/>
  <c r="T495" i="1"/>
  <c r="V495" i="1" s="1"/>
  <c r="T402" i="1"/>
  <c r="V402" i="1" s="1"/>
  <c r="T60" i="1"/>
  <c r="V60" i="1" s="1"/>
  <c r="T217" i="1"/>
  <c r="V217" i="1" s="1"/>
  <c r="T450" i="1"/>
  <c r="V450" i="1" s="1"/>
  <c r="T394" i="1"/>
  <c r="T7" i="1"/>
  <c r="V7" i="1" s="1"/>
  <c r="T49" i="1"/>
  <c r="V49" i="1" s="1"/>
  <c r="T250" i="1"/>
  <c r="V250" i="1" s="1"/>
  <c r="T52" i="1"/>
  <c r="V52" i="1" s="1"/>
  <c r="T169" i="1"/>
  <c r="V169" i="1" s="1"/>
  <c r="T355" i="1"/>
  <c r="V355" i="1" s="1"/>
  <c r="T176" i="1"/>
  <c r="V176" i="1" s="1"/>
  <c r="T178" i="1"/>
  <c r="T82" i="1"/>
  <c r="V82" i="1" s="1"/>
  <c r="T463" i="1"/>
  <c r="V463" i="1" s="1"/>
  <c r="T512" i="1"/>
  <c r="V512" i="1" s="1"/>
  <c r="T386" i="1"/>
  <c r="V386" i="1" s="1"/>
  <c r="T237" i="1"/>
  <c r="V237" i="1" s="1"/>
  <c r="T456" i="1"/>
  <c r="V456" i="1" s="1"/>
  <c r="T357" i="1"/>
  <c r="V357" i="1" s="1"/>
  <c r="T273" i="1"/>
  <c r="V273" i="1" s="1"/>
  <c r="T332" i="1"/>
  <c r="V332" i="1" s="1"/>
  <c r="T460" i="1"/>
  <c r="V460" i="1" s="1"/>
  <c r="V394" i="1"/>
  <c r="V483" i="1"/>
  <c r="T53" i="1"/>
  <c r="V53" i="1" s="1"/>
  <c r="V196" i="1"/>
  <c r="T229" i="1"/>
  <c r="V229" i="1" s="1"/>
  <c r="T410" i="1"/>
  <c r="V410" i="1" s="1"/>
  <c r="V51" i="1"/>
  <c r="T68" i="1"/>
  <c r="V68" i="1" s="1"/>
  <c r="T278" i="1"/>
  <c r="V278" i="1" s="1"/>
  <c r="T470" i="1"/>
  <c r="V470" i="1" s="1"/>
  <c r="T311" i="1"/>
  <c r="V311" i="1" s="1"/>
  <c r="T88" i="1"/>
  <c r="V88" i="1" s="1"/>
  <c r="T479" i="1"/>
  <c r="T11" i="1"/>
  <c r="V11" i="1" s="1"/>
  <c r="T141" i="1"/>
  <c r="V141" i="1" s="1"/>
  <c r="T434" i="1"/>
  <c r="V434" i="1" s="1"/>
  <c r="T197" i="1"/>
  <c r="V197" i="1" s="1"/>
  <c r="T56" i="1"/>
  <c r="V56" i="1" s="1"/>
  <c r="T108" i="1"/>
  <c r="V108" i="1" s="1"/>
  <c r="T69" i="1"/>
  <c r="V69" i="1" s="1"/>
  <c r="T318" i="1"/>
  <c r="T384" i="1"/>
  <c r="V384" i="1" s="1"/>
  <c r="V92" i="1"/>
  <c r="V479" i="1"/>
  <c r="V238" i="1"/>
  <c r="V178" i="1"/>
  <c r="V32" i="1"/>
  <c r="V292" i="1"/>
  <c r="V425" i="1"/>
  <c r="V220" i="1"/>
  <c r="T405" i="1"/>
  <c r="V405" i="1" s="1"/>
  <c r="T233" i="1"/>
  <c r="V233" i="1" s="1"/>
  <c r="T372" i="1"/>
  <c r="V372" i="1" s="1"/>
  <c r="T180" i="1"/>
  <c r="V180" i="1" s="1"/>
  <c r="V318" i="1"/>
  <c r="V10" i="1"/>
  <c r="T327" i="1"/>
  <c r="V327" i="1" s="1"/>
  <c r="T407" i="1"/>
  <c r="V407" i="1" s="1"/>
  <c r="T398" i="1"/>
  <c r="V398" i="1" s="1"/>
  <c r="T485" i="1"/>
  <c r="V485" i="1" s="1"/>
  <c r="T198" i="1"/>
  <c r="V198" i="1" s="1"/>
  <c r="T475" i="1"/>
  <c r="V475" i="1" s="1"/>
  <c r="T255" i="1"/>
  <c r="V255" i="1" s="1"/>
  <c r="T365" i="1"/>
  <c r="V365" i="1" s="1"/>
  <c r="T284" i="1"/>
  <c r="V284" i="1" s="1"/>
  <c r="T462" i="1"/>
  <c r="V462" i="1" s="1"/>
  <c r="T129" i="1"/>
  <c r="V129" i="1" s="1"/>
  <c r="T251" i="1"/>
  <c r="V251" i="1" s="1"/>
  <c r="T270" i="1"/>
  <c r="V270" i="1" s="1"/>
  <c r="T277" i="1"/>
  <c r="V277" i="1" s="1"/>
  <c r="T29" i="1"/>
  <c r="V29" i="1" s="1"/>
  <c r="T488" i="1"/>
  <c r="V488" i="1" s="1"/>
  <c r="T104" i="1"/>
  <c r="V104" i="1" s="1"/>
  <c r="T293" i="1"/>
  <c r="V293" i="1" s="1"/>
  <c r="T399" i="1"/>
  <c r="V399" i="1" s="1"/>
  <c r="T314" i="1"/>
  <c r="V314" i="1" s="1"/>
  <c r="T348" i="1"/>
  <c r="V348" i="1" s="1"/>
  <c r="T144" i="1"/>
  <c r="V144" i="1" s="1"/>
  <c r="T210" i="1"/>
  <c r="V210" i="1" s="1"/>
  <c r="T412" i="1"/>
  <c r="V412" i="1" s="1"/>
  <c r="T235" i="1"/>
  <c r="V235" i="1" s="1"/>
  <c r="T215" i="1"/>
  <c r="V215" i="1" s="1"/>
  <c r="T442" i="1"/>
  <c r="V442" i="1" s="1"/>
  <c r="T20" i="1"/>
  <c r="V20" i="1" s="1"/>
  <c r="T391" i="1"/>
  <c r="V391" i="1" s="1"/>
  <c r="T151" i="1"/>
  <c r="V151" i="1" s="1"/>
  <c r="T316" i="1"/>
  <c r="V316" i="1" s="1"/>
  <c r="T58" i="1"/>
  <c r="V58" i="1" s="1"/>
  <c r="T249" i="1"/>
  <c r="V249" i="1" s="1"/>
  <c r="T99" i="1"/>
  <c r="V99" i="1" s="1"/>
  <c r="T345" i="1"/>
  <c r="V345" i="1" s="1"/>
  <c r="T367" i="1"/>
  <c r="V367" i="1" s="1"/>
  <c r="T515" i="1"/>
  <c r="V515" i="1" s="1"/>
  <c r="T481" i="1"/>
  <c r="V481" i="1" s="1"/>
  <c r="T154" i="1"/>
  <c r="V154" i="1" s="1"/>
  <c r="T342" i="1"/>
  <c r="V342" i="1" s="1"/>
  <c r="T478" i="1"/>
  <c r="V478" i="1" s="1"/>
  <c r="T430" i="1"/>
  <c r="V430" i="1" s="1"/>
  <c r="T490" i="1"/>
  <c r="V490" i="1" s="1"/>
  <c r="T366" i="1"/>
  <c r="V366" i="1" s="1"/>
  <c r="T19" i="1"/>
  <c r="V19" i="1" s="1"/>
  <c r="V382" i="1"/>
  <c r="T157" i="1"/>
  <c r="V157" i="1" s="1"/>
  <c r="T142" i="1"/>
  <c r="V142" i="1" s="1"/>
  <c r="T349" i="1"/>
  <c r="V349" i="1" s="1"/>
  <c r="T469" i="1"/>
  <c r="V469" i="1" s="1"/>
  <c r="T252" i="1"/>
  <c r="V252" i="1" s="1"/>
  <c r="T185" i="1"/>
  <c r="V185" i="1" s="1"/>
  <c r="T427" i="1"/>
  <c r="V427" i="1" s="1"/>
  <c r="T477" i="1"/>
  <c r="V477" i="1" s="1"/>
  <c r="T206" i="1"/>
  <c r="V206" i="1" s="1"/>
  <c r="T48" i="1"/>
  <c r="V48" i="1" s="1"/>
  <c r="T85" i="1"/>
  <c r="V85" i="1" s="1"/>
  <c r="T413" i="1"/>
  <c r="V413" i="1" s="1"/>
  <c r="T64" i="1"/>
  <c r="V64" i="1" s="1"/>
  <c r="T482" i="1"/>
  <c r="V482" i="1" s="1"/>
  <c r="T168" i="1"/>
  <c r="V168" i="1" s="1"/>
  <c r="T494" i="1"/>
  <c r="V494" i="1" s="1"/>
  <c r="T137" i="1"/>
  <c r="V137" i="1" s="1"/>
  <c r="T362" i="1"/>
  <c r="V362" i="1" s="1"/>
  <c r="T383" i="1"/>
  <c r="V383" i="1" s="1"/>
  <c r="T290" i="1"/>
  <c r="V290" i="1" s="1"/>
  <c r="T406" i="1"/>
  <c r="V406" i="1" s="1"/>
  <c r="T242" i="1"/>
  <c r="V242" i="1" s="1"/>
  <c r="T346" i="1"/>
  <c r="V346" i="1" s="1"/>
  <c r="T61" i="1"/>
  <c r="V61" i="1" s="1"/>
  <c r="T101" i="1"/>
  <c r="V101" i="1" s="1"/>
  <c r="T443" i="1"/>
  <c r="V443" i="1" s="1"/>
  <c r="T421" i="1"/>
  <c r="V421" i="1" s="1"/>
  <c r="T21" i="1"/>
  <c r="V21" i="1" s="1"/>
  <c r="T319" i="1"/>
  <c r="V319" i="1" s="1"/>
  <c r="T302" i="1"/>
  <c r="V302" i="1" s="1"/>
  <c r="T159" i="1"/>
  <c r="V159" i="1" s="1"/>
  <c r="T504" i="1"/>
  <c r="V504" i="1" s="1"/>
  <c r="T36" i="1"/>
  <c r="V36" i="1" s="1"/>
  <c r="T94" i="1"/>
  <c r="V94" i="1" s="1"/>
  <c r="T200" i="1"/>
  <c r="V200" i="1" s="1"/>
  <c r="T315" i="1"/>
  <c r="V315" i="1" s="1"/>
  <c r="T468" i="1"/>
  <c r="V468" i="1" s="1"/>
  <c r="T172" i="1"/>
  <c r="V172" i="1" s="1"/>
  <c r="T213" i="1"/>
  <c r="V213" i="1" s="1"/>
  <c r="T203" i="1"/>
  <c r="V203" i="1" s="1"/>
  <c r="T177" i="1"/>
  <c r="V177" i="1" s="1"/>
  <c r="T337" i="1"/>
  <c r="V337" i="1" s="1"/>
  <c r="T381" i="1"/>
  <c r="V381" i="1" s="1"/>
  <c r="T114" i="1"/>
  <c r="V114" i="1" s="1"/>
  <c r="T89" i="1"/>
  <c r="V89" i="1" s="1"/>
  <c r="T221" i="1"/>
  <c r="V221" i="1" s="1"/>
  <c r="T455" i="1"/>
  <c r="V455" i="1" s="1"/>
  <c r="T339" i="1"/>
  <c r="V339" i="1" s="1"/>
  <c r="T103" i="1"/>
  <c r="V103" i="1" s="1"/>
  <c r="T232" i="1"/>
  <c r="V232" i="1" s="1"/>
  <c r="T374" i="1"/>
  <c r="V374" i="1" s="1"/>
  <c r="T73" i="1"/>
  <c r="V73" i="1" s="1"/>
  <c r="T266" i="1"/>
  <c r="V266" i="1" s="1"/>
  <c r="T274" i="1"/>
  <c r="V274" i="1" s="1"/>
  <c r="T449" i="1"/>
  <c r="V449" i="1" s="1"/>
  <c r="T404" i="1"/>
  <c r="V404" i="1" s="1"/>
  <c r="T128" i="1"/>
  <c r="V128" i="1" s="1"/>
  <c r="T5" i="1"/>
  <c r="V5" i="1" s="1"/>
  <c r="T91" i="1"/>
  <c r="V91" i="1" s="1"/>
  <c r="T79" i="1"/>
  <c r="V79" i="1" s="1"/>
  <c r="T12" i="1"/>
  <c r="V12" i="1" s="1"/>
  <c r="T417" i="1"/>
  <c r="V417" i="1" s="1"/>
  <c r="T299" i="1"/>
  <c r="V299" i="1" s="1"/>
  <c r="T360" i="1"/>
  <c r="V360" i="1" s="1"/>
  <c r="T134" i="1"/>
  <c r="V134" i="1" s="1"/>
  <c r="T194" i="1"/>
  <c r="V194" i="1" s="1"/>
  <c r="T147" i="1"/>
  <c r="V147" i="1" s="1"/>
  <c r="T320" i="1"/>
  <c r="V320" i="1" s="1"/>
  <c r="T202" i="1"/>
  <c r="V202" i="1" s="1"/>
  <c r="T347" i="1"/>
  <c r="V347" i="1" s="1"/>
  <c r="T173" i="1"/>
  <c r="V173" i="1" s="1"/>
  <c r="T143" i="1"/>
  <c r="V143" i="1" s="1"/>
  <c r="T81" i="1"/>
  <c r="V81" i="1" s="1"/>
  <c r="T153" i="1"/>
  <c r="V153" i="1" s="1"/>
  <c r="T317" i="1"/>
  <c r="V317" i="1" s="1"/>
  <c r="T295" i="1"/>
  <c r="V295" i="1" s="1"/>
  <c r="T35" i="1"/>
  <c r="V35" i="1" s="1"/>
  <c r="T15" i="1"/>
  <c r="V15" i="1" s="1"/>
  <c r="T13" i="1"/>
  <c r="V13" i="1" s="1"/>
  <c r="T283" i="1"/>
  <c r="V283" i="1" s="1"/>
  <c r="T323" i="1"/>
  <c r="V323" i="1" s="1"/>
  <c r="T130" i="1"/>
  <c r="V130" i="1" s="1"/>
  <c r="T120" i="1"/>
  <c r="V120" i="1" s="1"/>
  <c r="T227" i="1"/>
  <c r="V227" i="1" s="1"/>
  <c r="T440" i="1"/>
  <c r="V440" i="1" s="1"/>
  <c r="T514" i="1"/>
  <c r="V514" i="1" s="1"/>
  <c r="T452" i="1"/>
  <c r="V452" i="1" s="1"/>
  <c r="T343" i="1"/>
  <c r="V343" i="1" s="1"/>
  <c r="T329" i="1"/>
  <c r="V329" i="1" s="1"/>
  <c r="T439" i="1"/>
  <c r="V439" i="1" s="1"/>
  <c r="T335" i="1"/>
  <c r="V335" i="1" s="1"/>
  <c r="T133" i="1"/>
  <c r="V133" i="1" s="1"/>
  <c r="T379" i="1"/>
  <c r="V379" i="1" s="1"/>
  <c r="T279" i="1"/>
  <c r="V279" i="1" s="1"/>
  <c r="T125" i="1"/>
  <c r="V125" i="1" s="1"/>
  <c r="T65" i="1"/>
  <c r="V65" i="1" s="1"/>
  <c r="T507" i="1"/>
  <c r="V507" i="1" s="1"/>
  <c r="T511" i="1"/>
  <c r="V511" i="1" s="1"/>
  <c r="T201" i="1"/>
  <c r="V201" i="1" s="1"/>
  <c r="T288" i="1"/>
  <c r="V288" i="1" s="1"/>
  <c r="T268" i="1"/>
  <c r="V268" i="1" s="1"/>
  <c r="T286" i="1"/>
  <c r="V286" i="1" s="1"/>
  <c r="T282" i="1"/>
  <c r="V282" i="1" s="1"/>
  <c r="T80" i="1"/>
  <c r="V80" i="1" s="1"/>
  <c r="T116" i="1"/>
  <c r="V116" i="1" s="1"/>
  <c r="T46" i="1"/>
  <c r="V46" i="1" s="1"/>
  <c r="T179" i="1"/>
  <c r="V179" i="1" s="1"/>
  <c r="T6" i="1"/>
  <c r="V6" i="1" s="1"/>
  <c r="T9" i="1"/>
  <c r="V9" i="1" s="1"/>
  <c r="T307" i="1"/>
  <c r="V307" i="1" s="1"/>
  <c r="T265" i="1"/>
  <c r="V265" i="1" s="1"/>
  <c r="T239" i="1"/>
  <c r="V239" i="1" s="1"/>
  <c r="T259" i="1"/>
  <c r="V259" i="1" s="1"/>
  <c r="T344" i="1"/>
  <c r="V344" i="1" s="1"/>
  <c r="T338" i="1"/>
  <c r="V338" i="1" s="1"/>
  <c r="T333" i="1"/>
  <c r="V333" i="1" s="1"/>
  <c r="T100" i="1"/>
  <c r="V100" i="1" s="1"/>
  <c r="T272" i="1"/>
  <c r="V272" i="1" s="1"/>
  <c r="T199" i="1"/>
  <c r="V199" i="1" s="1"/>
  <c r="T208" i="1"/>
  <c r="V208" i="1" s="1"/>
  <c r="T352" i="1"/>
  <c r="V352" i="1" s="1"/>
  <c r="T400" i="1"/>
  <c r="V400" i="1" s="1"/>
  <c r="T437" i="1"/>
  <c r="V437" i="1" s="1"/>
  <c r="T218" i="1"/>
  <c r="V218" i="1" s="1"/>
  <c r="T90" i="1"/>
  <c r="V90" i="1" s="1"/>
  <c r="T285" i="1"/>
  <c r="V285" i="1" s="1"/>
  <c r="T124" i="1"/>
  <c r="V124" i="1" s="1"/>
  <c r="T241" i="1"/>
  <c r="V241" i="1" s="1"/>
  <c r="T123" i="1"/>
  <c r="V123" i="1" s="1"/>
  <c r="T260" i="1"/>
  <c r="V260" i="1" s="1"/>
  <c r="T350" i="1"/>
  <c r="V350" i="1" s="1"/>
  <c r="T414" i="1"/>
  <c r="V414" i="1" s="1"/>
  <c r="T96" i="1"/>
  <c r="V96" i="1" s="1"/>
  <c r="T102" i="1"/>
  <c r="V102" i="1" s="1"/>
  <c r="T298" i="1"/>
  <c r="V298" i="1" s="1"/>
  <c r="T419" i="1"/>
  <c r="V419" i="1" s="1"/>
  <c r="T377" i="1"/>
  <c r="V377" i="1" s="1"/>
  <c r="T28" i="1"/>
  <c r="V28" i="1" s="1"/>
  <c r="T496" i="1"/>
  <c r="V496" i="1" s="1"/>
  <c r="T107" i="1"/>
  <c r="V107" i="1" s="1"/>
  <c r="T236" i="1"/>
  <c r="V236" i="1" s="1"/>
  <c r="T467" i="1"/>
  <c r="V467" i="1" s="1"/>
  <c r="T359" i="1"/>
  <c r="V359" i="1" s="1"/>
  <c r="T63" i="1"/>
  <c r="V63" i="1" s="1"/>
  <c r="T513" i="1"/>
  <c r="V513" i="1" s="1"/>
  <c r="T132" i="1"/>
  <c r="V132" i="1" s="1"/>
  <c r="T378" i="1"/>
  <c r="V378" i="1" s="1"/>
  <c r="T436" i="1"/>
  <c r="V436" i="1" s="1"/>
  <c r="T209" i="1"/>
  <c r="V209" i="1" s="1"/>
  <c r="T195" i="1"/>
  <c r="V195" i="1" s="1"/>
  <c r="T45" i="1"/>
  <c r="V45" i="1" s="1"/>
  <c r="T187" i="1"/>
  <c r="V187" i="1" s="1"/>
  <c r="T291" i="1"/>
  <c r="V291" i="1" s="1"/>
  <c r="T167" i="1"/>
  <c r="V167" i="1" s="1"/>
  <c r="T422" i="1"/>
  <c r="V422" i="1" s="1"/>
  <c r="T54" i="1"/>
  <c r="V54" i="1" s="1"/>
  <c r="T466" i="1"/>
  <c r="V466" i="1" s="1"/>
  <c r="T135" i="1"/>
  <c r="V135" i="1" s="1"/>
  <c r="T376" i="1"/>
  <c r="V376" i="1" s="1"/>
  <c r="T219" i="1"/>
  <c r="V219" i="1" s="1"/>
  <c r="T222" i="1"/>
  <c r="V222" i="1" s="1"/>
  <c r="T447" i="1"/>
  <c r="V447" i="1" s="1"/>
  <c r="T264" i="1"/>
  <c r="V264" i="1" s="1"/>
  <c r="T446" i="1"/>
  <c r="V446" i="1" s="1"/>
  <c r="T389" i="1"/>
  <c r="V389" i="1" s="1"/>
  <c r="T354" i="1"/>
  <c r="V354" i="1" s="1"/>
  <c r="T418" i="1"/>
  <c r="V418" i="1" s="1"/>
  <c r="T375" i="1"/>
  <c r="V375" i="1" s="1"/>
  <c r="T358" i="1"/>
  <c r="V358" i="1" s="1"/>
  <c r="T281" i="1"/>
  <c r="V281" i="1" s="1"/>
  <c r="T87" i="1"/>
  <c r="V87" i="1" s="1"/>
  <c r="T403" i="1"/>
  <c r="V403" i="1" s="1"/>
  <c r="T223" i="1"/>
  <c r="V223" i="1" s="1"/>
  <c r="T226" i="1"/>
  <c r="V226" i="1" s="1"/>
  <c r="T390" i="1"/>
  <c r="V390" i="1" s="1"/>
  <c r="T388" i="1"/>
  <c r="V388" i="1" s="1"/>
  <c r="T62" i="1"/>
  <c r="V62" i="1" s="1"/>
  <c r="T190" i="1"/>
  <c r="V190" i="1" s="1"/>
  <c r="T306" i="1"/>
  <c r="V306" i="1" s="1"/>
  <c r="T31" i="1"/>
  <c r="V31" i="1" s="1"/>
  <c r="T74" i="1"/>
  <c r="V74" i="1" s="1"/>
  <c r="T17" i="1"/>
  <c r="V17" i="1" s="1"/>
  <c r="T472" i="1"/>
  <c r="V472" i="1" s="1"/>
  <c r="T258" i="1"/>
  <c r="V258" i="1" s="1"/>
  <c r="T246" i="1"/>
  <c r="V246" i="1" s="1"/>
  <c r="T341" i="1"/>
  <c r="V341" i="1" s="1"/>
  <c r="T71" i="1"/>
  <c r="V71" i="1" s="1"/>
  <c r="T370" i="1"/>
  <c r="V370" i="1" s="1"/>
  <c r="T448" i="1"/>
  <c r="V448" i="1" s="1"/>
  <c r="T438" i="1"/>
  <c r="V438" i="1" s="1"/>
  <c r="T503" i="1"/>
  <c r="V503" i="1" s="1"/>
  <c r="T368" i="1"/>
  <c r="V368" i="1" s="1"/>
  <c r="T112" i="1"/>
  <c r="V112" i="1" s="1"/>
  <c r="T303" i="1"/>
  <c r="V303" i="1" s="1"/>
  <c r="T39" i="1"/>
  <c r="V39" i="1" s="1"/>
  <c r="T441" i="1"/>
  <c r="V441" i="1" s="1"/>
  <c r="T139" i="1"/>
  <c r="V139" i="1" s="1"/>
  <c r="T396" i="1"/>
  <c r="V396" i="1" s="1"/>
  <c r="T57" i="1"/>
  <c r="V57" i="1" s="1"/>
  <c r="T308" i="1"/>
  <c r="V308" i="1" s="1"/>
  <c r="T408" i="1"/>
  <c r="V408" i="1" s="1"/>
  <c r="T243" i="1"/>
  <c r="V243" i="1" s="1"/>
  <c r="T508" i="1"/>
  <c r="V508" i="1" s="1"/>
  <c r="T289" i="1"/>
  <c r="V289" i="1" s="1"/>
  <c r="T25" i="1"/>
  <c r="V25" i="1" s="1"/>
  <c r="T505" i="1"/>
  <c r="V505" i="1" s="1"/>
  <c r="T181" i="1"/>
  <c r="V181" i="1" s="1"/>
  <c r="T98" i="1"/>
  <c r="V98" i="1" s="1"/>
  <c r="T163" i="1"/>
  <c r="V163" i="1" s="1"/>
  <c r="T256" i="1"/>
  <c r="V256" i="1" s="1"/>
  <c r="T489" i="1"/>
  <c r="V489" i="1" s="1"/>
  <c r="T465" i="1"/>
  <c r="V465" i="1" s="1"/>
  <c r="T189" i="1"/>
  <c r="V189" i="1" s="1"/>
  <c r="T231" i="1"/>
  <c r="V231" i="1" s="1"/>
  <c r="T497" i="1"/>
  <c r="V497" i="1" s="1"/>
  <c r="T492" i="1"/>
  <c r="V492" i="1" s="1"/>
  <c r="T225" i="1"/>
  <c r="V225" i="1" s="1"/>
  <c r="T84" i="1"/>
  <c r="V84" i="1" s="1"/>
  <c r="T276" i="1"/>
  <c r="V276" i="1" s="1"/>
  <c r="T109" i="1"/>
  <c r="V109" i="1" s="1"/>
  <c r="T411" i="1"/>
  <c r="V411" i="1" s="1"/>
  <c r="T363" i="1"/>
  <c r="V363" i="1" s="1"/>
  <c r="T171" i="1"/>
  <c r="V171" i="1" s="1"/>
  <c r="T491" i="1"/>
  <c r="V491" i="1" s="1"/>
  <c r="T70" i="1"/>
  <c r="V70" i="1" s="1"/>
  <c r="T401" i="1"/>
  <c r="V401" i="1" s="1"/>
  <c r="T334" i="1"/>
  <c r="V334" i="1" s="1"/>
  <c r="T397" i="1"/>
  <c r="V397" i="1" s="1"/>
  <c r="T353" i="1"/>
  <c r="V353" i="1" s="1"/>
  <c r="T50" i="1"/>
  <c r="V50" i="1" s="1"/>
  <c r="T305" i="1"/>
  <c r="V305" i="1" s="1"/>
  <c r="T263" i="1"/>
  <c r="V263" i="1" s="1"/>
  <c r="T23" i="1"/>
  <c r="V23" i="1" s="1"/>
  <c r="T509" i="1"/>
  <c r="V509" i="1" s="1"/>
  <c r="T37" i="1"/>
  <c r="V37" i="1" s="1"/>
  <c r="T322" i="1"/>
  <c r="V322" i="1" s="1"/>
  <c r="T309" i="1"/>
  <c r="V309" i="1" s="1"/>
  <c r="T373" i="1"/>
  <c r="V373" i="1" s="1"/>
  <c r="T184" i="1"/>
  <c r="V184" i="1" s="1"/>
  <c r="T424" i="1"/>
  <c r="V424" i="1" s="1"/>
  <c r="T24" i="1"/>
  <c r="V24" i="1" s="1"/>
  <c r="T192" i="1"/>
  <c r="V192" i="1" s="1"/>
  <c r="T361" i="1"/>
  <c r="V361" i="1" s="1"/>
  <c r="T162" i="1"/>
  <c r="V162" i="1" s="1"/>
  <c r="T188" i="1"/>
  <c r="V188" i="1" s="1"/>
  <c r="T371" i="1"/>
  <c r="V371" i="1" s="1"/>
  <c r="T95" i="1"/>
  <c r="V95" i="1" s="1"/>
  <c r="T501" i="1"/>
  <c r="V501" i="1" s="1"/>
  <c r="T216" i="1"/>
  <c r="V216" i="1" s="1"/>
  <c r="T14" i="1"/>
  <c r="V14" i="1" s="1"/>
  <c r="T458" i="1"/>
  <c r="V458" i="1" s="1"/>
  <c r="T275" i="1"/>
  <c r="V275" i="1" s="1"/>
  <c r="T42" i="1"/>
  <c r="V42" i="1" s="1"/>
  <c r="T247" i="1"/>
  <c r="V247" i="1" s="1"/>
  <c r="T27" i="1"/>
  <c r="V27" i="1" s="1"/>
  <c r="T78" i="1"/>
  <c r="V78" i="1" s="1"/>
  <c r="T267" i="1"/>
  <c r="V267" i="1" s="1"/>
  <c r="T161" i="1"/>
  <c r="V161" i="1" s="1"/>
  <c r="T156" i="1"/>
  <c r="V156" i="1" s="1"/>
  <c r="T487" i="1"/>
  <c r="V487" i="1" s="1"/>
  <c r="T4" i="1"/>
  <c r="V4" i="1" s="1"/>
  <c r="T280" i="1"/>
  <c r="V280" i="1" s="1"/>
  <c r="T140" i="1"/>
  <c r="V140" i="1" s="1"/>
  <c r="T340" i="1"/>
  <c r="V340" i="1" s="1"/>
  <c r="T431" i="1"/>
  <c r="V431" i="1" s="1"/>
  <c r="T271" i="1"/>
  <c r="V271" i="1" s="1"/>
  <c r="T445" i="1"/>
  <c r="V445" i="1" s="1"/>
  <c r="T72" i="1"/>
  <c r="V72" i="1" s="1"/>
  <c r="T498" i="1"/>
  <c r="V498" i="1" s="1"/>
  <c r="T444" i="1"/>
  <c r="V444" i="1" s="1"/>
  <c r="T321" i="1"/>
  <c r="V321" i="1" s="1"/>
  <c r="T502" i="1"/>
  <c r="V502" i="1" s="1"/>
  <c r="T493" i="1"/>
  <c r="V493" i="1" s="1"/>
  <c r="T150" i="1"/>
  <c r="V150" i="1" s="1"/>
  <c r="T2" i="1"/>
  <c r="V2" i="1" s="1"/>
  <c r="T183" i="1"/>
  <c r="V183" i="1" s="1"/>
  <c r="T44" i="1"/>
  <c r="V44" i="1" s="1"/>
  <c r="T170" i="1"/>
  <c r="V170" i="1" s="1"/>
  <c r="T148" i="1"/>
  <c r="V148" i="1" s="1"/>
  <c r="T149" i="1"/>
  <c r="V149" i="1" s="1"/>
  <c r="T234" i="1"/>
  <c r="V234" i="1" s="1"/>
  <c r="T228" i="1"/>
  <c r="V228" i="1" s="1"/>
  <c r="T459" i="1"/>
  <c r="V459" i="1" s="1"/>
  <c r="T454" i="1"/>
  <c r="V454" i="1" s="1"/>
  <c r="T433" i="1"/>
  <c r="V433" i="1" s="1"/>
  <c r="T119" i="1"/>
  <c r="V119" i="1" s="1"/>
  <c r="T106" i="1"/>
  <c r="V106" i="1" s="1"/>
  <c r="T16" i="1"/>
  <c r="V16" i="1" s="1"/>
  <c r="T486" i="1"/>
  <c r="V486" i="1" s="1"/>
  <c r="T155" i="1"/>
  <c r="V155" i="1" s="1"/>
  <c r="T461" i="1"/>
  <c r="V461" i="1" s="1"/>
  <c r="T182" i="1"/>
  <c r="V182" i="1" s="1"/>
  <c r="T131" i="1"/>
  <c r="V131" i="1" s="1"/>
  <c r="T393" i="1"/>
  <c r="V393" i="1" s="1"/>
  <c r="T127" i="1"/>
  <c r="V127" i="1" s="1"/>
  <c r="T26" i="1"/>
  <c r="V26" i="1" s="1"/>
  <c r="T207" i="1"/>
  <c r="V207" i="1" s="1"/>
  <c r="T191" i="1"/>
  <c r="V191" i="1" s="1"/>
  <c r="T331" i="1"/>
  <c r="V331" i="1" s="1"/>
  <c r="T416" i="1"/>
  <c r="V416" i="1" s="1"/>
  <c r="T297" i="1"/>
  <c r="V297" i="1" s="1"/>
  <c r="T122" i="1"/>
  <c r="V122" i="1" s="1"/>
  <c r="T224" i="1"/>
  <c r="V224" i="1" s="1"/>
  <c r="T38" i="1"/>
  <c r="V38" i="1" s="1"/>
  <c r="T453" i="1"/>
  <c r="V453" i="1" s="1"/>
  <c r="T245" i="1"/>
  <c r="V245" i="1" s="1"/>
  <c r="T93" i="1"/>
  <c r="V93" i="1" s="1"/>
  <c r="T115" i="1"/>
  <c r="V115" i="1" s="1"/>
  <c r="T392" i="1"/>
  <c r="V392" i="1" s="1"/>
  <c r="T33" i="1"/>
  <c r="V33" i="1" s="1"/>
  <c r="T205" i="1"/>
  <c r="V205" i="1" s="1"/>
  <c r="T77" i="1"/>
  <c r="V77" i="1" s="1"/>
  <c r="T3" i="1"/>
  <c r="V3" i="1" s="1"/>
  <c r="W471" i="1" l="1"/>
  <c r="W270" i="1"/>
  <c r="W33" i="1"/>
  <c r="W393" i="1"/>
  <c r="W150" i="1"/>
  <c r="W161" i="1"/>
  <c r="W192" i="1"/>
  <c r="W401" i="1"/>
  <c r="W256" i="1"/>
  <c r="W396" i="1"/>
  <c r="W438" i="1"/>
  <c r="W17" i="1"/>
  <c r="W226" i="1"/>
  <c r="W281" i="1"/>
  <c r="W354" i="1"/>
  <c r="W447" i="1"/>
  <c r="W135" i="1"/>
  <c r="W167" i="1"/>
  <c r="W195" i="1"/>
  <c r="W132" i="1"/>
  <c r="W467" i="1"/>
  <c r="W28" i="1"/>
  <c r="W174" i="1"/>
  <c r="W372" i="1"/>
  <c r="W402" i="1"/>
  <c r="W319" i="1"/>
  <c r="W512" i="1"/>
  <c r="W176" i="1"/>
  <c r="W450" i="1"/>
  <c r="W22" i="1"/>
  <c r="W83" i="1"/>
  <c r="W451" i="1"/>
  <c r="W257" i="1"/>
  <c r="W191" i="1"/>
  <c r="W228" i="1"/>
  <c r="W271" i="1"/>
  <c r="W14" i="1"/>
  <c r="W509" i="1"/>
  <c r="W84" i="1"/>
  <c r="W505" i="1"/>
  <c r="W243" i="1"/>
  <c r="W303" i="1"/>
  <c r="W341" i="1"/>
  <c r="W190" i="1"/>
  <c r="W3" i="1"/>
  <c r="W392" i="1"/>
  <c r="W453" i="1"/>
  <c r="W297" i="1"/>
  <c r="W207" i="1"/>
  <c r="W131" i="1"/>
  <c r="W486" i="1"/>
  <c r="W433" i="1"/>
  <c r="W234" i="1"/>
  <c r="W44" i="1"/>
  <c r="W493" i="1"/>
  <c r="W498" i="1"/>
  <c r="W431" i="1"/>
  <c r="W4" i="1"/>
  <c r="W267" i="1"/>
  <c r="W42" i="1"/>
  <c r="W216" i="1"/>
  <c r="W188" i="1"/>
  <c r="W24" i="1"/>
  <c r="W309" i="1"/>
  <c r="W23" i="1"/>
  <c r="W353" i="1"/>
  <c r="W70" i="1"/>
  <c r="W411" i="1"/>
  <c r="W225" i="1"/>
  <c r="W189" i="1"/>
  <c r="W163" i="1"/>
  <c r="W25" i="1"/>
  <c r="W408" i="1"/>
  <c r="W139" i="1"/>
  <c r="W112" i="1"/>
  <c r="W448" i="1"/>
  <c r="W246" i="1"/>
  <c r="W74" i="1"/>
  <c r="W62" i="1"/>
  <c r="W223" i="1"/>
  <c r="W358" i="1"/>
  <c r="W389" i="1"/>
  <c r="W222" i="1"/>
  <c r="W466" i="1"/>
  <c r="W291" i="1"/>
  <c r="W209" i="1"/>
  <c r="W513" i="1"/>
  <c r="W236" i="1"/>
  <c r="W377" i="1"/>
  <c r="W96" i="1"/>
  <c r="W123" i="1"/>
  <c r="W90" i="1"/>
  <c r="W352" i="1"/>
  <c r="W100" i="1"/>
  <c r="W259" i="1"/>
  <c r="W9" i="1"/>
  <c r="W116" i="1"/>
  <c r="W268" i="1"/>
  <c r="W507" i="1"/>
  <c r="W379" i="1"/>
  <c r="W329" i="1"/>
  <c r="W440" i="1"/>
  <c r="W323" i="1"/>
  <c r="W35" i="1"/>
  <c r="W81" i="1"/>
  <c r="W202" i="1"/>
  <c r="W134" i="1"/>
  <c r="W12" i="1"/>
  <c r="W128" i="1"/>
  <c r="W266" i="1"/>
  <c r="W103" i="1"/>
  <c r="W89" i="1"/>
  <c r="W177" i="1"/>
  <c r="W468" i="1"/>
  <c r="W36" i="1"/>
  <c r="W101" i="1"/>
  <c r="W406" i="1"/>
  <c r="W137" i="1"/>
  <c r="W64" i="1"/>
  <c r="W206" i="1"/>
  <c r="W252" i="1"/>
  <c r="W157" i="1"/>
  <c r="W490" i="1"/>
  <c r="W154" i="1"/>
  <c r="W345" i="1"/>
  <c r="W316" i="1"/>
  <c r="W442" i="1"/>
  <c r="W210" i="1"/>
  <c r="W399" i="1"/>
  <c r="W29" i="1"/>
  <c r="W129" i="1"/>
  <c r="W255" i="1"/>
  <c r="W398" i="1"/>
  <c r="W66" i="1"/>
  <c r="W369" i="1"/>
  <c r="W238" i="1"/>
  <c r="W410" i="1"/>
  <c r="W53" i="1"/>
  <c r="W117" i="1"/>
  <c r="W204" i="1"/>
  <c r="W326" i="1"/>
  <c r="W261" i="1"/>
  <c r="W357" i="1"/>
  <c r="W432" i="1"/>
  <c r="W269" i="1"/>
  <c r="W30" i="1"/>
  <c r="W138" i="1"/>
  <c r="W59" i="1"/>
  <c r="W474" i="1"/>
  <c r="W230" i="1"/>
  <c r="W464" i="1"/>
  <c r="W111" i="1"/>
  <c r="W118" i="1"/>
  <c r="W301" i="1"/>
  <c r="W324" i="1"/>
  <c r="W245" i="1"/>
  <c r="W155" i="1"/>
  <c r="W170" i="1"/>
  <c r="W280" i="1"/>
  <c r="W371" i="1"/>
  <c r="W50" i="1"/>
  <c r="W231" i="1"/>
  <c r="W115" i="1"/>
  <c r="W416" i="1"/>
  <c r="W26" i="1"/>
  <c r="W510" i="1"/>
  <c r="W214" i="1"/>
  <c r="W16" i="1"/>
  <c r="W149" i="1"/>
  <c r="W72" i="1"/>
  <c r="W340" i="1"/>
  <c r="W487" i="1"/>
  <c r="W78" i="1"/>
  <c r="W275" i="1"/>
  <c r="W501" i="1"/>
  <c r="W162" i="1"/>
  <c r="W424" i="1"/>
  <c r="W322" i="1"/>
  <c r="W263" i="1"/>
  <c r="W397" i="1"/>
  <c r="W491" i="1"/>
  <c r="W109" i="1"/>
  <c r="W492" i="1"/>
  <c r="W465" i="1"/>
  <c r="W98" i="1"/>
  <c r="W289" i="1"/>
  <c r="W308" i="1"/>
  <c r="W441" i="1"/>
  <c r="W368" i="1"/>
  <c r="W370" i="1"/>
  <c r="W258" i="1"/>
  <c r="W31" i="1"/>
  <c r="W388" i="1"/>
  <c r="W403" i="1"/>
  <c r="W375" i="1"/>
  <c r="W446" i="1"/>
  <c r="W219" i="1"/>
  <c r="W54" i="1"/>
  <c r="W187" i="1"/>
  <c r="W436" i="1"/>
  <c r="W63" i="1"/>
  <c r="W107" i="1"/>
  <c r="W419" i="1"/>
  <c r="W414" i="1"/>
  <c r="W241" i="1"/>
  <c r="W475" i="1"/>
  <c r="W407" i="1"/>
  <c r="W328" i="1"/>
  <c r="W332" i="1"/>
  <c r="W237" i="1"/>
  <c r="W82" i="1"/>
  <c r="W169" i="1"/>
  <c r="W7" i="1"/>
  <c r="W60" i="1"/>
  <c r="W244" i="1"/>
  <c r="W40" i="1"/>
  <c r="W146" i="1"/>
  <c r="W55" i="1"/>
  <c r="W136" i="1"/>
  <c r="W254" i="1"/>
  <c r="W122" i="1"/>
  <c r="W119" i="1"/>
  <c r="W444" i="1"/>
  <c r="W247" i="1"/>
  <c r="W373" i="1"/>
  <c r="W363" i="1"/>
  <c r="W77" i="1"/>
  <c r="W38" i="1"/>
  <c r="W182" i="1"/>
  <c r="W454" i="1"/>
  <c r="W183" i="1"/>
  <c r="W502" i="1"/>
  <c r="W205" i="1"/>
  <c r="W93" i="1"/>
  <c r="W224" i="1"/>
  <c r="W331" i="1"/>
  <c r="W127" i="1"/>
  <c r="W461" i="1"/>
  <c r="W106" i="1"/>
  <c r="W459" i="1"/>
  <c r="W148" i="1"/>
  <c r="W2" i="1"/>
  <c r="W321" i="1"/>
  <c r="W445" i="1"/>
  <c r="W140" i="1"/>
  <c r="W156" i="1"/>
  <c r="W27" i="1"/>
  <c r="W458" i="1"/>
  <c r="W95" i="1"/>
  <c r="W361" i="1"/>
  <c r="W184" i="1"/>
  <c r="W37" i="1"/>
  <c r="W305" i="1"/>
  <c r="W334" i="1"/>
  <c r="W171" i="1"/>
  <c r="W276" i="1"/>
  <c r="W497" i="1"/>
  <c r="W489" i="1"/>
  <c r="W181" i="1"/>
  <c r="W508" i="1"/>
  <c r="W57" i="1"/>
  <c r="W39" i="1"/>
  <c r="W503" i="1"/>
  <c r="W71" i="1"/>
  <c r="W472" i="1"/>
  <c r="W306" i="1"/>
  <c r="W390" i="1"/>
  <c r="W87" i="1"/>
  <c r="W418" i="1"/>
  <c r="W264" i="1"/>
  <c r="W376" i="1"/>
  <c r="W422" i="1"/>
  <c r="W45" i="1"/>
  <c r="W378" i="1"/>
  <c r="W359" i="1"/>
  <c r="W496" i="1"/>
  <c r="W298" i="1"/>
  <c r="W350" i="1"/>
  <c r="W124" i="1"/>
  <c r="W437" i="1"/>
  <c r="W199" i="1"/>
  <c r="W338" i="1"/>
  <c r="W265" i="1"/>
  <c r="W179" i="1"/>
  <c r="W282" i="1"/>
  <c r="W201" i="1"/>
  <c r="W125" i="1"/>
  <c r="W335" i="1"/>
  <c r="W452" i="1"/>
  <c r="W120" i="1"/>
  <c r="W13" i="1"/>
  <c r="W317" i="1"/>
  <c r="W173" i="1"/>
  <c r="W147" i="1"/>
  <c r="W299" i="1"/>
  <c r="W91" i="1"/>
  <c r="W449" i="1"/>
  <c r="W374" i="1"/>
  <c r="W455" i="1"/>
  <c r="W381" i="1"/>
  <c r="W213" i="1"/>
  <c r="W200" i="1"/>
  <c r="W159" i="1"/>
  <c r="W421" i="1"/>
  <c r="W346" i="1"/>
  <c r="W383" i="1"/>
  <c r="W168" i="1"/>
  <c r="W85" i="1"/>
  <c r="W427" i="1"/>
  <c r="W349" i="1"/>
  <c r="W19" i="1"/>
  <c r="W478" i="1"/>
  <c r="W515" i="1"/>
  <c r="W249" i="1"/>
  <c r="W391" i="1"/>
  <c r="W235" i="1"/>
  <c r="W348" i="1"/>
  <c r="W104" i="1"/>
  <c r="W284" i="1"/>
  <c r="W198" i="1"/>
  <c r="W10" i="1"/>
  <c r="W220" i="1"/>
  <c r="W428" i="1"/>
  <c r="W76" i="1"/>
  <c r="W69" i="1"/>
  <c r="W434" i="1"/>
  <c r="W88" i="1"/>
  <c r="W68" i="1"/>
  <c r="W166" i="1"/>
  <c r="W484" i="1"/>
  <c r="W351" i="1"/>
  <c r="W186" i="1"/>
  <c r="W67" i="1"/>
  <c r="W294" i="1"/>
  <c r="W310" i="1"/>
  <c r="W325" i="1"/>
  <c r="W296" i="1"/>
  <c r="W423" i="1"/>
  <c r="W499" i="1"/>
  <c r="W304" i="1"/>
  <c r="W250" i="1"/>
  <c r="W330" i="1"/>
  <c r="W262" i="1"/>
  <c r="W218" i="1"/>
  <c r="W208" i="1"/>
  <c r="W333" i="1"/>
  <c r="W239" i="1"/>
  <c r="W6" i="1"/>
  <c r="W80" i="1"/>
  <c r="W288" i="1"/>
  <c r="W65" i="1"/>
  <c r="W133" i="1"/>
  <c r="W343" i="1"/>
  <c r="W227" i="1"/>
  <c r="W283" i="1"/>
  <c r="W295" i="1"/>
  <c r="W143" i="1"/>
  <c r="W320" i="1"/>
  <c r="W360" i="1"/>
  <c r="W79" i="1"/>
  <c r="W404" i="1"/>
  <c r="W73" i="1"/>
  <c r="W339" i="1"/>
  <c r="W114" i="1"/>
  <c r="W203" i="1"/>
  <c r="W315" i="1"/>
  <c r="W504" i="1"/>
  <c r="W21" i="1"/>
  <c r="W61" i="1"/>
  <c r="W290" i="1"/>
  <c r="W494" i="1"/>
  <c r="W413" i="1"/>
  <c r="W477" i="1"/>
  <c r="W469" i="1"/>
  <c r="W382" i="1"/>
  <c r="W430" i="1"/>
  <c r="W481" i="1"/>
  <c r="W99" i="1"/>
  <c r="W151" i="1"/>
  <c r="W215" i="1"/>
  <c r="W144" i="1"/>
  <c r="W293" i="1"/>
  <c r="W277" i="1"/>
  <c r="W462" i="1"/>
  <c r="W409" i="1"/>
  <c r="W380" i="1"/>
  <c r="W233" i="1"/>
  <c r="W480" i="1"/>
  <c r="W32" i="1"/>
  <c r="W479" i="1"/>
  <c r="W108" i="1"/>
  <c r="W141" i="1"/>
  <c r="W311" i="1"/>
  <c r="W229" i="1"/>
  <c r="W110" i="1"/>
  <c r="W34" i="1"/>
  <c r="W386" i="1"/>
  <c r="W52" i="1"/>
  <c r="W253" i="1"/>
  <c r="W287" i="1"/>
  <c r="W387" i="1"/>
  <c r="W8" i="1"/>
  <c r="W164" i="1"/>
  <c r="W500" i="1"/>
  <c r="W476" i="1"/>
  <c r="W47" i="1"/>
  <c r="W429" i="1"/>
  <c r="W75" i="1"/>
  <c r="W121" i="1"/>
  <c r="W300" i="1"/>
  <c r="W145" i="1"/>
  <c r="W97" i="1"/>
  <c r="W336" i="1"/>
  <c r="W43" i="1"/>
  <c r="W165" i="1"/>
  <c r="W160" i="1"/>
  <c r="W327" i="1"/>
  <c r="W318" i="1"/>
  <c r="W405" i="1"/>
  <c r="W425" i="1"/>
  <c r="W178" i="1"/>
  <c r="W152" i="1"/>
  <c r="W113" i="1"/>
  <c r="W384" i="1"/>
  <c r="W56" i="1"/>
  <c r="W11" i="1"/>
  <c r="W470" i="1"/>
  <c r="W196" i="1"/>
  <c r="W483" i="1"/>
  <c r="W248" i="1"/>
  <c r="W457" i="1"/>
  <c r="W193" i="1"/>
  <c r="W175" i="1"/>
  <c r="W312" i="1"/>
  <c r="W415" i="1"/>
  <c r="W105" i="1"/>
  <c r="W211" i="1"/>
  <c r="W212" i="1"/>
  <c r="W420" i="1"/>
  <c r="W395" i="1"/>
  <c r="W426" i="1"/>
  <c r="W41" i="1"/>
  <c r="W18" i="1"/>
  <c r="W356" i="1"/>
  <c r="W102" i="1"/>
  <c r="W260" i="1"/>
  <c r="W285" i="1"/>
  <c r="W400" i="1"/>
  <c r="W272" i="1"/>
  <c r="W344" i="1"/>
  <c r="W307" i="1"/>
  <c r="W46" i="1"/>
  <c r="W286" i="1"/>
  <c r="W511" i="1"/>
  <c r="W279" i="1"/>
  <c r="W439" i="1"/>
  <c r="W514" i="1"/>
  <c r="W130" i="1"/>
  <c r="W15" i="1"/>
  <c r="W153" i="1"/>
  <c r="W347" i="1"/>
  <c r="W194" i="1"/>
  <c r="W417" i="1"/>
  <c r="W5" i="1"/>
  <c r="W274" i="1"/>
  <c r="W232" i="1"/>
  <c r="W221" i="1"/>
  <c r="W337" i="1"/>
  <c r="W172" i="1"/>
  <c r="W94" i="1"/>
  <c r="W302" i="1"/>
  <c r="W443" i="1"/>
  <c r="W242" i="1"/>
  <c r="W362" i="1"/>
  <c r="W482" i="1"/>
  <c r="W48" i="1"/>
  <c r="W185" i="1"/>
  <c r="W142" i="1"/>
  <c r="W366" i="1"/>
  <c r="W342" i="1"/>
  <c r="W367" i="1"/>
  <c r="W58" i="1"/>
  <c r="W20" i="1"/>
  <c r="W412" i="1"/>
  <c r="W314" i="1"/>
  <c r="W488" i="1"/>
  <c r="W251" i="1"/>
  <c r="W365" i="1"/>
  <c r="W485" i="1"/>
  <c r="W273" i="1"/>
  <c r="W180" i="1"/>
  <c r="W158" i="1"/>
  <c r="W292" i="1"/>
  <c r="W92" i="1"/>
  <c r="W197" i="1"/>
  <c r="W278" i="1"/>
  <c r="W51" i="1"/>
  <c r="W394" i="1"/>
  <c r="W460" i="1"/>
  <c r="W456" i="1"/>
  <c r="W463" i="1"/>
  <c r="W355" i="1"/>
  <c r="W49" i="1"/>
  <c r="W217" i="1"/>
  <c r="W495" i="1"/>
  <c r="W364" i="1"/>
  <c r="W240" i="1"/>
  <c r="W473" i="1"/>
  <c r="W435" i="1"/>
  <c r="W86" i="1"/>
  <c r="W385" i="1"/>
  <c r="W506" i="1"/>
  <c r="W313" i="1"/>
  <c r="W126" i="1"/>
</calcChain>
</file>

<file path=xl/sharedStrings.xml><?xml version="1.0" encoding="utf-8"?>
<sst xmlns="http://schemas.openxmlformats.org/spreadsheetml/2006/main" count="1062" uniqueCount="693">
  <si>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</si>
  <si>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</si>
  <si>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</si>
  <si>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</si>
  <si>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</si>
  <si>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</si>
  <si>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</si>
  <si>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</si>
  <si>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</si>
  <si>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</si>
  <si>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</si>
  <si>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</si>
  <si>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</si>
  <si>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</si>
  <si>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</si>
  <si>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</si>
  <si>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</si>
  <si>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</si>
  <si>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</si>
  <si>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</si>
  <si>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</si>
  <si>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</si>
  <si>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</si>
  <si>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</si>
  <si>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</si>
  <si>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</si>
  <si>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</si>
  <si>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</si>
  <si>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</si>
  <si>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</si>
  <si>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</si>
  <si>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</si>
  <si>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</si>
  <si>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</si>
  <si>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</si>
  <si>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</si>
  <si>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</si>
  <si>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</si>
  <si>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</si>
  <si>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</si>
  <si>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</si>
  <si>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</si>
  <si>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</si>
  <si>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</si>
  <si>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</si>
  <si>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</si>
  <si>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</si>
  <si>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</si>
  <si>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</si>
  <si>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</si>
  <si>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</si>
  <si>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</si>
  <si>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</si>
  <si>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</si>
  <si>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</si>
  <si>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</si>
  <si>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</si>
  <si>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</si>
  <si>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</si>
  <si>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</si>
  <si>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</si>
  <si>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</si>
  <si>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</si>
  <si>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</si>
  <si>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</si>
  <si>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</si>
  <si>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</si>
  <si>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</si>
  <si>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</si>
  <si>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</si>
  <si>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</si>
  <si>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</si>
  <si>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</si>
  <si>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</si>
  <si>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</si>
  <si>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</si>
  <si>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</si>
  <si>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</si>
  <si>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</si>
  <si>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</si>
  <si>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</si>
  <si>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</si>
  <si>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</si>
  <si>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</si>
  <si>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</si>
  <si>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</si>
  <si>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</si>
  <si>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</si>
  <si>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</si>
  <si>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</si>
  <si>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</si>
  <si>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</si>
  <si>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</si>
  <si>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</si>
  <si>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</si>
  <si>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</si>
  <si>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</si>
  <si>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</si>
  <si>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</si>
  <si>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</si>
  <si>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</si>
  <si>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</si>
  <si>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</si>
  <si>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</si>
  <si>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</si>
  <si>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</si>
  <si>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</si>
  <si>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</si>
  <si>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</si>
  <si>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</si>
  <si>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</si>
  <si>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</si>
  <si>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</si>
  <si>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</si>
  <si>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</si>
  <si>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</si>
  <si>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</si>
  <si>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</si>
  <si>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</si>
  <si>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</si>
  <si>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</si>
  <si>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</si>
  <si>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</si>
  <si>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</si>
  <si>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</si>
  <si>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</si>
  <si>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</si>
  <si>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</si>
  <si>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</si>
  <si>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</si>
  <si>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</si>
  <si>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</si>
  <si>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</si>
  <si>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</si>
  <si>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</si>
  <si>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</si>
  <si>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</si>
  <si>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</si>
  <si>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</si>
  <si>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</si>
  <si>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</si>
  <si>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</si>
  <si>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</si>
  <si>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</si>
  <si>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</si>
  <si>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</si>
  <si>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</si>
  <si>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</si>
  <si>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</si>
  <si>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</si>
  <si>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</si>
  <si>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</si>
  <si>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</si>
  <si>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</si>
  <si>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</si>
  <si>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</si>
  <si>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</si>
  <si>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</si>
  <si>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</si>
  <si>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</si>
  <si>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</si>
  <si>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</si>
  <si>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</si>
  <si>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</si>
  <si>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</si>
  <si>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</si>
  <si>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</si>
  <si>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</si>
  <si>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</si>
  <si>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</si>
  <si>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</si>
  <si>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</si>
  <si>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</si>
  <si>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</si>
  <si>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</si>
  <si>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</si>
  <si>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</si>
  <si>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</si>
  <si>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</si>
  <si>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</si>
  <si>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</si>
  <si>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</si>
  <si>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</si>
  <si>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</si>
  <si>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</si>
  <si>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</si>
  <si>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</si>
  <si>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</si>
  <si>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</si>
  <si>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</si>
  <si>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</si>
  <si>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</si>
  <si>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</si>
  <si>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</si>
  <si>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</si>
  <si>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</si>
  <si>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</si>
  <si>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</si>
  <si>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</si>
  <si>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</si>
  <si>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</si>
  <si>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</si>
  <si>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</si>
  <si>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</si>
  <si>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</si>
  <si>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</si>
  <si>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</si>
  <si>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</si>
  <si>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</si>
  <si>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</si>
  <si>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</si>
  <si>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</si>
  <si>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</si>
  <si>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</si>
  <si>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</si>
  <si>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</si>
  <si>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</si>
  <si>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</si>
  <si>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</si>
  <si>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</si>
  <si>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</si>
  <si>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</si>
  <si>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</si>
  <si>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</si>
  <si>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</si>
  <si>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</si>
  <si>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</si>
  <si>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</si>
  <si>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</si>
  <si>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</si>
  <si>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</si>
  <si>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</si>
  <si>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</si>
  <si>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</si>
  <si>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</si>
  <si>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</si>
  <si>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</si>
  <si>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</si>
  <si>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</si>
  <si>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</si>
  <si>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</si>
  <si>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</si>
  <si>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</si>
  <si>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</si>
  <si>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</si>
  <si>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</si>
  <si>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</si>
  <si>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</si>
  <si>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</si>
  <si>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</si>
  <si>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</si>
  <si>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</si>
  <si>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</si>
  <si>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</si>
  <si>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</si>
  <si>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</si>
  <si>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</si>
  <si>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</si>
  <si>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</si>
  <si>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</si>
  <si>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</si>
  <si>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</si>
  <si>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</si>
  <si>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</si>
  <si>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</si>
  <si>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</si>
  <si>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</si>
  <si>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</si>
  <si>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</si>
  <si>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</si>
  <si>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MaźNiewski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</si>
  <si>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</si>
  <si>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</si>
  <si>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</si>
  <si>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</si>
  <si>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</si>
  <si>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</si>
  <si>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</si>
  <si>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</si>
  <si>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</si>
  <si>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</si>
  <si>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</si>
  <si>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</si>
  <si>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Dľbrowski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</si>
  <si>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</si>
  <si>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</si>
  <si>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</si>
  <si>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</si>
  <si>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</si>
  <si>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</si>
  <si>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</si>
  <si>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</si>
  <si>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</si>
  <si>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</si>
  <si>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</si>
  <si>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JoźWiak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</si>
  <si>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</si>
  <si>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</si>
  <si>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</si>
  <si>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</si>
  <si>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</si>
  <si>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</si>
  <si>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</si>
  <si>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</si>
  <si>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</si>
  <si>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Wójcik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</si>
  <si>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</si>
  <si>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</si>
  <si>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</si>
  <si>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</si>
  <si>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</si>
  <si>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</si>
  <si>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</si>
  <si>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</si>
  <si>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</si>
  <si>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</si>
  <si>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</si>
  <si>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</si>
  <si>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</si>
  <si>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</si>
  <si>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</si>
  <si>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</si>
  <si>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</si>
  <si>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</si>
  <si>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</si>
  <si>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</si>
  <si>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</si>
  <si>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</si>
  <si>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</si>
  <si>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</si>
  <si>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</si>
  <si>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</si>
  <si>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</si>
  <si>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</si>
  <si>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</si>
  <si>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</si>
  <si>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</si>
  <si>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</si>
  <si>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</si>
  <si>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</si>
  <si>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</si>
  <si>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</si>
  <si>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</si>
  <si>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</si>
  <si>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</si>
  <si>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</si>
  <si>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</si>
  <si>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</si>
  <si>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</si>
  <si>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</si>
  <si>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</si>
  <si>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</si>
  <si>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</si>
  <si>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</si>
  <si>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</si>
  <si>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</si>
  <si>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</si>
  <si>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</si>
  <si>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</si>
  <si>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</si>
  <si>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</si>
  <si>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</si>
  <si>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</si>
  <si>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</si>
  <si>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</si>
  <si>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</si>
  <si>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</si>
  <si>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</si>
  <si>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</si>
  <si>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</si>
  <si>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</si>
  <si>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</si>
  <si>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</si>
  <si>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</si>
  <si>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</si>
  <si>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</si>
  <si>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</si>
  <si>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</si>
  <si>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</si>
  <si>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</si>
  <si>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</si>
  <si>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</si>
  <si>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</si>
  <si>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</si>
  <si>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</si>
  <si>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</si>
  <si>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</si>
  <si>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</si>
  <si>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</si>
  <si>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</si>
  <si>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</si>
  <si>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</si>
  <si>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</si>
  <si>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</si>
  <si>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</si>
  <si>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</si>
  <si>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</si>
  <si>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</si>
  <si>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</si>
  <si>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</si>
  <si>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</si>
  <si>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Górlikowski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</si>
  <si>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</si>
  <si>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</si>
  <si>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</si>
  <si>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</si>
  <si>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</si>
  <si>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</si>
  <si>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</si>
  <si>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</si>
  <si>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</si>
  <si>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</si>
  <si>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</si>
  <si>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</si>
  <si>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</si>
  <si>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</si>
  <si>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</si>
  <si>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</si>
  <si>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</si>
  <si>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</si>
  <si>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</si>
  <si>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</si>
  <si>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</si>
  <si>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</si>
  <si>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</si>
  <si>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</si>
  <si>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</si>
  <si>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</si>
  <si>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</si>
  <si>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</si>
  <si>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</si>
  <si>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</si>
  <si>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</si>
  <si>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</si>
  <si>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</si>
  <si>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</si>
  <si>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</si>
  <si>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</si>
  <si>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</si>
  <si>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</si>
  <si>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</si>
  <si>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</si>
  <si>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</si>
  <si>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</si>
  <si>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</si>
  <si>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</si>
  <si>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</si>
  <si>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</si>
  <si>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</si>
  <si>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</si>
  <si>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</si>
  <si>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</si>
  <si>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</si>
  <si>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</si>
  <si>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</si>
  <si>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</si>
  <si>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</si>
  <si>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</si>
  <si>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</si>
  <si>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</si>
  <si>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</si>
  <si>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</si>
  <si>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</si>
  <si>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</si>
  <si>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</si>
  <si>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</si>
  <si>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</si>
  <si>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</si>
  <si>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</si>
  <si>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</si>
  <si>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</si>
  <si>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</si>
  <si>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</si>
  <si>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</si>
  <si>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</si>
  <si>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</si>
  <si>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</si>
  <si>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</si>
  <si>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</si>
  <si>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</si>
  <si>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</si>
  <si>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GnieźDzinska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</si>
  <si>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</si>
  <si>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</si>
  <si>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</si>
  <si>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</si>
  <si>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</si>
  <si>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</si>
  <si>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</si>
  <si>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</si>
  <si>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</si>
  <si>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</si>
  <si>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</si>
  <si>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</si>
  <si>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</si>
  <si>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</si>
  <si>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</si>
  <si>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</si>
  <si>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</si>
  <si>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</si>
  <si>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</si>
  <si>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</si>
  <si>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</si>
  <si>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</si>
  <si>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</si>
  <si>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</si>
  <si>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</si>
  <si>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</si>
  <si>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</si>
  <si>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</si>
  <si>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</si>
  <si>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</si>
  <si>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</si>
  <si>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</si>
  <si>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</si>
  <si>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</si>
  <si>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</si>
  <si>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</si>
  <si>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</si>
  <si>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</si>
  <si>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</si>
  <si>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</si>
  <si>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</si>
  <si>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Górski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</si>
  <si>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</si>
  <si>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</si>
  <si>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</si>
  <si>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</si>
  <si>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</si>
  <si>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</si>
  <si>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</si>
  <si>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</si>
  <si>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</si>
  <si>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</si>
  <si>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</si>
  <si>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</si>
  <si>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</si>
  <si>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</si>
  <si>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</si>
  <si>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</si>
  <si>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</si>
  <si>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</si>
  <si>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</si>
  <si>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</si>
  <si>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</si>
  <si>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</si>
  <si>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</si>
  <si>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</si>
  <si>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</si>
  <si>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</si>
  <si>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</si>
  <si>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</si>
  <si>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</si>
  <si>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</si>
  <si>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</si>
  <si>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</si>
  <si>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</si>
  <si>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</si>
  <si>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</si>
  <si>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Górecki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</si>
  <si>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</si>
  <si>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</si>
  <si>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</si>
  <si>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</si>
  <si>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</si>
  <si>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</si>
  <si>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</si>
  <si>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</si>
  <si>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</si>
  <si>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</si>
  <si>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</si>
  <si>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</si>
  <si>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</si>
  <si>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</si>
  <si>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</si>
  <si>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</si>
  <si>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</si>
  <si>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</si>
  <si>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</si>
  <si>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</si>
  <si>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</si>
  <si>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</si>
  <si>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</si>
  <si>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</si>
  <si>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</si>
  <si>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</si>
  <si>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</si>
  <si>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</si>
  <si>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</si>
  <si>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</si>
  <si>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</si>
  <si>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</si>
  <si>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</si>
  <si>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</si>
  <si>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</si>
  <si>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</si>
  <si>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</si>
  <si>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</si>
  <si>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</si>
  <si>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</si>
  <si>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</si>
  <si>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</si>
  <si>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</si>
  <si>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</si>
  <si>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</si>
  <si>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</si>
  <si>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</si>
  <si>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</si>
  <si>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</si>
  <si>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</si>
  <si>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</si>
  <si>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</si>
  <si>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</si>
  <si>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</si>
  <si>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</si>
  <si>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</si>
  <si>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</si>
  <si>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</si>
  <si>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</si>
  <si>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</si>
  <si>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</si>
  <si>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Mľdry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</si>
  <si>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</si>
  <si>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</si>
  <si>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</si>
  <si>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</si>
  <si>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</si>
  <si>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</si>
  <si>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</si>
  <si>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</si>
  <si>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</si>
  <si>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</si>
  <si>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</si>
  <si>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</si>
  <si>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</si>
  <si>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</si>
  <si>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</si>
  <si>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</si>
  <si>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</si>
  <si>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</si>
  <si>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</si>
  <si>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</si>
  <si>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</si>
  <si>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</si>
  <si>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</si>
  <si>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</si>
  <si>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</si>
  <si>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</si>
  <si>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</si>
  <si>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</si>
  <si>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</si>
  <si>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</si>
  <si>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</si>
  <si>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</si>
  <si>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</si>
  <si>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</si>
  <si>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</si>
  <si>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</si>
  <si>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</si>
  <si>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</si>
  <si>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</si>
  <si>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</si>
  <si>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</si>
  <si>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</si>
  <si>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</si>
  <si>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</si>
  <si>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</si>
  <si>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</si>
  <si>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</si>
  <si>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</si>
  <si>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</si>
  <si>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</si>
  <si>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średnia przedmiotów</t>
  </si>
  <si>
    <t>punkty egzamin</t>
  </si>
  <si>
    <t>ocena</t>
  </si>
  <si>
    <t>punkty</t>
  </si>
  <si>
    <t>Punkty JP</t>
  </si>
  <si>
    <t>suma za przedmioty</t>
  </si>
  <si>
    <t>dodatkowe</t>
  </si>
  <si>
    <t>Ostatecznie</t>
  </si>
  <si>
    <t>częstotliwość</t>
  </si>
  <si>
    <t>setki</t>
  </si>
  <si>
    <t xml:space="preserve">Liczba ocen </t>
  </si>
  <si>
    <t xml:space="preserve">Język polski </t>
  </si>
  <si>
    <t xml:space="preserve">Matematyka </t>
  </si>
  <si>
    <t xml:space="preserve">Biologia </t>
  </si>
  <si>
    <t>Geografia</t>
  </si>
  <si>
    <t>dopuszczających</t>
  </si>
  <si>
    <t>dostatecznych</t>
  </si>
  <si>
    <t>dobrych</t>
  </si>
  <si>
    <t>bardzo dobrych</t>
  </si>
  <si>
    <t>celujących</t>
  </si>
  <si>
    <t>P+D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</si>
</sst>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Arkusz3!$G$3</c:f>
              <c:strCache>
                <c:ptCount val="1"/>
                <c:pt idx="0">
                  <c:v>Język polski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Arkusz3!$F$4:$F$8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Arkusz3!$G$4:$G$8</c:f>
              <c:numCache>
                <c:formatCode>General</c:formatCode>
                <c:ptCount val="5"/>
                <c:pt idx="0">
                  <c:v>95</c:v>
                </c:pt>
                <c:pt idx="1">
                  <c:v>96</c:v>
                </c:pt>
                <c:pt idx="2">
                  <c:v>101</c:v>
                </c:pt>
                <c:pt idx="3">
                  <c:v>108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9-42C4-BEE9-5F7CF771A66A}"/>
            </c:ext>
          </c:extLst>
        </c:ser>
        <c:ser>
          <c:idx val="1"/>
          <c:order val="1"/>
          <c:tx>
            <c:strRef>
              <c:f>Arkusz3!$H$3</c:f>
              <c:strCache>
                <c:ptCount val="1"/>
                <c:pt idx="0">
                  <c:v>Matematyka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Arkusz3!$F$4:$F$8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Arkusz3!$H$4:$H$8</c:f>
              <c:numCache>
                <c:formatCode>General</c:formatCode>
                <c:ptCount val="5"/>
                <c:pt idx="0">
                  <c:v>110</c:v>
                </c:pt>
                <c:pt idx="1">
                  <c:v>106</c:v>
                </c:pt>
                <c:pt idx="2">
                  <c:v>100</c:v>
                </c:pt>
                <c:pt idx="3">
                  <c:v>97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9-42C4-BEE9-5F7CF771A66A}"/>
            </c:ext>
          </c:extLst>
        </c:ser>
        <c:ser>
          <c:idx val="2"/>
          <c:order val="2"/>
          <c:tx>
            <c:strRef>
              <c:f>Arkusz3!$I$3</c:f>
              <c:strCache>
                <c:ptCount val="1"/>
                <c:pt idx="0">
                  <c:v>Biologia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Arkusz3!$F$4:$F$8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Arkusz3!$I$4:$I$8</c:f>
              <c:numCache>
                <c:formatCode>General</c:formatCode>
                <c:ptCount val="5"/>
                <c:pt idx="0">
                  <c:v>101</c:v>
                </c:pt>
                <c:pt idx="1">
                  <c:v>105</c:v>
                </c:pt>
                <c:pt idx="2">
                  <c:v>94</c:v>
                </c:pt>
                <c:pt idx="3">
                  <c:v>110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9-42C4-BEE9-5F7CF771A66A}"/>
            </c:ext>
          </c:extLst>
        </c:ser>
        <c:ser>
          <c:idx val="3"/>
          <c:order val="3"/>
          <c:tx>
            <c:strRef>
              <c:f>Arkusz3!$J$3</c:f>
              <c:strCache>
                <c:ptCount val="1"/>
                <c:pt idx="0">
                  <c:v>Geografia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Arkusz3!$F$4:$F$8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Arkusz3!$J$4:$J$8</c:f>
              <c:numCache>
                <c:formatCode>General</c:formatCode>
                <c:ptCount val="5"/>
                <c:pt idx="0">
                  <c:v>112</c:v>
                </c:pt>
                <c:pt idx="1">
                  <c:v>97</c:v>
                </c:pt>
                <c:pt idx="2">
                  <c:v>96</c:v>
                </c:pt>
                <c:pt idx="3">
                  <c:v>97</c:v>
                </c:pt>
                <c:pt idx="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9-42C4-BEE9-5F7CF771A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54370248"/>
        <c:axId val="654370904"/>
      </c:barChart>
      <c:catAx>
        <c:axId val="654370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4370904"/>
        <c:crosses val="autoZero"/>
        <c:auto val="1"/>
        <c:lblAlgn val="ctr"/>
        <c:lblOffset val="100"/>
        <c:noMultiLvlLbl val="0"/>
      </c:catAx>
      <c:valAx>
        <c:axId val="65437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437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1</xdr:row>
      <xdr:rowOff>127000</xdr:rowOff>
    </xdr:from>
    <xdr:to>
      <xdr:col>6</xdr:col>
      <xdr:colOff>800100</xdr:colOff>
      <xdr:row>11</xdr:row>
      <xdr:rowOff>101600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2CD1295-2307-4598-99C0-282CEC883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5"/>
  <sheetViews>
    <sheetView tabSelected="1" topLeftCell="I492" zoomScale="120" zoomScaleNormal="120" workbookViewId="0">
      <selection activeCell="Z515" sqref="Z515"/>
    </sheetView>
  </sheetViews>
  <sheetFormatPr defaultRowHeight="15" x14ac:dyDescent="0.25"/>
  <cols>
    <col min="1" max="1" width="20.85546875" style="2" customWidth="1"/>
    <col min="2" max="2" width="9.140625" style="2"/>
    <col min="3" max="3" width="16.85546875" style="2" customWidth="1"/>
    <col min="4" max="4" width="15.28515625" style="2" customWidth="1"/>
    <col min="5" max="13" width="9.140625" style="2" customWidth="1"/>
    <col min="14" max="15" width="9.140625" style="1" customWidth="1"/>
    <col min="16" max="16" width="5" style="3" customWidth="1"/>
    <col min="17" max="19" width="5" style="2" customWidth="1"/>
    <col min="20" max="20" width="9.140625" style="1" customWidth="1"/>
    <col min="21" max="21" width="6.85546875" style="1" customWidth="1"/>
    <col min="22" max="22" width="9.140625" style="2"/>
    <col min="23" max="23" width="9" style="2" customWidth="1"/>
    <col min="24" max="16384" width="9.140625" style="2"/>
  </cols>
  <sheetData>
    <row r="1" spans="1:26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672</v>
      </c>
      <c r="O1" s="1" t="s">
        <v>673</v>
      </c>
      <c r="P1" s="3" t="s">
        <v>676</v>
      </c>
      <c r="T1" s="1" t="s">
        <v>677</v>
      </c>
      <c r="U1" s="1" t="s">
        <v>678</v>
      </c>
      <c r="V1" s="1" t="s">
        <v>679</v>
      </c>
      <c r="W1" s="1" t="s">
        <v>680</v>
      </c>
      <c r="X1" s="1" t="s">
        <v>681</v>
      </c>
      <c r="Y1" s="1" t="s">
        <v>692</v>
      </c>
      <c r="Z1" s="1">
        <f>COUNTIF(Z2:Z515,"TAK")</f>
        <v>300</v>
      </c>
    </row>
    <row r="2" spans="1:26" x14ac:dyDescent="0.25">
      <c r="A2" s="2" t="s">
        <v>151</v>
      </c>
      <c r="B2" s="2" t="s">
        <v>70</v>
      </c>
      <c r="C2" s="2">
        <v>1</v>
      </c>
      <c r="D2" s="2">
        <v>3</v>
      </c>
      <c r="E2" s="2">
        <v>6</v>
      </c>
      <c r="F2" s="2">
        <v>4</v>
      </c>
      <c r="G2" s="2">
        <v>6</v>
      </c>
      <c r="H2" s="2">
        <v>2</v>
      </c>
      <c r="I2" s="2">
        <v>30</v>
      </c>
      <c r="J2" s="2">
        <v>35</v>
      </c>
      <c r="K2" s="2">
        <v>100</v>
      </c>
      <c r="L2" s="2">
        <v>100</v>
      </c>
      <c r="M2" s="2">
        <v>100</v>
      </c>
      <c r="N2" s="1">
        <f>AVERAGE(E2:H2)</f>
        <v>4.5</v>
      </c>
      <c r="O2" s="1">
        <f>SUM(I2:M2)/10</f>
        <v>36.5</v>
      </c>
      <c r="P2" s="3">
        <f>VLOOKUP(E2,Tabelka!$E$3:$F$7,2)</f>
        <v>10</v>
      </c>
      <c r="Q2" s="2">
        <f>VLOOKUP(F2,Tabelka!$E$3:$F$7,2)</f>
        <v>6</v>
      </c>
      <c r="R2" s="2">
        <f>VLOOKUP(G2,Tabelka!$E$3:$F$7,2)</f>
        <v>10</v>
      </c>
      <c r="S2" s="2">
        <f>VLOOKUP(H2,Tabelka!$E$3:$F$7,2)</f>
        <v>0</v>
      </c>
      <c r="T2" s="1">
        <f>SUM(P2:S2)</f>
        <v>26</v>
      </c>
      <c r="U2" s="1">
        <f>IF(D2=6,2,0)+C2</f>
        <v>1</v>
      </c>
      <c r="V2" s="2">
        <f>O2+T2+U2</f>
        <v>63.5</v>
      </c>
      <c r="W2" s="2">
        <f>COUNTIF(V$2:V$515,V2)</f>
        <v>4</v>
      </c>
      <c r="X2" s="2">
        <f>COUNTIF(I2:M2,100)</f>
        <v>3</v>
      </c>
      <c r="Y2" s="2">
        <f>T2+U2</f>
        <v>27</v>
      </c>
      <c r="Z2" s="2" t="str">
        <f>IF(Y2&gt;O2,"TAK","")</f>
        <v/>
      </c>
    </row>
    <row r="3" spans="1:26" x14ac:dyDescent="0.25">
      <c r="A3" s="2" t="s">
        <v>19</v>
      </c>
      <c r="B3" s="2" t="s">
        <v>20</v>
      </c>
      <c r="C3" s="2">
        <v>8</v>
      </c>
      <c r="D3" s="2">
        <v>6</v>
      </c>
      <c r="E3" s="2">
        <v>4</v>
      </c>
      <c r="F3" s="2">
        <v>4</v>
      </c>
      <c r="G3" s="2">
        <v>3</v>
      </c>
      <c r="H3" s="2">
        <v>5</v>
      </c>
      <c r="I3" s="2">
        <v>17</v>
      </c>
      <c r="J3" s="2">
        <v>100</v>
      </c>
      <c r="K3" s="2">
        <v>100</v>
      </c>
      <c r="L3" s="2">
        <v>100</v>
      </c>
      <c r="M3" s="2">
        <v>31</v>
      </c>
      <c r="N3" s="1">
        <f>AVERAGE(E3:H3)</f>
        <v>4</v>
      </c>
      <c r="O3" s="1">
        <f>SUM(I3:M3)/10</f>
        <v>34.799999999999997</v>
      </c>
      <c r="P3" s="3">
        <f>VLOOKUP(E3,Tabelka!$E$3:$F$7,2)</f>
        <v>6</v>
      </c>
      <c r="Q3" s="2">
        <f>VLOOKUP(F3,Tabelka!$E$3:$F$7,2)</f>
        <v>6</v>
      </c>
      <c r="R3" s="2">
        <f>VLOOKUP(G3,Tabelka!$E$3:$F$7,2)</f>
        <v>4</v>
      </c>
      <c r="S3" s="2">
        <f>VLOOKUP(H3,Tabelka!$E$3:$F$7,2)</f>
        <v>8</v>
      </c>
      <c r="T3" s="1">
        <f>SUM(P3:S3)</f>
        <v>24</v>
      </c>
      <c r="U3" s="1">
        <f>IF(D3=6,2,0)+C3</f>
        <v>10</v>
      </c>
      <c r="V3" s="2">
        <f>O3+T3+U3</f>
        <v>68.8</v>
      </c>
      <c r="W3" s="2">
        <f>COUNTIF(V$2:V$515,V3)</f>
        <v>2</v>
      </c>
      <c r="X3" s="2">
        <f>COUNTIF(I3:M3,100)</f>
        <v>3</v>
      </c>
      <c r="Y3" s="2">
        <f t="shared" ref="Y3:Y66" si="0">T3+U3</f>
        <v>34</v>
      </c>
      <c r="Z3" s="2" t="str">
        <f t="shared" ref="Z3:Z66" si="1">IF(Y3&gt;O3,"TAK","")</f>
        <v/>
      </c>
    </row>
    <row r="4" spans="1:26" x14ac:dyDescent="0.25">
      <c r="A4" s="2" t="s">
        <v>143</v>
      </c>
      <c r="B4" s="2" t="s">
        <v>70</v>
      </c>
      <c r="C4" s="2">
        <v>1</v>
      </c>
      <c r="D4" s="2">
        <v>4</v>
      </c>
      <c r="E4" s="2">
        <v>6</v>
      </c>
      <c r="F4" s="2">
        <v>4</v>
      </c>
      <c r="G4" s="2">
        <v>3</v>
      </c>
      <c r="H4" s="2">
        <v>6</v>
      </c>
      <c r="I4" s="2">
        <v>100</v>
      </c>
      <c r="J4" s="2">
        <v>100</v>
      </c>
      <c r="K4" s="2">
        <v>100</v>
      </c>
      <c r="L4" s="2">
        <v>36</v>
      </c>
      <c r="M4" s="2">
        <v>10</v>
      </c>
      <c r="N4" s="1">
        <f>AVERAGE(E4:H4)</f>
        <v>4.75</v>
      </c>
      <c r="O4" s="1">
        <f>SUM(I4:M4)/10</f>
        <v>34.6</v>
      </c>
      <c r="P4" s="3">
        <f>VLOOKUP(E4,Tabelka!$E$3:$F$7,2)</f>
        <v>10</v>
      </c>
      <c r="Q4" s="2">
        <f>VLOOKUP(F4,Tabelka!$E$3:$F$7,2)</f>
        <v>6</v>
      </c>
      <c r="R4" s="2">
        <f>VLOOKUP(G4,Tabelka!$E$3:$F$7,2)</f>
        <v>4</v>
      </c>
      <c r="S4" s="2">
        <f>VLOOKUP(H4,Tabelka!$E$3:$F$7,2)</f>
        <v>10</v>
      </c>
      <c r="T4" s="1">
        <f>SUM(P4:S4)</f>
        <v>30</v>
      </c>
      <c r="U4" s="1">
        <f>IF(D4=6,2,0)+C4</f>
        <v>1</v>
      </c>
      <c r="V4" s="2">
        <f>O4+T4+U4</f>
        <v>65.599999999999994</v>
      </c>
      <c r="W4" s="2">
        <f>COUNTIF(V$2:V$515,V4)</f>
        <v>2</v>
      </c>
      <c r="X4" s="2">
        <f>COUNTIF(I4:M4,100)</f>
        <v>3</v>
      </c>
      <c r="Y4" s="2">
        <f t="shared" si="0"/>
        <v>31</v>
      </c>
      <c r="Z4" s="2" t="str">
        <f t="shared" si="1"/>
        <v/>
      </c>
    </row>
    <row r="5" spans="1:26" x14ac:dyDescent="0.25">
      <c r="A5" s="2" t="s">
        <v>50</v>
      </c>
      <c r="B5" s="2" t="s">
        <v>51</v>
      </c>
      <c r="C5" s="2">
        <v>7</v>
      </c>
      <c r="D5" s="2">
        <v>4</v>
      </c>
      <c r="E5" s="2">
        <v>6</v>
      </c>
      <c r="F5" s="2">
        <v>4</v>
      </c>
      <c r="G5" s="2">
        <v>6</v>
      </c>
      <c r="H5" s="2">
        <v>5</v>
      </c>
      <c r="I5" s="2">
        <v>95</v>
      </c>
      <c r="J5" s="2">
        <v>100</v>
      </c>
      <c r="K5" s="2">
        <v>100</v>
      </c>
      <c r="L5" s="2">
        <v>40</v>
      </c>
      <c r="M5" s="2">
        <v>100</v>
      </c>
      <c r="N5" s="1">
        <f>AVERAGE(E5:H5)</f>
        <v>5.25</v>
      </c>
      <c r="O5" s="1">
        <f>SUM(I5:M5)/10</f>
        <v>43.5</v>
      </c>
      <c r="P5" s="3">
        <f>VLOOKUP(E5,Tabelka!$E$3:$F$7,2)</f>
        <v>10</v>
      </c>
      <c r="Q5" s="2">
        <f>VLOOKUP(F5,Tabelka!$E$3:$F$7,2)</f>
        <v>6</v>
      </c>
      <c r="R5" s="2">
        <f>VLOOKUP(G5,Tabelka!$E$3:$F$7,2)</f>
        <v>10</v>
      </c>
      <c r="S5" s="2">
        <f>VLOOKUP(H5,Tabelka!$E$3:$F$7,2)</f>
        <v>8</v>
      </c>
      <c r="T5" s="1">
        <f>SUM(P5:S5)</f>
        <v>34</v>
      </c>
      <c r="U5" s="1">
        <f>IF(D5=6,2,0)+C5</f>
        <v>7</v>
      </c>
      <c r="V5" s="2">
        <f>O5+T5+U5</f>
        <v>84.5</v>
      </c>
      <c r="W5" s="2">
        <f>COUNTIF(V$2:V$515,V5)</f>
        <v>1</v>
      </c>
      <c r="X5" s="2">
        <f>COUNTIF(I5:M5,100)</f>
        <v>3</v>
      </c>
      <c r="Y5" s="2">
        <f t="shared" si="0"/>
        <v>41</v>
      </c>
      <c r="Z5" s="2" t="str">
        <f t="shared" si="1"/>
        <v/>
      </c>
    </row>
    <row r="6" spans="1:26" x14ac:dyDescent="0.25">
      <c r="A6" s="2" t="s">
        <v>514</v>
      </c>
      <c r="B6" s="2" t="s">
        <v>38</v>
      </c>
      <c r="C6" s="2">
        <v>0</v>
      </c>
      <c r="D6" s="2">
        <v>5</v>
      </c>
      <c r="E6" s="2">
        <v>5</v>
      </c>
      <c r="F6" s="2">
        <v>4</v>
      </c>
      <c r="G6" s="2">
        <v>5</v>
      </c>
      <c r="H6" s="2">
        <v>5</v>
      </c>
      <c r="I6" s="2">
        <v>100</v>
      </c>
      <c r="J6" s="2">
        <v>100</v>
      </c>
      <c r="K6" s="2">
        <v>68</v>
      </c>
      <c r="L6" s="2">
        <v>69</v>
      </c>
      <c r="M6" s="2">
        <v>46</v>
      </c>
      <c r="N6" s="1">
        <f>AVERAGE(E6:H6)</f>
        <v>4.75</v>
      </c>
      <c r="O6" s="1">
        <f>SUM(I6:M6)/10</f>
        <v>38.299999999999997</v>
      </c>
      <c r="P6" s="3">
        <f>VLOOKUP(E6,Tabelka!$E$3:$F$7,2)</f>
        <v>8</v>
      </c>
      <c r="Q6" s="2">
        <f>VLOOKUP(F6,Tabelka!$E$3:$F$7,2)</f>
        <v>6</v>
      </c>
      <c r="R6" s="2">
        <f>VLOOKUP(G6,Tabelka!$E$3:$F$7,2)</f>
        <v>8</v>
      </c>
      <c r="S6" s="2">
        <f>VLOOKUP(H6,Tabelka!$E$3:$F$7,2)</f>
        <v>8</v>
      </c>
      <c r="T6" s="1">
        <f>SUM(P6:S6)</f>
        <v>30</v>
      </c>
      <c r="U6" s="1">
        <f>IF(D6=6,2,0)+C6</f>
        <v>0</v>
      </c>
      <c r="V6" s="2">
        <f>O6+T6+U6</f>
        <v>68.3</v>
      </c>
      <c r="W6" s="2">
        <f>COUNTIF(V$2:V$515,V6)</f>
        <v>1</v>
      </c>
      <c r="X6" s="2">
        <f>COUNTIF(I6:M6,100)</f>
        <v>2</v>
      </c>
      <c r="Y6" s="2">
        <f t="shared" si="0"/>
        <v>30</v>
      </c>
      <c r="Z6" s="2" t="str">
        <f t="shared" si="1"/>
        <v/>
      </c>
    </row>
    <row r="7" spans="1:26" x14ac:dyDescent="0.25">
      <c r="A7" s="2" t="s">
        <v>578</v>
      </c>
      <c r="B7" s="2" t="s">
        <v>579</v>
      </c>
      <c r="C7" s="2">
        <v>5</v>
      </c>
      <c r="D7" s="2">
        <v>6</v>
      </c>
      <c r="E7" s="2">
        <v>4</v>
      </c>
      <c r="F7" s="2">
        <v>2</v>
      </c>
      <c r="G7" s="2">
        <v>4</v>
      </c>
      <c r="H7" s="2">
        <v>3</v>
      </c>
      <c r="I7" s="2">
        <v>100</v>
      </c>
      <c r="J7" s="2">
        <v>74</v>
      </c>
      <c r="K7" s="2">
        <v>76</v>
      </c>
      <c r="L7" s="2">
        <v>47</v>
      </c>
      <c r="M7" s="2">
        <v>29</v>
      </c>
      <c r="N7" s="1">
        <f>AVERAGE(E7:H7)</f>
        <v>3.25</v>
      </c>
      <c r="O7" s="1">
        <f>SUM(I7:M7)/10</f>
        <v>32.6</v>
      </c>
      <c r="P7" s="3">
        <f>VLOOKUP(E7,Tabelka!$E$3:$F$7,2)</f>
        <v>6</v>
      </c>
      <c r="Q7" s="2">
        <f>VLOOKUP(F7,Tabelka!$E$3:$F$7,2)</f>
        <v>0</v>
      </c>
      <c r="R7" s="2">
        <f>VLOOKUP(G7,Tabelka!$E$3:$F$7,2)</f>
        <v>6</v>
      </c>
      <c r="S7" s="2">
        <f>VLOOKUP(H7,Tabelka!$E$3:$F$7,2)</f>
        <v>4</v>
      </c>
      <c r="T7" s="1">
        <f>SUM(P7:S7)</f>
        <v>16</v>
      </c>
      <c r="U7" s="1">
        <f>IF(D7=6,2,0)+C7</f>
        <v>7</v>
      </c>
      <c r="V7" s="2">
        <f>O7+T7+U7</f>
        <v>55.6</v>
      </c>
      <c r="W7" s="2">
        <f>COUNTIF(V$2:V$515,V7)</f>
        <v>6</v>
      </c>
      <c r="X7" s="2">
        <f>COUNTIF(I7:M7,100)</f>
        <v>1</v>
      </c>
      <c r="Y7" s="2">
        <f t="shared" si="0"/>
        <v>23</v>
      </c>
      <c r="Z7" s="2" t="str">
        <f t="shared" si="1"/>
        <v/>
      </c>
    </row>
    <row r="8" spans="1:26" x14ac:dyDescent="0.25">
      <c r="A8" s="2" t="s">
        <v>517</v>
      </c>
      <c r="B8" s="2" t="s">
        <v>518</v>
      </c>
      <c r="C8" s="2">
        <v>5</v>
      </c>
      <c r="D8" s="2">
        <v>2</v>
      </c>
      <c r="E8" s="2">
        <v>4</v>
      </c>
      <c r="F8" s="2">
        <v>5</v>
      </c>
      <c r="G8" s="2">
        <v>2</v>
      </c>
      <c r="H8" s="2">
        <v>4</v>
      </c>
      <c r="I8" s="2">
        <v>63</v>
      </c>
      <c r="J8" s="2">
        <v>100</v>
      </c>
      <c r="K8" s="2">
        <v>26</v>
      </c>
      <c r="L8" s="2">
        <v>46</v>
      </c>
      <c r="M8" s="2">
        <v>85</v>
      </c>
      <c r="N8" s="1">
        <f>AVERAGE(E8:H8)</f>
        <v>3.75</v>
      </c>
      <c r="O8" s="1">
        <f>SUM(I8:M8)/10</f>
        <v>32</v>
      </c>
      <c r="P8" s="3">
        <f>VLOOKUP(E8,Tabelka!$E$3:$F$7,2)</f>
        <v>6</v>
      </c>
      <c r="Q8" s="2">
        <f>VLOOKUP(F8,Tabelka!$E$3:$F$7,2)</f>
        <v>8</v>
      </c>
      <c r="R8" s="2">
        <f>VLOOKUP(G8,Tabelka!$E$3:$F$7,2)</f>
        <v>0</v>
      </c>
      <c r="S8" s="2">
        <f>VLOOKUP(H8,Tabelka!$E$3:$F$7,2)</f>
        <v>6</v>
      </c>
      <c r="T8" s="1">
        <f>SUM(P8:S8)</f>
        <v>20</v>
      </c>
      <c r="U8" s="1">
        <f>IF(D8=6,2,0)+C8</f>
        <v>5</v>
      </c>
      <c r="V8" s="2">
        <f>O8+T8+U8</f>
        <v>57</v>
      </c>
      <c r="W8" s="2">
        <f>COUNTIF(V$2:V$515,V8)</f>
        <v>5</v>
      </c>
      <c r="X8" s="2">
        <f>COUNTIF(I8:M8,100)</f>
        <v>1</v>
      </c>
      <c r="Y8" s="2">
        <f t="shared" si="0"/>
        <v>25</v>
      </c>
      <c r="Z8" s="2" t="str">
        <f t="shared" si="1"/>
        <v/>
      </c>
    </row>
    <row r="9" spans="1:26" x14ac:dyDescent="0.25">
      <c r="A9" s="2" t="s">
        <v>512</v>
      </c>
      <c r="B9" s="2" t="s">
        <v>311</v>
      </c>
      <c r="C9" s="2">
        <v>3</v>
      </c>
      <c r="D9" s="2">
        <v>5</v>
      </c>
      <c r="E9" s="2">
        <v>2</v>
      </c>
      <c r="F9" s="2">
        <v>4</v>
      </c>
      <c r="G9" s="2">
        <v>5</v>
      </c>
      <c r="H9" s="2">
        <v>4</v>
      </c>
      <c r="I9" s="2">
        <v>48</v>
      </c>
      <c r="J9" s="2">
        <v>100</v>
      </c>
      <c r="K9" s="2">
        <v>7</v>
      </c>
      <c r="L9" s="2">
        <v>64</v>
      </c>
      <c r="M9" s="2">
        <v>74</v>
      </c>
      <c r="N9" s="1">
        <f>AVERAGE(E9:H9)</f>
        <v>3.75</v>
      </c>
      <c r="O9" s="1">
        <f>SUM(I9:M9)/10</f>
        <v>29.3</v>
      </c>
      <c r="P9" s="3">
        <f>VLOOKUP(E9,Tabelka!$E$3:$F$7,2)</f>
        <v>0</v>
      </c>
      <c r="Q9" s="2">
        <f>VLOOKUP(F9,Tabelka!$E$3:$F$7,2)</f>
        <v>6</v>
      </c>
      <c r="R9" s="2">
        <f>VLOOKUP(G9,Tabelka!$E$3:$F$7,2)</f>
        <v>8</v>
      </c>
      <c r="S9" s="2">
        <f>VLOOKUP(H9,Tabelka!$E$3:$F$7,2)</f>
        <v>6</v>
      </c>
      <c r="T9" s="1">
        <f>SUM(P9:S9)</f>
        <v>20</v>
      </c>
      <c r="U9" s="1">
        <f>IF(D9=6,2,0)+C9</f>
        <v>3</v>
      </c>
      <c r="V9" s="2">
        <f>O9+T9+U9</f>
        <v>52.3</v>
      </c>
      <c r="W9" s="2">
        <f>COUNTIF(V$2:V$515,V9)</f>
        <v>5</v>
      </c>
      <c r="X9" s="2">
        <f>COUNTIF(I9:M9,100)</f>
        <v>1</v>
      </c>
      <c r="Y9" s="2">
        <f t="shared" si="0"/>
        <v>23</v>
      </c>
      <c r="Z9" s="2" t="str">
        <f t="shared" si="1"/>
        <v/>
      </c>
    </row>
    <row r="10" spans="1:26" x14ac:dyDescent="0.25">
      <c r="A10" s="2" t="s">
        <v>208</v>
      </c>
      <c r="B10" s="2" t="s">
        <v>30</v>
      </c>
      <c r="C10" s="2">
        <v>3</v>
      </c>
      <c r="D10" s="2">
        <v>6</v>
      </c>
      <c r="E10" s="2">
        <v>6</v>
      </c>
      <c r="F10" s="2">
        <v>3</v>
      </c>
      <c r="G10" s="2">
        <v>4</v>
      </c>
      <c r="H10" s="2">
        <v>5</v>
      </c>
      <c r="I10" s="2">
        <v>35</v>
      </c>
      <c r="J10" s="2">
        <v>1</v>
      </c>
      <c r="K10" s="2">
        <v>100</v>
      </c>
      <c r="L10" s="2">
        <v>65</v>
      </c>
      <c r="M10" s="2">
        <v>86</v>
      </c>
      <c r="N10" s="1">
        <f>AVERAGE(E10:H10)</f>
        <v>4.5</v>
      </c>
      <c r="O10" s="1">
        <f>SUM(I10:M10)/10</f>
        <v>28.7</v>
      </c>
      <c r="P10" s="3">
        <f>VLOOKUP(E10,Tabelka!$E$3:$F$7,2)</f>
        <v>10</v>
      </c>
      <c r="Q10" s="2">
        <f>VLOOKUP(F10,Tabelka!$E$3:$F$7,2)</f>
        <v>4</v>
      </c>
      <c r="R10" s="2">
        <f>VLOOKUP(G10,Tabelka!$E$3:$F$7,2)</f>
        <v>6</v>
      </c>
      <c r="S10" s="2">
        <f>VLOOKUP(H10,Tabelka!$E$3:$F$7,2)</f>
        <v>8</v>
      </c>
      <c r="T10" s="1">
        <f>SUM(P10:S10)</f>
        <v>28</v>
      </c>
      <c r="U10" s="1">
        <f>IF(D10=6,2,0)+C10</f>
        <v>5</v>
      </c>
      <c r="V10" s="2">
        <f>O10+T10+U10</f>
        <v>61.7</v>
      </c>
      <c r="W10" s="2">
        <f>COUNTIF(V$2:V$515,V10)</f>
        <v>4</v>
      </c>
      <c r="X10" s="2">
        <f>COUNTIF(I10:M10,100)</f>
        <v>1</v>
      </c>
      <c r="Y10" s="2">
        <f t="shared" si="0"/>
        <v>33</v>
      </c>
      <c r="Z10" s="2" t="str">
        <f t="shared" si="1"/>
        <v>TAK</v>
      </c>
    </row>
    <row r="11" spans="1:26" x14ac:dyDescent="0.25">
      <c r="A11" s="2" t="s">
        <v>594</v>
      </c>
      <c r="B11" s="2" t="s">
        <v>32</v>
      </c>
      <c r="C11" s="2">
        <v>3</v>
      </c>
      <c r="D11" s="2">
        <v>2</v>
      </c>
      <c r="E11" s="2">
        <v>4</v>
      </c>
      <c r="F11" s="2">
        <v>3</v>
      </c>
      <c r="G11" s="2">
        <v>2</v>
      </c>
      <c r="H11" s="2">
        <v>5</v>
      </c>
      <c r="I11" s="2">
        <v>90</v>
      </c>
      <c r="J11" s="2">
        <v>97</v>
      </c>
      <c r="K11" s="2">
        <v>7</v>
      </c>
      <c r="L11" s="2">
        <v>59</v>
      </c>
      <c r="M11" s="2">
        <v>100</v>
      </c>
      <c r="N11" s="1">
        <f>AVERAGE(E11:H11)</f>
        <v>3.5</v>
      </c>
      <c r="O11" s="1">
        <f>SUM(I11:M11)/10</f>
        <v>35.299999999999997</v>
      </c>
      <c r="P11" s="3">
        <f>VLOOKUP(E11,Tabelka!$E$3:$F$7,2)</f>
        <v>6</v>
      </c>
      <c r="Q11" s="2">
        <f>VLOOKUP(F11,Tabelka!$E$3:$F$7,2)</f>
        <v>4</v>
      </c>
      <c r="R11" s="2">
        <f>VLOOKUP(G11,Tabelka!$E$3:$F$7,2)</f>
        <v>0</v>
      </c>
      <c r="S11" s="2">
        <f>VLOOKUP(H11,Tabelka!$E$3:$F$7,2)</f>
        <v>8</v>
      </c>
      <c r="T11" s="1">
        <f>SUM(P11:S11)</f>
        <v>18</v>
      </c>
      <c r="U11" s="1">
        <f>IF(D11=6,2,0)+C11</f>
        <v>3</v>
      </c>
      <c r="V11" s="2">
        <f>O11+T11+U11</f>
        <v>56.3</v>
      </c>
      <c r="W11" s="2">
        <f>COUNTIF(V$2:V$515,V11)</f>
        <v>4</v>
      </c>
      <c r="X11" s="2">
        <f>COUNTIF(I11:M11,100)</f>
        <v>1</v>
      </c>
      <c r="Y11" s="2">
        <f t="shared" si="0"/>
        <v>21</v>
      </c>
      <c r="Z11" s="2" t="str">
        <f t="shared" si="1"/>
        <v/>
      </c>
    </row>
    <row r="12" spans="1:26" x14ac:dyDescent="0.25">
      <c r="A12" s="2" t="s">
        <v>401</v>
      </c>
      <c r="B12" s="2" t="s">
        <v>402</v>
      </c>
      <c r="C12" s="2">
        <v>3</v>
      </c>
      <c r="D12" s="2">
        <v>5</v>
      </c>
      <c r="E12" s="2">
        <v>3</v>
      </c>
      <c r="F12" s="2">
        <v>6</v>
      </c>
      <c r="G12" s="2">
        <v>4</v>
      </c>
      <c r="H12" s="2">
        <v>2</v>
      </c>
      <c r="I12" s="2">
        <v>32</v>
      </c>
      <c r="J12" s="2">
        <v>50</v>
      </c>
      <c r="K12" s="2">
        <v>94</v>
      </c>
      <c r="L12" s="2">
        <v>52</v>
      </c>
      <c r="M12" s="2">
        <v>100</v>
      </c>
      <c r="N12" s="1">
        <f>AVERAGE(E12:H12)</f>
        <v>3.75</v>
      </c>
      <c r="O12" s="1">
        <f>SUM(I12:M12)/10</f>
        <v>32.799999999999997</v>
      </c>
      <c r="P12" s="3">
        <f>VLOOKUP(E12,Tabelka!$E$3:$F$7,2)</f>
        <v>4</v>
      </c>
      <c r="Q12" s="2">
        <f>VLOOKUP(F12,Tabelka!$E$3:$F$7,2)</f>
        <v>10</v>
      </c>
      <c r="R12" s="2">
        <f>VLOOKUP(G12,Tabelka!$E$3:$F$7,2)</f>
        <v>6</v>
      </c>
      <c r="S12" s="2">
        <f>VLOOKUP(H12,Tabelka!$E$3:$F$7,2)</f>
        <v>0</v>
      </c>
      <c r="T12" s="1">
        <f>SUM(P12:S12)</f>
        <v>20</v>
      </c>
      <c r="U12" s="1">
        <f>IF(D12=6,2,0)+C12</f>
        <v>3</v>
      </c>
      <c r="V12" s="2">
        <f>O12+T12+U12</f>
        <v>55.8</v>
      </c>
      <c r="W12" s="2">
        <f>COUNTIF(V$2:V$515,V12)</f>
        <v>4</v>
      </c>
      <c r="X12" s="2">
        <f>COUNTIF(I12:M12,100)</f>
        <v>1</v>
      </c>
      <c r="Y12" s="2">
        <f t="shared" si="0"/>
        <v>23</v>
      </c>
      <c r="Z12" s="2" t="str">
        <f t="shared" si="1"/>
        <v/>
      </c>
    </row>
    <row r="13" spans="1:26" ht="30" x14ac:dyDescent="0.25">
      <c r="A13" s="2" t="s">
        <v>234</v>
      </c>
      <c r="B13" s="2" t="s">
        <v>159</v>
      </c>
      <c r="C13" s="2">
        <v>4</v>
      </c>
      <c r="D13" s="2">
        <v>5</v>
      </c>
      <c r="E13" s="2">
        <v>2</v>
      </c>
      <c r="F13" s="2">
        <v>5</v>
      </c>
      <c r="G13" s="2">
        <v>4</v>
      </c>
      <c r="H13" s="2">
        <v>3</v>
      </c>
      <c r="I13" s="2">
        <v>41</v>
      </c>
      <c r="J13" s="2">
        <v>64</v>
      </c>
      <c r="K13" s="2">
        <v>91</v>
      </c>
      <c r="L13" s="2">
        <v>82</v>
      </c>
      <c r="M13" s="2">
        <v>100</v>
      </c>
      <c r="N13" s="1">
        <f>AVERAGE(E13:H13)</f>
        <v>3.5</v>
      </c>
      <c r="O13" s="1">
        <f>SUM(I13:M13)/10</f>
        <v>37.799999999999997</v>
      </c>
      <c r="P13" s="3">
        <f>VLOOKUP(E13,Tabelka!$E$3:$F$7,2)</f>
        <v>0</v>
      </c>
      <c r="Q13" s="2">
        <f>VLOOKUP(F13,Tabelka!$E$3:$F$7,2)</f>
        <v>8</v>
      </c>
      <c r="R13" s="2">
        <f>VLOOKUP(G13,Tabelka!$E$3:$F$7,2)</f>
        <v>6</v>
      </c>
      <c r="S13" s="2">
        <f>VLOOKUP(H13,Tabelka!$E$3:$F$7,2)</f>
        <v>4</v>
      </c>
      <c r="T13" s="1">
        <f>SUM(P13:S13)</f>
        <v>18</v>
      </c>
      <c r="U13" s="1">
        <f>IF(D13=6,2,0)+C13</f>
        <v>4</v>
      </c>
      <c r="V13" s="2">
        <f>O13+T13+U13</f>
        <v>59.8</v>
      </c>
      <c r="W13" s="2">
        <f>COUNTIF(V$2:V$515,V13)</f>
        <v>3</v>
      </c>
      <c r="X13" s="2">
        <f>COUNTIF(I13:M13,100)</f>
        <v>1</v>
      </c>
      <c r="Y13" s="2">
        <f t="shared" si="0"/>
        <v>22</v>
      </c>
      <c r="Z13" s="2" t="str">
        <f t="shared" si="1"/>
        <v/>
      </c>
    </row>
    <row r="14" spans="1:26" x14ac:dyDescent="0.25">
      <c r="A14" s="2" t="s">
        <v>516</v>
      </c>
      <c r="B14" s="2" t="s">
        <v>16</v>
      </c>
      <c r="C14" s="2">
        <v>8</v>
      </c>
      <c r="D14" s="2">
        <v>2</v>
      </c>
      <c r="E14" s="2">
        <v>4</v>
      </c>
      <c r="F14" s="2">
        <v>3</v>
      </c>
      <c r="G14" s="2">
        <v>2</v>
      </c>
      <c r="H14" s="2">
        <v>4</v>
      </c>
      <c r="I14" s="2">
        <v>37</v>
      </c>
      <c r="J14" s="2">
        <v>45</v>
      </c>
      <c r="K14" s="2">
        <v>53</v>
      </c>
      <c r="L14" s="2">
        <v>100</v>
      </c>
      <c r="M14" s="2">
        <v>63</v>
      </c>
      <c r="N14" s="1">
        <f>AVERAGE(E14:H14)</f>
        <v>3.25</v>
      </c>
      <c r="O14" s="1">
        <f>SUM(I14:M14)/10</f>
        <v>29.8</v>
      </c>
      <c r="P14" s="3">
        <f>VLOOKUP(E14,Tabelka!$E$3:$F$7,2)</f>
        <v>6</v>
      </c>
      <c r="Q14" s="2">
        <f>VLOOKUP(F14,Tabelka!$E$3:$F$7,2)</f>
        <v>4</v>
      </c>
      <c r="R14" s="2">
        <f>VLOOKUP(G14,Tabelka!$E$3:$F$7,2)</f>
        <v>0</v>
      </c>
      <c r="S14" s="2">
        <f>VLOOKUP(H14,Tabelka!$E$3:$F$7,2)</f>
        <v>6</v>
      </c>
      <c r="T14" s="1">
        <f>SUM(P14:S14)</f>
        <v>16</v>
      </c>
      <c r="U14" s="1">
        <f>IF(D14=6,2,0)+C14</f>
        <v>8</v>
      </c>
      <c r="V14" s="2">
        <f>O14+T14+U14</f>
        <v>53.8</v>
      </c>
      <c r="W14" s="2">
        <f>COUNTIF(V$2:V$515,V14)</f>
        <v>3</v>
      </c>
      <c r="X14" s="2">
        <f>COUNTIF(I14:M14,100)</f>
        <v>1</v>
      </c>
      <c r="Y14" s="2">
        <f t="shared" si="0"/>
        <v>24</v>
      </c>
      <c r="Z14" s="2" t="str">
        <f t="shared" si="1"/>
        <v/>
      </c>
    </row>
    <row r="15" spans="1:26" x14ac:dyDescent="0.25">
      <c r="A15" s="2" t="s">
        <v>250</v>
      </c>
      <c r="B15" s="2" t="s">
        <v>251</v>
      </c>
      <c r="C15" s="2">
        <v>6</v>
      </c>
      <c r="D15" s="2">
        <v>2</v>
      </c>
      <c r="E15" s="2">
        <v>3</v>
      </c>
      <c r="F15" s="2">
        <v>3</v>
      </c>
      <c r="G15" s="2">
        <v>3</v>
      </c>
      <c r="H15" s="2">
        <v>6</v>
      </c>
      <c r="I15" s="2">
        <v>27</v>
      </c>
      <c r="J15" s="2">
        <v>2</v>
      </c>
      <c r="K15" s="2">
        <v>84</v>
      </c>
      <c r="L15" s="2">
        <v>100</v>
      </c>
      <c r="M15" s="2">
        <v>27</v>
      </c>
      <c r="N15" s="1">
        <f>AVERAGE(E15:H15)</f>
        <v>3.75</v>
      </c>
      <c r="O15" s="1">
        <f>SUM(I15:M15)/10</f>
        <v>24</v>
      </c>
      <c r="P15" s="3">
        <f>VLOOKUP(E15,Tabelka!$E$3:$F$7,2)</f>
        <v>4</v>
      </c>
      <c r="Q15" s="2">
        <f>VLOOKUP(F15,Tabelka!$E$3:$F$7,2)</f>
        <v>4</v>
      </c>
      <c r="R15" s="2">
        <f>VLOOKUP(G15,Tabelka!$E$3:$F$7,2)</f>
        <v>4</v>
      </c>
      <c r="S15" s="2">
        <f>VLOOKUP(H15,Tabelka!$E$3:$F$7,2)</f>
        <v>10</v>
      </c>
      <c r="T15" s="1">
        <f>SUM(P15:S15)</f>
        <v>22</v>
      </c>
      <c r="U15" s="1">
        <f>IF(D15=6,2,0)+C15</f>
        <v>6</v>
      </c>
      <c r="V15" s="2">
        <f>O15+T15+U15</f>
        <v>52</v>
      </c>
      <c r="W15" s="2">
        <f>COUNTIF(V$2:V$515,V15)</f>
        <v>3</v>
      </c>
      <c r="X15" s="2">
        <f>COUNTIF(I15:M15,100)</f>
        <v>1</v>
      </c>
      <c r="Y15" s="2">
        <f t="shared" si="0"/>
        <v>28</v>
      </c>
      <c r="Z15" s="2" t="str">
        <f t="shared" si="1"/>
        <v>TAK</v>
      </c>
    </row>
    <row r="16" spans="1:26" x14ac:dyDescent="0.25">
      <c r="A16" s="2" t="s">
        <v>256</v>
      </c>
      <c r="B16" s="2" t="s">
        <v>78</v>
      </c>
      <c r="C16" s="2">
        <v>4</v>
      </c>
      <c r="D16" s="2">
        <v>3</v>
      </c>
      <c r="E16" s="2">
        <v>3</v>
      </c>
      <c r="F16" s="2">
        <v>2</v>
      </c>
      <c r="G16" s="2">
        <v>6</v>
      </c>
      <c r="H16" s="2">
        <v>2</v>
      </c>
      <c r="I16" s="2">
        <v>60</v>
      </c>
      <c r="J16" s="2">
        <v>64</v>
      </c>
      <c r="K16" s="2">
        <v>100</v>
      </c>
      <c r="L16" s="2">
        <v>38</v>
      </c>
      <c r="M16" s="2">
        <v>70</v>
      </c>
      <c r="N16" s="1">
        <f>AVERAGE(E16:H16)</f>
        <v>3.25</v>
      </c>
      <c r="O16" s="1">
        <f>SUM(I16:M16)/10</f>
        <v>33.200000000000003</v>
      </c>
      <c r="P16" s="3">
        <f>VLOOKUP(E16,Tabelka!$E$3:$F$7,2)</f>
        <v>4</v>
      </c>
      <c r="Q16" s="2">
        <f>VLOOKUP(F16,Tabelka!$E$3:$F$7,2)</f>
        <v>0</v>
      </c>
      <c r="R16" s="2">
        <f>VLOOKUP(G16,Tabelka!$E$3:$F$7,2)</f>
        <v>10</v>
      </c>
      <c r="S16" s="2">
        <f>VLOOKUP(H16,Tabelka!$E$3:$F$7,2)</f>
        <v>0</v>
      </c>
      <c r="T16" s="1">
        <f>SUM(P16:S16)</f>
        <v>14</v>
      </c>
      <c r="U16" s="1">
        <f>IF(D16=6,2,0)+C16</f>
        <v>4</v>
      </c>
      <c r="V16" s="2">
        <f>O16+T16+U16</f>
        <v>51.2</v>
      </c>
      <c r="W16" s="2">
        <f>COUNTIF(V$2:V$515,V16)</f>
        <v>3</v>
      </c>
      <c r="X16" s="2">
        <f>COUNTIF(I16:M16,100)</f>
        <v>1</v>
      </c>
      <c r="Y16" s="2">
        <f t="shared" si="0"/>
        <v>18</v>
      </c>
      <c r="Z16" s="2" t="str">
        <f t="shared" si="1"/>
        <v/>
      </c>
    </row>
    <row r="17" spans="1:26" x14ac:dyDescent="0.25">
      <c r="A17" s="2" t="s">
        <v>235</v>
      </c>
      <c r="B17" s="2" t="s">
        <v>311</v>
      </c>
      <c r="C17" s="2">
        <v>6</v>
      </c>
      <c r="D17" s="2">
        <v>5</v>
      </c>
      <c r="E17" s="2">
        <v>6</v>
      </c>
      <c r="F17" s="2">
        <v>6</v>
      </c>
      <c r="G17" s="2">
        <v>5</v>
      </c>
      <c r="H17" s="2">
        <v>3</v>
      </c>
      <c r="I17" s="2">
        <v>100</v>
      </c>
      <c r="J17" s="2">
        <v>44</v>
      </c>
      <c r="K17" s="2">
        <v>54</v>
      </c>
      <c r="L17" s="2">
        <v>75</v>
      </c>
      <c r="M17" s="2">
        <v>64</v>
      </c>
      <c r="N17" s="1">
        <f>AVERAGE(E17:H17)</f>
        <v>5</v>
      </c>
      <c r="O17" s="1">
        <f>SUM(I17:M17)/10</f>
        <v>33.700000000000003</v>
      </c>
      <c r="P17" s="3">
        <f>VLOOKUP(E17,Tabelka!$E$3:$F$7,2)</f>
        <v>10</v>
      </c>
      <c r="Q17" s="2">
        <f>VLOOKUP(F17,Tabelka!$E$3:$F$7,2)</f>
        <v>10</v>
      </c>
      <c r="R17" s="2">
        <f>VLOOKUP(G17,Tabelka!$E$3:$F$7,2)</f>
        <v>8</v>
      </c>
      <c r="S17" s="2">
        <f>VLOOKUP(H17,Tabelka!$E$3:$F$7,2)</f>
        <v>4</v>
      </c>
      <c r="T17" s="1">
        <f>SUM(P17:S17)</f>
        <v>32</v>
      </c>
      <c r="U17" s="1">
        <f>IF(D17=6,2,0)+C17</f>
        <v>6</v>
      </c>
      <c r="V17" s="2">
        <f>O17+T17+U17</f>
        <v>71.7</v>
      </c>
      <c r="W17" s="2">
        <f>COUNTIF(V$2:V$515,V17)</f>
        <v>2</v>
      </c>
      <c r="X17" s="2">
        <f>COUNTIF(I17:M17,100)</f>
        <v>1</v>
      </c>
      <c r="Y17" s="2">
        <f t="shared" si="0"/>
        <v>38</v>
      </c>
      <c r="Z17" s="2" t="str">
        <f t="shared" si="1"/>
        <v>TAK</v>
      </c>
    </row>
    <row r="18" spans="1:26" x14ac:dyDescent="0.25">
      <c r="A18" s="2" t="s">
        <v>584</v>
      </c>
      <c r="B18" s="2" t="s">
        <v>171</v>
      </c>
      <c r="C18" s="2">
        <v>5</v>
      </c>
      <c r="D18" s="2">
        <v>5</v>
      </c>
      <c r="E18" s="2">
        <v>5</v>
      </c>
      <c r="F18" s="2">
        <v>5</v>
      </c>
      <c r="G18" s="2">
        <v>2</v>
      </c>
      <c r="H18" s="2">
        <v>6</v>
      </c>
      <c r="I18" s="2">
        <v>45</v>
      </c>
      <c r="J18" s="2">
        <v>94</v>
      </c>
      <c r="K18" s="2">
        <v>45</v>
      </c>
      <c r="L18" s="2">
        <v>100</v>
      </c>
      <c r="M18" s="2">
        <v>98</v>
      </c>
      <c r="N18" s="1">
        <f>AVERAGE(E18:H18)</f>
        <v>4.5</v>
      </c>
      <c r="O18" s="1">
        <f>SUM(I18:M18)/10</f>
        <v>38.200000000000003</v>
      </c>
      <c r="P18" s="3">
        <f>VLOOKUP(E18,Tabelka!$E$3:$F$7,2)</f>
        <v>8</v>
      </c>
      <c r="Q18" s="2">
        <f>VLOOKUP(F18,Tabelka!$E$3:$F$7,2)</f>
        <v>8</v>
      </c>
      <c r="R18" s="2">
        <f>VLOOKUP(G18,Tabelka!$E$3:$F$7,2)</f>
        <v>0</v>
      </c>
      <c r="S18" s="2">
        <f>VLOOKUP(H18,Tabelka!$E$3:$F$7,2)</f>
        <v>10</v>
      </c>
      <c r="T18" s="1">
        <f>SUM(P18:S18)</f>
        <v>26</v>
      </c>
      <c r="U18" s="1">
        <f>IF(D18=6,2,0)+C18</f>
        <v>5</v>
      </c>
      <c r="V18" s="2">
        <f>O18+T18+U18</f>
        <v>69.2</v>
      </c>
      <c r="W18" s="2">
        <f>COUNTIF(V$2:V$515,V18)</f>
        <v>2</v>
      </c>
      <c r="X18" s="2">
        <f>COUNTIF(I18:M18,100)</f>
        <v>1</v>
      </c>
      <c r="Y18" s="2">
        <f t="shared" si="0"/>
        <v>31</v>
      </c>
      <c r="Z18" s="2" t="str">
        <f t="shared" si="1"/>
        <v/>
      </c>
    </row>
    <row r="19" spans="1:26" x14ac:dyDescent="0.25">
      <c r="A19" s="2" t="s">
        <v>112</v>
      </c>
      <c r="B19" s="2" t="s">
        <v>113</v>
      </c>
      <c r="C19" s="2">
        <v>0</v>
      </c>
      <c r="D19" s="2">
        <v>6</v>
      </c>
      <c r="E19" s="2">
        <v>3</v>
      </c>
      <c r="F19" s="2">
        <v>5</v>
      </c>
      <c r="G19" s="2">
        <v>4</v>
      </c>
      <c r="H19" s="2">
        <v>2</v>
      </c>
      <c r="I19" s="2">
        <v>77</v>
      </c>
      <c r="J19" s="2">
        <v>80</v>
      </c>
      <c r="K19" s="2">
        <v>92</v>
      </c>
      <c r="L19" s="2">
        <v>43</v>
      </c>
      <c r="M19" s="2">
        <v>100</v>
      </c>
      <c r="N19" s="1">
        <f>AVERAGE(E19:H19)</f>
        <v>3.5</v>
      </c>
      <c r="O19" s="1">
        <f>SUM(I19:M19)/10</f>
        <v>39.200000000000003</v>
      </c>
      <c r="P19" s="3">
        <f>VLOOKUP(E19,Tabelka!$E$3:$F$7,2)</f>
        <v>4</v>
      </c>
      <c r="Q19" s="2">
        <f>VLOOKUP(F19,Tabelka!$E$3:$F$7,2)</f>
        <v>8</v>
      </c>
      <c r="R19" s="2">
        <f>VLOOKUP(G19,Tabelka!$E$3:$F$7,2)</f>
        <v>6</v>
      </c>
      <c r="S19" s="2">
        <f>VLOOKUP(H19,Tabelka!$E$3:$F$7,2)</f>
        <v>0</v>
      </c>
      <c r="T19" s="1">
        <f>SUM(P19:S19)</f>
        <v>18</v>
      </c>
      <c r="U19" s="1">
        <f>IF(D19=6,2,0)+C19</f>
        <v>2</v>
      </c>
      <c r="V19" s="2">
        <f>O19+T19+U19</f>
        <v>59.2</v>
      </c>
      <c r="W19" s="2">
        <f>COUNTIF(V$2:V$515,V19)</f>
        <v>2</v>
      </c>
      <c r="X19" s="2">
        <f>COUNTIF(I19:M19,100)</f>
        <v>1</v>
      </c>
      <c r="Y19" s="2">
        <f t="shared" si="0"/>
        <v>20</v>
      </c>
      <c r="Z19" s="2" t="str">
        <f t="shared" si="1"/>
        <v/>
      </c>
    </row>
    <row r="20" spans="1:26" x14ac:dyDescent="0.25">
      <c r="A20" s="2" t="s">
        <v>442</v>
      </c>
      <c r="B20" s="2" t="s">
        <v>70</v>
      </c>
      <c r="C20" s="2">
        <v>0</v>
      </c>
      <c r="D20" s="2">
        <v>6</v>
      </c>
      <c r="E20" s="2">
        <v>4</v>
      </c>
      <c r="F20" s="2">
        <v>2</v>
      </c>
      <c r="G20" s="2">
        <v>4</v>
      </c>
      <c r="H20" s="2">
        <v>5</v>
      </c>
      <c r="I20" s="2">
        <v>72</v>
      </c>
      <c r="J20" s="2">
        <v>100</v>
      </c>
      <c r="K20" s="2">
        <v>96</v>
      </c>
      <c r="L20" s="2">
        <v>5</v>
      </c>
      <c r="M20" s="2">
        <v>41</v>
      </c>
      <c r="N20" s="1">
        <f>AVERAGE(E20:H20)</f>
        <v>3.75</v>
      </c>
      <c r="O20" s="1">
        <f>SUM(I20:M20)/10</f>
        <v>31.4</v>
      </c>
      <c r="P20" s="3">
        <f>VLOOKUP(E20,Tabelka!$E$3:$F$7,2)</f>
        <v>6</v>
      </c>
      <c r="Q20" s="2">
        <f>VLOOKUP(F20,Tabelka!$E$3:$F$7,2)</f>
        <v>0</v>
      </c>
      <c r="R20" s="2">
        <f>VLOOKUP(G20,Tabelka!$E$3:$F$7,2)</f>
        <v>6</v>
      </c>
      <c r="S20" s="2">
        <f>VLOOKUP(H20,Tabelka!$E$3:$F$7,2)</f>
        <v>8</v>
      </c>
      <c r="T20" s="1">
        <f>SUM(P20:S20)</f>
        <v>20</v>
      </c>
      <c r="U20" s="1">
        <f>IF(D20=6,2,0)+C20</f>
        <v>2</v>
      </c>
      <c r="V20" s="2">
        <f>O20+T20+U20</f>
        <v>53.4</v>
      </c>
      <c r="W20" s="2">
        <f>COUNTIF(V$2:V$515,V20)</f>
        <v>2</v>
      </c>
      <c r="X20" s="2">
        <f>COUNTIF(I20:M20,100)</f>
        <v>1</v>
      </c>
      <c r="Y20" s="2">
        <f t="shared" si="0"/>
        <v>22</v>
      </c>
      <c r="Z20" s="2" t="str">
        <f t="shared" si="1"/>
        <v/>
      </c>
    </row>
    <row r="21" spans="1:26" x14ac:dyDescent="0.25">
      <c r="A21" s="2" t="s">
        <v>408</v>
      </c>
      <c r="B21" s="2" t="s">
        <v>316</v>
      </c>
      <c r="C21" s="2">
        <v>2</v>
      </c>
      <c r="D21" s="2">
        <v>3</v>
      </c>
      <c r="E21" s="2">
        <v>4</v>
      </c>
      <c r="F21" s="2">
        <v>2</v>
      </c>
      <c r="G21" s="2">
        <v>5</v>
      </c>
      <c r="H21" s="2">
        <v>6</v>
      </c>
      <c r="I21" s="2">
        <v>100</v>
      </c>
      <c r="J21" s="2">
        <v>13</v>
      </c>
      <c r="K21" s="2">
        <v>93</v>
      </c>
      <c r="L21" s="2">
        <v>32</v>
      </c>
      <c r="M21" s="2">
        <v>23</v>
      </c>
      <c r="N21" s="1">
        <f>AVERAGE(E21:H21)</f>
        <v>4.25</v>
      </c>
      <c r="O21" s="1">
        <f>SUM(I21:M21)/10</f>
        <v>26.1</v>
      </c>
      <c r="P21" s="3">
        <f>VLOOKUP(E21,Tabelka!$E$3:$F$7,2)</f>
        <v>6</v>
      </c>
      <c r="Q21" s="2">
        <f>VLOOKUP(F21,Tabelka!$E$3:$F$7,2)</f>
        <v>0</v>
      </c>
      <c r="R21" s="2">
        <f>VLOOKUP(G21,Tabelka!$E$3:$F$7,2)</f>
        <v>8</v>
      </c>
      <c r="S21" s="2">
        <f>VLOOKUP(H21,Tabelka!$E$3:$F$7,2)</f>
        <v>10</v>
      </c>
      <c r="T21" s="1">
        <f>SUM(P21:S21)</f>
        <v>24</v>
      </c>
      <c r="U21" s="1">
        <f>IF(D21=6,2,0)+C21</f>
        <v>2</v>
      </c>
      <c r="V21" s="2">
        <f>O21+T21+U21</f>
        <v>52.1</v>
      </c>
      <c r="W21" s="2">
        <f>COUNTIF(V$2:V$515,V21)</f>
        <v>2</v>
      </c>
      <c r="X21" s="2">
        <f>COUNTIF(I21:M21,100)</f>
        <v>1</v>
      </c>
      <c r="Y21" s="2">
        <f t="shared" si="0"/>
        <v>26</v>
      </c>
      <c r="Z21" s="2" t="str">
        <f t="shared" si="1"/>
        <v/>
      </c>
    </row>
    <row r="22" spans="1:26" x14ac:dyDescent="0.25">
      <c r="A22" s="2" t="s">
        <v>505</v>
      </c>
      <c r="B22" s="2" t="s">
        <v>506</v>
      </c>
      <c r="C22" s="2">
        <v>2</v>
      </c>
      <c r="D22" s="2">
        <v>3</v>
      </c>
      <c r="E22" s="2">
        <v>2</v>
      </c>
      <c r="F22" s="2">
        <v>2</v>
      </c>
      <c r="G22" s="2">
        <v>5</v>
      </c>
      <c r="H22" s="2">
        <v>6</v>
      </c>
      <c r="I22" s="2">
        <v>100</v>
      </c>
      <c r="J22" s="2">
        <v>48</v>
      </c>
      <c r="K22" s="2">
        <v>88</v>
      </c>
      <c r="L22" s="2">
        <v>48</v>
      </c>
      <c r="M22" s="2">
        <v>8</v>
      </c>
      <c r="N22" s="1">
        <f>AVERAGE(E22:H22)</f>
        <v>3.75</v>
      </c>
      <c r="O22" s="1">
        <f>SUM(I22:M22)/10</f>
        <v>29.2</v>
      </c>
      <c r="P22" s="3">
        <f>VLOOKUP(E22,Tabelka!$E$3:$F$7,2)</f>
        <v>0</v>
      </c>
      <c r="Q22" s="2">
        <f>VLOOKUP(F22,Tabelka!$E$3:$F$7,2)</f>
        <v>0</v>
      </c>
      <c r="R22" s="2">
        <f>VLOOKUP(G22,Tabelka!$E$3:$F$7,2)</f>
        <v>8</v>
      </c>
      <c r="S22" s="2">
        <f>VLOOKUP(H22,Tabelka!$E$3:$F$7,2)</f>
        <v>10</v>
      </c>
      <c r="T22" s="1">
        <f>SUM(P22:S22)</f>
        <v>18</v>
      </c>
      <c r="U22" s="1">
        <f>IF(D22=6,2,0)+C22</f>
        <v>2</v>
      </c>
      <c r="V22" s="2">
        <f>O22+T22+U22</f>
        <v>49.2</v>
      </c>
      <c r="W22" s="2">
        <f>COUNTIF(V$2:V$515,V22)</f>
        <v>2</v>
      </c>
      <c r="X22" s="2">
        <f>COUNTIF(I22:M22,100)</f>
        <v>1</v>
      </c>
      <c r="Y22" s="2">
        <f t="shared" si="0"/>
        <v>20</v>
      </c>
      <c r="Z22" s="2" t="str">
        <f t="shared" si="1"/>
        <v/>
      </c>
    </row>
    <row r="23" spans="1:26" ht="30" x14ac:dyDescent="0.25">
      <c r="A23" s="2" t="s">
        <v>415</v>
      </c>
      <c r="B23" s="2" t="s">
        <v>416</v>
      </c>
      <c r="C23" s="2">
        <v>4</v>
      </c>
      <c r="D23" s="2">
        <v>5</v>
      </c>
      <c r="E23" s="2">
        <v>6</v>
      </c>
      <c r="F23" s="2">
        <v>5</v>
      </c>
      <c r="G23" s="2">
        <v>2</v>
      </c>
      <c r="H23" s="2">
        <v>4</v>
      </c>
      <c r="I23" s="2">
        <v>65</v>
      </c>
      <c r="J23" s="2">
        <v>75</v>
      </c>
      <c r="K23" s="2">
        <v>95</v>
      </c>
      <c r="L23" s="2">
        <v>100</v>
      </c>
      <c r="M23" s="2">
        <v>89</v>
      </c>
      <c r="N23" s="1">
        <f>AVERAGE(E23:H23)</f>
        <v>4.25</v>
      </c>
      <c r="O23" s="1">
        <f>SUM(I23:M23)/10</f>
        <v>42.4</v>
      </c>
      <c r="P23" s="3">
        <f>VLOOKUP(E23,Tabelka!$E$3:$F$7,2)</f>
        <v>10</v>
      </c>
      <c r="Q23" s="2">
        <f>VLOOKUP(F23,Tabelka!$E$3:$F$7,2)</f>
        <v>8</v>
      </c>
      <c r="R23" s="2">
        <f>VLOOKUP(G23,Tabelka!$E$3:$F$7,2)</f>
        <v>0</v>
      </c>
      <c r="S23" s="2">
        <f>VLOOKUP(H23,Tabelka!$E$3:$F$7,2)</f>
        <v>6</v>
      </c>
      <c r="T23" s="1">
        <f>SUM(P23:S23)</f>
        <v>24</v>
      </c>
      <c r="U23" s="1">
        <f>IF(D23=6,2,0)+C23</f>
        <v>4</v>
      </c>
      <c r="V23" s="2">
        <f>O23+T23+U23</f>
        <v>70.400000000000006</v>
      </c>
      <c r="W23" s="2">
        <f>COUNTIF(V$2:V$515,V23)</f>
        <v>1</v>
      </c>
      <c r="X23" s="2">
        <f>COUNTIF(I23:M23,100)</f>
        <v>1</v>
      </c>
      <c r="Y23" s="2">
        <f t="shared" si="0"/>
        <v>28</v>
      </c>
      <c r="Z23" s="2" t="str">
        <f t="shared" si="1"/>
        <v/>
      </c>
    </row>
    <row r="24" spans="1:26" x14ac:dyDescent="0.25">
      <c r="A24" s="2" t="s">
        <v>265</v>
      </c>
      <c r="B24" s="2" t="s">
        <v>16</v>
      </c>
      <c r="C24" s="2">
        <v>5</v>
      </c>
      <c r="D24" s="2">
        <v>4</v>
      </c>
      <c r="E24" s="2">
        <v>4</v>
      </c>
      <c r="F24" s="2">
        <v>6</v>
      </c>
      <c r="G24" s="2">
        <v>4</v>
      </c>
      <c r="H24" s="2">
        <v>5</v>
      </c>
      <c r="I24" s="2">
        <v>39</v>
      </c>
      <c r="J24" s="2">
        <v>12</v>
      </c>
      <c r="K24" s="2">
        <v>100</v>
      </c>
      <c r="L24" s="2">
        <v>47</v>
      </c>
      <c r="M24" s="2">
        <v>42</v>
      </c>
      <c r="N24" s="1">
        <f>AVERAGE(E24:H24)</f>
        <v>4.75</v>
      </c>
      <c r="O24" s="1">
        <f>SUM(I24:M24)/10</f>
        <v>24</v>
      </c>
      <c r="P24" s="3">
        <f>VLOOKUP(E24,Tabelka!$E$3:$F$7,2)</f>
        <v>6</v>
      </c>
      <c r="Q24" s="2">
        <f>VLOOKUP(F24,Tabelka!$E$3:$F$7,2)</f>
        <v>10</v>
      </c>
      <c r="R24" s="2">
        <f>VLOOKUP(G24,Tabelka!$E$3:$F$7,2)</f>
        <v>6</v>
      </c>
      <c r="S24" s="2">
        <f>VLOOKUP(H24,Tabelka!$E$3:$F$7,2)</f>
        <v>8</v>
      </c>
      <c r="T24" s="1">
        <f>SUM(P24:S24)</f>
        <v>30</v>
      </c>
      <c r="U24" s="1">
        <f>IF(D24=6,2,0)+C24</f>
        <v>5</v>
      </c>
      <c r="V24" s="2">
        <f>O24+T24+U24</f>
        <v>59</v>
      </c>
      <c r="W24" s="2">
        <f>COUNTIF(V$2:V$515,V24)</f>
        <v>1</v>
      </c>
      <c r="X24" s="2">
        <f>COUNTIF(I24:M24,100)</f>
        <v>1</v>
      </c>
      <c r="Y24" s="2">
        <f t="shared" si="0"/>
        <v>35</v>
      </c>
      <c r="Z24" s="2" t="str">
        <f t="shared" si="1"/>
        <v>TAK</v>
      </c>
    </row>
    <row r="25" spans="1:26" x14ac:dyDescent="0.25">
      <c r="A25" s="2" t="s">
        <v>617</v>
      </c>
      <c r="B25" s="2" t="s">
        <v>397</v>
      </c>
      <c r="C25" s="2">
        <v>2</v>
      </c>
      <c r="D25" s="2">
        <v>4</v>
      </c>
      <c r="E25" s="2">
        <v>6</v>
      </c>
      <c r="F25" s="2">
        <v>4</v>
      </c>
      <c r="G25" s="2">
        <v>5</v>
      </c>
      <c r="H25" s="2">
        <v>2</v>
      </c>
      <c r="I25" s="2">
        <v>44</v>
      </c>
      <c r="J25" s="2">
        <v>8</v>
      </c>
      <c r="K25" s="2">
        <v>100</v>
      </c>
      <c r="L25" s="2">
        <v>54</v>
      </c>
      <c r="M25" s="2">
        <v>77</v>
      </c>
      <c r="N25" s="1">
        <f>AVERAGE(E25:H25)</f>
        <v>4.25</v>
      </c>
      <c r="O25" s="1">
        <f>SUM(I25:M25)/10</f>
        <v>28.3</v>
      </c>
      <c r="P25" s="3">
        <f>VLOOKUP(E25,Tabelka!$E$3:$F$7,2)</f>
        <v>10</v>
      </c>
      <c r="Q25" s="2">
        <f>VLOOKUP(F25,Tabelka!$E$3:$F$7,2)</f>
        <v>6</v>
      </c>
      <c r="R25" s="2">
        <f>VLOOKUP(G25,Tabelka!$E$3:$F$7,2)</f>
        <v>8</v>
      </c>
      <c r="S25" s="2">
        <f>VLOOKUP(H25,Tabelka!$E$3:$F$7,2)</f>
        <v>0</v>
      </c>
      <c r="T25" s="1">
        <f>SUM(P25:S25)</f>
        <v>24</v>
      </c>
      <c r="U25" s="1">
        <f>IF(D25=6,2,0)+C25</f>
        <v>2</v>
      </c>
      <c r="V25" s="2">
        <f>O25+T25+U25</f>
        <v>54.3</v>
      </c>
      <c r="W25" s="2">
        <f>COUNTIF(V$2:V$515,V25)</f>
        <v>1</v>
      </c>
      <c r="X25" s="2">
        <f>COUNTIF(I25:M25,100)</f>
        <v>1</v>
      </c>
      <c r="Y25" s="2">
        <f t="shared" si="0"/>
        <v>26</v>
      </c>
      <c r="Z25" s="2" t="str">
        <f t="shared" si="1"/>
        <v/>
      </c>
    </row>
    <row r="26" spans="1:26" x14ac:dyDescent="0.25">
      <c r="A26" s="2" t="s">
        <v>226</v>
      </c>
      <c r="B26" s="2" t="s">
        <v>74</v>
      </c>
      <c r="C26" s="2">
        <v>6</v>
      </c>
      <c r="D26" s="2">
        <v>6</v>
      </c>
      <c r="E26" s="2">
        <v>5</v>
      </c>
      <c r="F26" s="2">
        <v>3</v>
      </c>
      <c r="G26" s="2">
        <v>2</v>
      </c>
      <c r="H26" s="2">
        <v>3</v>
      </c>
      <c r="I26" s="2">
        <v>16</v>
      </c>
      <c r="J26" s="2">
        <v>95</v>
      </c>
      <c r="K26" s="2">
        <v>97</v>
      </c>
      <c r="L26" s="2">
        <v>62</v>
      </c>
      <c r="M26" s="2">
        <v>46</v>
      </c>
      <c r="N26" s="1">
        <f>AVERAGE(E26:H26)</f>
        <v>3.25</v>
      </c>
      <c r="O26" s="1">
        <f>SUM(I26:M26)/10</f>
        <v>31.6</v>
      </c>
      <c r="P26" s="3">
        <f>VLOOKUP(E26,Tabelka!$E$3:$F$7,2)</f>
        <v>8</v>
      </c>
      <c r="Q26" s="2">
        <f>VLOOKUP(F26,Tabelka!$E$3:$F$7,2)</f>
        <v>4</v>
      </c>
      <c r="R26" s="2">
        <f>VLOOKUP(G26,Tabelka!$E$3:$F$7,2)</f>
        <v>0</v>
      </c>
      <c r="S26" s="2">
        <f>VLOOKUP(H26,Tabelka!$E$3:$F$7,2)</f>
        <v>4</v>
      </c>
      <c r="T26" s="1">
        <f>SUM(P26:S26)</f>
        <v>16</v>
      </c>
      <c r="U26" s="1">
        <f>IF(D26=6,2,0)+C26</f>
        <v>8</v>
      </c>
      <c r="V26" s="2">
        <f>O26+T26+U26</f>
        <v>55.6</v>
      </c>
      <c r="W26" s="2">
        <f>COUNTIF(V$2:V$515,V26)</f>
        <v>6</v>
      </c>
      <c r="X26" s="2">
        <f>COUNTIF(I26:M26,100)</f>
        <v>0</v>
      </c>
      <c r="Y26" s="2">
        <f t="shared" si="0"/>
        <v>24</v>
      </c>
      <c r="Z26" s="2" t="str">
        <f t="shared" si="1"/>
        <v/>
      </c>
    </row>
    <row r="27" spans="1:26" x14ac:dyDescent="0.25">
      <c r="A27" s="2" t="s">
        <v>259</v>
      </c>
      <c r="B27" s="2" t="s">
        <v>260</v>
      </c>
      <c r="C27" s="2">
        <v>2</v>
      </c>
      <c r="D27" s="2">
        <v>5</v>
      </c>
      <c r="E27" s="2">
        <v>5</v>
      </c>
      <c r="F27" s="2">
        <v>2</v>
      </c>
      <c r="G27" s="2">
        <v>6</v>
      </c>
      <c r="H27" s="2">
        <v>2</v>
      </c>
      <c r="I27" s="2">
        <v>79</v>
      </c>
      <c r="J27" s="2">
        <v>66</v>
      </c>
      <c r="K27" s="2">
        <v>91</v>
      </c>
      <c r="L27" s="2">
        <v>30</v>
      </c>
      <c r="M27" s="2">
        <v>90</v>
      </c>
      <c r="N27" s="1">
        <f>AVERAGE(E27:H27)</f>
        <v>3.75</v>
      </c>
      <c r="O27" s="1">
        <f>SUM(I27:M27)/10</f>
        <v>35.6</v>
      </c>
      <c r="P27" s="3">
        <f>VLOOKUP(E27,Tabelka!$E$3:$F$7,2)</f>
        <v>8</v>
      </c>
      <c r="Q27" s="2">
        <f>VLOOKUP(F27,Tabelka!$E$3:$F$7,2)</f>
        <v>0</v>
      </c>
      <c r="R27" s="2">
        <f>VLOOKUP(G27,Tabelka!$E$3:$F$7,2)</f>
        <v>10</v>
      </c>
      <c r="S27" s="2">
        <f>VLOOKUP(H27,Tabelka!$E$3:$F$7,2)</f>
        <v>0</v>
      </c>
      <c r="T27" s="1">
        <f>SUM(P27:S27)</f>
        <v>18</v>
      </c>
      <c r="U27" s="1">
        <f>IF(D27=6,2,0)+C27</f>
        <v>2</v>
      </c>
      <c r="V27" s="2">
        <f>O27+T27+U27</f>
        <v>55.6</v>
      </c>
      <c r="W27" s="2">
        <f>COUNTIF(V$2:V$515,V27)</f>
        <v>6</v>
      </c>
      <c r="X27" s="2">
        <f>COUNTIF(I27:M27,100)</f>
        <v>0</v>
      </c>
      <c r="Y27" s="2">
        <f t="shared" si="0"/>
        <v>20</v>
      </c>
      <c r="Z27" s="2" t="str">
        <f t="shared" si="1"/>
        <v/>
      </c>
    </row>
    <row r="28" spans="1:26" x14ac:dyDescent="0.25">
      <c r="A28" s="2" t="s">
        <v>252</v>
      </c>
      <c r="B28" s="2" t="s">
        <v>253</v>
      </c>
      <c r="C28" s="2">
        <v>1</v>
      </c>
      <c r="D28" s="2">
        <v>4</v>
      </c>
      <c r="E28" s="2">
        <v>6</v>
      </c>
      <c r="F28" s="2">
        <v>6</v>
      </c>
      <c r="G28" s="2">
        <v>2</v>
      </c>
      <c r="H28" s="2">
        <v>3</v>
      </c>
      <c r="I28" s="2">
        <v>43</v>
      </c>
      <c r="J28" s="2">
        <v>77</v>
      </c>
      <c r="K28" s="2">
        <v>31</v>
      </c>
      <c r="L28" s="2">
        <v>88</v>
      </c>
      <c r="M28" s="2">
        <v>67</v>
      </c>
      <c r="N28" s="1">
        <f>AVERAGE(E28:H28)</f>
        <v>4.25</v>
      </c>
      <c r="O28" s="1">
        <f>SUM(I28:M28)/10</f>
        <v>30.6</v>
      </c>
      <c r="P28" s="3">
        <f>VLOOKUP(E28,Tabelka!$E$3:$F$7,2)</f>
        <v>10</v>
      </c>
      <c r="Q28" s="2">
        <f>VLOOKUP(F28,Tabelka!$E$3:$F$7,2)</f>
        <v>10</v>
      </c>
      <c r="R28" s="2">
        <f>VLOOKUP(G28,Tabelka!$E$3:$F$7,2)</f>
        <v>0</v>
      </c>
      <c r="S28" s="2">
        <f>VLOOKUP(H28,Tabelka!$E$3:$F$7,2)</f>
        <v>4</v>
      </c>
      <c r="T28" s="1">
        <f>SUM(P28:S28)</f>
        <v>24</v>
      </c>
      <c r="U28" s="1">
        <f>IF(D28=6,2,0)+C28</f>
        <v>1</v>
      </c>
      <c r="V28" s="2">
        <f>O28+T28+U28</f>
        <v>55.6</v>
      </c>
      <c r="W28" s="2">
        <f>COUNTIF(V$2:V$515,V28)</f>
        <v>6</v>
      </c>
      <c r="X28" s="2">
        <f>COUNTIF(I28:M28,100)</f>
        <v>0</v>
      </c>
      <c r="Y28" s="2">
        <f t="shared" si="0"/>
        <v>25</v>
      </c>
      <c r="Z28" s="2" t="str">
        <f t="shared" si="1"/>
        <v/>
      </c>
    </row>
    <row r="29" spans="1:26" x14ac:dyDescent="0.25">
      <c r="A29" s="2" t="s">
        <v>548</v>
      </c>
      <c r="B29" s="2" t="s">
        <v>126</v>
      </c>
      <c r="C29" s="2">
        <v>4</v>
      </c>
      <c r="D29" s="2">
        <v>6</v>
      </c>
      <c r="E29" s="2">
        <v>3</v>
      </c>
      <c r="F29" s="2">
        <v>5</v>
      </c>
      <c r="G29" s="2">
        <v>4</v>
      </c>
      <c r="H29" s="2">
        <v>4</v>
      </c>
      <c r="I29" s="2">
        <v>15</v>
      </c>
      <c r="J29" s="2">
        <v>57</v>
      </c>
      <c r="K29" s="2">
        <v>64</v>
      </c>
      <c r="L29" s="2">
        <v>60</v>
      </c>
      <c r="M29" s="2">
        <v>60</v>
      </c>
      <c r="N29" s="1">
        <f>AVERAGE(E29:H29)</f>
        <v>4</v>
      </c>
      <c r="O29" s="1">
        <f>SUM(I29:M29)/10</f>
        <v>25.6</v>
      </c>
      <c r="P29" s="3">
        <f>VLOOKUP(E29,Tabelka!$E$3:$F$7,2)</f>
        <v>4</v>
      </c>
      <c r="Q29" s="2">
        <f>VLOOKUP(F29,Tabelka!$E$3:$F$7,2)</f>
        <v>8</v>
      </c>
      <c r="R29" s="2">
        <f>VLOOKUP(G29,Tabelka!$E$3:$F$7,2)</f>
        <v>6</v>
      </c>
      <c r="S29" s="2">
        <f>VLOOKUP(H29,Tabelka!$E$3:$F$7,2)</f>
        <v>6</v>
      </c>
      <c r="T29" s="1">
        <f>SUM(P29:S29)</f>
        <v>24</v>
      </c>
      <c r="U29" s="1">
        <f>IF(D29=6,2,0)+C29</f>
        <v>6</v>
      </c>
      <c r="V29" s="2">
        <f>O29+T29+U29</f>
        <v>55.6</v>
      </c>
      <c r="W29" s="2">
        <f>COUNTIF(V$2:V$515,V29)</f>
        <v>6</v>
      </c>
      <c r="X29" s="2">
        <f>COUNTIF(I29:M29,100)</f>
        <v>0</v>
      </c>
      <c r="Y29" s="2">
        <f t="shared" si="0"/>
        <v>30</v>
      </c>
      <c r="Z29" s="2" t="str">
        <f t="shared" si="1"/>
        <v>TAK</v>
      </c>
    </row>
    <row r="30" spans="1:26" x14ac:dyDescent="0.25">
      <c r="A30" s="2" t="s">
        <v>65</v>
      </c>
      <c r="B30" s="2" t="s">
        <v>66</v>
      </c>
      <c r="C30" s="2">
        <v>0</v>
      </c>
      <c r="D30" s="2">
        <v>2</v>
      </c>
      <c r="E30" s="2">
        <v>6</v>
      </c>
      <c r="F30" s="2">
        <v>5</v>
      </c>
      <c r="G30" s="2">
        <v>6</v>
      </c>
      <c r="H30" s="2">
        <v>3</v>
      </c>
      <c r="I30" s="2">
        <v>89</v>
      </c>
      <c r="J30" s="2">
        <v>40</v>
      </c>
      <c r="K30" s="2">
        <v>28</v>
      </c>
      <c r="L30" s="2">
        <v>32</v>
      </c>
      <c r="M30" s="2">
        <v>47</v>
      </c>
      <c r="N30" s="1">
        <f>AVERAGE(E30:H30)</f>
        <v>5</v>
      </c>
      <c r="O30" s="1">
        <f>SUM(I30:M30)/10</f>
        <v>23.6</v>
      </c>
      <c r="P30" s="3">
        <f>VLOOKUP(E30,Tabelka!$E$3:$F$7,2)</f>
        <v>10</v>
      </c>
      <c r="Q30" s="2">
        <f>VLOOKUP(F30,Tabelka!$E$3:$F$7,2)</f>
        <v>8</v>
      </c>
      <c r="R30" s="2">
        <f>VLOOKUP(G30,Tabelka!$E$3:$F$7,2)</f>
        <v>10</v>
      </c>
      <c r="S30" s="2">
        <f>VLOOKUP(H30,Tabelka!$E$3:$F$7,2)</f>
        <v>4</v>
      </c>
      <c r="T30" s="1">
        <f>SUM(P30:S30)</f>
        <v>32</v>
      </c>
      <c r="U30" s="1">
        <f>IF(D30=6,2,0)+C30</f>
        <v>0</v>
      </c>
      <c r="V30" s="2">
        <f>O30+T30+U30</f>
        <v>55.6</v>
      </c>
      <c r="W30" s="2">
        <f>COUNTIF(V$2:V$515,V30)</f>
        <v>6</v>
      </c>
      <c r="X30" s="2">
        <f>COUNTIF(I30:M30,100)</f>
        <v>0</v>
      </c>
      <c r="Y30" s="2">
        <f t="shared" si="0"/>
        <v>32</v>
      </c>
      <c r="Z30" s="2" t="str">
        <f t="shared" si="1"/>
        <v>TAK</v>
      </c>
    </row>
    <row r="31" spans="1:26" x14ac:dyDescent="0.25">
      <c r="A31" s="2" t="s">
        <v>40</v>
      </c>
      <c r="B31" s="2" t="s">
        <v>41</v>
      </c>
      <c r="C31" s="2">
        <v>8</v>
      </c>
      <c r="D31" s="2">
        <v>6</v>
      </c>
      <c r="E31" s="2">
        <v>4</v>
      </c>
      <c r="F31" s="2">
        <v>3</v>
      </c>
      <c r="G31" s="2">
        <v>4</v>
      </c>
      <c r="H31" s="2">
        <v>5</v>
      </c>
      <c r="I31" s="2">
        <v>22</v>
      </c>
      <c r="J31" s="2">
        <v>46</v>
      </c>
      <c r="K31" s="2">
        <v>36</v>
      </c>
      <c r="L31" s="2">
        <v>35</v>
      </c>
      <c r="M31" s="2">
        <v>91</v>
      </c>
      <c r="N31" s="1">
        <f>AVERAGE(E31:H31)</f>
        <v>4</v>
      </c>
      <c r="O31" s="1">
        <f>SUM(I31:M31)/10</f>
        <v>23</v>
      </c>
      <c r="P31" s="3">
        <f>VLOOKUP(E31,Tabelka!$E$3:$F$7,2)</f>
        <v>6</v>
      </c>
      <c r="Q31" s="2">
        <f>VLOOKUP(F31,Tabelka!$E$3:$F$7,2)</f>
        <v>4</v>
      </c>
      <c r="R31" s="2">
        <f>VLOOKUP(G31,Tabelka!$E$3:$F$7,2)</f>
        <v>6</v>
      </c>
      <c r="S31" s="2">
        <f>VLOOKUP(H31,Tabelka!$E$3:$F$7,2)</f>
        <v>8</v>
      </c>
      <c r="T31" s="1">
        <f>SUM(P31:S31)</f>
        <v>24</v>
      </c>
      <c r="U31" s="1">
        <f>IF(D31=6,2,0)+C31</f>
        <v>10</v>
      </c>
      <c r="V31" s="2">
        <f>O31+T31+U31</f>
        <v>57</v>
      </c>
      <c r="W31" s="2">
        <f>COUNTIF(V$2:V$515,V31)</f>
        <v>5</v>
      </c>
      <c r="X31" s="2">
        <f>COUNTIF(I31:M31,100)</f>
        <v>0</v>
      </c>
      <c r="Y31" s="2">
        <f t="shared" si="0"/>
        <v>34</v>
      </c>
      <c r="Z31" s="2" t="str">
        <f t="shared" si="1"/>
        <v>TAK</v>
      </c>
    </row>
    <row r="32" spans="1:26" x14ac:dyDescent="0.25">
      <c r="A32" s="2" t="s">
        <v>386</v>
      </c>
      <c r="B32" s="2" t="s">
        <v>311</v>
      </c>
      <c r="C32" s="2">
        <v>8</v>
      </c>
      <c r="D32" s="2">
        <v>4</v>
      </c>
      <c r="E32" s="2">
        <v>5</v>
      </c>
      <c r="F32" s="2">
        <v>5</v>
      </c>
      <c r="G32" s="2">
        <v>4</v>
      </c>
      <c r="H32" s="2">
        <v>5</v>
      </c>
      <c r="I32" s="2">
        <v>7</v>
      </c>
      <c r="J32" s="2">
        <v>8</v>
      </c>
      <c r="K32" s="2">
        <v>77</v>
      </c>
      <c r="L32" s="2">
        <v>77</v>
      </c>
      <c r="M32" s="2">
        <v>21</v>
      </c>
      <c r="N32" s="1">
        <f>AVERAGE(E32:H32)</f>
        <v>4.75</v>
      </c>
      <c r="O32" s="1">
        <f>SUM(I32:M32)/10</f>
        <v>19</v>
      </c>
      <c r="P32" s="3">
        <f>VLOOKUP(E32,Tabelka!$E$3:$F$7,2)</f>
        <v>8</v>
      </c>
      <c r="Q32" s="2">
        <f>VLOOKUP(F32,Tabelka!$E$3:$F$7,2)</f>
        <v>8</v>
      </c>
      <c r="R32" s="2">
        <f>VLOOKUP(G32,Tabelka!$E$3:$F$7,2)</f>
        <v>6</v>
      </c>
      <c r="S32" s="2">
        <f>VLOOKUP(H32,Tabelka!$E$3:$F$7,2)</f>
        <v>8</v>
      </c>
      <c r="T32" s="1">
        <f>SUM(P32:S32)</f>
        <v>30</v>
      </c>
      <c r="U32" s="1">
        <f>IF(D32=6,2,0)+C32</f>
        <v>8</v>
      </c>
      <c r="V32" s="2">
        <f>O32+T32+U32</f>
        <v>57</v>
      </c>
      <c r="W32" s="2">
        <f>COUNTIF(V$2:V$515,V32)</f>
        <v>5</v>
      </c>
      <c r="X32" s="2">
        <f>COUNTIF(I32:M32,100)</f>
        <v>0</v>
      </c>
      <c r="Y32" s="2">
        <f t="shared" si="0"/>
        <v>38</v>
      </c>
      <c r="Z32" s="2" t="str">
        <f t="shared" si="1"/>
        <v>TAK</v>
      </c>
    </row>
    <row r="33" spans="1:26" x14ac:dyDescent="0.25">
      <c r="A33" s="2" t="s">
        <v>60</v>
      </c>
      <c r="B33" s="2" t="s">
        <v>61</v>
      </c>
      <c r="C33" s="2">
        <v>1</v>
      </c>
      <c r="D33" s="2">
        <v>4</v>
      </c>
      <c r="E33" s="2">
        <v>5</v>
      </c>
      <c r="F33" s="2">
        <v>4</v>
      </c>
      <c r="G33" s="2">
        <v>2</v>
      </c>
      <c r="H33" s="2">
        <v>5</v>
      </c>
      <c r="I33" s="2">
        <v>53</v>
      </c>
      <c r="J33" s="2">
        <v>18</v>
      </c>
      <c r="K33" s="2">
        <v>94</v>
      </c>
      <c r="L33" s="2">
        <v>99</v>
      </c>
      <c r="M33" s="2">
        <v>76</v>
      </c>
      <c r="N33" s="1">
        <f>AVERAGE(E33:H33)</f>
        <v>4</v>
      </c>
      <c r="O33" s="1">
        <f>SUM(I33:M33)/10</f>
        <v>34</v>
      </c>
      <c r="P33" s="3">
        <f>VLOOKUP(E33,Tabelka!$E$3:$F$7,2)</f>
        <v>8</v>
      </c>
      <c r="Q33" s="2">
        <f>VLOOKUP(F33,Tabelka!$E$3:$F$7,2)</f>
        <v>6</v>
      </c>
      <c r="R33" s="2">
        <f>VLOOKUP(G33,Tabelka!$E$3:$F$7,2)</f>
        <v>0</v>
      </c>
      <c r="S33" s="2">
        <f>VLOOKUP(H33,Tabelka!$E$3:$F$7,2)</f>
        <v>8</v>
      </c>
      <c r="T33" s="1">
        <f>SUM(P33:S33)</f>
        <v>22</v>
      </c>
      <c r="U33" s="1">
        <f>IF(D33=6,2,0)+C33</f>
        <v>1</v>
      </c>
      <c r="V33" s="2">
        <f>O33+T33+U33</f>
        <v>57</v>
      </c>
      <c r="W33" s="2">
        <f>COUNTIF(V$2:V$515,V33)</f>
        <v>5</v>
      </c>
      <c r="X33" s="2">
        <f>COUNTIF(I33:M33,100)</f>
        <v>0</v>
      </c>
      <c r="Y33" s="2">
        <f t="shared" si="0"/>
        <v>23</v>
      </c>
      <c r="Z33" s="2" t="str">
        <f t="shared" si="1"/>
        <v/>
      </c>
    </row>
    <row r="34" spans="1:26" x14ac:dyDescent="0.25">
      <c r="A34" s="2" t="s">
        <v>13</v>
      </c>
      <c r="B34" s="2" t="s">
        <v>14</v>
      </c>
      <c r="C34" s="2">
        <v>0</v>
      </c>
      <c r="D34" s="2">
        <v>4</v>
      </c>
      <c r="E34" s="2">
        <v>4</v>
      </c>
      <c r="F34" s="2">
        <v>5</v>
      </c>
      <c r="G34" s="2">
        <v>6</v>
      </c>
      <c r="H34" s="2">
        <v>6</v>
      </c>
      <c r="I34" s="2">
        <v>62</v>
      </c>
      <c r="J34" s="2">
        <v>13</v>
      </c>
      <c r="K34" s="2">
        <v>26</v>
      </c>
      <c r="L34" s="2">
        <v>67</v>
      </c>
      <c r="M34" s="2">
        <v>62</v>
      </c>
      <c r="N34" s="1">
        <f>AVERAGE(E34:H34)</f>
        <v>5.25</v>
      </c>
      <c r="O34" s="1">
        <f>(I34+J34+K34+L34+M34)/10</f>
        <v>23</v>
      </c>
      <c r="P34" s="3">
        <f>VLOOKUP(E34,Tabelka!$E$3:$F$7,2)</f>
        <v>6</v>
      </c>
      <c r="Q34" s="2">
        <f>VLOOKUP(F34,Tabelka!$E$3:$F$7,2)</f>
        <v>8</v>
      </c>
      <c r="R34" s="2">
        <f>VLOOKUP(G34,Tabelka!$E$3:$F$7,2)</f>
        <v>10</v>
      </c>
      <c r="S34" s="2">
        <f>VLOOKUP(H34,Tabelka!$E$3:$F$7,2)</f>
        <v>10</v>
      </c>
      <c r="T34" s="1">
        <f>SUM(P34:S34)</f>
        <v>34</v>
      </c>
      <c r="U34" s="1">
        <f>IF(D34=6,2,0)+C34</f>
        <v>0</v>
      </c>
      <c r="V34" s="2">
        <f>O34+T34+U34</f>
        <v>57</v>
      </c>
      <c r="W34" s="2">
        <f>COUNTIF(V$2:V$515,V34)</f>
        <v>5</v>
      </c>
      <c r="X34" s="2">
        <f>COUNTIF(I34:M34,100)</f>
        <v>0</v>
      </c>
      <c r="Y34" s="2">
        <f t="shared" si="0"/>
        <v>34</v>
      </c>
      <c r="Z34" s="2" t="str">
        <f t="shared" si="1"/>
        <v>TAK</v>
      </c>
    </row>
    <row r="35" spans="1:26" x14ac:dyDescent="0.25">
      <c r="A35" s="2" t="s">
        <v>262</v>
      </c>
      <c r="B35" s="2" t="s">
        <v>41</v>
      </c>
      <c r="C35" s="2">
        <v>4</v>
      </c>
      <c r="D35" s="2">
        <v>3</v>
      </c>
      <c r="E35" s="2">
        <v>6</v>
      </c>
      <c r="F35" s="2">
        <v>6</v>
      </c>
      <c r="G35" s="2">
        <v>4</v>
      </c>
      <c r="H35" s="2">
        <v>4</v>
      </c>
      <c r="I35" s="2">
        <v>15</v>
      </c>
      <c r="J35" s="2">
        <v>36</v>
      </c>
      <c r="K35" s="2">
        <v>51</v>
      </c>
      <c r="L35" s="2">
        <v>10</v>
      </c>
      <c r="M35" s="2">
        <v>68</v>
      </c>
      <c r="N35" s="1">
        <f>AVERAGE(E35:H35)</f>
        <v>5</v>
      </c>
      <c r="O35" s="1">
        <f>SUM(I35:M35)/10</f>
        <v>18</v>
      </c>
      <c r="P35" s="3">
        <f>VLOOKUP(E35,Tabelka!$E$3:$F$7,2)</f>
        <v>10</v>
      </c>
      <c r="Q35" s="2">
        <f>VLOOKUP(F35,Tabelka!$E$3:$F$7,2)</f>
        <v>10</v>
      </c>
      <c r="R35" s="2">
        <f>VLOOKUP(G35,Tabelka!$E$3:$F$7,2)</f>
        <v>6</v>
      </c>
      <c r="S35" s="2">
        <f>VLOOKUP(H35,Tabelka!$E$3:$F$7,2)</f>
        <v>6</v>
      </c>
      <c r="T35" s="1">
        <f>SUM(P35:S35)</f>
        <v>32</v>
      </c>
      <c r="U35" s="1">
        <f>IF(D35=6,2,0)+C35</f>
        <v>4</v>
      </c>
      <c r="V35" s="2">
        <f>O35+T35+U35</f>
        <v>54</v>
      </c>
      <c r="W35" s="2">
        <f>COUNTIF(V$2:V$515,V35)</f>
        <v>5</v>
      </c>
      <c r="X35" s="2">
        <f>COUNTIF(I35:M35,100)</f>
        <v>0</v>
      </c>
      <c r="Y35" s="2">
        <f t="shared" si="0"/>
        <v>36</v>
      </c>
      <c r="Z35" s="2" t="str">
        <f t="shared" si="1"/>
        <v>TAK</v>
      </c>
    </row>
    <row r="36" spans="1:26" x14ac:dyDescent="0.25">
      <c r="A36" s="2" t="s">
        <v>379</v>
      </c>
      <c r="B36" s="2" t="s">
        <v>180</v>
      </c>
      <c r="C36" s="2">
        <v>3</v>
      </c>
      <c r="D36" s="2">
        <v>5</v>
      </c>
      <c r="E36" s="2">
        <v>4</v>
      </c>
      <c r="F36" s="2">
        <v>5</v>
      </c>
      <c r="G36" s="2">
        <v>6</v>
      </c>
      <c r="H36" s="2">
        <v>4</v>
      </c>
      <c r="I36" s="2">
        <v>64</v>
      </c>
      <c r="J36" s="2">
        <v>35</v>
      </c>
      <c r="K36" s="2">
        <v>42</v>
      </c>
      <c r="L36" s="2">
        <v>54</v>
      </c>
      <c r="M36" s="2">
        <v>15</v>
      </c>
      <c r="N36" s="1">
        <f>AVERAGE(E36:H36)</f>
        <v>4.75</v>
      </c>
      <c r="O36" s="1">
        <f>SUM(I36:M36)/10</f>
        <v>21</v>
      </c>
      <c r="P36" s="3">
        <f>VLOOKUP(E36,Tabelka!$E$3:$F$7,2)</f>
        <v>6</v>
      </c>
      <c r="Q36" s="2">
        <f>VLOOKUP(F36,Tabelka!$E$3:$F$7,2)</f>
        <v>8</v>
      </c>
      <c r="R36" s="2">
        <f>VLOOKUP(G36,Tabelka!$E$3:$F$7,2)</f>
        <v>10</v>
      </c>
      <c r="S36" s="2">
        <f>VLOOKUP(H36,Tabelka!$E$3:$F$7,2)</f>
        <v>6</v>
      </c>
      <c r="T36" s="1">
        <f>SUM(P36:S36)</f>
        <v>30</v>
      </c>
      <c r="U36" s="1">
        <f>IF(D36=6,2,0)+C36</f>
        <v>3</v>
      </c>
      <c r="V36" s="2">
        <f>O36+T36+U36</f>
        <v>54</v>
      </c>
      <c r="W36" s="2">
        <f>COUNTIF(V$2:V$515,V36)</f>
        <v>5</v>
      </c>
      <c r="X36" s="2">
        <f>COUNTIF(I36:M36,100)</f>
        <v>0</v>
      </c>
      <c r="Y36" s="2">
        <f t="shared" si="0"/>
        <v>33</v>
      </c>
      <c r="Z36" s="2" t="str">
        <f t="shared" si="1"/>
        <v>TAK</v>
      </c>
    </row>
    <row r="37" spans="1:26" x14ac:dyDescent="0.25">
      <c r="A37" s="2" t="s">
        <v>396</v>
      </c>
      <c r="B37" s="2" t="s">
        <v>397</v>
      </c>
      <c r="C37" s="2">
        <v>5</v>
      </c>
      <c r="D37" s="2">
        <v>5</v>
      </c>
      <c r="E37" s="2">
        <v>5</v>
      </c>
      <c r="F37" s="2">
        <v>2</v>
      </c>
      <c r="G37" s="2">
        <v>4</v>
      </c>
      <c r="H37" s="2">
        <v>5</v>
      </c>
      <c r="I37" s="2">
        <v>35</v>
      </c>
      <c r="J37" s="2">
        <v>16</v>
      </c>
      <c r="K37" s="2">
        <v>94</v>
      </c>
      <c r="L37" s="2">
        <v>87</v>
      </c>
      <c r="M37" s="2">
        <v>38</v>
      </c>
      <c r="N37" s="1">
        <f>AVERAGE(E37:H37)</f>
        <v>4</v>
      </c>
      <c r="O37" s="1">
        <f>SUM(I37:M37)/10</f>
        <v>27</v>
      </c>
      <c r="P37" s="3">
        <f>VLOOKUP(E37,Tabelka!$E$3:$F$7,2)</f>
        <v>8</v>
      </c>
      <c r="Q37" s="2">
        <f>VLOOKUP(F37,Tabelka!$E$3:$F$7,2)</f>
        <v>0</v>
      </c>
      <c r="R37" s="2">
        <f>VLOOKUP(G37,Tabelka!$E$3:$F$7,2)</f>
        <v>6</v>
      </c>
      <c r="S37" s="2">
        <f>VLOOKUP(H37,Tabelka!$E$3:$F$7,2)</f>
        <v>8</v>
      </c>
      <c r="T37" s="1">
        <f>SUM(P37:S37)</f>
        <v>22</v>
      </c>
      <c r="U37" s="1">
        <f>IF(D37=6,2,0)+C37</f>
        <v>5</v>
      </c>
      <c r="V37" s="2">
        <f>O37+T37+U37</f>
        <v>54</v>
      </c>
      <c r="W37" s="2">
        <f>COUNTIF(V$2:V$515,V37)</f>
        <v>5</v>
      </c>
      <c r="X37" s="2">
        <f>COUNTIF(I37:M37,100)</f>
        <v>0</v>
      </c>
      <c r="Y37" s="2">
        <f t="shared" si="0"/>
        <v>27</v>
      </c>
      <c r="Z37" s="2" t="str">
        <f t="shared" si="1"/>
        <v/>
      </c>
    </row>
    <row r="38" spans="1:26" x14ac:dyDescent="0.25">
      <c r="A38" s="2" t="s">
        <v>131</v>
      </c>
      <c r="B38" s="2" t="s">
        <v>70</v>
      </c>
      <c r="C38" s="2">
        <v>5</v>
      </c>
      <c r="D38" s="2">
        <v>2</v>
      </c>
      <c r="E38" s="2">
        <v>2</v>
      </c>
      <c r="F38" s="2">
        <v>6</v>
      </c>
      <c r="G38" s="2">
        <v>5</v>
      </c>
      <c r="H38" s="2">
        <v>6</v>
      </c>
      <c r="I38" s="2">
        <v>44</v>
      </c>
      <c r="J38" s="2">
        <v>43</v>
      </c>
      <c r="K38" s="2">
        <v>19</v>
      </c>
      <c r="L38" s="2">
        <v>86</v>
      </c>
      <c r="M38" s="2">
        <v>18</v>
      </c>
      <c r="N38" s="1">
        <f>AVERAGE(E38:H38)</f>
        <v>4.75</v>
      </c>
      <c r="O38" s="1">
        <f>SUM(I38:M38)/10</f>
        <v>21</v>
      </c>
      <c r="P38" s="3">
        <f>VLOOKUP(E38,Tabelka!$E$3:$F$7,2)</f>
        <v>0</v>
      </c>
      <c r="Q38" s="2">
        <f>VLOOKUP(F38,Tabelka!$E$3:$F$7,2)</f>
        <v>10</v>
      </c>
      <c r="R38" s="2">
        <f>VLOOKUP(G38,Tabelka!$E$3:$F$7,2)</f>
        <v>8</v>
      </c>
      <c r="S38" s="2">
        <f>VLOOKUP(H38,Tabelka!$E$3:$F$7,2)</f>
        <v>10</v>
      </c>
      <c r="T38" s="1">
        <f>SUM(P38:S38)</f>
        <v>28</v>
      </c>
      <c r="U38" s="1">
        <f>IF(D38=6,2,0)+C38</f>
        <v>5</v>
      </c>
      <c r="V38" s="2">
        <f>O38+T38+U38</f>
        <v>54</v>
      </c>
      <c r="W38" s="2">
        <f>COUNTIF(V$2:V$515,V38)</f>
        <v>5</v>
      </c>
      <c r="X38" s="2">
        <f>COUNTIF(I38:M38,100)</f>
        <v>0</v>
      </c>
      <c r="Y38" s="2">
        <f t="shared" si="0"/>
        <v>33</v>
      </c>
      <c r="Z38" s="2" t="str">
        <f t="shared" si="1"/>
        <v>TAK</v>
      </c>
    </row>
    <row r="39" spans="1:26" x14ac:dyDescent="0.25">
      <c r="A39" s="2" t="s">
        <v>640</v>
      </c>
      <c r="B39" s="2" t="s">
        <v>249</v>
      </c>
      <c r="C39" s="2">
        <v>8</v>
      </c>
      <c r="D39" s="2">
        <v>4</v>
      </c>
      <c r="E39" s="2">
        <v>6</v>
      </c>
      <c r="F39" s="2">
        <v>4</v>
      </c>
      <c r="G39" s="2">
        <v>3</v>
      </c>
      <c r="H39" s="2">
        <v>2</v>
      </c>
      <c r="I39" s="2">
        <v>12</v>
      </c>
      <c r="J39" s="2">
        <v>56</v>
      </c>
      <c r="K39" s="2">
        <v>75</v>
      </c>
      <c r="L39" s="2">
        <v>76</v>
      </c>
      <c r="M39" s="2">
        <v>41</v>
      </c>
      <c r="N39" s="1">
        <f>AVERAGE(E39:H39)</f>
        <v>3.75</v>
      </c>
      <c r="O39" s="1">
        <f>SUM(I39:M39)/10</f>
        <v>26</v>
      </c>
      <c r="P39" s="3">
        <f>VLOOKUP(E39,Tabelka!$E$3:$F$7,2)</f>
        <v>10</v>
      </c>
      <c r="Q39" s="2">
        <f>VLOOKUP(F39,Tabelka!$E$3:$F$7,2)</f>
        <v>6</v>
      </c>
      <c r="R39" s="2">
        <f>VLOOKUP(G39,Tabelka!$E$3:$F$7,2)</f>
        <v>4</v>
      </c>
      <c r="S39" s="2">
        <f>VLOOKUP(H39,Tabelka!$E$3:$F$7,2)</f>
        <v>0</v>
      </c>
      <c r="T39" s="1">
        <f>SUM(P39:S39)</f>
        <v>20</v>
      </c>
      <c r="U39" s="1">
        <f>IF(D39=6,2,0)+C39</f>
        <v>8</v>
      </c>
      <c r="V39" s="2">
        <f>O39+T39+U39</f>
        <v>54</v>
      </c>
      <c r="W39" s="2">
        <f>COUNTIF(V$2:V$515,V39)</f>
        <v>5</v>
      </c>
      <c r="X39" s="2">
        <f>COUNTIF(I39:M39,100)</f>
        <v>0</v>
      </c>
      <c r="Y39" s="2">
        <f t="shared" si="0"/>
        <v>28</v>
      </c>
      <c r="Z39" s="2" t="str">
        <f t="shared" si="1"/>
        <v>TAK</v>
      </c>
    </row>
    <row r="40" spans="1:26" x14ac:dyDescent="0.25">
      <c r="A40" s="2" t="s">
        <v>623</v>
      </c>
      <c r="B40" s="2" t="s">
        <v>239</v>
      </c>
      <c r="C40" s="2">
        <v>0</v>
      </c>
      <c r="D40" s="2">
        <v>2</v>
      </c>
      <c r="E40" s="2">
        <v>2</v>
      </c>
      <c r="F40" s="2">
        <v>5</v>
      </c>
      <c r="G40" s="2">
        <v>6</v>
      </c>
      <c r="H40" s="2">
        <v>2</v>
      </c>
      <c r="I40" s="2">
        <v>87</v>
      </c>
      <c r="J40" s="2">
        <v>18</v>
      </c>
      <c r="K40" s="2">
        <v>93</v>
      </c>
      <c r="L40" s="2">
        <v>62</v>
      </c>
      <c r="M40" s="2">
        <v>95</v>
      </c>
      <c r="N40" s="1">
        <f>AVERAGE(E40:H40)</f>
        <v>3.75</v>
      </c>
      <c r="O40" s="1">
        <f>SUM(I40:M40)/10</f>
        <v>35.5</v>
      </c>
      <c r="P40" s="3">
        <f>VLOOKUP(E40,Tabelka!$E$3:$F$7,2)</f>
        <v>0</v>
      </c>
      <c r="Q40" s="2">
        <f>VLOOKUP(F40,Tabelka!$E$3:$F$7,2)</f>
        <v>8</v>
      </c>
      <c r="R40" s="2">
        <f>VLOOKUP(G40,Tabelka!$E$3:$F$7,2)</f>
        <v>10</v>
      </c>
      <c r="S40" s="2">
        <f>VLOOKUP(H40,Tabelka!$E$3:$F$7,2)</f>
        <v>0</v>
      </c>
      <c r="T40" s="1">
        <f>SUM(P40:S40)</f>
        <v>18</v>
      </c>
      <c r="U40" s="1">
        <f>IF(D40=6,2,0)+C40</f>
        <v>0</v>
      </c>
      <c r="V40" s="2">
        <f>O40+T40+U40</f>
        <v>53.5</v>
      </c>
      <c r="W40" s="2">
        <f>COUNTIF(V$2:V$515,V40)</f>
        <v>5</v>
      </c>
      <c r="X40" s="2">
        <f>COUNTIF(I40:M40,100)</f>
        <v>0</v>
      </c>
      <c r="Y40" s="2">
        <f t="shared" si="0"/>
        <v>18</v>
      </c>
      <c r="Z40" s="2" t="str">
        <f t="shared" si="1"/>
        <v/>
      </c>
    </row>
    <row r="41" spans="1:26" x14ac:dyDescent="0.25">
      <c r="A41" s="2" t="s">
        <v>124</v>
      </c>
      <c r="B41" s="2" t="s">
        <v>41</v>
      </c>
      <c r="C41" s="2">
        <v>3</v>
      </c>
      <c r="D41" s="2">
        <v>5</v>
      </c>
      <c r="E41" s="2">
        <v>6</v>
      </c>
      <c r="F41" s="2">
        <v>5</v>
      </c>
      <c r="G41" s="2">
        <v>2</v>
      </c>
      <c r="H41" s="2">
        <v>5</v>
      </c>
      <c r="I41" s="2">
        <v>73</v>
      </c>
      <c r="J41" s="2">
        <v>84</v>
      </c>
      <c r="K41" s="2">
        <v>48</v>
      </c>
      <c r="L41" s="2">
        <v>36</v>
      </c>
      <c r="M41" s="2">
        <v>4</v>
      </c>
      <c r="N41" s="1">
        <f>AVERAGE(E41:H41)</f>
        <v>4.5</v>
      </c>
      <c r="O41" s="1">
        <f>SUM(I41:M41)/10</f>
        <v>24.5</v>
      </c>
      <c r="P41" s="3">
        <f>VLOOKUP(E41,Tabelka!$E$3:$F$7,2)</f>
        <v>10</v>
      </c>
      <c r="Q41" s="2">
        <f>VLOOKUP(F41,Tabelka!$E$3:$F$7,2)</f>
        <v>8</v>
      </c>
      <c r="R41" s="2">
        <f>VLOOKUP(G41,Tabelka!$E$3:$F$7,2)</f>
        <v>0</v>
      </c>
      <c r="S41" s="2">
        <f>VLOOKUP(H41,Tabelka!$E$3:$F$7,2)</f>
        <v>8</v>
      </c>
      <c r="T41" s="1">
        <f>SUM(P41:S41)</f>
        <v>26</v>
      </c>
      <c r="U41" s="1">
        <f>IF(D41=6,2,0)+C41</f>
        <v>3</v>
      </c>
      <c r="V41" s="2">
        <f>O41+T41+U41</f>
        <v>53.5</v>
      </c>
      <c r="W41" s="2">
        <f>COUNTIF(V$2:V$515,V41)</f>
        <v>5</v>
      </c>
      <c r="X41" s="2">
        <f>COUNTIF(I41:M41,100)</f>
        <v>0</v>
      </c>
      <c r="Y41" s="2">
        <f t="shared" si="0"/>
        <v>29</v>
      </c>
      <c r="Z41" s="2" t="str">
        <f t="shared" si="1"/>
        <v>TAK</v>
      </c>
    </row>
    <row r="42" spans="1:26" x14ac:dyDescent="0.25">
      <c r="A42" s="2" t="s">
        <v>303</v>
      </c>
      <c r="B42" s="2" t="s">
        <v>90</v>
      </c>
      <c r="C42" s="2">
        <v>1</v>
      </c>
      <c r="D42" s="2">
        <v>6</v>
      </c>
      <c r="E42" s="2">
        <v>4</v>
      </c>
      <c r="F42" s="2">
        <v>6</v>
      </c>
      <c r="G42" s="2">
        <v>3</v>
      </c>
      <c r="H42" s="2">
        <v>2</v>
      </c>
      <c r="I42" s="2">
        <v>48</v>
      </c>
      <c r="J42" s="2">
        <v>65</v>
      </c>
      <c r="K42" s="2">
        <v>86</v>
      </c>
      <c r="L42" s="2">
        <v>18</v>
      </c>
      <c r="M42" s="2">
        <v>88</v>
      </c>
      <c r="N42" s="1">
        <f>AVERAGE(E42:H42)</f>
        <v>3.75</v>
      </c>
      <c r="O42" s="1">
        <f>SUM(I42:M42)/10</f>
        <v>30.5</v>
      </c>
      <c r="P42" s="3">
        <f>VLOOKUP(E42,Tabelka!$E$3:$F$7,2)</f>
        <v>6</v>
      </c>
      <c r="Q42" s="2">
        <f>VLOOKUP(F42,Tabelka!$E$3:$F$7,2)</f>
        <v>10</v>
      </c>
      <c r="R42" s="2">
        <f>VLOOKUP(G42,Tabelka!$E$3:$F$7,2)</f>
        <v>4</v>
      </c>
      <c r="S42" s="2">
        <f>VLOOKUP(H42,Tabelka!$E$3:$F$7,2)</f>
        <v>0</v>
      </c>
      <c r="T42" s="1">
        <f>SUM(P42:S42)</f>
        <v>20</v>
      </c>
      <c r="U42" s="1">
        <f>IF(D42=6,2,0)+C42</f>
        <v>3</v>
      </c>
      <c r="V42" s="2">
        <f>O42+T42+U42</f>
        <v>53.5</v>
      </c>
      <c r="W42" s="2">
        <f>COUNTIF(V$2:V$515,V42)</f>
        <v>5</v>
      </c>
      <c r="X42" s="2">
        <f>COUNTIF(I42:M42,100)</f>
        <v>0</v>
      </c>
      <c r="Y42" s="2">
        <f t="shared" si="0"/>
        <v>23</v>
      </c>
      <c r="Z42" s="2" t="str">
        <f t="shared" si="1"/>
        <v/>
      </c>
    </row>
    <row r="43" spans="1:26" x14ac:dyDescent="0.25">
      <c r="A43" s="2" t="s">
        <v>376</v>
      </c>
      <c r="B43" s="2" t="s">
        <v>38</v>
      </c>
      <c r="C43" s="2">
        <v>3</v>
      </c>
      <c r="D43" s="2">
        <v>5</v>
      </c>
      <c r="E43" s="2">
        <v>3</v>
      </c>
      <c r="F43" s="2">
        <v>6</v>
      </c>
      <c r="G43" s="2">
        <v>2</v>
      </c>
      <c r="H43" s="2">
        <v>4</v>
      </c>
      <c r="I43" s="2">
        <v>91</v>
      </c>
      <c r="J43" s="2">
        <v>99</v>
      </c>
      <c r="K43" s="2">
        <v>61</v>
      </c>
      <c r="L43" s="2">
        <v>2</v>
      </c>
      <c r="M43" s="2">
        <v>52</v>
      </c>
      <c r="N43" s="1">
        <f>AVERAGE(E43:H43)</f>
        <v>3.75</v>
      </c>
      <c r="O43" s="1">
        <f>SUM(I43:M43)/10</f>
        <v>30.5</v>
      </c>
      <c r="P43" s="3">
        <f>VLOOKUP(E43,Tabelka!$E$3:$F$7,2)</f>
        <v>4</v>
      </c>
      <c r="Q43" s="2">
        <f>VLOOKUP(F43,Tabelka!$E$3:$F$7,2)</f>
        <v>10</v>
      </c>
      <c r="R43" s="2">
        <f>VLOOKUP(G43,Tabelka!$E$3:$F$7,2)</f>
        <v>0</v>
      </c>
      <c r="S43" s="2">
        <f>VLOOKUP(H43,Tabelka!$E$3:$F$7,2)</f>
        <v>6</v>
      </c>
      <c r="T43" s="1">
        <f>SUM(P43:S43)</f>
        <v>20</v>
      </c>
      <c r="U43" s="1">
        <f>IF(D43=6,2,0)+C43</f>
        <v>3</v>
      </c>
      <c r="V43" s="2">
        <f>O43+T43+U43</f>
        <v>53.5</v>
      </c>
      <c r="W43" s="2">
        <f>COUNTIF(V$2:V$515,V43)</f>
        <v>5</v>
      </c>
      <c r="X43" s="2">
        <f>COUNTIF(I43:M43,100)</f>
        <v>0</v>
      </c>
      <c r="Y43" s="2">
        <f t="shared" si="0"/>
        <v>23</v>
      </c>
      <c r="Z43" s="2" t="str">
        <f t="shared" si="1"/>
        <v/>
      </c>
    </row>
    <row r="44" spans="1:26" x14ac:dyDescent="0.25">
      <c r="A44" s="2" t="s">
        <v>128</v>
      </c>
      <c r="B44" s="2" t="s">
        <v>45</v>
      </c>
      <c r="C44" s="2">
        <v>5</v>
      </c>
      <c r="D44" s="2">
        <v>5</v>
      </c>
      <c r="E44" s="2">
        <v>2</v>
      </c>
      <c r="F44" s="2">
        <v>6</v>
      </c>
      <c r="G44" s="2">
        <v>2</v>
      </c>
      <c r="H44" s="2">
        <v>2</v>
      </c>
      <c r="I44" s="2">
        <v>90</v>
      </c>
      <c r="J44" s="2">
        <v>88</v>
      </c>
      <c r="K44" s="2">
        <v>73</v>
      </c>
      <c r="L44" s="2">
        <v>83</v>
      </c>
      <c r="M44" s="2">
        <v>51</v>
      </c>
      <c r="N44" s="1">
        <f>AVERAGE(E44:H44)</f>
        <v>3</v>
      </c>
      <c r="O44" s="1">
        <f>SUM(I44:M44)/10</f>
        <v>38.5</v>
      </c>
      <c r="P44" s="3">
        <f>VLOOKUP(E44,Tabelka!$E$3:$F$7,2)</f>
        <v>0</v>
      </c>
      <c r="Q44" s="2">
        <f>VLOOKUP(F44,Tabelka!$E$3:$F$7,2)</f>
        <v>10</v>
      </c>
      <c r="R44" s="2">
        <f>VLOOKUP(G44,Tabelka!$E$3:$F$7,2)</f>
        <v>0</v>
      </c>
      <c r="S44" s="2">
        <f>VLOOKUP(H44,Tabelka!$E$3:$F$7,2)</f>
        <v>0</v>
      </c>
      <c r="T44" s="1">
        <f>SUM(P44:S44)</f>
        <v>10</v>
      </c>
      <c r="U44" s="1">
        <f>IF(D44=6,2,0)+C44</f>
        <v>5</v>
      </c>
      <c r="V44" s="2">
        <f>O44+T44+U44</f>
        <v>53.5</v>
      </c>
      <c r="W44" s="2">
        <f>COUNTIF(V$2:V$515,V44)</f>
        <v>5</v>
      </c>
      <c r="X44" s="2">
        <f>COUNTIF(I44:M44,100)</f>
        <v>0</v>
      </c>
      <c r="Y44" s="2">
        <f t="shared" si="0"/>
        <v>15</v>
      </c>
      <c r="Z44" s="2" t="str">
        <f t="shared" si="1"/>
        <v/>
      </c>
    </row>
    <row r="45" spans="1:26" x14ac:dyDescent="0.25">
      <c r="A45" s="2" t="s">
        <v>300</v>
      </c>
      <c r="B45" s="2" t="s">
        <v>242</v>
      </c>
      <c r="C45" s="2">
        <v>0</v>
      </c>
      <c r="D45" s="2">
        <v>5</v>
      </c>
      <c r="E45" s="2">
        <v>6</v>
      </c>
      <c r="F45" s="2">
        <v>4</v>
      </c>
      <c r="G45" s="2">
        <v>4</v>
      </c>
      <c r="H45" s="2">
        <v>5</v>
      </c>
      <c r="I45" s="2">
        <v>70</v>
      </c>
      <c r="J45" s="2">
        <v>42</v>
      </c>
      <c r="K45" s="2">
        <v>47</v>
      </c>
      <c r="L45" s="2">
        <v>24</v>
      </c>
      <c r="M45" s="2">
        <v>40</v>
      </c>
      <c r="N45" s="1">
        <f>AVERAGE(E45:H45)</f>
        <v>4.75</v>
      </c>
      <c r="O45" s="1">
        <f>SUM(I45:M45)/10</f>
        <v>22.3</v>
      </c>
      <c r="P45" s="3">
        <f>VLOOKUP(E45,Tabelka!$E$3:$F$7,2)</f>
        <v>10</v>
      </c>
      <c r="Q45" s="2">
        <f>VLOOKUP(F45,Tabelka!$E$3:$F$7,2)</f>
        <v>6</v>
      </c>
      <c r="R45" s="2">
        <f>VLOOKUP(G45,Tabelka!$E$3:$F$7,2)</f>
        <v>6</v>
      </c>
      <c r="S45" s="2">
        <f>VLOOKUP(H45,Tabelka!$E$3:$F$7,2)</f>
        <v>8</v>
      </c>
      <c r="T45" s="1">
        <f>SUM(P45:S45)</f>
        <v>30</v>
      </c>
      <c r="U45" s="1">
        <f>IF(D45=6,2,0)+C45</f>
        <v>0</v>
      </c>
      <c r="V45" s="2">
        <f>O45+T45+U45</f>
        <v>52.3</v>
      </c>
      <c r="W45" s="2">
        <f>COUNTIF(V$2:V$515,V45)</f>
        <v>5</v>
      </c>
      <c r="X45" s="2">
        <f>COUNTIF(I45:M45,100)</f>
        <v>0</v>
      </c>
      <c r="Y45" s="2">
        <f t="shared" si="0"/>
        <v>30</v>
      </c>
      <c r="Z45" s="2" t="str">
        <f t="shared" si="1"/>
        <v>TAK</v>
      </c>
    </row>
    <row r="46" spans="1:26" x14ac:dyDescent="0.25">
      <c r="A46" s="2" t="s">
        <v>527</v>
      </c>
      <c r="B46" s="2" t="s">
        <v>340</v>
      </c>
      <c r="C46" s="2">
        <v>5</v>
      </c>
      <c r="D46" s="2">
        <v>4</v>
      </c>
      <c r="E46" s="2">
        <v>3</v>
      </c>
      <c r="F46" s="2">
        <v>5</v>
      </c>
      <c r="G46" s="2">
        <v>6</v>
      </c>
      <c r="H46" s="2">
        <v>2</v>
      </c>
      <c r="I46" s="2">
        <v>72</v>
      </c>
      <c r="J46" s="2">
        <v>22</v>
      </c>
      <c r="K46" s="2">
        <v>90</v>
      </c>
      <c r="L46" s="2">
        <v>8</v>
      </c>
      <c r="M46" s="2">
        <v>61</v>
      </c>
      <c r="N46" s="1">
        <f>AVERAGE(E46:H46)</f>
        <v>4</v>
      </c>
      <c r="O46" s="1">
        <f>SUM(I46:M46)/10</f>
        <v>25.3</v>
      </c>
      <c r="P46" s="3">
        <f>VLOOKUP(E46,Tabelka!$E$3:$F$7,2)</f>
        <v>4</v>
      </c>
      <c r="Q46" s="2">
        <f>VLOOKUP(F46,Tabelka!$E$3:$F$7,2)</f>
        <v>8</v>
      </c>
      <c r="R46" s="2">
        <f>VLOOKUP(G46,Tabelka!$E$3:$F$7,2)</f>
        <v>10</v>
      </c>
      <c r="S46" s="2">
        <f>VLOOKUP(H46,Tabelka!$E$3:$F$7,2)</f>
        <v>0</v>
      </c>
      <c r="T46" s="1">
        <f>SUM(P46:S46)</f>
        <v>22</v>
      </c>
      <c r="U46" s="1">
        <f>IF(D46=6,2,0)+C46</f>
        <v>5</v>
      </c>
      <c r="V46" s="2">
        <f>O46+T46+U46</f>
        <v>52.3</v>
      </c>
      <c r="W46" s="2">
        <f>COUNTIF(V$2:V$515,V46)</f>
        <v>5</v>
      </c>
      <c r="X46" s="2">
        <f>COUNTIF(I46:M46,100)</f>
        <v>0</v>
      </c>
      <c r="Y46" s="2">
        <f t="shared" si="0"/>
        <v>27</v>
      </c>
      <c r="Z46" s="2" t="str">
        <f t="shared" si="1"/>
        <v>TAK</v>
      </c>
    </row>
    <row r="47" spans="1:26" x14ac:dyDescent="0.25">
      <c r="A47" s="2" t="s">
        <v>394</v>
      </c>
      <c r="B47" s="2" t="s">
        <v>395</v>
      </c>
      <c r="C47" s="2">
        <v>2</v>
      </c>
      <c r="D47" s="2">
        <v>6</v>
      </c>
      <c r="E47" s="2">
        <v>3</v>
      </c>
      <c r="F47" s="2">
        <v>3</v>
      </c>
      <c r="G47" s="2">
        <v>3</v>
      </c>
      <c r="H47" s="2">
        <v>6</v>
      </c>
      <c r="I47" s="2">
        <v>83</v>
      </c>
      <c r="J47" s="2">
        <v>27</v>
      </c>
      <c r="K47" s="2">
        <v>18</v>
      </c>
      <c r="L47" s="2">
        <v>41</v>
      </c>
      <c r="M47" s="2">
        <v>94</v>
      </c>
      <c r="N47" s="1">
        <f>AVERAGE(E47:H47)</f>
        <v>3.75</v>
      </c>
      <c r="O47" s="1">
        <f>SUM(I47:M47)/10</f>
        <v>26.3</v>
      </c>
      <c r="P47" s="3">
        <f>VLOOKUP(E47,Tabelka!$E$3:$F$7,2)</f>
        <v>4</v>
      </c>
      <c r="Q47" s="2">
        <f>VLOOKUP(F47,Tabelka!$E$3:$F$7,2)</f>
        <v>4</v>
      </c>
      <c r="R47" s="2">
        <f>VLOOKUP(G47,Tabelka!$E$3:$F$7,2)</f>
        <v>4</v>
      </c>
      <c r="S47" s="2">
        <f>VLOOKUP(H47,Tabelka!$E$3:$F$7,2)</f>
        <v>10</v>
      </c>
      <c r="T47" s="1">
        <f>SUM(P47:S47)</f>
        <v>22</v>
      </c>
      <c r="U47" s="1">
        <f>IF(D47=6,2,0)+C47</f>
        <v>4</v>
      </c>
      <c r="V47" s="2">
        <f>O47+T47+U47</f>
        <v>52.3</v>
      </c>
      <c r="W47" s="2">
        <f>COUNTIF(V$2:V$515,V47)</f>
        <v>5</v>
      </c>
      <c r="X47" s="2">
        <f>COUNTIF(I47:M47,100)</f>
        <v>0</v>
      </c>
      <c r="Y47" s="2">
        <f t="shared" si="0"/>
        <v>26</v>
      </c>
      <c r="Z47" s="2" t="str">
        <f t="shared" si="1"/>
        <v/>
      </c>
    </row>
    <row r="48" spans="1:26" x14ac:dyDescent="0.25">
      <c r="A48" s="2" t="s">
        <v>569</v>
      </c>
      <c r="B48" s="2" t="s">
        <v>222</v>
      </c>
      <c r="C48" s="2">
        <v>5</v>
      </c>
      <c r="D48" s="2">
        <v>4</v>
      </c>
      <c r="E48" s="2">
        <v>6</v>
      </c>
      <c r="F48" s="2">
        <v>5</v>
      </c>
      <c r="G48" s="2">
        <v>5</v>
      </c>
      <c r="H48" s="2">
        <v>3</v>
      </c>
      <c r="I48" s="2">
        <v>41</v>
      </c>
      <c r="J48" s="2">
        <v>35</v>
      </c>
      <c r="K48" s="2">
        <v>54</v>
      </c>
      <c r="L48" s="2">
        <v>14</v>
      </c>
      <c r="M48" s="2">
        <v>29</v>
      </c>
      <c r="N48" s="1">
        <f>AVERAGE(E48:H48)</f>
        <v>4.75</v>
      </c>
      <c r="O48" s="1">
        <f>SUM(I48:M48)/10</f>
        <v>17.3</v>
      </c>
      <c r="P48" s="3">
        <f>VLOOKUP(E48,Tabelka!$E$3:$F$7,2)</f>
        <v>10</v>
      </c>
      <c r="Q48" s="2">
        <f>VLOOKUP(F48,Tabelka!$E$3:$F$7,2)</f>
        <v>8</v>
      </c>
      <c r="R48" s="2">
        <f>VLOOKUP(G48,Tabelka!$E$3:$F$7,2)</f>
        <v>8</v>
      </c>
      <c r="S48" s="2">
        <f>VLOOKUP(H48,Tabelka!$E$3:$F$7,2)</f>
        <v>4</v>
      </c>
      <c r="T48" s="1">
        <f>SUM(P48:S48)</f>
        <v>30</v>
      </c>
      <c r="U48" s="1">
        <f>IF(D48=6,2,0)+C48</f>
        <v>5</v>
      </c>
      <c r="V48" s="2">
        <f>O48+T48+U48</f>
        <v>52.3</v>
      </c>
      <c r="W48" s="2">
        <f>COUNTIF(V$2:V$515,V48)</f>
        <v>5</v>
      </c>
      <c r="X48" s="2">
        <f>COUNTIF(I48:M48,100)</f>
        <v>0</v>
      </c>
      <c r="Y48" s="2">
        <f t="shared" si="0"/>
        <v>35</v>
      </c>
      <c r="Z48" s="2" t="str">
        <f t="shared" si="1"/>
        <v>TAK</v>
      </c>
    </row>
    <row r="49" spans="1:26" x14ac:dyDescent="0.25">
      <c r="A49" s="2" t="s">
        <v>572</v>
      </c>
      <c r="B49" s="2" t="s">
        <v>177</v>
      </c>
      <c r="C49" s="2">
        <v>3</v>
      </c>
      <c r="D49" s="2">
        <v>4</v>
      </c>
      <c r="E49" s="2">
        <v>2</v>
      </c>
      <c r="F49" s="2">
        <v>5</v>
      </c>
      <c r="G49" s="2">
        <v>2</v>
      </c>
      <c r="H49" s="2">
        <v>6</v>
      </c>
      <c r="I49" s="2">
        <v>80</v>
      </c>
      <c r="J49" s="2">
        <v>86</v>
      </c>
      <c r="K49" s="2">
        <v>29</v>
      </c>
      <c r="L49" s="2">
        <v>32</v>
      </c>
      <c r="M49" s="2">
        <v>85</v>
      </c>
      <c r="N49" s="1">
        <f>AVERAGE(E49:H49)</f>
        <v>3.75</v>
      </c>
      <c r="O49" s="1">
        <f>SUM(I49:M49)/10</f>
        <v>31.2</v>
      </c>
      <c r="P49" s="3">
        <f>VLOOKUP(E49,Tabelka!$E$3:$F$7,2)</f>
        <v>0</v>
      </c>
      <c r="Q49" s="2">
        <f>VLOOKUP(F49,Tabelka!$E$3:$F$7,2)</f>
        <v>8</v>
      </c>
      <c r="R49" s="2">
        <f>VLOOKUP(G49,Tabelka!$E$3:$F$7,2)</f>
        <v>0</v>
      </c>
      <c r="S49" s="2">
        <f>VLOOKUP(H49,Tabelka!$E$3:$F$7,2)</f>
        <v>10</v>
      </c>
      <c r="T49" s="1">
        <f>SUM(P49:S49)</f>
        <v>18</v>
      </c>
      <c r="U49" s="1">
        <f>IF(D49=6,2,0)+C49</f>
        <v>3</v>
      </c>
      <c r="V49" s="2">
        <f>O49+T49+U49</f>
        <v>52.2</v>
      </c>
      <c r="W49" s="2">
        <f>COUNTIF(V$2:V$515,V49)</f>
        <v>5</v>
      </c>
      <c r="X49" s="2">
        <f>COUNTIF(I49:M49,100)</f>
        <v>0</v>
      </c>
      <c r="Y49" s="2">
        <f t="shared" si="0"/>
        <v>21</v>
      </c>
      <c r="Z49" s="2" t="str">
        <f t="shared" si="1"/>
        <v/>
      </c>
    </row>
    <row r="50" spans="1:26" x14ac:dyDescent="0.25">
      <c r="A50" s="2" t="s">
        <v>444</v>
      </c>
      <c r="B50" s="2" t="s">
        <v>445</v>
      </c>
      <c r="C50" s="2">
        <v>0</v>
      </c>
      <c r="D50" s="2">
        <v>3</v>
      </c>
      <c r="E50" s="2">
        <v>5</v>
      </c>
      <c r="F50" s="2">
        <v>2</v>
      </c>
      <c r="G50" s="2">
        <v>3</v>
      </c>
      <c r="H50" s="2">
        <v>6</v>
      </c>
      <c r="I50" s="2">
        <v>33</v>
      </c>
      <c r="J50" s="2">
        <v>86</v>
      </c>
      <c r="K50" s="2">
        <v>90</v>
      </c>
      <c r="L50" s="2">
        <v>78</v>
      </c>
      <c r="M50" s="2">
        <v>15</v>
      </c>
      <c r="N50" s="1">
        <f>AVERAGE(E50:H50)</f>
        <v>4</v>
      </c>
      <c r="O50" s="1">
        <f>SUM(I50:M50)/10</f>
        <v>30.2</v>
      </c>
      <c r="P50" s="3">
        <f>VLOOKUP(E50,Tabelka!$E$3:$F$7,2)</f>
        <v>8</v>
      </c>
      <c r="Q50" s="2">
        <f>VLOOKUP(F50,Tabelka!$E$3:$F$7,2)</f>
        <v>0</v>
      </c>
      <c r="R50" s="2">
        <f>VLOOKUP(G50,Tabelka!$E$3:$F$7,2)</f>
        <v>4</v>
      </c>
      <c r="S50" s="2">
        <f>VLOOKUP(H50,Tabelka!$E$3:$F$7,2)</f>
        <v>10</v>
      </c>
      <c r="T50" s="1">
        <f>SUM(P50:S50)</f>
        <v>22</v>
      </c>
      <c r="U50" s="1">
        <f>IF(D50=6,2,0)+C50</f>
        <v>0</v>
      </c>
      <c r="V50" s="2">
        <f>O50+T50+U50</f>
        <v>52.2</v>
      </c>
      <c r="W50" s="2">
        <f>COUNTIF(V$2:V$515,V50)</f>
        <v>5</v>
      </c>
      <c r="X50" s="2">
        <f>COUNTIF(I50:M50,100)</f>
        <v>0</v>
      </c>
      <c r="Y50" s="2">
        <f t="shared" si="0"/>
        <v>22</v>
      </c>
      <c r="Z50" s="2" t="str">
        <f t="shared" si="1"/>
        <v/>
      </c>
    </row>
    <row r="51" spans="1:26" x14ac:dyDescent="0.25">
      <c r="A51" s="2" t="s">
        <v>669</v>
      </c>
      <c r="B51" s="2" t="s">
        <v>540</v>
      </c>
      <c r="C51" s="2">
        <v>8</v>
      </c>
      <c r="D51" s="2">
        <v>3</v>
      </c>
      <c r="E51" s="2">
        <v>4</v>
      </c>
      <c r="F51" s="2">
        <v>5</v>
      </c>
      <c r="G51" s="2">
        <v>2</v>
      </c>
      <c r="H51" s="2">
        <v>4</v>
      </c>
      <c r="I51" s="2">
        <v>30</v>
      </c>
      <c r="J51" s="2">
        <v>10</v>
      </c>
      <c r="K51" s="2">
        <v>78</v>
      </c>
      <c r="L51" s="2">
        <v>57</v>
      </c>
      <c r="M51" s="2">
        <v>67</v>
      </c>
      <c r="N51" s="1">
        <f>AVERAGE(E51:H51)</f>
        <v>3.75</v>
      </c>
      <c r="O51" s="1">
        <f>SUM(I51:M51)/10</f>
        <v>24.2</v>
      </c>
      <c r="P51" s="3">
        <f>VLOOKUP(E51,Tabelka!$E$3:$F$7,2)</f>
        <v>6</v>
      </c>
      <c r="Q51" s="2">
        <f>VLOOKUP(F51,Tabelka!$E$3:$F$7,2)</f>
        <v>8</v>
      </c>
      <c r="R51" s="2">
        <f>VLOOKUP(G51,Tabelka!$E$3:$F$7,2)</f>
        <v>0</v>
      </c>
      <c r="S51" s="2">
        <f>VLOOKUP(H51,Tabelka!$E$3:$F$7,2)</f>
        <v>6</v>
      </c>
      <c r="T51" s="1">
        <f>SUM(P51:S51)</f>
        <v>20</v>
      </c>
      <c r="U51" s="1">
        <f>IF(D51=6,2,0)+C51</f>
        <v>8</v>
      </c>
      <c r="V51" s="2">
        <f>O51+T51+U51</f>
        <v>52.2</v>
      </c>
      <c r="W51" s="2">
        <f>COUNTIF(V$2:V$515,V51)</f>
        <v>5</v>
      </c>
      <c r="X51" s="2">
        <f>COUNTIF(I51:M51,100)</f>
        <v>0</v>
      </c>
      <c r="Y51" s="2">
        <f t="shared" si="0"/>
        <v>28</v>
      </c>
      <c r="Z51" s="2" t="str">
        <f t="shared" si="1"/>
        <v>TAK</v>
      </c>
    </row>
    <row r="52" spans="1:26" x14ac:dyDescent="0.25">
      <c r="A52" s="2" t="s">
        <v>524</v>
      </c>
      <c r="B52" s="2" t="s">
        <v>99</v>
      </c>
      <c r="C52" s="2">
        <v>5</v>
      </c>
      <c r="D52" s="2">
        <v>6</v>
      </c>
      <c r="E52" s="2">
        <v>5</v>
      </c>
      <c r="F52" s="2">
        <v>3</v>
      </c>
      <c r="G52" s="2">
        <v>2</v>
      </c>
      <c r="H52" s="2">
        <v>4</v>
      </c>
      <c r="I52" s="2">
        <v>55</v>
      </c>
      <c r="J52" s="2">
        <v>18</v>
      </c>
      <c r="K52" s="2">
        <v>46</v>
      </c>
      <c r="L52" s="2">
        <v>82</v>
      </c>
      <c r="M52" s="2">
        <v>71</v>
      </c>
      <c r="N52" s="1">
        <f>AVERAGE(E52:H52)</f>
        <v>3.5</v>
      </c>
      <c r="O52" s="1">
        <f>SUM(I52:M52)/10</f>
        <v>27.2</v>
      </c>
      <c r="P52" s="3">
        <f>VLOOKUP(E52,Tabelka!$E$3:$F$7,2)</f>
        <v>8</v>
      </c>
      <c r="Q52" s="2">
        <f>VLOOKUP(F52,Tabelka!$E$3:$F$7,2)</f>
        <v>4</v>
      </c>
      <c r="R52" s="2">
        <f>VLOOKUP(G52,Tabelka!$E$3:$F$7,2)</f>
        <v>0</v>
      </c>
      <c r="S52" s="2">
        <f>VLOOKUP(H52,Tabelka!$E$3:$F$7,2)</f>
        <v>6</v>
      </c>
      <c r="T52" s="1">
        <f>SUM(P52:S52)</f>
        <v>18</v>
      </c>
      <c r="U52" s="1">
        <f>IF(D52=6,2,0)+C52</f>
        <v>7</v>
      </c>
      <c r="V52" s="2">
        <f>O52+T52+U52</f>
        <v>52.2</v>
      </c>
      <c r="W52" s="2">
        <f>COUNTIF(V$2:V$515,V52)</f>
        <v>5</v>
      </c>
      <c r="X52" s="2">
        <f>COUNTIF(I52:M52,100)</f>
        <v>0</v>
      </c>
      <c r="Y52" s="2">
        <f t="shared" si="0"/>
        <v>25</v>
      </c>
      <c r="Z52" s="2" t="str">
        <f t="shared" si="1"/>
        <v/>
      </c>
    </row>
    <row r="53" spans="1:26" x14ac:dyDescent="0.25">
      <c r="A53" s="2" t="s">
        <v>628</v>
      </c>
      <c r="B53" s="2" t="s">
        <v>251</v>
      </c>
      <c r="C53" s="2">
        <v>0</v>
      </c>
      <c r="D53" s="2">
        <v>5</v>
      </c>
      <c r="E53" s="2">
        <v>5</v>
      </c>
      <c r="F53" s="2">
        <v>6</v>
      </c>
      <c r="G53" s="2">
        <v>2</v>
      </c>
      <c r="H53" s="2">
        <v>5</v>
      </c>
      <c r="I53" s="2">
        <v>47</v>
      </c>
      <c r="J53" s="2">
        <v>34</v>
      </c>
      <c r="K53" s="2">
        <v>86</v>
      </c>
      <c r="L53" s="2">
        <v>56</v>
      </c>
      <c r="M53" s="2">
        <v>39</v>
      </c>
      <c r="N53" s="1">
        <f>AVERAGE(E53:H53)</f>
        <v>4.5</v>
      </c>
      <c r="O53" s="1">
        <f>SUM(I53:M53)/10</f>
        <v>26.2</v>
      </c>
      <c r="P53" s="3">
        <f>VLOOKUP(E53,Tabelka!$E$3:$F$7,2)</f>
        <v>8</v>
      </c>
      <c r="Q53" s="2">
        <f>VLOOKUP(F53,Tabelka!$E$3:$F$7,2)</f>
        <v>10</v>
      </c>
      <c r="R53" s="2">
        <f>VLOOKUP(G53,Tabelka!$E$3:$F$7,2)</f>
        <v>0</v>
      </c>
      <c r="S53" s="2">
        <f>VLOOKUP(H53,Tabelka!$E$3:$F$7,2)</f>
        <v>8</v>
      </c>
      <c r="T53" s="1">
        <f>SUM(P53:S53)</f>
        <v>26</v>
      </c>
      <c r="U53" s="1">
        <f>IF(D53=6,2,0)+C53</f>
        <v>0</v>
      </c>
      <c r="V53" s="2">
        <f>O53+T53+U53</f>
        <v>52.2</v>
      </c>
      <c r="W53" s="2">
        <f>COUNTIF(V$2:V$515,V53)</f>
        <v>5</v>
      </c>
      <c r="X53" s="2">
        <f>COUNTIF(I53:M53,100)</f>
        <v>0</v>
      </c>
      <c r="Y53" s="2">
        <f t="shared" si="0"/>
        <v>26</v>
      </c>
      <c r="Z53" s="2" t="str">
        <f t="shared" si="1"/>
        <v/>
      </c>
    </row>
    <row r="54" spans="1:26" x14ac:dyDescent="0.25">
      <c r="A54" s="2" t="s">
        <v>59</v>
      </c>
      <c r="B54" s="2" t="s">
        <v>16</v>
      </c>
      <c r="C54" s="2">
        <v>4</v>
      </c>
      <c r="D54" s="2">
        <v>6</v>
      </c>
      <c r="E54" s="2">
        <v>4</v>
      </c>
      <c r="F54" s="2">
        <v>3</v>
      </c>
      <c r="G54" s="2">
        <v>2</v>
      </c>
      <c r="H54" s="2">
        <v>3</v>
      </c>
      <c r="I54" s="2">
        <v>60</v>
      </c>
      <c r="J54" s="2">
        <v>7</v>
      </c>
      <c r="K54" s="2">
        <v>97</v>
      </c>
      <c r="L54" s="2">
        <v>80</v>
      </c>
      <c r="M54" s="2">
        <v>43</v>
      </c>
      <c r="N54" s="1">
        <f>AVERAGE(E54:H54)</f>
        <v>3</v>
      </c>
      <c r="O54" s="1">
        <f>SUM(I54:M54)/10</f>
        <v>28.7</v>
      </c>
      <c r="P54" s="3">
        <f>VLOOKUP(E54,Tabelka!$E$3:$F$7,2)</f>
        <v>6</v>
      </c>
      <c r="Q54" s="2">
        <f>VLOOKUP(F54,Tabelka!$E$3:$F$7,2)</f>
        <v>4</v>
      </c>
      <c r="R54" s="2">
        <f>VLOOKUP(G54,Tabelka!$E$3:$F$7,2)</f>
        <v>0</v>
      </c>
      <c r="S54" s="2">
        <f>VLOOKUP(H54,Tabelka!$E$3:$F$7,2)</f>
        <v>4</v>
      </c>
      <c r="T54" s="1">
        <f>SUM(P54:S54)</f>
        <v>14</v>
      </c>
      <c r="U54" s="1">
        <f>IF(D54=6,2,0)+C54</f>
        <v>6</v>
      </c>
      <c r="V54" s="2">
        <f>O54+T54+U54</f>
        <v>48.7</v>
      </c>
      <c r="W54" s="2">
        <f>COUNTIF(V$2:V$515,V54)</f>
        <v>5</v>
      </c>
      <c r="X54" s="2">
        <f>COUNTIF(I54:M54,100)</f>
        <v>0</v>
      </c>
      <c r="Y54" s="2">
        <f t="shared" si="0"/>
        <v>20</v>
      </c>
      <c r="Z54" s="2" t="str">
        <f t="shared" si="1"/>
        <v/>
      </c>
    </row>
    <row r="55" spans="1:26" x14ac:dyDescent="0.25">
      <c r="A55" s="2" t="s">
        <v>271</v>
      </c>
      <c r="B55" s="2" t="s">
        <v>30</v>
      </c>
      <c r="C55" s="2">
        <v>6</v>
      </c>
      <c r="D55" s="2">
        <v>3</v>
      </c>
      <c r="E55" s="2">
        <v>2</v>
      </c>
      <c r="F55" s="2">
        <v>2</v>
      </c>
      <c r="G55" s="2">
        <v>6</v>
      </c>
      <c r="H55" s="2">
        <v>6</v>
      </c>
      <c r="I55" s="2">
        <v>47</v>
      </c>
      <c r="J55" s="2">
        <v>36</v>
      </c>
      <c r="K55" s="2">
        <v>64</v>
      </c>
      <c r="L55" s="2">
        <v>67</v>
      </c>
      <c r="M55" s="2">
        <v>13</v>
      </c>
      <c r="N55" s="1">
        <f>AVERAGE(E55:H55)</f>
        <v>4</v>
      </c>
      <c r="O55" s="1">
        <f>SUM(I55:M55)/10</f>
        <v>22.7</v>
      </c>
      <c r="P55" s="3">
        <f>VLOOKUP(E55,Tabelka!$E$3:$F$7,2)</f>
        <v>0</v>
      </c>
      <c r="Q55" s="2">
        <f>VLOOKUP(F55,Tabelka!$E$3:$F$7,2)</f>
        <v>0</v>
      </c>
      <c r="R55" s="2">
        <f>VLOOKUP(G55,Tabelka!$E$3:$F$7,2)</f>
        <v>10</v>
      </c>
      <c r="S55" s="2">
        <f>VLOOKUP(H55,Tabelka!$E$3:$F$7,2)</f>
        <v>10</v>
      </c>
      <c r="T55" s="1">
        <f>SUM(P55:S55)</f>
        <v>20</v>
      </c>
      <c r="U55" s="1">
        <f>IF(D55=6,2,0)+C55</f>
        <v>6</v>
      </c>
      <c r="V55" s="2">
        <f>O55+T55+U55</f>
        <v>48.7</v>
      </c>
      <c r="W55" s="2">
        <f>COUNTIF(V$2:V$515,V55)</f>
        <v>5</v>
      </c>
      <c r="X55" s="2">
        <f>COUNTIF(I55:M55,100)</f>
        <v>0</v>
      </c>
      <c r="Y55" s="2">
        <f t="shared" si="0"/>
        <v>26</v>
      </c>
      <c r="Z55" s="2" t="str">
        <f t="shared" si="1"/>
        <v>TAK</v>
      </c>
    </row>
    <row r="56" spans="1:26" x14ac:dyDescent="0.25">
      <c r="A56" s="2" t="s">
        <v>417</v>
      </c>
      <c r="B56" s="2" t="s">
        <v>110</v>
      </c>
      <c r="C56" s="2">
        <v>1</v>
      </c>
      <c r="D56" s="2">
        <v>3</v>
      </c>
      <c r="E56" s="2">
        <v>5</v>
      </c>
      <c r="F56" s="2">
        <v>2</v>
      </c>
      <c r="G56" s="2">
        <v>2</v>
      </c>
      <c r="H56" s="2">
        <v>5</v>
      </c>
      <c r="I56" s="2">
        <v>45</v>
      </c>
      <c r="J56" s="2">
        <v>30</v>
      </c>
      <c r="K56" s="2">
        <v>64</v>
      </c>
      <c r="L56" s="2">
        <v>95</v>
      </c>
      <c r="M56" s="2">
        <v>83</v>
      </c>
      <c r="N56" s="1">
        <f>AVERAGE(E56:H56)</f>
        <v>3.5</v>
      </c>
      <c r="O56" s="1">
        <f>SUM(I56:M56)/10</f>
        <v>31.7</v>
      </c>
      <c r="P56" s="3">
        <f>VLOOKUP(E56,Tabelka!$E$3:$F$7,2)</f>
        <v>8</v>
      </c>
      <c r="Q56" s="2">
        <f>VLOOKUP(F56,Tabelka!$E$3:$F$7,2)</f>
        <v>0</v>
      </c>
      <c r="R56" s="2">
        <f>VLOOKUP(G56,Tabelka!$E$3:$F$7,2)</f>
        <v>0</v>
      </c>
      <c r="S56" s="2">
        <f>VLOOKUP(H56,Tabelka!$E$3:$F$7,2)</f>
        <v>8</v>
      </c>
      <c r="T56" s="1">
        <f>SUM(P56:S56)</f>
        <v>16</v>
      </c>
      <c r="U56" s="1">
        <f>IF(D56=6,2,0)+C56</f>
        <v>1</v>
      </c>
      <c r="V56" s="2">
        <f>O56+T56+U56</f>
        <v>48.7</v>
      </c>
      <c r="W56" s="2">
        <f>COUNTIF(V$2:V$515,V56)</f>
        <v>5</v>
      </c>
      <c r="X56" s="2">
        <f>COUNTIF(I56:M56,100)</f>
        <v>0</v>
      </c>
      <c r="Y56" s="2">
        <f t="shared" si="0"/>
        <v>17</v>
      </c>
      <c r="Z56" s="2" t="str">
        <f t="shared" si="1"/>
        <v/>
      </c>
    </row>
    <row r="57" spans="1:26" x14ac:dyDescent="0.25">
      <c r="A57" s="2" t="s">
        <v>136</v>
      </c>
      <c r="B57" s="2" t="s">
        <v>137</v>
      </c>
      <c r="C57" s="2">
        <v>7</v>
      </c>
      <c r="D57" s="2">
        <v>4</v>
      </c>
      <c r="E57" s="2">
        <v>2</v>
      </c>
      <c r="F57" s="2">
        <v>4</v>
      </c>
      <c r="G57" s="2">
        <v>6</v>
      </c>
      <c r="H57" s="2">
        <v>5</v>
      </c>
      <c r="I57" s="2">
        <v>28</v>
      </c>
      <c r="J57" s="2">
        <v>1</v>
      </c>
      <c r="K57" s="2">
        <v>36</v>
      </c>
      <c r="L57" s="2">
        <v>63</v>
      </c>
      <c r="M57" s="2">
        <v>49</v>
      </c>
      <c r="N57" s="1">
        <f>AVERAGE(E57:H57)</f>
        <v>4.25</v>
      </c>
      <c r="O57" s="1">
        <f>SUM(I57:M57)/10</f>
        <v>17.7</v>
      </c>
      <c r="P57" s="3">
        <f>VLOOKUP(E57,Tabelka!$E$3:$F$7,2)</f>
        <v>0</v>
      </c>
      <c r="Q57" s="2">
        <f>VLOOKUP(F57,Tabelka!$E$3:$F$7,2)</f>
        <v>6</v>
      </c>
      <c r="R57" s="2">
        <f>VLOOKUP(G57,Tabelka!$E$3:$F$7,2)</f>
        <v>10</v>
      </c>
      <c r="S57" s="2">
        <f>VLOOKUP(H57,Tabelka!$E$3:$F$7,2)</f>
        <v>8</v>
      </c>
      <c r="T57" s="1">
        <f>SUM(P57:S57)</f>
        <v>24</v>
      </c>
      <c r="U57" s="1">
        <f>IF(D57=6,2,0)+C57</f>
        <v>7</v>
      </c>
      <c r="V57" s="2">
        <f>O57+T57+U57</f>
        <v>48.7</v>
      </c>
      <c r="W57" s="2">
        <f>COUNTIF(V$2:V$515,V57)</f>
        <v>5</v>
      </c>
      <c r="X57" s="2">
        <f>COUNTIF(I57:M57,100)</f>
        <v>0</v>
      </c>
      <c r="Y57" s="2">
        <f t="shared" si="0"/>
        <v>31</v>
      </c>
      <c r="Z57" s="2" t="str">
        <f t="shared" si="1"/>
        <v>TAK</v>
      </c>
    </row>
    <row r="58" spans="1:26" x14ac:dyDescent="0.25">
      <c r="A58" s="2" t="s">
        <v>418</v>
      </c>
      <c r="B58" s="2" t="s">
        <v>171</v>
      </c>
      <c r="C58" s="2">
        <v>4</v>
      </c>
      <c r="D58" s="2">
        <v>6</v>
      </c>
      <c r="E58" s="2">
        <v>4</v>
      </c>
      <c r="F58" s="2">
        <v>2</v>
      </c>
      <c r="G58" s="2">
        <v>3</v>
      </c>
      <c r="H58" s="2">
        <v>5</v>
      </c>
      <c r="I58" s="2">
        <v>40</v>
      </c>
      <c r="J58" s="2">
        <v>80</v>
      </c>
      <c r="K58" s="2">
        <v>8</v>
      </c>
      <c r="L58" s="2">
        <v>99</v>
      </c>
      <c r="M58" s="2">
        <v>20</v>
      </c>
      <c r="N58" s="1">
        <f>AVERAGE(E58:H58)</f>
        <v>3.5</v>
      </c>
      <c r="O58" s="1">
        <f>SUM(I58:M58)/10</f>
        <v>24.7</v>
      </c>
      <c r="P58" s="3">
        <f>VLOOKUP(E58,Tabelka!$E$3:$F$7,2)</f>
        <v>6</v>
      </c>
      <c r="Q58" s="2">
        <f>VLOOKUP(F58,Tabelka!$E$3:$F$7,2)</f>
        <v>0</v>
      </c>
      <c r="R58" s="2">
        <f>VLOOKUP(G58,Tabelka!$E$3:$F$7,2)</f>
        <v>4</v>
      </c>
      <c r="S58" s="2">
        <f>VLOOKUP(H58,Tabelka!$E$3:$F$7,2)</f>
        <v>8</v>
      </c>
      <c r="T58" s="1">
        <f>SUM(P58:S58)</f>
        <v>18</v>
      </c>
      <c r="U58" s="1">
        <f>IF(D58=6,2,0)+C58</f>
        <v>6</v>
      </c>
      <c r="V58" s="2">
        <f>O58+T58+U58</f>
        <v>48.7</v>
      </c>
      <c r="W58" s="2">
        <f>COUNTIF(V$2:V$515,V58)</f>
        <v>5</v>
      </c>
      <c r="X58" s="2">
        <f>COUNTIF(I58:M58,100)</f>
        <v>0</v>
      </c>
      <c r="Y58" s="2">
        <f t="shared" si="0"/>
        <v>24</v>
      </c>
      <c r="Z58" s="2" t="str">
        <f t="shared" si="1"/>
        <v/>
      </c>
    </row>
    <row r="59" spans="1:26" x14ac:dyDescent="0.25">
      <c r="A59" s="2" t="s">
        <v>163</v>
      </c>
      <c r="B59" s="2" t="s">
        <v>164</v>
      </c>
      <c r="C59" s="2">
        <v>2</v>
      </c>
      <c r="D59" s="2">
        <v>4</v>
      </c>
      <c r="E59" s="2">
        <v>5</v>
      </c>
      <c r="F59" s="2">
        <v>2</v>
      </c>
      <c r="G59" s="2">
        <v>4</v>
      </c>
      <c r="H59" s="2">
        <v>6</v>
      </c>
      <c r="I59" s="2">
        <v>96</v>
      </c>
      <c r="J59" s="2">
        <v>60</v>
      </c>
      <c r="K59" s="2">
        <v>4</v>
      </c>
      <c r="L59" s="2">
        <v>45</v>
      </c>
      <c r="M59" s="2">
        <v>21</v>
      </c>
      <c r="N59" s="1">
        <f>AVERAGE(E59:H59)</f>
        <v>4.25</v>
      </c>
      <c r="O59" s="1">
        <f>SUM(I59:M59)/10</f>
        <v>22.6</v>
      </c>
      <c r="P59" s="3">
        <f>VLOOKUP(E59,Tabelka!$E$3:$F$7,2)</f>
        <v>8</v>
      </c>
      <c r="Q59" s="2">
        <f>VLOOKUP(F59,Tabelka!$E$3:$F$7,2)</f>
        <v>0</v>
      </c>
      <c r="R59" s="2">
        <f>VLOOKUP(G59,Tabelka!$E$3:$F$7,2)</f>
        <v>6</v>
      </c>
      <c r="S59" s="2">
        <f>VLOOKUP(H59,Tabelka!$E$3:$F$7,2)</f>
        <v>10</v>
      </c>
      <c r="T59" s="1">
        <f>SUM(P59:S59)</f>
        <v>24</v>
      </c>
      <c r="U59" s="1">
        <f>IF(D59=6,2,0)+C59</f>
        <v>2</v>
      </c>
      <c r="V59" s="2">
        <f>O59+T59+U59</f>
        <v>48.6</v>
      </c>
      <c r="W59" s="2">
        <f>COUNTIF(V$2:V$515,V59)</f>
        <v>5</v>
      </c>
      <c r="X59" s="2">
        <f>COUNTIF(I59:M59,100)</f>
        <v>0</v>
      </c>
      <c r="Y59" s="2">
        <f t="shared" si="0"/>
        <v>26</v>
      </c>
      <c r="Z59" s="2" t="str">
        <f t="shared" si="1"/>
        <v>TAK</v>
      </c>
    </row>
    <row r="60" spans="1:26" x14ac:dyDescent="0.25">
      <c r="A60" s="2" t="s">
        <v>653</v>
      </c>
      <c r="B60" s="2" t="s">
        <v>340</v>
      </c>
      <c r="C60" s="2">
        <v>2</v>
      </c>
      <c r="D60" s="2">
        <v>2</v>
      </c>
      <c r="E60" s="2">
        <v>2</v>
      </c>
      <c r="F60" s="2">
        <v>5</v>
      </c>
      <c r="G60" s="2">
        <v>5</v>
      </c>
      <c r="H60" s="2">
        <v>4</v>
      </c>
      <c r="I60" s="2">
        <v>60</v>
      </c>
      <c r="J60" s="2">
        <v>79</v>
      </c>
      <c r="K60" s="2">
        <v>51</v>
      </c>
      <c r="L60" s="2">
        <v>40</v>
      </c>
      <c r="M60" s="2">
        <v>16</v>
      </c>
      <c r="N60" s="1">
        <f>AVERAGE(E60:H60)</f>
        <v>4</v>
      </c>
      <c r="O60" s="1">
        <f>SUM(I60:M60)/10</f>
        <v>24.6</v>
      </c>
      <c r="P60" s="3">
        <f>VLOOKUP(E60,Tabelka!$E$3:$F$7,2)</f>
        <v>0</v>
      </c>
      <c r="Q60" s="2">
        <f>VLOOKUP(F60,Tabelka!$E$3:$F$7,2)</f>
        <v>8</v>
      </c>
      <c r="R60" s="2">
        <f>VLOOKUP(G60,Tabelka!$E$3:$F$7,2)</f>
        <v>8</v>
      </c>
      <c r="S60" s="2">
        <f>VLOOKUP(H60,Tabelka!$E$3:$F$7,2)</f>
        <v>6</v>
      </c>
      <c r="T60" s="1">
        <f>SUM(P60:S60)</f>
        <v>22</v>
      </c>
      <c r="U60" s="1">
        <f>IF(D60=6,2,0)+C60</f>
        <v>2</v>
      </c>
      <c r="V60" s="2">
        <f>O60+T60+U60</f>
        <v>48.6</v>
      </c>
      <c r="W60" s="2">
        <f>COUNTIF(V$2:V$515,V60)</f>
        <v>5</v>
      </c>
      <c r="X60" s="2">
        <f>COUNTIF(I60:M60,100)</f>
        <v>0</v>
      </c>
      <c r="Y60" s="2">
        <f t="shared" si="0"/>
        <v>24</v>
      </c>
      <c r="Z60" s="2" t="str">
        <f t="shared" si="1"/>
        <v/>
      </c>
    </row>
    <row r="61" spans="1:26" ht="30" x14ac:dyDescent="0.25">
      <c r="A61" s="2" t="s">
        <v>456</v>
      </c>
      <c r="B61" s="2" t="s">
        <v>159</v>
      </c>
      <c r="C61" s="2">
        <v>6</v>
      </c>
      <c r="D61" s="2">
        <v>6</v>
      </c>
      <c r="E61" s="2">
        <v>6</v>
      </c>
      <c r="F61" s="2">
        <v>2</v>
      </c>
      <c r="G61" s="2">
        <v>3</v>
      </c>
      <c r="H61" s="2">
        <v>2</v>
      </c>
      <c r="I61" s="2">
        <v>56</v>
      </c>
      <c r="J61" s="2">
        <v>34</v>
      </c>
      <c r="K61" s="2">
        <v>52</v>
      </c>
      <c r="L61" s="2">
        <v>30</v>
      </c>
      <c r="M61" s="2">
        <v>94</v>
      </c>
      <c r="N61" s="1">
        <f>AVERAGE(E61:H61)</f>
        <v>3.25</v>
      </c>
      <c r="O61" s="1">
        <f>SUM(I61:M61)/10</f>
        <v>26.6</v>
      </c>
      <c r="P61" s="3">
        <f>VLOOKUP(E61,Tabelka!$E$3:$F$7,2)</f>
        <v>10</v>
      </c>
      <c r="Q61" s="2">
        <f>VLOOKUP(F61,Tabelka!$E$3:$F$7,2)</f>
        <v>0</v>
      </c>
      <c r="R61" s="2">
        <f>VLOOKUP(G61,Tabelka!$E$3:$F$7,2)</f>
        <v>4</v>
      </c>
      <c r="S61" s="2">
        <f>VLOOKUP(H61,Tabelka!$E$3:$F$7,2)</f>
        <v>0</v>
      </c>
      <c r="T61" s="1">
        <f>SUM(P61:S61)</f>
        <v>14</v>
      </c>
      <c r="U61" s="1">
        <f>IF(D61=6,2,0)+C61</f>
        <v>8</v>
      </c>
      <c r="V61" s="2">
        <f>O61+T61+U61</f>
        <v>48.6</v>
      </c>
      <c r="W61" s="2">
        <f>COUNTIF(V$2:V$515,V61)</f>
        <v>5</v>
      </c>
      <c r="X61" s="2">
        <f>COUNTIF(I61:M61,100)</f>
        <v>0</v>
      </c>
      <c r="Y61" s="2">
        <f t="shared" si="0"/>
        <v>22</v>
      </c>
      <c r="Z61" s="2" t="str">
        <f t="shared" si="1"/>
        <v/>
      </c>
    </row>
    <row r="62" spans="1:26" x14ac:dyDescent="0.25">
      <c r="A62" s="2" t="s">
        <v>330</v>
      </c>
      <c r="B62" s="2" t="s">
        <v>30</v>
      </c>
      <c r="C62" s="2">
        <v>3</v>
      </c>
      <c r="D62" s="2">
        <v>6</v>
      </c>
      <c r="E62" s="2">
        <v>5</v>
      </c>
      <c r="F62" s="2">
        <v>2</v>
      </c>
      <c r="G62" s="2">
        <v>5</v>
      </c>
      <c r="H62" s="2">
        <v>4</v>
      </c>
      <c r="I62" s="2">
        <v>18</v>
      </c>
      <c r="J62" s="2">
        <v>33</v>
      </c>
      <c r="K62" s="2">
        <v>57</v>
      </c>
      <c r="L62" s="2">
        <v>34</v>
      </c>
      <c r="M62" s="2">
        <v>74</v>
      </c>
      <c r="N62" s="1">
        <f>AVERAGE(E62:H62)</f>
        <v>4</v>
      </c>
      <c r="O62" s="1">
        <f>SUM(I62:M62)/10</f>
        <v>21.6</v>
      </c>
      <c r="P62" s="3">
        <f>VLOOKUP(E62,Tabelka!$E$3:$F$7,2)</f>
        <v>8</v>
      </c>
      <c r="Q62" s="2">
        <f>VLOOKUP(F62,Tabelka!$E$3:$F$7,2)</f>
        <v>0</v>
      </c>
      <c r="R62" s="2">
        <f>VLOOKUP(G62,Tabelka!$E$3:$F$7,2)</f>
        <v>8</v>
      </c>
      <c r="S62" s="2">
        <f>VLOOKUP(H62,Tabelka!$E$3:$F$7,2)</f>
        <v>6</v>
      </c>
      <c r="T62" s="1">
        <f>SUM(P62:S62)</f>
        <v>22</v>
      </c>
      <c r="U62" s="1">
        <f>IF(D62=6,2,0)+C62</f>
        <v>5</v>
      </c>
      <c r="V62" s="2">
        <f>O62+T62+U62</f>
        <v>48.6</v>
      </c>
      <c r="W62" s="2">
        <f>COUNTIF(V$2:V$515,V62)</f>
        <v>5</v>
      </c>
      <c r="X62" s="2">
        <f>COUNTIF(I62:M62,100)</f>
        <v>0</v>
      </c>
      <c r="Y62" s="2">
        <f t="shared" si="0"/>
        <v>27</v>
      </c>
      <c r="Z62" s="2" t="str">
        <f t="shared" si="1"/>
        <v>TAK</v>
      </c>
    </row>
    <row r="63" spans="1:26" x14ac:dyDescent="0.25">
      <c r="A63" s="2" t="s">
        <v>202</v>
      </c>
      <c r="B63" s="2" t="s">
        <v>203</v>
      </c>
      <c r="C63" s="2">
        <v>7</v>
      </c>
      <c r="D63" s="2">
        <v>2</v>
      </c>
      <c r="E63" s="2">
        <v>2</v>
      </c>
      <c r="F63" s="2">
        <v>4</v>
      </c>
      <c r="G63" s="2">
        <v>4</v>
      </c>
      <c r="H63" s="2">
        <v>6</v>
      </c>
      <c r="I63" s="2">
        <v>57</v>
      </c>
      <c r="J63" s="2">
        <v>11</v>
      </c>
      <c r="K63" s="2">
        <v>80</v>
      </c>
      <c r="L63" s="2">
        <v>27</v>
      </c>
      <c r="M63" s="2">
        <v>21</v>
      </c>
      <c r="N63" s="1">
        <f>AVERAGE(E63:H63)</f>
        <v>4</v>
      </c>
      <c r="O63" s="1">
        <f>SUM(I63:M63)/10</f>
        <v>19.600000000000001</v>
      </c>
      <c r="P63" s="3">
        <f>VLOOKUP(E63,Tabelka!$E$3:$F$7,2)</f>
        <v>0</v>
      </c>
      <c r="Q63" s="2">
        <f>VLOOKUP(F63,Tabelka!$E$3:$F$7,2)</f>
        <v>6</v>
      </c>
      <c r="R63" s="2">
        <f>VLOOKUP(G63,Tabelka!$E$3:$F$7,2)</f>
        <v>6</v>
      </c>
      <c r="S63" s="2">
        <f>VLOOKUP(H63,Tabelka!$E$3:$F$7,2)</f>
        <v>10</v>
      </c>
      <c r="T63" s="1">
        <f>SUM(P63:S63)</f>
        <v>22</v>
      </c>
      <c r="U63" s="1">
        <f>IF(D63=6,2,0)+C63</f>
        <v>7</v>
      </c>
      <c r="V63" s="2">
        <f>O63+T63+U63</f>
        <v>48.6</v>
      </c>
      <c r="W63" s="2">
        <f>COUNTIF(V$2:V$515,V63)</f>
        <v>5</v>
      </c>
      <c r="X63" s="2">
        <f>COUNTIF(I63:M63,100)</f>
        <v>0</v>
      </c>
      <c r="Y63" s="2">
        <f t="shared" si="0"/>
        <v>29</v>
      </c>
      <c r="Z63" s="2" t="str">
        <f t="shared" si="1"/>
        <v>TAK</v>
      </c>
    </row>
    <row r="64" spans="1:26" x14ac:dyDescent="0.25">
      <c r="A64" s="2" t="s">
        <v>560</v>
      </c>
      <c r="B64" s="2" t="s">
        <v>145</v>
      </c>
      <c r="C64" s="2">
        <v>4</v>
      </c>
      <c r="D64" s="2">
        <v>2</v>
      </c>
      <c r="E64" s="2">
        <v>4</v>
      </c>
      <c r="F64" s="2">
        <v>5</v>
      </c>
      <c r="G64" s="2">
        <v>5</v>
      </c>
      <c r="H64" s="2">
        <v>4</v>
      </c>
      <c r="I64" s="2">
        <v>52</v>
      </c>
      <c r="J64" s="2">
        <v>73</v>
      </c>
      <c r="K64" s="2">
        <v>12</v>
      </c>
      <c r="L64" s="2">
        <v>3</v>
      </c>
      <c r="M64" s="2">
        <v>7</v>
      </c>
      <c r="N64" s="1">
        <f>AVERAGE(E64:H64)</f>
        <v>4.5</v>
      </c>
      <c r="O64" s="1">
        <f>SUM(I64:M64)/10</f>
        <v>14.7</v>
      </c>
      <c r="P64" s="3">
        <f>VLOOKUP(E64,Tabelka!$E$3:$F$7,2)</f>
        <v>6</v>
      </c>
      <c r="Q64" s="2">
        <f>VLOOKUP(F64,Tabelka!$E$3:$F$7,2)</f>
        <v>8</v>
      </c>
      <c r="R64" s="2">
        <f>VLOOKUP(G64,Tabelka!$E$3:$F$7,2)</f>
        <v>8</v>
      </c>
      <c r="S64" s="2">
        <f>VLOOKUP(H64,Tabelka!$E$3:$F$7,2)</f>
        <v>6</v>
      </c>
      <c r="T64" s="1">
        <f>SUM(P64:S64)</f>
        <v>28</v>
      </c>
      <c r="U64" s="1">
        <f>IF(D64=6,2,0)+C64</f>
        <v>4</v>
      </c>
      <c r="V64" s="2">
        <f>O64+T64+U64</f>
        <v>46.7</v>
      </c>
      <c r="W64" s="2">
        <f>COUNTIF(V$2:V$515,V64)</f>
        <v>5</v>
      </c>
      <c r="X64" s="2">
        <f>COUNTIF(I64:M64,100)</f>
        <v>0</v>
      </c>
      <c r="Y64" s="2">
        <f t="shared" si="0"/>
        <v>32</v>
      </c>
      <c r="Z64" s="2" t="str">
        <f t="shared" si="1"/>
        <v>TAK</v>
      </c>
    </row>
    <row r="65" spans="1:26" x14ac:dyDescent="0.25">
      <c r="A65" s="2" t="s">
        <v>596</v>
      </c>
      <c r="B65" s="2" t="s">
        <v>180</v>
      </c>
      <c r="C65" s="2">
        <v>4</v>
      </c>
      <c r="D65" s="2">
        <v>2</v>
      </c>
      <c r="E65" s="2">
        <v>2</v>
      </c>
      <c r="F65" s="2">
        <v>6</v>
      </c>
      <c r="G65" s="2">
        <v>4</v>
      </c>
      <c r="H65" s="2">
        <v>3</v>
      </c>
      <c r="I65" s="2">
        <v>47</v>
      </c>
      <c r="J65" s="2">
        <v>8</v>
      </c>
      <c r="K65" s="2">
        <v>77</v>
      </c>
      <c r="L65" s="2">
        <v>85</v>
      </c>
      <c r="M65" s="2">
        <v>10</v>
      </c>
      <c r="N65" s="1">
        <f>AVERAGE(E65:H65)</f>
        <v>3.75</v>
      </c>
      <c r="O65" s="1">
        <f>SUM(I65:M65)/10</f>
        <v>22.7</v>
      </c>
      <c r="P65" s="3">
        <f>VLOOKUP(E65,Tabelka!$E$3:$F$7,2)</f>
        <v>0</v>
      </c>
      <c r="Q65" s="2">
        <f>VLOOKUP(F65,Tabelka!$E$3:$F$7,2)</f>
        <v>10</v>
      </c>
      <c r="R65" s="2">
        <f>VLOOKUP(G65,Tabelka!$E$3:$F$7,2)</f>
        <v>6</v>
      </c>
      <c r="S65" s="2">
        <f>VLOOKUP(H65,Tabelka!$E$3:$F$7,2)</f>
        <v>4</v>
      </c>
      <c r="T65" s="1">
        <f>SUM(P65:S65)</f>
        <v>20</v>
      </c>
      <c r="U65" s="1">
        <f>IF(D65=6,2,0)+C65</f>
        <v>4</v>
      </c>
      <c r="V65" s="2">
        <f>O65+T65+U65</f>
        <v>46.7</v>
      </c>
      <c r="W65" s="2">
        <f>COUNTIF(V$2:V$515,V65)</f>
        <v>5</v>
      </c>
      <c r="X65" s="2">
        <f>COUNTIF(I65:M65,100)</f>
        <v>0</v>
      </c>
      <c r="Y65" s="2">
        <f t="shared" si="0"/>
        <v>24</v>
      </c>
      <c r="Z65" s="2" t="str">
        <f t="shared" si="1"/>
        <v>TAK</v>
      </c>
    </row>
    <row r="66" spans="1:26" ht="30" x14ac:dyDescent="0.25">
      <c r="A66" s="2" t="s">
        <v>449</v>
      </c>
      <c r="B66" s="2" t="s">
        <v>34</v>
      </c>
      <c r="C66" s="2">
        <v>5</v>
      </c>
      <c r="D66" s="2">
        <v>2</v>
      </c>
      <c r="E66" s="2">
        <v>3</v>
      </c>
      <c r="F66" s="2">
        <v>2</v>
      </c>
      <c r="G66" s="2">
        <v>4</v>
      </c>
      <c r="H66" s="2">
        <v>3</v>
      </c>
      <c r="I66" s="2">
        <v>53</v>
      </c>
      <c r="J66" s="2">
        <v>95</v>
      </c>
      <c r="K66" s="2">
        <v>23</v>
      </c>
      <c r="L66" s="2">
        <v>16</v>
      </c>
      <c r="M66" s="2">
        <v>90</v>
      </c>
      <c r="N66" s="1">
        <f>AVERAGE(E66:H66)</f>
        <v>3</v>
      </c>
      <c r="O66" s="1">
        <f>SUM(I66:M66)/10</f>
        <v>27.7</v>
      </c>
      <c r="P66" s="3">
        <f>VLOOKUP(E66,Tabelka!$E$3:$F$7,2)</f>
        <v>4</v>
      </c>
      <c r="Q66" s="2">
        <f>VLOOKUP(F66,Tabelka!$E$3:$F$7,2)</f>
        <v>0</v>
      </c>
      <c r="R66" s="2">
        <f>VLOOKUP(G66,Tabelka!$E$3:$F$7,2)</f>
        <v>6</v>
      </c>
      <c r="S66" s="2">
        <f>VLOOKUP(H66,Tabelka!$E$3:$F$7,2)</f>
        <v>4</v>
      </c>
      <c r="T66" s="1">
        <f>SUM(P66:S66)</f>
        <v>14</v>
      </c>
      <c r="U66" s="1">
        <f>IF(D66=6,2,0)+C66</f>
        <v>5</v>
      </c>
      <c r="V66" s="2">
        <f>O66+T66+U66</f>
        <v>46.7</v>
      </c>
      <c r="W66" s="2">
        <f>COUNTIF(V$2:V$515,V66)</f>
        <v>5</v>
      </c>
      <c r="X66" s="2">
        <f>COUNTIF(I66:M66,100)</f>
        <v>0</v>
      </c>
      <c r="Y66" s="2">
        <f t="shared" si="0"/>
        <v>19</v>
      </c>
      <c r="Z66" s="2" t="str">
        <f t="shared" si="1"/>
        <v/>
      </c>
    </row>
    <row r="67" spans="1:26" x14ac:dyDescent="0.25">
      <c r="A67" s="2" t="s">
        <v>411</v>
      </c>
      <c r="B67" s="2" t="s">
        <v>515</v>
      </c>
      <c r="C67" s="2">
        <v>0</v>
      </c>
      <c r="D67" s="2">
        <v>6</v>
      </c>
      <c r="E67" s="2">
        <v>6</v>
      </c>
      <c r="F67" s="2">
        <v>3</v>
      </c>
      <c r="G67" s="2">
        <v>4</v>
      </c>
      <c r="H67" s="2">
        <v>3</v>
      </c>
      <c r="I67" s="2">
        <v>86</v>
      </c>
      <c r="J67" s="2">
        <v>20</v>
      </c>
      <c r="K67" s="2">
        <v>40</v>
      </c>
      <c r="L67" s="2">
        <v>37</v>
      </c>
      <c r="M67" s="2">
        <v>24</v>
      </c>
      <c r="N67" s="1">
        <f>AVERAGE(E67:H67)</f>
        <v>4</v>
      </c>
      <c r="O67" s="1">
        <f>SUM(I67:M67)/10</f>
        <v>20.7</v>
      </c>
      <c r="P67" s="3">
        <f>VLOOKUP(E67,Tabelka!$E$3:$F$7,2)</f>
        <v>10</v>
      </c>
      <c r="Q67" s="2">
        <f>VLOOKUP(F67,Tabelka!$E$3:$F$7,2)</f>
        <v>4</v>
      </c>
      <c r="R67" s="2">
        <f>VLOOKUP(G67,Tabelka!$E$3:$F$7,2)</f>
        <v>6</v>
      </c>
      <c r="S67" s="2">
        <f>VLOOKUP(H67,Tabelka!$E$3:$F$7,2)</f>
        <v>4</v>
      </c>
      <c r="T67" s="1">
        <f>SUM(P67:S67)</f>
        <v>24</v>
      </c>
      <c r="U67" s="1">
        <f>IF(D67=6,2,0)+C67</f>
        <v>2</v>
      </c>
      <c r="V67" s="2">
        <f>O67+T67+U67</f>
        <v>46.7</v>
      </c>
      <c r="W67" s="2">
        <f>COUNTIF(V$2:V$515,V67)</f>
        <v>5</v>
      </c>
      <c r="X67" s="2">
        <f>COUNTIF(I67:M67,100)</f>
        <v>0</v>
      </c>
      <c r="Y67" s="2">
        <f t="shared" ref="Y67:Y130" si="2">T67+U67</f>
        <v>26</v>
      </c>
      <c r="Z67" s="2" t="str">
        <f t="shared" ref="Z67:Z130" si="3">IF(Y67&gt;O67,"TAK","")</f>
        <v>TAK</v>
      </c>
    </row>
    <row r="68" spans="1:26" x14ac:dyDescent="0.25">
      <c r="A68" s="2" t="s">
        <v>668</v>
      </c>
      <c r="B68" s="2" t="s">
        <v>83</v>
      </c>
      <c r="C68" s="2">
        <v>6</v>
      </c>
      <c r="D68" s="2">
        <v>6</v>
      </c>
      <c r="E68" s="2">
        <v>5</v>
      </c>
      <c r="F68" s="2">
        <v>6</v>
      </c>
      <c r="G68" s="2">
        <v>2</v>
      </c>
      <c r="H68" s="2">
        <v>4</v>
      </c>
      <c r="I68" s="2">
        <v>22</v>
      </c>
      <c r="J68" s="2">
        <v>29</v>
      </c>
      <c r="K68" s="2">
        <v>31</v>
      </c>
      <c r="L68" s="2">
        <v>9</v>
      </c>
      <c r="M68" s="2">
        <v>56</v>
      </c>
      <c r="N68" s="1">
        <f>AVERAGE(E68:H68)</f>
        <v>4.25</v>
      </c>
      <c r="O68" s="1">
        <f>SUM(I68:M68)/10</f>
        <v>14.7</v>
      </c>
      <c r="P68" s="3">
        <f>VLOOKUP(E68,Tabelka!$E$3:$F$7,2)</f>
        <v>8</v>
      </c>
      <c r="Q68" s="2">
        <f>VLOOKUP(F68,Tabelka!$E$3:$F$7,2)</f>
        <v>10</v>
      </c>
      <c r="R68" s="2">
        <f>VLOOKUP(G68,Tabelka!$E$3:$F$7,2)</f>
        <v>0</v>
      </c>
      <c r="S68" s="2">
        <f>VLOOKUP(H68,Tabelka!$E$3:$F$7,2)</f>
        <v>6</v>
      </c>
      <c r="T68" s="1">
        <f>SUM(P68:S68)</f>
        <v>24</v>
      </c>
      <c r="U68" s="1">
        <f>IF(D68=6,2,0)+C68</f>
        <v>8</v>
      </c>
      <c r="V68" s="2">
        <f>O68+T68+U68</f>
        <v>46.7</v>
      </c>
      <c r="W68" s="2">
        <f>COUNTIF(V$2:V$515,V68)</f>
        <v>5</v>
      </c>
      <c r="X68" s="2">
        <f>COUNTIF(I68:M68,100)</f>
        <v>0</v>
      </c>
      <c r="Y68" s="2">
        <f t="shared" si="2"/>
        <v>32</v>
      </c>
      <c r="Z68" s="2" t="str">
        <f t="shared" si="3"/>
        <v>TAK</v>
      </c>
    </row>
    <row r="69" spans="1:26" x14ac:dyDescent="0.25">
      <c r="A69" s="2" t="s">
        <v>283</v>
      </c>
      <c r="B69" s="2" t="s">
        <v>242</v>
      </c>
      <c r="C69" s="2">
        <v>6</v>
      </c>
      <c r="D69" s="2">
        <v>6</v>
      </c>
      <c r="E69" s="2">
        <v>3</v>
      </c>
      <c r="F69" s="2">
        <v>6</v>
      </c>
      <c r="G69" s="2">
        <v>2</v>
      </c>
      <c r="H69" s="2">
        <v>3</v>
      </c>
      <c r="I69" s="2">
        <v>27</v>
      </c>
      <c r="J69" s="2">
        <v>64</v>
      </c>
      <c r="K69" s="2">
        <v>47</v>
      </c>
      <c r="L69" s="2">
        <v>11</v>
      </c>
      <c r="M69" s="2">
        <v>24</v>
      </c>
      <c r="N69" s="1">
        <f>AVERAGE(E69:H69)</f>
        <v>3.5</v>
      </c>
      <c r="O69" s="1">
        <f>SUM(I69:M69)/10</f>
        <v>17.3</v>
      </c>
      <c r="P69" s="3">
        <f>VLOOKUP(E69,Tabelka!$E$3:$F$7,2)</f>
        <v>4</v>
      </c>
      <c r="Q69" s="2">
        <f>VLOOKUP(F69,Tabelka!$E$3:$F$7,2)</f>
        <v>10</v>
      </c>
      <c r="R69" s="2">
        <f>VLOOKUP(G69,Tabelka!$E$3:$F$7,2)</f>
        <v>0</v>
      </c>
      <c r="S69" s="2">
        <f>VLOOKUP(H69,Tabelka!$E$3:$F$7,2)</f>
        <v>4</v>
      </c>
      <c r="T69" s="1">
        <f>SUM(P69:S69)</f>
        <v>18</v>
      </c>
      <c r="U69" s="1">
        <f>IF(D69=6,2,0)+C69</f>
        <v>8</v>
      </c>
      <c r="V69" s="2">
        <f>O69+T69+U69</f>
        <v>43.3</v>
      </c>
      <c r="W69" s="2">
        <f>COUNTIF(V$2:V$515,V69)</f>
        <v>5</v>
      </c>
      <c r="X69" s="2">
        <f>COUNTIF(I69:M69,100)</f>
        <v>0</v>
      </c>
      <c r="Y69" s="2">
        <f t="shared" si="2"/>
        <v>26</v>
      </c>
      <c r="Z69" s="2" t="str">
        <f t="shared" si="3"/>
        <v>TAK</v>
      </c>
    </row>
    <row r="70" spans="1:26" x14ac:dyDescent="0.25">
      <c r="A70" s="2" t="s">
        <v>462</v>
      </c>
      <c r="B70" s="2" t="s">
        <v>463</v>
      </c>
      <c r="C70" s="2">
        <v>4</v>
      </c>
      <c r="D70" s="2">
        <v>3</v>
      </c>
      <c r="E70" s="2">
        <v>5</v>
      </c>
      <c r="F70" s="2">
        <v>5</v>
      </c>
      <c r="G70" s="2">
        <v>3</v>
      </c>
      <c r="H70" s="2">
        <v>3</v>
      </c>
      <c r="I70" s="2">
        <v>5</v>
      </c>
      <c r="J70" s="2">
        <v>44</v>
      </c>
      <c r="K70" s="2">
        <v>37</v>
      </c>
      <c r="L70" s="2">
        <v>5</v>
      </c>
      <c r="M70" s="2">
        <v>62</v>
      </c>
      <c r="N70" s="1">
        <f>AVERAGE(E70:H70)</f>
        <v>4</v>
      </c>
      <c r="O70" s="1">
        <f>SUM(I70:M70)/10</f>
        <v>15.3</v>
      </c>
      <c r="P70" s="3">
        <f>VLOOKUP(E70,Tabelka!$E$3:$F$7,2)</f>
        <v>8</v>
      </c>
      <c r="Q70" s="2">
        <f>VLOOKUP(F70,Tabelka!$E$3:$F$7,2)</f>
        <v>8</v>
      </c>
      <c r="R70" s="2">
        <f>VLOOKUP(G70,Tabelka!$E$3:$F$7,2)</f>
        <v>4</v>
      </c>
      <c r="S70" s="2">
        <f>VLOOKUP(H70,Tabelka!$E$3:$F$7,2)</f>
        <v>4</v>
      </c>
      <c r="T70" s="1">
        <f>SUM(P70:S70)</f>
        <v>24</v>
      </c>
      <c r="U70" s="1">
        <f>IF(D70=6,2,0)+C70</f>
        <v>4</v>
      </c>
      <c r="V70" s="2">
        <f>O70+T70+U70</f>
        <v>43.3</v>
      </c>
      <c r="W70" s="2">
        <f>COUNTIF(V$2:V$515,V70)</f>
        <v>5</v>
      </c>
      <c r="X70" s="2">
        <f>COUNTIF(I70:M70,100)</f>
        <v>0</v>
      </c>
      <c r="Y70" s="2">
        <f t="shared" si="2"/>
        <v>28</v>
      </c>
      <c r="Z70" s="2" t="str">
        <f t="shared" si="3"/>
        <v>TAK</v>
      </c>
    </row>
    <row r="71" spans="1:26" x14ac:dyDescent="0.25">
      <c r="A71" s="2" t="s">
        <v>638</v>
      </c>
      <c r="B71" s="2" t="s">
        <v>395</v>
      </c>
      <c r="C71" s="2">
        <v>2</v>
      </c>
      <c r="D71" s="2">
        <v>6</v>
      </c>
      <c r="E71" s="2">
        <v>2</v>
      </c>
      <c r="F71" s="2">
        <v>2</v>
      </c>
      <c r="G71" s="2">
        <v>3</v>
      </c>
      <c r="H71" s="2">
        <v>3</v>
      </c>
      <c r="I71" s="2">
        <v>69</v>
      </c>
      <c r="J71" s="2">
        <v>17</v>
      </c>
      <c r="K71" s="2">
        <v>84</v>
      </c>
      <c r="L71" s="2">
        <v>87</v>
      </c>
      <c r="M71" s="2">
        <v>56</v>
      </c>
      <c r="N71" s="1">
        <f>AVERAGE(E71:H71)</f>
        <v>2.5</v>
      </c>
      <c r="O71" s="1">
        <f>SUM(I71:M71)/10</f>
        <v>31.3</v>
      </c>
      <c r="P71" s="3">
        <f>VLOOKUP(E71,Tabelka!$E$3:$F$7,2)</f>
        <v>0</v>
      </c>
      <c r="Q71" s="2">
        <f>VLOOKUP(F71,Tabelka!$E$3:$F$7,2)</f>
        <v>0</v>
      </c>
      <c r="R71" s="2">
        <f>VLOOKUP(G71,Tabelka!$E$3:$F$7,2)</f>
        <v>4</v>
      </c>
      <c r="S71" s="2">
        <f>VLOOKUP(H71,Tabelka!$E$3:$F$7,2)</f>
        <v>4</v>
      </c>
      <c r="T71" s="1">
        <f>SUM(P71:S71)</f>
        <v>8</v>
      </c>
      <c r="U71" s="1">
        <f>IF(D71=6,2,0)+C71</f>
        <v>4</v>
      </c>
      <c r="V71" s="2">
        <f>O71+T71+U71</f>
        <v>43.3</v>
      </c>
      <c r="W71" s="2">
        <f>COUNTIF(V$2:V$515,V71)</f>
        <v>5</v>
      </c>
      <c r="X71" s="2">
        <f>COUNTIF(I71:M71,100)</f>
        <v>0</v>
      </c>
      <c r="Y71" s="2">
        <f t="shared" si="2"/>
        <v>12</v>
      </c>
      <c r="Z71" s="2" t="str">
        <f t="shared" si="3"/>
        <v/>
      </c>
    </row>
    <row r="72" spans="1:26" x14ac:dyDescent="0.25">
      <c r="A72" s="2" t="s">
        <v>49</v>
      </c>
      <c r="B72" s="2" t="s">
        <v>38</v>
      </c>
      <c r="C72" s="2">
        <v>3</v>
      </c>
      <c r="D72" s="2">
        <v>3</v>
      </c>
      <c r="E72" s="2">
        <v>2</v>
      </c>
      <c r="F72" s="2">
        <v>3</v>
      </c>
      <c r="G72" s="2">
        <v>3</v>
      </c>
      <c r="H72" s="2">
        <v>2</v>
      </c>
      <c r="I72" s="2">
        <v>38</v>
      </c>
      <c r="J72" s="2">
        <v>71</v>
      </c>
      <c r="K72" s="2">
        <v>35</v>
      </c>
      <c r="L72" s="2">
        <v>95</v>
      </c>
      <c r="M72" s="2">
        <v>84</v>
      </c>
      <c r="N72" s="1">
        <f>AVERAGE(E72:H72)</f>
        <v>2.5</v>
      </c>
      <c r="O72" s="1">
        <f>SUM(I72:M72)/10</f>
        <v>32.299999999999997</v>
      </c>
      <c r="P72" s="3">
        <f>VLOOKUP(E72,Tabelka!$E$3:$F$7,2)</f>
        <v>0</v>
      </c>
      <c r="Q72" s="2">
        <f>VLOOKUP(F72,Tabelka!$E$3:$F$7,2)</f>
        <v>4</v>
      </c>
      <c r="R72" s="2">
        <f>VLOOKUP(G72,Tabelka!$E$3:$F$7,2)</f>
        <v>4</v>
      </c>
      <c r="S72" s="2">
        <f>VLOOKUP(H72,Tabelka!$E$3:$F$7,2)</f>
        <v>0</v>
      </c>
      <c r="T72" s="1">
        <f>SUM(P72:S72)</f>
        <v>8</v>
      </c>
      <c r="U72" s="1">
        <f>IF(D72=6,2,0)+C72</f>
        <v>3</v>
      </c>
      <c r="V72" s="2">
        <f>O72+T72+U72</f>
        <v>43.3</v>
      </c>
      <c r="W72" s="2">
        <f>COUNTIF(V$2:V$515,V72)</f>
        <v>5</v>
      </c>
      <c r="X72" s="2">
        <f>COUNTIF(I72:M72,100)</f>
        <v>0</v>
      </c>
      <c r="Y72" s="2">
        <f t="shared" si="2"/>
        <v>11</v>
      </c>
      <c r="Z72" s="2" t="str">
        <f t="shared" si="3"/>
        <v/>
      </c>
    </row>
    <row r="73" spans="1:26" x14ac:dyDescent="0.25">
      <c r="A73" s="2" t="s">
        <v>106</v>
      </c>
      <c r="B73" s="2" t="s">
        <v>107</v>
      </c>
      <c r="C73" s="2">
        <v>3</v>
      </c>
      <c r="D73" s="2">
        <v>6</v>
      </c>
      <c r="E73" s="2">
        <v>3</v>
      </c>
      <c r="F73" s="2">
        <v>5</v>
      </c>
      <c r="G73" s="2">
        <v>4</v>
      </c>
      <c r="H73" s="2">
        <v>2</v>
      </c>
      <c r="I73" s="2">
        <v>94</v>
      </c>
      <c r="J73" s="2">
        <v>27</v>
      </c>
      <c r="K73" s="2">
        <v>20</v>
      </c>
      <c r="L73" s="2">
        <v>13</v>
      </c>
      <c r="M73" s="2">
        <v>49</v>
      </c>
      <c r="N73" s="1">
        <f>AVERAGE(E73:H73)</f>
        <v>3.5</v>
      </c>
      <c r="O73" s="1">
        <f>SUM(I73:M73)/10</f>
        <v>20.3</v>
      </c>
      <c r="P73" s="3">
        <f>VLOOKUP(E73,Tabelka!$E$3:$F$7,2)</f>
        <v>4</v>
      </c>
      <c r="Q73" s="2">
        <f>VLOOKUP(F73,Tabelka!$E$3:$F$7,2)</f>
        <v>8</v>
      </c>
      <c r="R73" s="2">
        <f>VLOOKUP(G73,Tabelka!$E$3:$F$7,2)</f>
        <v>6</v>
      </c>
      <c r="S73" s="2">
        <f>VLOOKUP(H73,Tabelka!$E$3:$F$7,2)</f>
        <v>0</v>
      </c>
      <c r="T73" s="1">
        <f>SUM(P73:S73)</f>
        <v>18</v>
      </c>
      <c r="U73" s="1">
        <f>IF(D73=6,2,0)+C73</f>
        <v>5</v>
      </c>
      <c r="V73" s="2">
        <f>O73+T73+U73</f>
        <v>43.3</v>
      </c>
      <c r="W73" s="2">
        <f>COUNTIF(V$2:V$515,V73)</f>
        <v>5</v>
      </c>
      <c r="X73" s="2">
        <f>COUNTIF(I73:M73,100)</f>
        <v>0</v>
      </c>
      <c r="Y73" s="2">
        <f t="shared" si="2"/>
        <v>23</v>
      </c>
      <c r="Z73" s="2" t="str">
        <f t="shared" si="3"/>
        <v>TAK</v>
      </c>
    </row>
    <row r="74" spans="1:26" x14ac:dyDescent="0.25">
      <c r="A74" s="2" t="s">
        <v>664</v>
      </c>
      <c r="B74" s="2" t="s">
        <v>665</v>
      </c>
      <c r="C74" s="2">
        <v>8</v>
      </c>
      <c r="D74" s="2">
        <v>3</v>
      </c>
      <c r="E74" s="2">
        <v>3</v>
      </c>
      <c r="F74" s="2">
        <v>4</v>
      </c>
      <c r="G74" s="2">
        <v>5</v>
      </c>
      <c r="H74" s="2">
        <v>5</v>
      </c>
      <c r="I74" s="2">
        <v>78</v>
      </c>
      <c r="J74" s="2">
        <v>45</v>
      </c>
      <c r="K74" s="2">
        <v>23</v>
      </c>
      <c r="L74" s="2">
        <v>91</v>
      </c>
      <c r="M74" s="2">
        <v>58</v>
      </c>
      <c r="N74" s="1">
        <f>AVERAGE(E74:H74)</f>
        <v>4.25</v>
      </c>
      <c r="O74" s="1">
        <f>SUM(I74:M74)/10</f>
        <v>29.5</v>
      </c>
      <c r="P74" s="3">
        <f>VLOOKUP(E74,Tabelka!$E$3:$F$7,2)</f>
        <v>4</v>
      </c>
      <c r="Q74" s="2">
        <f>VLOOKUP(F74,Tabelka!$E$3:$F$7,2)</f>
        <v>6</v>
      </c>
      <c r="R74" s="2">
        <f>VLOOKUP(G74,Tabelka!$E$3:$F$7,2)</f>
        <v>8</v>
      </c>
      <c r="S74" s="2">
        <f>VLOOKUP(H74,Tabelka!$E$3:$F$7,2)</f>
        <v>8</v>
      </c>
      <c r="T74" s="1">
        <f>SUM(P74:S74)</f>
        <v>26</v>
      </c>
      <c r="U74" s="1">
        <f>IF(D74=6,2,0)+C74</f>
        <v>8</v>
      </c>
      <c r="V74" s="2">
        <f>O74+T74+U74</f>
        <v>63.5</v>
      </c>
      <c r="W74" s="2">
        <f>COUNTIF(V$2:V$515,V74)</f>
        <v>4</v>
      </c>
      <c r="X74" s="2">
        <f>COUNTIF(I74:M74,100)</f>
        <v>0</v>
      </c>
      <c r="Y74" s="2">
        <f t="shared" si="2"/>
        <v>34</v>
      </c>
      <c r="Z74" s="2" t="str">
        <f t="shared" si="3"/>
        <v>TAK</v>
      </c>
    </row>
    <row r="75" spans="1:26" x14ac:dyDescent="0.25">
      <c r="A75" s="2" t="s">
        <v>599</v>
      </c>
      <c r="B75" s="2" t="s">
        <v>600</v>
      </c>
      <c r="C75" s="2">
        <v>3</v>
      </c>
      <c r="D75" s="2">
        <v>4</v>
      </c>
      <c r="E75" s="2">
        <v>3</v>
      </c>
      <c r="F75" s="2">
        <v>5</v>
      </c>
      <c r="G75" s="2">
        <v>5</v>
      </c>
      <c r="H75" s="2">
        <v>5</v>
      </c>
      <c r="I75" s="2">
        <v>53</v>
      </c>
      <c r="J75" s="2">
        <v>78</v>
      </c>
      <c r="K75" s="2">
        <v>73</v>
      </c>
      <c r="L75" s="2">
        <v>89</v>
      </c>
      <c r="M75" s="2">
        <v>32</v>
      </c>
      <c r="N75" s="1">
        <f>AVERAGE(E75:H75)</f>
        <v>4.5</v>
      </c>
      <c r="O75" s="1">
        <f>SUM(I75:M75)/10</f>
        <v>32.5</v>
      </c>
      <c r="P75" s="3">
        <f>VLOOKUP(E75,Tabelka!$E$3:$F$7,2)</f>
        <v>4</v>
      </c>
      <c r="Q75" s="2">
        <f>VLOOKUP(F75,Tabelka!$E$3:$F$7,2)</f>
        <v>8</v>
      </c>
      <c r="R75" s="2">
        <f>VLOOKUP(G75,Tabelka!$E$3:$F$7,2)</f>
        <v>8</v>
      </c>
      <c r="S75" s="2">
        <f>VLOOKUP(H75,Tabelka!$E$3:$F$7,2)</f>
        <v>8</v>
      </c>
      <c r="T75" s="1">
        <f>SUM(P75:S75)</f>
        <v>28</v>
      </c>
      <c r="U75" s="1">
        <f>IF(D75=6,2,0)+C75</f>
        <v>3</v>
      </c>
      <c r="V75" s="2">
        <f>O75+T75+U75</f>
        <v>63.5</v>
      </c>
      <c r="W75" s="2">
        <f>COUNTIF(V$2:V$515,V75)</f>
        <v>4</v>
      </c>
      <c r="X75" s="2">
        <f>COUNTIF(I75:M75,100)</f>
        <v>0</v>
      </c>
      <c r="Y75" s="2">
        <f t="shared" si="2"/>
        <v>31</v>
      </c>
      <c r="Z75" s="2" t="str">
        <f t="shared" si="3"/>
        <v/>
      </c>
    </row>
    <row r="76" spans="1:26" x14ac:dyDescent="0.25">
      <c r="A76" s="2" t="s">
        <v>587</v>
      </c>
      <c r="B76" s="2" t="s">
        <v>495</v>
      </c>
      <c r="C76" s="2">
        <v>7</v>
      </c>
      <c r="D76" s="2">
        <v>4</v>
      </c>
      <c r="E76" s="2">
        <v>6</v>
      </c>
      <c r="F76" s="2">
        <v>5</v>
      </c>
      <c r="G76" s="2">
        <v>4</v>
      </c>
      <c r="H76" s="2">
        <v>6</v>
      </c>
      <c r="I76" s="2">
        <v>3</v>
      </c>
      <c r="J76" s="2">
        <v>73</v>
      </c>
      <c r="K76" s="2">
        <v>19</v>
      </c>
      <c r="L76" s="2">
        <v>42</v>
      </c>
      <c r="M76" s="2">
        <v>88</v>
      </c>
      <c r="N76" s="1">
        <f>AVERAGE(E76:H76)</f>
        <v>5.25</v>
      </c>
      <c r="O76" s="1">
        <f>SUM(I76:M76)/10</f>
        <v>22.5</v>
      </c>
      <c r="P76" s="3">
        <f>VLOOKUP(E76,Tabelka!$E$3:$F$7,2)</f>
        <v>10</v>
      </c>
      <c r="Q76" s="2">
        <f>VLOOKUP(F76,Tabelka!$E$3:$F$7,2)</f>
        <v>8</v>
      </c>
      <c r="R76" s="2">
        <f>VLOOKUP(G76,Tabelka!$E$3:$F$7,2)</f>
        <v>6</v>
      </c>
      <c r="S76" s="2">
        <f>VLOOKUP(H76,Tabelka!$E$3:$F$7,2)</f>
        <v>10</v>
      </c>
      <c r="T76" s="1">
        <f>SUM(P76:S76)</f>
        <v>34</v>
      </c>
      <c r="U76" s="1">
        <f>IF(D76=6,2,0)+C76</f>
        <v>7</v>
      </c>
      <c r="V76" s="2">
        <f>O76+T76+U76</f>
        <v>63.5</v>
      </c>
      <c r="W76" s="2">
        <f>COUNTIF(V$2:V$515,V76)</f>
        <v>4</v>
      </c>
      <c r="X76" s="2">
        <f>COUNTIF(I76:M76,100)</f>
        <v>0</v>
      </c>
      <c r="Y76" s="2">
        <f t="shared" si="2"/>
        <v>41</v>
      </c>
      <c r="Z76" s="2" t="str">
        <f t="shared" si="3"/>
        <v>TAK</v>
      </c>
    </row>
    <row r="77" spans="1:26" ht="30" x14ac:dyDescent="0.25">
      <c r="A77" s="2" t="s">
        <v>33</v>
      </c>
      <c r="B77" s="2" t="s">
        <v>34</v>
      </c>
      <c r="C77" s="2">
        <v>4</v>
      </c>
      <c r="D77" s="2">
        <v>6</v>
      </c>
      <c r="E77" s="2">
        <v>5</v>
      </c>
      <c r="F77" s="2">
        <v>6</v>
      </c>
      <c r="G77" s="2">
        <v>3</v>
      </c>
      <c r="H77" s="2">
        <v>6</v>
      </c>
      <c r="I77" s="2">
        <v>83</v>
      </c>
      <c r="J77" s="2">
        <v>27</v>
      </c>
      <c r="K77" s="2">
        <v>79</v>
      </c>
      <c r="L77" s="2">
        <v>20</v>
      </c>
      <c r="M77" s="2">
        <v>43</v>
      </c>
      <c r="N77" s="1">
        <f>AVERAGE(E77:H77)</f>
        <v>5</v>
      </c>
      <c r="O77" s="1">
        <f>SUM(I77:M77)/10</f>
        <v>25.2</v>
      </c>
      <c r="P77" s="3">
        <f>VLOOKUP(E77,Tabelka!$E$3:$F$7,2)</f>
        <v>8</v>
      </c>
      <c r="Q77" s="2">
        <f>VLOOKUP(F77,Tabelka!$E$3:$F$7,2)</f>
        <v>10</v>
      </c>
      <c r="R77" s="2">
        <f>VLOOKUP(G77,Tabelka!$E$3:$F$7,2)</f>
        <v>4</v>
      </c>
      <c r="S77" s="2">
        <f>VLOOKUP(H77,Tabelka!$E$3:$F$7,2)</f>
        <v>10</v>
      </c>
      <c r="T77" s="1">
        <f>SUM(P77:S77)</f>
        <v>32</v>
      </c>
      <c r="U77" s="1">
        <f>IF(D77=6,2,0)+C77</f>
        <v>6</v>
      </c>
      <c r="V77" s="2">
        <f>O77+T77+U77</f>
        <v>63.2</v>
      </c>
      <c r="W77" s="2">
        <f>COUNTIF(V$2:V$515,V77)</f>
        <v>4</v>
      </c>
      <c r="X77" s="2">
        <f>COUNTIF(I77:M77,100)</f>
        <v>0</v>
      </c>
      <c r="Y77" s="2">
        <f t="shared" si="2"/>
        <v>38</v>
      </c>
      <c r="Z77" s="2" t="str">
        <f t="shared" si="3"/>
        <v>TAK</v>
      </c>
    </row>
    <row r="78" spans="1:26" x14ac:dyDescent="0.25">
      <c r="A78" s="2" t="s">
        <v>236</v>
      </c>
      <c r="B78" s="2" t="s">
        <v>90</v>
      </c>
      <c r="C78" s="2">
        <v>8</v>
      </c>
      <c r="D78" s="2">
        <v>3</v>
      </c>
      <c r="E78" s="2">
        <v>6</v>
      </c>
      <c r="F78" s="2">
        <v>3</v>
      </c>
      <c r="G78" s="2">
        <v>6</v>
      </c>
      <c r="H78" s="2">
        <v>2</v>
      </c>
      <c r="I78" s="2">
        <v>84</v>
      </c>
      <c r="J78" s="2">
        <v>77</v>
      </c>
      <c r="K78" s="2">
        <v>71</v>
      </c>
      <c r="L78" s="2">
        <v>71</v>
      </c>
      <c r="M78" s="2">
        <v>9</v>
      </c>
      <c r="N78" s="1">
        <f>AVERAGE(E78:H78)</f>
        <v>4.25</v>
      </c>
      <c r="O78" s="1">
        <f>SUM(I78:M78)/10</f>
        <v>31.2</v>
      </c>
      <c r="P78" s="3">
        <f>VLOOKUP(E78,Tabelka!$E$3:$F$7,2)</f>
        <v>10</v>
      </c>
      <c r="Q78" s="2">
        <f>VLOOKUP(F78,Tabelka!$E$3:$F$7,2)</f>
        <v>4</v>
      </c>
      <c r="R78" s="2">
        <f>VLOOKUP(G78,Tabelka!$E$3:$F$7,2)</f>
        <v>10</v>
      </c>
      <c r="S78" s="2">
        <f>VLOOKUP(H78,Tabelka!$E$3:$F$7,2)</f>
        <v>0</v>
      </c>
      <c r="T78" s="1">
        <f>SUM(P78:S78)</f>
        <v>24</v>
      </c>
      <c r="U78" s="1">
        <f>IF(D78=6,2,0)+C78</f>
        <v>8</v>
      </c>
      <c r="V78" s="2">
        <f>O78+T78+U78</f>
        <v>63.2</v>
      </c>
      <c r="W78" s="2">
        <f>COUNTIF(V$2:V$515,V78)</f>
        <v>4</v>
      </c>
      <c r="X78" s="2">
        <f>COUNTIF(I78:M78,100)</f>
        <v>0</v>
      </c>
      <c r="Y78" s="2">
        <f t="shared" si="2"/>
        <v>32</v>
      </c>
      <c r="Z78" s="2" t="str">
        <f t="shared" si="3"/>
        <v>TAK</v>
      </c>
    </row>
    <row r="79" spans="1:26" x14ac:dyDescent="0.25">
      <c r="A79" s="2" t="s">
        <v>410</v>
      </c>
      <c r="B79" s="2" t="s">
        <v>70</v>
      </c>
      <c r="C79" s="2">
        <v>2</v>
      </c>
      <c r="D79" s="2">
        <v>5</v>
      </c>
      <c r="E79" s="2">
        <v>6</v>
      </c>
      <c r="F79" s="2">
        <v>4</v>
      </c>
      <c r="G79" s="2">
        <v>6</v>
      </c>
      <c r="H79" s="2">
        <v>3</v>
      </c>
      <c r="I79" s="2">
        <v>88</v>
      </c>
      <c r="J79" s="2">
        <v>14</v>
      </c>
      <c r="K79" s="2">
        <v>98</v>
      </c>
      <c r="L79" s="2">
        <v>46</v>
      </c>
      <c r="M79" s="2">
        <v>66</v>
      </c>
      <c r="N79" s="1">
        <f>AVERAGE(E79:H79)</f>
        <v>4.75</v>
      </c>
      <c r="O79" s="1">
        <f>SUM(I79:M79)/10</f>
        <v>31.2</v>
      </c>
      <c r="P79" s="3">
        <f>VLOOKUP(E79,Tabelka!$E$3:$F$7,2)</f>
        <v>10</v>
      </c>
      <c r="Q79" s="2">
        <f>VLOOKUP(F79,Tabelka!$E$3:$F$7,2)</f>
        <v>6</v>
      </c>
      <c r="R79" s="2">
        <f>VLOOKUP(G79,Tabelka!$E$3:$F$7,2)</f>
        <v>10</v>
      </c>
      <c r="S79" s="2">
        <f>VLOOKUP(H79,Tabelka!$E$3:$F$7,2)</f>
        <v>4</v>
      </c>
      <c r="T79" s="1">
        <f>SUM(P79:S79)</f>
        <v>30</v>
      </c>
      <c r="U79" s="1">
        <f>IF(D79=6,2,0)+C79</f>
        <v>2</v>
      </c>
      <c r="V79" s="2">
        <f>O79+T79+U79</f>
        <v>63.2</v>
      </c>
      <c r="W79" s="2">
        <f>COUNTIF(V$2:V$515,V79)</f>
        <v>4</v>
      </c>
      <c r="X79" s="2">
        <f>COUNTIF(I79:M79,100)</f>
        <v>0</v>
      </c>
      <c r="Y79" s="2">
        <f t="shared" si="2"/>
        <v>32</v>
      </c>
      <c r="Z79" s="2" t="str">
        <f t="shared" si="3"/>
        <v>TAK</v>
      </c>
    </row>
    <row r="80" spans="1:26" x14ac:dyDescent="0.25">
      <c r="A80" s="2" t="s">
        <v>533</v>
      </c>
      <c r="B80" s="2" t="s">
        <v>45</v>
      </c>
      <c r="C80" s="2">
        <v>3</v>
      </c>
      <c r="D80" s="2">
        <v>6</v>
      </c>
      <c r="E80" s="2">
        <v>6</v>
      </c>
      <c r="F80" s="2">
        <v>6</v>
      </c>
      <c r="G80" s="2">
        <v>2</v>
      </c>
      <c r="H80" s="2">
        <v>5</v>
      </c>
      <c r="I80" s="2">
        <v>57</v>
      </c>
      <c r="J80" s="2">
        <v>44</v>
      </c>
      <c r="K80" s="2">
        <v>90</v>
      </c>
      <c r="L80" s="2">
        <v>33</v>
      </c>
      <c r="M80" s="2">
        <v>78</v>
      </c>
      <c r="N80" s="1">
        <f>AVERAGE(E80:H80)</f>
        <v>4.75</v>
      </c>
      <c r="O80" s="1">
        <f>SUM(I80:M80)/10</f>
        <v>30.2</v>
      </c>
      <c r="P80" s="3">
        <f>VLOOKUP(E80,Tabelka!$E$3:$F$7,2)</f>
        <v>10</v>
      </c>
      <c r="Q80" s="2">
        <f>VLOOKUP(F80,Tabelka!$E$3:$F$7,2)</f>
        <v>10</v>
      </c>
      <c r="R80" s="2">
        <f>VLOOKUP(G80,Tabelka!$E$3:$F$7,2)</f>
        <v>0</v>
      </c>
      <c r="S80" s="2">
        <f>VLOOKUP(H80,Tabelka!$E$3:$F$7,2)</f>
        <v>8</v>
      </c>
      <c r="T80" s="1">
        <f>SUM(P80:S80)</f>
        <v>28</v>
      </c>
      <c r="U80" s="1">
        <f>IF(D80=6,2,0)+C80</f>
        <v>5</v>
      </c>
      <c r="V80" s="2">
        <f>O80+T80+U80</f>
        <v>63.2</v>
      </c>
      <c r="W80" s="2">
        <f>COUNTIF(V$2:V$515,V80)</f>
        <v>4</v>
      </c>
      <c r="X80" s="2">
        <f>COUNTIF(I80:M80,100)</f>
        <v>0</v>
      </c>
      <c r="Y80" s="2">
        <f t="shared" si="2"/>
        <v>33</v>
      </c>
      <c r="Z80" s="2" t="str">
        <f t="shared" si="3"/>
        <v>TAK</v>
      </c>
    </row>
    <row r="81" spans="1:26" ht="30" x14ac:dyDescent="0.25">
      <c r="A81" s="2" t="s">
        <v>317</v>
      </c>
      <c r="B81" s="2" t="s">
        <v>232</v>
      </c>
      <c r="C81" s="2">
        <v>8</v>
      </c>
      <c r="D81" s="2">
        <v>4</v>
      </c>
      <c r="E81" s="2">
        <v>5</v>
      </c>
      <c r="F81" s="2">
        <v>5</v>
      </c>
      <c r="G81" s="2">
        <v>3</v>
      </c>
      <c r="H81" s="2">
        <v>4</v>
      </c>
      <c r="I81" s="2">
        <v>92</v>
      </c>
      <c r="J81" s="2">
        <v>71</v>
      </c>
      <c r="K81" s="2">
        <v>26</v>
      </c>
      <c r="L81" s="2">
        <v>42</v>
      </c>
      <c r="M81" s="2">
        <v>46</v>
      </c>
      <c r="N81" s="1">
        <f>AVERAGE(E81:H81)</f>
        <v>4.25</v>
      </c>
      <c r="O81" s="1">
        <f>SUM(I81:M81)/10</f>
        <v>27.7</v>
      </c>
      <c r="P81" s="3">
        <f>VLOOKUP(E81,Tabelka!$E$3:$F$7,2)</f>
        <v>8</v>
      </c>
      <c r="Q81" s="2">
        <f>VLOOKUP(F81,Tabelka!$E$3:$F$7,2)</f>
        <v>8</v>
      </c>
      <c r="R81" s="2">
        <f>VLOOKUP(G81,Tabelka!$E$3:$F$7,2)</f>
        <v>4</v>
      </c>
      <c r="S81" s="2">
        <f>VLOOKUP(H81,Tabelka!$E$3:$F$7,2)</f>
        <v>6</v>
      </c>
      <c r="T81" s="1">
        <f>SUM(P81:S81)</f>
        <v>26</v>
      </c>
      <c r="U81" s="1">
        <f>IF(D81=6,2,0)+C81</f>
        <v>8</v>
      </c>
      <c r="V81" s="2">
        <f>O81+T81+U81</f>
        <v>61.7</v>
      </c>
      <c r="W81" s="2">
        <f>COUNTIF(V$2:V$515,V81)</f>
        <v>4</v>
      </c>
      <c r="X81" s="2">
        <f>COUNTIF(I81:M81,100)</f>
        <v>0</v>
      </c>
      <c r="Y81" s="2">
        <f t="shared" si="2"/>
        <v>34</v>
      </c>
      <c r="Z81" s="2" t="str">
        <f t="shared" si="3"/>
        <v>TAK</v>
      </c>
    </row>
    <row r="82" spans="1:26" x14ac:dyDescent="0.25">
      <c r="A82" s="2" t="s">
        <v>464</v>
      </c>
      <c r="B82" s="2" t="s">
        <v>445</v>
      </c>
      <c r="C82" s="2">
        <v>6</v>
      </c>
      <c r="D82" s="2">
        <v>3</v>
      </c>
      <c r="E82" s="2">
        <v>5</v>
      </c>
      <c r="F82" s="2">
        <v>5</v>
      </c>
      <c r="G82" s="2">
        <v>2</v>
      </c>
      <c r="H82" s="2">
        <v>6</v>
      </c>
      <c r="I82" s="2">
        <v>56</v>
      </c>
      <c r="J82" s="2">
        <v>90</v>
      </c>
      <c r="K82" s="2">
        <v>35</v>
      </c>
      <c r="L82" s="2">
        <v>68</v>
      </c>
      <c r="M82" s="2">
        <v>48</v>
      </c>
      <c r="N82" s="1">
        <f>AVERAGE(E82:H82)</f>
        <v>4.5</v>
      </c>
      <c r="O82" s="1">
        <f>SUM(I82:M82)/10</f>
        <v>29.7</v>
      </c>
      <c r="P82" s="3">
        <f>VLOOKUP(E82,Tabelka!$E$3:$F$7,2)</f>
        <v>8</v>
      </c>
      <c r="Q82" s="2">
        <f>VLOOKUP(F82,Tabelka!$E$3:$F$7,2)</f>
        <v>8</v>
      </c>
      <c r="R82" s="2">
        <f>VLOOKUP(G82,Tabelka!$E$3:$F$7,2)</f>
        <v>0</v>
      </c>
      <c r="S82" s="2">
        <f>VLOOKUP(H82,Tabelka!$E$3:$F$7,2)</f>
        <v>10</v>
      </c>
      <c r="T82" s="1">
        <f>SUM(P82:S82)</f>
        <v>26</v>
      </c>
      <c r="U82" s="1">
        <f>IF(D82=6,2,0)+C82</f>
        <v>6</v>
      </c>
      <c r="V82" s="2">
        <f>O82+T82+U82</f>
        <v>61.7</v>
      </c>
      <c r="W82" s="2">
        <f>COUNTIF(V$2:V$515,V82)</f>
        <v>4</v>
      </c>
      <c r="X82" s="2">
        <f>COUNTIF(I82:M82,100)</f>
        <v>0</v>
      </c>
      <c r="Y82" s="2">
        <f t="shared" si="2"/>
        <v>32</v>
      </c>
      <c r="Z82" s="2" t="str">
        <f t="shared" si="3"/>
        <v>TAK</v>
      </c>
    </row>
    <row r="83" spans="1:26" x14ac:dyDescent="0.25">
      <c r="A83" s="2" t="s">
        <v>69</v>
      </c>
      <c r="B83" s="2" t="s">
        <v>70</v>
      </c>
      <c r="C83" s="2">
        <v>3</v>
      </c>
      <c r="D83" s="2">
        <v>5</v>
      </c>
      <c r="E83" s="2">
        <v>4</v>
      </c>
      <c r="F83" s="2">
        <v>4</v>
      </c>
      <c r="G83" s="2">
        <v>6</v>
      </c>
      <c r="H83" s="2">
        <v>4</v>
      </c>
      <c r="I83" s="2">
        <v>77</v>
      </c>
      <c r="J83" s="2">
        <v>80</v>
      </c>
      <c r="K83" s="2">
        <v>44</v>
      </c>
      <c r="L83" s="2">
        <v>96</v>
      </c>
      <c r="M83" s="2">
        <v>10</v>
      </c>
      <c r="N83" s="1">
        <f>AVERAGE(E83:H83)</f>
        <v>4.5</v>
      </c>
      <c r="O83" s="1">
        <f>SUM(I83:M83)/10</f>
        <v>30.7</v>
      </c>
      <c r="P83" s="3">
        <f>VLOOKUP(E83,Tabelka!$E$3:$F$7,2)</f>
        <v>6</v>
      </c>
      <c r="Q83" s="2">
        <f>VLOOKUP(F83,Tabelka!$E$3:$F$7,2)</f>
        <v>6</v>
      </c>
      <c r="R83" s="2">
        <f>VLOOKUP(G83,Tabelka!$E$3:$F$7,2)</f>
        <v>10</v>
      </c>
      <c r="S83" s="2">
        <f>VLOOKUP(H83,Tabelka!$E$3:$F$7,2)</f>
        <v>6</v>
      </c>
      <c r="T83" s="1">
        <f>SUM(P83:S83)</f>
        <v>28</v>
      </c>
      <c r="U83" s="1">
        <f>IF(D83=6,2,0)+C83</f>
        <v>3</v>
      </c>
      <c r="V83" s="2">
        <f>O83+T83+U83</f>
        <v>61.7</v>
      </c>
      <c r="W83" s="2">
        <f>COUNTIF(V$2:V$515,V83)</f>
        <v>4</v>
      </c>
      <c r="X83" s="2">
        <f>COUNTIF(I83:M83,100)</f>
        <v>0</v>
      </c>
      <c r="Y83" s="2">
        <f t="shared" si="2"/>
        <v>31</v>
      </c>
      <c r="Z83" s="2" t="str">
        <f t="shared" si="3"/>
        <v>TAK</v>
      </c>
    </row>
    <row r="84" spans="1:26" ht="30" x14ac:dyDescent="0.25">
      <c r="A84" s="2" t="s">
        <v>496</v>
      </c>
      <c r="B84" s="2" t="s">
        <v>369</v>
      </c>
      <c r="C84" s="2">
        <v>7</v>
      </c>
      <c r="D84" s="2">
        <v>3</v>
      </c>
      <c r="E84" s="2">
        <v>6</v>
      </c>
      <c r="F84" s="2">
        <v>2</v>
      </c>
      <c r="G84" s="2">
        <v>6</v>
      </c>
      <c r="H84" s="2">
        <v>5</v>
      </c>
      <c r="I84" s="2">
        <v>20</v>
      </c>
      <c r="J84" s="2">
        <v>58</v>
      </c>
      <c r="K84" s="2">
        <v>93</v>
      </c>
      <c r="L84" s="2">
        <v>53</v>
      </c>
      <c r="M84" s="2">
        <v>35</v>
      </c>
      <c r="N84" s="1">
        <f>AVERAGE(E84:H84)</f>
        <v>4.75</v>
      </c>
      <c r="O84" s="1">
        <f>SUM(I84:M84)/10</f>
        <v>25.9</v>
      </c>
      <c r="P84" s="3">
        <f>VLOOKUP(E84,Tabelka!$E$3:$F$7,2)</f>
        <v>10</v>
      </c>
      <c r="Q84" s="2">
        <f>VLOOKUP(F84,Tabelka!$E$3:$F$7,2)</f>
        <v>0</v>
      </c>
      <c r="R84" s="2">
        <f>VLOOKUP(G84,Tabelka!$E$3:$F$7,2)</f>
        <v>10</v>
      </c>
      <c r="S84" s="2">
        <f>VLOOKUP(H84,Tabelka!$E$3:$F$7,2)</f>
        <v>8</v>
      </c>
      <c r="T84" s="1">
        <f>SUM(P84:S84)</f>
        <v>28</v>
      </c>
      <c r="U84" s="1">
        <f>IF(D84=6,2,0)+C84</f>
        <v>7</v>
      </c>
      <c r="V84" s="2">
        <f>O84+T84+U84</f>
        <v>60.9</v>
      </c>
      <c r="W84" s="2">
        <f>COUNTIF(V$2:V$515,V84)</f>
        <v>4</v>
      </c>
      <c r="X84" s="2">
        <f>COUNTIF(I84:M84,100)</f>
        <v>0</v>
      </c>
      <c r="Y84" s="2">
        <f t="shared" si="2"/>
        <v>35</v>
      </c>
      <c r="Z84" s="2" t="str">
        <f t="shared" si="3"/>
        <v>TAK</v>
      </c>
    </row>
    <row r="85" spans="1:26" x14ac:dyDescent="0.25">
      <c r="A85" s="2" t="s">
        <v>564</v>
      </c>
      <c r="B85" s="2" t="s">
        <v>145</v>
      </c>
      <c r="C85" s="2">
        <v>6</v>
      </c>
      <c r="D85" s="2">
        <v>4</v>
      </c>
      <c r="E85" s="2">
        <v>5</v>
      </c>
      <c r="F85" s="2">
        <v>6</v>
      </c>
      <c r="G85" s="2">
        <v>2</v>
      </c>
      <c r="H85" s="2">
        <v>5</v>
      </c>
      <c r="I85" s="2">
        <v>56</v>
      </c>
      <c r="J85" s="2">
        <v>47</v>
      </c>
      <c r="K85" s="2">
        <v>34</v>
      </c>
      <c r="L85" s="2">
        <v>65</v>
      </c>
      <c r="M85" s="2">
        <v>87</v>
      </c>
      <c r="N85" s="1">
        <f>AVERAGE(E85:H85)</f>
        <v>4.5</v>
      </c>
      <c r="O85" s="1">
        <f>SUM(I85:M85)/10</f>
        <v>28.9</v>
      </c>
      <c r="P85" s="3">
        <f>VLOOKUP(E85,Tabelka!$E$3:$F$7,2)</f>
        <v>8</v>
      </c>
      <c r="Q85" s="2">
        <f>VLOOKUP(F85,Tabelka!$E$3:$F$7,2)</f>
        <v>10</v>
      </c>
      <c r="R85" s="2">
        <f>VLOOKUP(G85,Tabelka!$E$3:$F$7,2)</f>
        <v>0</v>
      </c>
      <c r="S85" s="2">
        <f>VLOOKUP(H85,Tabelka!$E$3:$F$7,2)</f>
        <v>8</v>
      </c>
      <c r="T85" s="1">
        <f>SUM(P85:S85)</f>
        <v>26</v>
      </c>
      <c r="U85" s="1">
        <f>IF(D85=6,2,0)+C85</f>
        <v>6</v>
      </c>
      <c r="V85" s="2">
        <f>O85+T85+U85</f>
        <v>60.9</v>
      </c>
      <c r="W85" s="2">
        <f>COUNTIF(V$2:V$515,V85)</f>
        <v>4</v>
      </c>
      <c r="X85" s="2">
        <f>COUNTIF(I85:M85,100)</f>
        <v>0</v>
      </c>
      <c r="Y85" s="2">
        <f t="shared" si="2"/>
        <v>32</v>
      </c>
      <c r="Z85" s="2" t="str">
        <f t="shared" si="3"/>
        <v>TAK</v>
      </c>
    </row>
    <row r="86" spans="1:26" x14ac:dyDescent="0.25">
      <c r="A86" s="2" t="s">
        <v>298</v>
      </c>
      <c r="B86" s="2" t="s">
        <v>299</v>
      </c>
      <c r="C86" s="2">
        <v>4</v>
      </c>
      <c r="D86" s="2">
        <v>3</v>
      </c>
      <c r="E86" s="2">
        <v>6</v>
      </c>
      <c r="F86" s="2">
        <v>4</v>
      </c>
      <c r="G86" s="2">
        <v>4</v>
      </c>
      <c r="H86" s="2">
        <v>3</v>
      </c>
      <c r="I86" s="2">
        <v>48</v>
      </c>
      <c r="J86" s="2">
        <v>71</v>
      </c>
      <c r="K86" s="2">
        <v>40</v>
      </c>
      <c r="L86" s="2">
        <v>67</v>
      </c>
      <c r="M86" s="2">
        <v>83</v>
      </c>
      <c r="N86" s="1">
        <f>AVERAGE(E86:H86)</f>
        <v>4.25</v>
      </c>
      <c r="O86" s="1">
        <f>SUM(I86:M86)/10</f>
        <v>30.9</v>
      </c>
      <c r="P86" s="3">
        <f>VLOOKUP(E86,Tabelka!$E$3:$F$7,2)</f>
        <v>10</v>
      </c>
      <c r="Q86" s="2">
        <f>VLOOKUP(F86,Tabelka!$E$3:$F$7,2)</f>
        <v>6</v>
      </c>
      <c r="R86" s="2">
        <f>VLOOKUP(G86,Tabelka!$E$3:$F$7,2)</f>
        <v>6</v>
      </c>
      <c r="S86" s="2">
        <f>VLOOKUP(H86,Tabelka!$E$3:$F$7,2)</f>
        <v>4</v>
      </c>
      <c r="T86" s="1">
        <f>SUM(P86:S86)</f>
        <v>26</v>
      </c>
      <c r="U86" s="1">
        <f>IF(D86=6,2,0)+C86</f>
        <v>4</v>
      </c>
      <c r="V86" s="2">
        <f>O86+T86+U86</f>
        <v>60.9</v>
      </c>
      <c r="W86" s="2">
        <f>COUNTIF(V$2:V$515,V86)</f>
        <v>4</v>
      </c>
      <c r="X86" s="2">
        <f>COUNTIF(I86:M86,100)</f>
        <v>0</v>
      </c>
      <c r="Y86" s="2">
        <f t="shared" si="2"/>
        <v>30</v>
      </c>
      <c r="Z86" s="2" t="str">
        <f t="shared" si="3"/>
        <v/>
      </c>
    </row>
    <row r="87" spans="1:26" x14ac:dyDescent="0.25">
      <c r="A87" s="2" t="s">
        <v>504</v>
      </c>
      <c r="B87" s="2" t="s">
        <v>367</v>
      </c>
      <c r="C87" s="2">
        <v>0</v>
      </c>
      <c r="D87" s="2">
        <v>2</v>
      </c>
      <c r="E87" s="2">
        <v>5</v>
      </c>
      <c r="F87" s="2">
        <v>6</v>
      </c>
      <c r="G87" s="2">
        <v>6</v>
      </c>
      <c r="H87" s="2">
        <v>3</v>
      </c>
      <c r="I87" s="2">
        <v>36</v>
      </c>
      <c r="J87" s="2">
        <v>94</v>
      </c>
      <c r="K87" s="2">
        <v>52</v>
      </c>
      <c r="L87" s="2">
        <v>50</v>
      </c>
      <c r="M87" s="2">
        <v>57</v>
      </c>
      <c r="N87" s="1">
        <f>AVERAGE(E87:H87)</f>
        <v>5</v>
      </c>
      <c r="O87" s="1">
        <f>SUM(I87:M87)/10</f>
        <v>28.9</v>
      </c>
      <c r="P87" s="3">
        <f>VLOOKUP(E87,Tabelka!$E$3:$F$7,2)</f>
        <v>8</v>
      </c>
      <c r="Q87" s="2">
        <f>VLOOKUP(F87,Tabelka!$E$3:$F$7,2)</f>
        <v>10</v>
      </c>
      <c r="R87" s="2">
        <f>VLOOKUP(G87,Tabelka!$E$3:$F$7,2)</f>
        <v>10</v>
      </c>
      <c r="S87" s="2">
        <f>VLOOKUP(H87,Tabelka!$E$3:$F$7,2)</f>
        <v>4</v>
      </c>
      <c r="T87" s="1">
        <f>SUM(P87:S87)</f>
        <v>32</v>
      </c>
      <c r="U87" s="1">
        <f>IF(D87=6,2,0)+C87</f>
        <v>0</v>
      </c>
      <c r="V87" s="2">
        <f>O87+T87+U87</f>
        <v>60.9</v>
      </c>
      <c r="W87" s="2">
        <f>COUNTIF(V$2:V$515,V87)</f>
        <v>4</v>
      </c>
      <c r="X87" s="2">
        <f>COUNTIF(I87:M87,100)</f>
        <v>0</v>
      </c>
      <c r="Y87" s="2">
        <f t="shared" si="2"/>
        <v>32</v>
      </c>
      <c r="Z87" s="2" t="str">
        <f t="shared" si="3"/>
        <v>TAK</v>
      </c>
    </row>
    <row r="88" spans="1:26" x14ac:dyDescent="0.25">
      <c r="A88" s="2" t="s">
        <v>642</v>
      </c>
      <c r="B88" s="2" t="s">
        <v>43</v>
      </c>
      <c r="C88" s="2">
        <v>1</v>
      </c>
      <c r="D88" s="2">
        <v>3</v>
      </c>
      <c r="E88" s="2">
        <v>5</v>
      </c>
      <c r="F88" s="2">
        <v>6</v>
      </c>
      <c r="G88" s="2">
        <v>2</v>
      </c>
      <c r="H88" s="2">
        <v>5</v>
      </c>
      <c r="I88" s="2">
        <v>53</v>
      </c>
      <c r="J88" s="2">
        <v>25</v>
      </c>
      <c r="K88" s="2">
        <v>62</v>
      </c>
      <c r="L88" s="2">
        <v>74</v>
      </c>
      <c r="M88" s="2">
        <v>81</v>
      </c>
      <c r="N88" s="1">
        <f>AVERAGE(E88:H88)</f>
        <v>4.5</v>
      </c>
      <c r="O88" s="1">
        <f>SUM(I88:M88)/10</f>
        <v>29.5</v>
      </c>
      <c r="P88" s="3">
        <f>VLOOKUP(E88,Tabelka!$E$3:$F$7,2)</f>
        <v>8</v>
      </c>
      <c r="Q88" s="2">
        <f>VLOOKUP(F88,Tabelka!$E$3:$F$7,2)</f>
        <v>10</v>
      </c>
      <c r="R88" s="2">
        <f>VLOOKUP(G88,Tabelka!$E$3:$F$7,2)</f>
        <v>0</v>
      </c>
      <c r="S88" s="2">
        <f>VLOOKUP(H88,Tabelka!$E$3:$F$7,2)</f>
        <v>8</v>
      </c>
      <c r="T88" s="1">
        <f>SUM(P88:S88)</f>
        <v>26</v>
      </c>
      <c r="U88" s="1">
        <f>IF(D88=6,2,0)+C88</f>
        <v>1</v>
      </c>
      <c r="V88" s="2">
        <f>O88+T88+U88</f>
        <v>56.5</v>
      </c>
      <c r="W88" s="2">
        <f>COUNTIF(V$2:V$515,V88)</f>
        <v>4</v>
      </c>
      <c r="X88" s="2">
        <f>COUNTIF(I88:M88,100)</f>
        <v>0</v>
      </c>
      <c r="Y88" s="2">
        <f t="shared" si="2"/>
        <v>27</v>
      </c>
      <c r="Z88" s="2" t="str">
        <f t="shared" si="3"/>
        <v/>
      </c>
    </row>
    <row r="89" spans="1:26" x14ac:dyDescent="0.25">
      <c r="A89" s="2" t="s">
        <v>211</v>
      </c>
      <c r="B89" s="2" t="s">
        <v>78</v>
      </c>
      <c r="C89" s="2">
        <v>4</v>
      </c>
      <c r="D89" s="2">
        <v>3</v>
      </c>
      <c r="E89" s="2">
        <v>4</v>
      </c>
      <c r="F89" s="2">
        <v>2</v>
      </c>
      <c r="G89" s="2">
        <v>5</v>
      </c>
      <c r="H89" s="2">
        <v>6</v>
      </c>
      <c r="I89" s="2">
        <v>53</v>
      </c>
      <c r="J89" s="2">
        <v>74</v>
      </c>
      <c r="K89" s="2">
        <v>66</v>
      </c>
      <c r="L89" s="2">
        <v>37</v>
      </c>
      <c r="M89" s="2">
        <v>55</v>
      </c>
      <c r="N89" s="1">
        <f>AVERAGE(E89:H89)</f>
        <v>4.25</v>
      </c>
      <c r="O89" s="1">
        <f>SUM(I89:M89)/10</f>
        <v>28.5</v>
      </c>
      <c r="P89" s="3">
        <f>VLOOKUP(E89,Tabelka!$E$3:$F$7,2)</f>
        <v>6</v>
      </c>
      <c r="Q89" s="2">
        <f>VLOOKUP(F89,Tabelka!$E$3:$F$7,2)</f>
        <v>0</v>
      </c>
      <c r="R89" s="2">
        <f>VLOOKUP(G89,Tabelka!$E$3:$F$7,2)</f>
        <v>8</v>
      </c>
      <c r="S89" s="2">
        <f>VLOOKUP(H89,Tabelka!$E$3:$F$7,2)</f>
        <v>10</v>
      </c>
      <c r="T89" s="1">
        <f>SUM(P89:S89)</f>
        <v>24</v>
      </c>
      <c r="U89" s="1">
        <f>IF(D89=6,2,0)+C89</f>
        <v>4</v>
      </c>
      <c r="V89" s="2">
        <f>O89+T89+U89</f>
        <v>56.5</v>
      </c>
      <c r="W89" s="2">
        <f>COUNTIF(V$2:V$515,V89)</f>
        <v>4</v>
      </c>
      <c r="X89" s="2">
        <f>COUNTIF(I89:M89,100)</f>
        <v>0</v>
      </c>
      <c r="Y89" s="2">
        <f t="shared" si="2"/>
        <v>28</v>
      </c>
      <c r="Z89" s="2" t="str">
        <f t="shared" si="3"/>
        <v/>
      </c>
    </row>
    <row r="90" spans="1:26" x14ac:dyDescent="0.25">
      <c r="A90" s="2" t="s">
        <v>353</v>
      </c>
      <c r="B90" s="2" t="s">
        <v>86</v>
      </c>
      <c r="C90" s="2">
        <v>2</v>
      </c>
      <c r="D90" s="2">
        <v>3</v>
      </c>
      <c r="E90" s="2">
        <v>2</v>
      </c>
      <c r="F90" s="2">
        <v>5</v>
      </c>
      <c r="G90" s="2">
        <v>5</v>
      </c>
      <c r="H90" s="2">
        <v>4</v>
      </c>
      <c r="I90" s="2">
        <v>60</v>
      </c>
      <c r="J90" s="2">
        <v>48</v>
      </c>
      <c r="K90" s="2">
        <v>73</v>
      </c>
      <c r="L90" s="2">
        <v>93</v>
      </c>
      <c r="M90" s="2">
        <v>51</v>
      </c>
      <c r="N90" s="1">
        <f>AVERAGE(E90:H90)</f>
        <v>4</v>
      </c>
      <c r="O90" s="1">
        <f>SUM(I90:M90)/10</f>
        <v>32.5</v>
      </c>
      <c r="P90" s="3">
        <f>VLOOKUP(E90,Tabelka!$E$3:$F$7,2)</f>
        <v>0</v>
      </c>
      <c r="Q90" s="2">
        <f>VLOOKUP(F90,Tabelka!$E$3:$F$7,2)</f>
        <v>8</v>
      </c>
      <c r="R90" s="2">
        <f>VLOOKUP(G90,Tabelka!$E$3:$F$7,2)</f>
        <v>8</v>
      </c>
      <c r="S90" s="2">
        <f>VLOOKUP(H90,Tabelka!$E$3:$F$7,2)</f>
        <v>6</v>
      </c>
      <c r="T90" s="1">
        <f>SUM(P90:S90)</f>
        <v>22</v>
      </c>
      <c r="U90" s="1">
        <f>IF(D90=6,2,0)+C90</f>
        <v>2</v>
      </c>
      <c r="V90" s="2">
        <f>O90+T90+U90</f>
        <v>56.5</v>
      </c>
      <c r="W90" s="2">
        <f>COUNTIF(V$2:V$515,V90)</f>
        <v>4</v>
      </c>
      <c r="X90" s="2">
        <f>COUNTIF(I90:M90,100)</f>
        <v>0</v>
      </c>
      <c r="Y90" s="2">
        <f t="shared" si="2"/>
        <v>24</v>
      </c>
      <c r="Z90" s="2" t="str">
        <f t="shared" si="3"/>
        <v/>
      </c>
    </row>
    <row r="91" spans="1:26" x14ac:dyDescent="0.25">
      <c r="A91" s="2" t="s">
        <v>31</v>
      </c>
      <c r="B91" s="2" t="s">
        <v>32</v>
      </c>
      <c r="C91" s="2">
        <v>4</v>
      </c>
      <c r="D91" s="2">
        <v>3</v>
      </c>
      <c r="E91" s="2">
        <v>3</v>
      </c>
      <c r="F91" s="2">
        <v>6</v>
      </c>
      <c r="G91" s="2">
        <v>6</v>
      </c>
      <c r="H91" s="2">
        <v>2</v>
      </c>
      <c r="I91" s="2">
        <v>77</v>
      </c>
      <c r="J91" s="2">
        <v>8</v>
      </c>
      <c r="K91" s="2">
        <v>71</v>
      </c>
      <c r="L91" s="2">
        <v>88</v>
      </c>
      <c r="M91" s="2">
        <v>41</v>
      </c>
      <c r="N91" s="1">
        <f>AVERAGE(E91:H91)</f>
        <v>4.25</v>
      </c>
      <c r="O91" s="1">
        <f>SUM(I91:M91)/10</f>
        <v>28.5</v>
      </c>
      <c r="P91" s="3">
        <f>VLOOKUP(E91,Tabelka!$E$3:$F$7,2)</f>
        <v>4</v>
      </c>
      <c r="Q91" s="2">
        <f>VLOOKUP(F91,Tabelka!$E$3:$F$7,2)</f>
        <v>10</v>
      </c>
      <c r="R91" s="2">
        <f>VLOOKUP(G91,Tabelka!$E$3:$F$7,2)</f>
        <v>10</v>
      </c>
      <c r="S91" s="2">
        <f>VLOOKUP(H91,Tabelka!$E$3:$F$7,2)</f>
        <v>0</v>
      </c>
      <c r="T91" s="1">
        <f>SUM(P91:S91)</f>
        <v>24</v>
      </c>
      <c r="U91" s="1">
        <f>IF(D91=6,2,0)+C91</f>
        <v>4</v>
      </c>
      <c r="V91" s="2">
        <f>O91+T91+U91</f>
        <v>56.5</v>
      </c>
      <c r="W91" s="2">
        <f>COUNTIF(V$2:V$515,V91)</f>
        <v>4</v>
      </c>
      <c r="X91" s="2">
        <f>COUNTIF(I91:M91,100)</f>
        <v>0</v>
      </c>
      <c r="Y91" s="2">
        <f t="shared" si="2"/>
        <v>28</v>
      </c>
      <c r="Z91" s="2" t="str">
        <f t="shared" si="3"/>
        <v/>
      </c>
    </row>
    <row r="92" spans="1:26" x14ac:dyDescent="0.25">
      <c r="A92" s="2" t="s">
        <v>535</v>
      </c>
      <c r="B92" s="2" t="s">
        <v>536</v>
      </c>
      <c r="C92" s="2">
        <v>1</v>
      </c>
      <c r="D92" s="2">
        <v>5</v>
      </c>
      <c r="E92" s="2">
        <v>5</v>
      </c>
      <c r="F92" s="2">
        <v>6</v>
      </c>
      <c r="G92" s="2">
        <v>4</v>
      </c>
      <c r="H92" s="2">
        <v>6</v>
      </c>
      <c r="I92" s="2">
        <v>19</v>
      </c>
      <c r="J92" s="2">
        <v>32</v>
      </c>
      <c r="K92" s="2">
        <v>74</v>
      </c>
      <c r="L92" s="2">
        <v>31</v>
      </c>
      <c r="M92" s="2">
        <v>58</v>
      </c>
      <c r="N92" s="1">
        <f>AVERAGE(E92:H92)</f>
        <v>5.25</v>
      </c>
      <c r="O92" s="1">
        <f>SUM(I92:M92)/10</f>
        <v>21.4</v>
      </c>
      <c r="P92" s="3">
        <f>VLOOKUP(E92,Tabelka!$E$3:$F$7,2)</f>
        <v>8</v>
      </c>
      <c r="Q92" s="2">
        <f>VLOOKUP(F92,Tabelka!$E$3:$F$7,2)</f>
        <v>10</v>
      </c>
      <c r="R92" s="2">
        <f>VLOOKUP(G92,Tabelka!$E$3:$F$7,2)</f>
        <v>6</v>
      </c>
      <c r="S92" s="2">
        <f>VLOOKUP(H92,Tabelka!$E$3:$F$7,2)</f>
        <v>10</v>
      </c>
      <c r="T92" s="1">
        <f>SUM(P92:S92)</f>
        <v>34</v>
      </c>
      <c r="U92" s="1">
        <f>IF(D92=6,2,0)+C92</f>
        <v>1</v>
      </c>
      <c r="V92" s="2">
        <f>O92+T92+U92</f>
        <v>56.4</v>
      </c>
      <c r="W92" s="2">
        <f>COUNTIF(V$2:V$515,V92)</f>
        <v>4</v>
      </c>
      <c r="X92" s="2">
        <f>COUNTIF(I92:M92,100)</f>
        <v>0</v>
      </c>
      <c r="Y92" s="2">
        <f t="shared" si="2"/>
        <v>35</v>
      </c>
      <c r="Z92" s="2" t="str">
        <f t="shared" si="3"/>
        <v>TAK</v>
      </c>
    </row>
    <row r="93" spans="1:26" x14ac:dyDescent="0.25">
      <c r="A93" s="2" t="s">
        <v>97</v>
      </c>
      <c r="B93" s="2" t="s">
        <v>90</v>
      </c>
      <c r="C93" s="2">
        <v>8</v>
      </c>
      <c r="D93" s="2">
        <v>2</v>
      </c>
      <c r="E93" s="2">
        <v>2</v>
      </c>
      <c r="F93" s="2">
        <v>3</v>
      </c>
      <c r="G93" s="2">
        <v>4</v>
      </c>
      <c r="H93" s="2">
        <v>3</v>
      </c>
      <c r="I93" s="2">
        <v>18</v>
      </c>
      <c r="J93" s="2">
        <v>83</v>
      </c>
      <c r="K93" s="2">
        <v>86</v>
      </c>
      <c r="L93" s="2">
        <v>67</v>
      </c>
      <c r="M93" s="2">
        <v>90</v>
      </c>
      <c r="N93" s="1">
        <f>AVERAGE(E93:H93)</f>
        <v>3</v>
      </c>
      <c r="O93" s="1">
        <f>SUM(I93:M93)/10</f>
        <v>34.4</v>
      </c>
      <c r="P93" s="3">
        <f>VLOOKUP(E93,Tabelka!$E$3:$F$7,2)</f>
        <v>0</v>
      </c>
      <c r="Q93" s="2">
        <f>VLOOKUP(F93,Tabelka!$E$3:$F$7,2)</f>
        <v>4</v>
      </c>
      <c r="R93" s="2">
        <f>VLOOKUP(G93,Tabelka!$E$3:$F$7,2)</f>
        <v>6</v>
      </c>
      <c r="S93" s="2">
        <f>VLOOKUP(H93,Tabelka!$E$3:$F$7,2)</f>
        <v>4</v>
      </c>
      <c r="T93" s="1">
        <f>SUM(P93:S93)</f>
        <v>14</v>
      </c>
      <c r="U93" s="1">
        <f>IF(D93=6,2,0)+C93</f>
        <v>8</v>
      </c>
      <c r="V93" s="2">
        <f>O93+T93+U93</f>
        <v>56.4</v>
      </c>
      <c r="W93" s="2">
        <f>COUNTIF(V$2:V$515,V93)</f>
        <v>4</v>
      </c>
      <c r="X93" s="2">
        <f>COUNTIF(I93:M93,100)</f>
        <v>0</v>
      </c>
      <c r="Y93" s="2">
        <f t="shared" si="2"/>
        <v>22</v>
      </c>
      <c r="Z93" s="2" t="str">
        <f t="shared" si="3"/>
        <v/>
      </c>
    </row>
    <row r="94" spans="1:26" ht="30" x14ac:dyDescent="0.25">
      <c r="A94" s="2" t="s">
        <v>325</v>
      </c>
      <c r="B94" s="2" t="s">
        <v>326</v>
      </c>
      <c r="C94" s="2">
        <v>7</v>
      </c>
      <c r="D94" s="2">
        <v>3</v>
      </c>
      <c r="E94" s="2">
        <v>3</v>
      </c>
      <c r="F94" s="2">
        <v>2</v>
      </c>
      <c r="G94" s="2">
        <v>6</v>
      </c>
      <c r="H94" s="2">
        <v>5</v>
      </c>
      <c r="I94" s="2">
        <v>84</v>
      </c>
      <c r="J94" s="2">
        <v>70</v>
      </c>
      <c r="K94" s="2">
        <v>57</v>
      </c>
      <c r="L94" s="2">
        <v>62</v>
      </c>
      <c r="M94" s="2">
        <v>1</v>
      </c>
      <c r="N94" s="1">
        <f>AVERAGE(E94:H94)</f>
        <v>4</v>
      </c>
      <c r="O94" s="1">
        <f>SUM(I94:M94)/10</f>
        <v>27.4</v>
      </c>
      <c r="P94" s="3">
        <f>VLOOKUP(E94,Tabelka!$E$3:$F$7,2)</f>
        <v>4</v>
      </c>
      <c r="Q94" s="2">
        <f>VLOOKUP(F94,Tabelka!$E$3:$F$7,2)</f>
        <v>0</v>
      </c>
      <c r="R94" s="2">
        <f>VLOOKUP(G94,Tabelka!$E$3:$F$7,2)</f>
        <v>10</v>
      </c>
      <c r="S94" s="2">
        <f>VLOOKUP(H94,Tabelka!$E$3:$F$7,2)</f>
        <v>8</v>
      </c>
      <c r="T94" s="1">
        <f>SUM(P94:S94)</f>
        <v>22</v>
      </c>
      <c r="U94" s="1">
        <f>IF(D94=6,2,0)+C94</f>
        <v>7</v>
      </c>
      <c r="V94" s="2">
        <f>O94+T94+U94</f>
        <v>56.4</v>
      </c>
      <c r="W94" s="2">
        <f>COUNTIF(V$2:V$515,V94)</f>
        <v>4</v>
      </c>
      <c r="X94" s="2">
        <f>COUNTIF(I94:M94,100)</f>
        <v>0</v>
      </c>
      <c r="Y94" s="2">
        <f t="shared" si="2"/>
        <v>29</v>
      </c>
      <c r="Z94" s="2" t="str">
        <f t="shared" si="3"/>
        <v>TAK</v>
      </c>
    </row>
    <row r="95" spans="1:26" ht="30" x14ac:dyDescent="0.25">
      <c r="A95" s="2" t="s">
        <v>272</v>
      </c>
      <c r="B95" s="2" t="s">
        <v>273</v>
      </c>
      <c r="C95" s="2">
        <v>0</v>
      </c>
      <c r="D95" s="2">
        <v>5</v>
      </c>
      <c r="E95" s="2">
        <v>5</v>
      </c>
      <c r="F95" s="2">
        <v>3</v>
      </c>
      <c r="G95" s="2">
        <v>3</v>
      </c>
      <c r="H95" s="2">
        <v>4</v>
      </c>
      <c r="I95" s="2">
        <v>92</v>
      </c>
      <c r="J95" s="2">
        <v>58</v>
      </c>
      <c r="K95" s="2">
        <v>73</v>
      </c>
      <c r="L95" s="2">
        <v>53</v>
      </c>
      <c r="M95" s="2">
        <v>68</v>
      </c>
      <c r="N95" s="1">
        <f>AVERAGE(E95:H95)</f>
        <v>3.75</v>
      </c>
      <c r="O95" s="1">
        <f>SUM(I95:M95)/10</f>
        <v>34.4</v>
      </c>
      <c r="P95" s="3">
        <f>VLOOKUP(E95,Tabelka!$E$3:$F$7,2)</f>
        <v>8</v>
      </c>
      <c r="Q95" s="2">
        <f>VLOOKUP(F95,Tabelka!$E$3:$F$7,2)</f>
        <v>4</v>
      </c>
      <c r="R95" s="2">
        <f>VLOOKUP(G95,Tabelka!$E$3:$F$7,2)</f>
        <v>4</v>
      </c>
      <c r="S95" s="2">
        <f>VLOOKUP(H95,Tabelka!$E$3:$F$7,2)</f>
        <v>6</v>
      </c>
      <c r="T95" s="1">
        <f>SUM(P95:S95)</f>
        <v>22</v>
      </c>
      <c r="U95" s="1">
        <f>IF(D95=6,2,0)+C95</f>
        <v>0</v>
      </c>
      <c r="V95" s="2">
        <f>O95+T95+U95</f>
        <v>56.4</v>
      </c>
      <c r="W95" s="2">
        <f>COUNTIF(V$2:V$515,V95)</f>
        <v>4</v>
      </c>
      <c r="X95" s="2">
        <f>COUNTIF(I95:M95,100)</f>
        <v>0</v>
      </c>
      <c r="Y95" s="2">
        <f t="shared" si="2"/>
        <v>22</v>
      </c>
      <c r="Z95" s="2" t="str">
        <f t="shared" si="3"/>
        <v/>
      </c>
    </row>
    <row r="96" spans="1:26" x14ac:dyDescent="0.25">
      <c r="A96" s="2" t="s">
        <v>290</v>
      </c>
      <c r="B96" s="2" t="s">
        <v>78</v>
      </c>
      <c r="C96" s="2">
        <v>4</v>
      </c>
      <c r="D96" s="2">
        <v>5</v>
      </c>
      <c r="E96" s="2">
        <v>4</v>
      </c>
      <c r="F96" s="2">
        <v>6</v>
      </c>
      <c r="G96" s="2">
        <v>5</v>
      </c>
      <c r="H96" s="2">
        <v>2</v>
      </c>
      <c r="I96" s="2">
        <v>53</v>
      </c>
      <c r="J96" s="2">
        <v>61</v>
      </c>
      <c r="K96" s="2">
        <v>85</v>
      </c>
      <c r="L96" s="2">
        <v>8</v>
      </c>
      <c r="M96" s="2">
        <v>76</v>
      </c>
      <c r="N96" s="1">
        <f>AVERAGE(E96:H96)</f>
        <v>4.25</v>
      </c>
      <c r="O96" s="1">
        <f>SUM(I96:M96)/10</f>
        <v>28.3</v>
      </c>
      <c r="P96" s="3">
        <f>VLOOKUP(E96,Tabelka!$E$3:$F$7,2)</f>
        <v>6</v>
      </c>
      <c r="Q96" s="2">
        <f>VLOOKUP(F96,Tabelka!$E$3:$F$7,2)</f>
        <v>10</v>
      </c>
      <c r="R96" s="2">
        <f>VLOOKUP(G96,Tabelka!$E$3:$F$7,2)</f>
        <v>8</v>
      </c>
      <c r="S96" s="2">
        <f>VLOOKUP(H96,Tabelka!$E$3:$F$7,2)</f>
        <v>0</v>
      </c>
      <c r="T96" s="1">
        <f>SUM(P96:S96)</f>
        <v>24</v>
      </c>
      <c r="U96" s="1">
        <f>IF(D96=6,2,0)+C96</f>
        <v>4</v>
      </c>
      <c r="V96" s="2">
        <f>O96+T96+U96</f>
        <v>56.3</v>
      </c>
      <c r="W96" s="2">
        <f>COUNTIF(V$2:V$515,V96)</f>
        <v>4</v>
      </c>
      <c r="X96" s="2">
        <f>COUNTIF(I96:M96,100)</f>
        <v>0</v>
      </c>
      <c r="Y96" s="2">
        <f t="shared" si="2"/>
        <v>28</v>
      </c>
      <c r="Z96" s="2" t="str">
        <f t="shared" si="3"/>
        <v/>
      </c>
    </row>
    <row r="97" spans="1:26" ht="30" x14ac:dyDescent="0.25">
      <c r="A97" s="2" t="s">
        <v>158</v>
      </c>
      <c r="B97" s="2" t="s">
        <v>159</v>
      </c>
      <c r="C97" s="2">
        <v>0</v>
      </c>
      <c r="D97" s="2">
        <v>3</v>
      </c>
      <c r="E97" s="2">
        <v>6</v>
      </c>
      <c r="F97" s="2">
        <v>3</v>
      </c>
      <c r="G97" s="2">
        <v>5</v>
      </c>
      <c r="H97" s="2">
        <v>6</v>
      </c>
      <c r="I97" s="2">
        <v>12</v>
      </c>
      <c r="J97" s="2">
        <v>60</v>
      </c>
      <c r="K97" s="2">
        <v>63</v>
      </c>
      <c r="L97" s="2">
        <v>37</v>
      </c>
      <c r="M97" s="2">
        <v>71</v>
      </c>
      <c r="N97" s="1">
        <f>AVERAGE(E97:H97)</f>
        <v>5</v>
      </c>
      <c r="O97" s="1">
        <f>SUM(I97:M97)/10</f>
        <v>24.3</v>
      </c>
      <c r="P97" s="3">
        <f>VLOOKUP(E97,Tabelka!$E$3:$F$7,2)</f>
        <v>10</v>
      </c>
      <c r="Q97" s="2">
        <f>VLOOKUP(F97,Tabelka!$E$3:$F$7,2)</f>
        <v>4</v>
      </c>
      <c r="R97" s="2">
        <f>VLOOKUP(G97,Tabelka!$E$3:$F$7,2)</f>
        <v>8</v>
      </c>
      <c r="S97" s="2">
        <f>VLOOKUP(H97,Tabelka!$E$3:$F$7,2)</f>
        <v>10</v>
      </c>
      <c r="T97" s="1">
        <f>SUM(P97:S97)</f>
        <v>32</v>
      </c>
      <c r="U97" s="1">
        <f>IF(D97=6,2,0)+C97</f>
        <v>0</v>
      </c>
      <c r="V97" s="2">
        <f>O97+T97+U97</f>
        <v>56.3</v>
      </c>
      <c r="W97" s="2">
        <f>COUNTIF(V$2:V$515,V97)</f>
        <v>4</v>
      </c>
      <c r="X97" s="2">
        <f>COUNTIF(I97:M97,100)</f>
        <v>0</v>
      </c>
      <c r="Y97" s="2">
        <f t="shared" si="2"/>
        <v>32</v>
      </c>
      <c r="Z97" s="2" t="str">
        <f t="shared" si="3"/>
        <v>TAK</v>
      </c>
    </row>
    <row r="98" spans="1:26" x14ac:dyDescent="0.25">
      <c r="A98" s="2" t="s">
        <v>138</v>
      </c>
      <c r="B98" s="2" t="s">
        <v>139</v>
      </c>
      <c r="C98" s="2">
        <v>0</v>
      </c>
      <c r="D98" s="2">
        <v>6</v>
      </c>
      <c r="E98" s="2">
        <v>5</v>
      </c>
      <c r="F98" s="2">
        <v>6</v>
      </c>
      <c r="G98" s="2">
        <v>5</v>
      </c>
      <c r="H98" s="2">
        <v>6</v>
      </c>
      <c r="I98" s="2">
        <v>12</v>
      </c>
      <c r="J98" s="2">
        <v>20</v>
      </c>
      <c r="K98" s="2">
        <v>10</v>
      </c>
      <c r="L98" s="2">
        <v>73</v>
      </c>
      <c r="M98" s="2">
        <v>68</v>
      </c>
      <c r="N98" s="1">
        <f>AVERAGE(E98:H98)</f>
        <v>5.5</v>
      </c>
      <c r="O98" s="1">
        <f>SUM(I98:M98)/10</f>
        <v>18.3</v>
      </c>
      <c r="P98" s="3">
        <f>VLOOKUP(E98,Tabelka!$E$3:$F$7,2)</f>
        <v>8</v>
      </c>
      <c r="Q98" s="2">
        <f>VLOOKUP(F98,Tabelka!$E$3:$F$7,2)</f>
        <v>10</v>
      </c>
      <c r="R98" s="2">
        <f>VLOOKUP(G98,Tabelka!$E$3:$F$7,2)</f>
        <v>8</v>
      </c>
      <c r="S98" s="2">
        <f>VLOOKUP(H98,Tabelka!$E$3:$F$7,2)</f>
        <v>10</v>
      </c>
      <c r="T98" s="1">
        <f>SUM(P98:S98)</f>
        <v>36</v>
      </c>
      <c r="U98" s="1">
        <f>IF(D98=6,2,0)+C98</f>
        <v>2</v>
      </c>
      <c r="V98" s="2">
        <f>O98+T98+U98</f>
        <v>56.3</v>
      </c>
      <c r="W98" s="2">
        <f>COUNTIF(V$2:V$515,V98)</f>
        <v>4</v>
      </c>
      <c r="X98" s="2">
        <f>COUNTIF(I98:M98,100)</f>
        <v>0</v>
      </c>
      <c r="Y98" s="2">
        <f t="shared" si="2"/>
        <v>38</v>
      </c>
      <c r="Z98" s="2" t="str">
        <f t="shared" si="3"/>
        <v>TAK</v>
      </c>
    </row>
    <row r="99" spans="1:26" ht="30" x14ac:dyDescent="0.25">
      <c r="A99" s="2" t="s">
        <v>368</v>
      </c>
      <c r="B99" s="2" t="s">
        <v>369</v>
      </c>
      <c r="C99" s="2">
        <v>7</v>
      </c>
      <c r="D99" s="2">
        <v>4</v>
      </c>
      <c r="E99" s="2">
        <v>6</v>
      </c>
      <c r="F99" s="2">
        <v>6</v>
      </c>
      <c r="G99" s="2">
        <v>6</v>
      </c>
      <c r="H99" s="2">
        <v>2</v>
      </c>
      <c r="I99" s="2">
        <v>17</v>
      </c>
      <c r="J99" s="2">
        <v>16</v>
      </c>
      <c r="K99" s="2">
        <v>12</v>
      </c>
      <c r="L99" s="2">
        <v>54</v>
      </c>
      <c r="M99" s="2">
        <v>91</v>
      </c>
      <c r="N99" s="1">
        <f>AVERAGE(E99:H99)</f>
        <v>5</v>
      </c>
      <c r="O99" s="1">
        <f>SUM(I99:M99)/10</f>
        <v>19</v>
      </c>
      <c r="P99" s="3">
        <f>VLOOKUP(E99,Tabelka!$E$3:$F$7,2)</f>
        <v>10</v>
      </c>
      <c r="Q99" s="2">
        <f>VLOOKUP(F99,Tabelka!$E$3:$F$7,2)</f>
        <v>10</v>
      </c>
      <c r="R99" s="2">
        <f>VLOOKUP(G99,Tabelka!$E$3:$F$7,2)</f>
        <v>10</v>
      </c>
      <c r="S99" s="2">
        <f>VLOOKUP(H99,Tabelka!$E$3:$F$7,2)</f>
        <v>0</v>
      </c>
      <c r="T99" s="1">
        <f>SUM(P99:S99)</f>
        <v>30</v>
      </c>
      <c r="U99" s="1">
        <f>IF(D99=6,2,0)+C99</f>
        <v>7</v>
      </c>
      <c r="V99" s="2">
        <f>O99+T99+U99</f>
        <v>56</v>
      </c>
      <c r="W99" s="2">
        <f>COUNTIF(V$2:V$515,V99)</f>
        <v>4</v>
      </c>
      <c r="X99" s="2">
        <f>COUNTIF(I99:M99,100)</f>
        <v>0</v>
      </c>
      <c r="Y99" s="2">
        <f t="shared" si="2"/>
        <v>37</v>
      </c>
      <c r="Z99" s="2" t="str">
        <f t="shared" si="3"/>
        <v>TAK</v>
      </c>
    </row>
    <row r="100" spans="1:26" x14ac:dyDescent="0.25">
      <c r="A100" s="2" t="s">
        <v>419</v>
      </c>
      <c r="B100" s="2" t="s">
        <v>260</v>
      </c>
      <c r="C100" s="2">
        <v>6</v>
      </c>
      <c r="D100" s="2">
        <v>3</v>
      </c>
      <c r="E100" s="2">
        <v>6</v>
      </c>
      <c r="F100" s="2">
        <v>2</v>
      </c>
      <c r="G100" s="2">
        <v>4</v>
      </c>
      <c r="H100" s="2">
        <v>6</v>
      </c>
      <c r="I100" s="2">
        <v>47</v>
      </c>
      <c r="J100" s="2">
        <v>54</v>
      </c>
      <c r="K100" s="2">
        <v>40</v>
      </c>
      <c r="L100" s="2">
        <v>83</v>
      </c>
      <c r="M100" s="2">
        <v>16</v>
      </c>
      <c r="N100" s="1">
        <f>AVERAGE(E100:H100)</f>
        <v>4.5</v>
      </c>
      <c r="O100" s="1">
        <f>SUM(I100:M100)/10</f>
        <v>24</v>
      </c>
      <c r="P100" s="3">
        <f>VLOOKUP(E100,Tabelka!$E$3:$F$7,2)</f>
        <v>10</v>
      </c>
      <c r="Q100" s="2">
        <f>VLOOKUP(F100,Tabelka!$E$3:$F$7,2)</f>
        <v>0</v>
      </c>
      <c r="R100" s="2">
        <f>VLOOKUP(G100,Tabelka!$E$3:$F$7,2)</f>
        <v>6</v>
      </c>
      <c r="S100" s="2">
        <f>VLOOKUP(H100,Tabelka!$E$3:$F$7,2)</f>
        <v>10</v>
      </c>
      <c r="T100" s="1">
        <f>SUM(P100:S100)</f>
        <v>26</v>
      </c>
      <c r="U100" s="1">
        <f>IF(D100=6,2,0)+C100</f>
        <v>6</v>
      </c>
      <c r="V100" s="2">
        <f>O100+T100+U100</f>
        <v>56</v>
      </c>
      <c r="W100" s="2">
        <f>COUNTIF(V$2:V$515,V100)</f>
        <v>4</v>
      </c>
      <c r="X100" s="2">
        <f>COUNTIF(I100:M100,100)</f>
        <v>0</v>
      </c>
      <c r="Y100" s="2">
        <f t="shared" si="2"/>
        <v>32</v>
      </c>
      <c r="Z100" s="2" t="str">
        <f t="shared" si="3"/>
        <v>TAK</v>
      </c>
    </row>
    <row r="101" spans="1:26" ht="30" x14ac:dyDescent="0.25">
      <c r="A101" s="2" t="s">
        <v>447</v>
      </c>
      <c r="B101" s="2" t="s">
        <v>448</v>
      </c>
      <c r="C101" s="2">
        <v>0</v>
      </c>
      <c r="D101" s="2">
        <v>4</v>
      </c>
      <c r="E101" s="2">
        <v>4</v>
      </c>
      <c r="F101" s="2">
        <v>5</v>
      </c>
      <c r="G101" s="2">
        <v>4</v>
      </c>
      <c r="H101" s="2">
        <v>3</v>
      </c>
      <c r="I101" s="2">
        <v>82</v>
      </c>
      <c r="J101" s="2">
        <v>31</v>
      </c>
      <c r="K101" s="2">
        <v>77</v>
      </c>
      <c r="L101" s="2">
        <v>49</v>
      </c>
      <c r="M101" s="2">
        <v>81</v>
      </c>
      <c r="N101" s="1">
        <f>AVERAGE(E101:H101)</f>
        <v>4</v>
      </c>
      <c r="O101" s="1">
        <f>SUM(I101:M101)/10</f>
        <v>32</v>
      </c>
      <c r="P101" s="3">
        <f>VLOOKUP(E101,Tabelka!$E$3:$F$7,2)</f>
        <v>6</v>
      </c>
      <c r="Q101" s="2">
        <f>VLOOKUP(F101,Tabelka!$E$3:$F$7,2)</f>
        <v>8</v>
      </c>
      <c r="R101" s="2">
        <f>VLOOKUP(G101,Tabelka!$E$3:$F$7,2)</f>
        <v>6</v>
      </c>
      <c r="S101" s="2">
        <f>VLOOKUP(H101,Tabelka!$E$3:$F$7,2)</f>
        <v>4</v>
      </c>
      <c r="T101" s="1">
        <f>SUM(P101:S101)</f>
        <v>24</v>
      </c>
      <c r="U101" s="1">
        <f>IF(D101=6,2,0)+C101</f>
        <v>0</v>
      </c>
      <c r="V101" s="2">
        <f>O101+T101+U101</f>
        <v>56</v>
      </c>
      <c r="W101" s="2">
        <f>COUNTIF(V$2:V$515,V101)</f>
        <v>4</v>
      </c>
      <c r="X101" s="2">
        <f>COUNTIF(I101:M101,100)</f>
        <v>0</v>
      </c>
      <c r="Y101" s="2">
        <f t="shared" si="2"/>
        <v>24</v>
      </c>
      <c r="Z101" s="2" t="str">
        <f t="shared" si="3"/>
        <v/>
      </c>
    </row>
    <row r="102" spans="1:26" x14ac:dyDescent="0.25">
      <c r="A102" s="2" t="s">
        <v>284</v>
      </c>
      <c r="B102" s="2" t="s">
        <v>166</v>
      </c>
      <c r="C102" s="2">
        <v>3</v>
      </c>
      <c r="D102" s="2">
        <v>5</v>
      </c>
      <c r="E102" s="2">
        <v>3</v>
      </c>
      <c r="F102" s="2">
        <v>2</v>
      </c>
      <c r="G102" s="2">
        <v>6</v>
      </c>
      <c r="H102" s="2">
        <v>6</v>
      </c>
      <c r="I102" s="2">
        <v>77</v>
      </c>
      <c r="J102" s="2">
        <v>9</v>
      </c>
      <c r="K102" s="2">
        <v>73</v>
      </c>
      <c r="L102" s="2">
        <v>35</v>
      </c>
      <c r="M102" s="2">
        <v>96</v>
      </c>
      <c r="N102" s="1">
        <f>AVERAGE(E102:H102)</f>
        <v>4.25</v>
      </c>
      <c r="O102" s="1">
        <f>SUM(I102:M102)/10</f>
        <v>29</v>
      </c>
      <c r="P102" s="3">
        <f>VLOOKUP(E102,Tabelka!$E$3:$F$7,2)</f>
        <v>4</v>
      </c>
      <c r="Q102" s="2">
        <f>VLOOKUP(F102,Tabelka!$E$3:$F$7,2)</f>
        <v>0</v>
      </c>
      <c r="R102" s="2">
        <f>VLOOKUP(G102,Tabelka!$E$3:$F$7,2)</f>
        <v>10</v>
      </c>
      <c r="S102" s="2">
        <f>VLOOKUP(H102,Tabelka!$E$3:$F$7,2)</f>
        <v>10</v>
      </c>
      <c r="T102" s="1">
        <f>SUM(P102:S102)</f>
        <v>24</v>
      </c>
      <c r="U102" s="1">
        <f>IF(D102=6,2,0)+C102</f>
        <v>3</v>
      </c>
      <c r="V102" s="2">
        <f>O102+T102+U102</f>
        <v>56</v>
      </c>
      <c r="W102" s="2">
        <f>COUNTIF(V$2:V$515,V102)</f>
        <v>4</v>
      </c>
      <c r="X102" s="2">
        <f>COUNTIF(I102:M102,100)</f>
        <v>0</v>
      </c>
      <c r="Y102" s="2">
        <f t="shared" si="2"/>
        <v>27</v>
      </c>
      <c r="Z102" s="2" t="str">
        <f t="shared" si="3"/>
        <v/>
      </c>
    </row>
    <row r="103" spans="1:26" x14ac:dyDescent="0.25">
      <c r="A103" s="2" t="s">
        <v>156</v>
      </c>
      <c r="B103" s="2" t="s">
        <v>157</v>
      </c>
      <c r="C103" s="2">
        <v>6</v>
      </c>
      <c r="D103" s="2">
        <v>3</v>
      </c>
      <c r="E103" s="2">
        <v>6</v>
      </c>
      <c r="F103" s="2">
        <v>5</v>
      </c>
      <c r="G103" s="2">
        <v>4</v>
      </c>
      <c r="H103" s="2">
        <v>5</v>
      </c>
      <c r="I103" s="2">
        <v>62</v>
      </c>
      <c r="J103" s="2">
        <v>47</v>
      </c>
      <c r="K103" s="2">
        <v>19</v>
      </c>
      <c r="L103" s="2">
        <v>10</v>
      </c>
      <c r="M103" s="2">
        <v>40</v>
      </c>
      <c r="N103" s="1">
        <f>AVERAGE(E103:H103)</f>
        <v>5</v>
      </c>
      <c r="O103" s="1">
        <f>SUM(I103:M103)/10</f>
        <v>17.8</v>
      </c>
      <c r="P103" s="3">
        <f>VLOOKUP(E103,Tabelka!$E$3:$F$7,2)</f>
        <v>10</v>
      </c>
      <c r="Q103" s="2">
        <f>VLOOKUP(F103,Tabelka!$E$3:$F$7,2)</f>
        <v>8</v>
      </c>
      <c r="R103" s="2">
        <f>VLOOKUP(G103,Tabelka!$E$3:$F$7,2)</f>
        <v>6</v>
      </c>
      <c r="S103" s="2">
        <f>VLOOKUP(H103,Tabelka!$E$3:$F$7,2)</f>
        <v>8</v>
      </c>
      <c r="T103" s="1">
        <f>SUM(P103:S103)</f>
        <v>32</v>
      </c>
      <c r="U103" s="1">
        <f>IF(D103=6,2,0)+C103</f>
        <v>6</v>
      </c>
      <c r="V103" s="2">
        <f>O103+T103+U103</f>
        <v>55.8</v>
      </c>
      <c r="W103" s="2">
        <f>COUNTIF(V$2:V$515,V103)</f>
        <v>4</v>
      </c>
      <c r="X103" s="2">
        <f>COUNTIF(I103:M103,100)</f>
        <v>0</v>
      </c>
      <c r="Y103" s="2">
        <f t="shared" si="2"/>
        <v>38</v>
      </c>
      <c r="Z103" s="2" t="str">
        <f t="shared" si="3"/>
        <v>TAK</v>
      </c>
    </row>
    <row r="104" spans="1:26" x14ac:dyDescent="0.25">
      <c r="A104" s="2" t="s">
        <v>539</v>
      </c>
      <c r="B104" s="2" t="s">
        <v>540</v>
      </c>
      <c r="C104" s="2">
        <v>8</v>
      </c>
      <c r="D104" s="2">
        <v>5</v>
      </c>
      <c r="E104" s="2">
        <v>6</v>
      </c>
      <c r="F104" s="2">
        <v>2</v>
      </c>
      <c r="G104" s="2">
        <v>4</v>
      </c>
      <c r="H104" s="2">
        <v>3</v>
      </c>
      <c r="I104" s="2">
        <v>78</v>
      </c>
      <c r="J104" s="2">
        <v>38</v>
      </c>
      <c r="K104" s="2">
        <v>62</v>
      </c>
      <c r="L104" s="2">
        <v>45</v>
      </c>
      <c r="M104" s="2">
        <v>55</v>
      </c>
      <c r="N104" s="1">
        <f>AVERAGE(E104:H104)</f>
        <v>3.75</v>
      </c>
      <c r="O104" s="1">
        <f>SUM(I104:M104)/10</f>
        <v>27.8</v>
      </c>
      <c r="P104" s="3">
        <f>VLOOKUP(E104,Tabelka!$E$3:$F$7,2)</f>
        <v>10</v>
      </c>
      <c r="Q104" s="2">
        <f>VLOOKUP(F104,Tabelka!$E$3:$F$7,2)</f>
        <v>0</v>
      </c>
      <c r="R104" s="2">
        <f>VLOOKUP(G104,Tabelka!$E$3:$F$7,2)</f>
        <v>6</v>
      </c>
      <c r="S104" s="2">
        <f>VLOOKUP(H104,Tabelka!$E$3:$F$7,2)</f>
        <v>4</v>
      </c>
      <c r="T104" s="1">
        <f>SUM(P104:S104)</f>
        <v>20</v>
      </c>
      <c r="U104" s="1">
        <f>IF(D104=6,2,0)+C104</f>
        <v>8</v>
      </c>
      <c r="V104" s="2">
        <f>O104+T104+U104</f>
        <v>55.8</v>
      </c>
      <c r="W104" s="2">
        <f>COUNTIF(V$2:V$515,V104)</f>
        <v>4</v>
      </c>
      <c r="X104" s="2">
        <f>COUNTIF(I104:M104,100)</f>
        <v>0</v>
      </c>
      <c r="Y104" s="2">
        <f t="shared" si="2"/>
        <v>28</v>
      </c>
      <c r="Z104" s="2" t="str">
        <f t="shared" si="3"/>
        <v>TAK</v>
      </c>
    </row>
    <row r="105" spans="1:26" ht="30" x14ac:dyDescent="0.25">
      <c r="A105" s="2" t="s">
        <v>648</v>
      </c>
      <c r="B105" s="2" t="s">
        <v>649</v>
      </c>
      <c r="C105" s="2">
        <v>5</v>
      </c>
      <c r="D105" s="2">
        <v>3</v>
      </c>
      <c r="E105" s="2">
        <v>4</v>
      </c>
      <c r="F105" s="2">
        <v>2</v>
      </c>
      <c r="G105" s="2">
        <v>6</v>
      </c>
      <c r="H105" s="2">
        <v>6</v>
      </c>
      <c r="I105" s="2">
        <v>21</v>
      </c>
      <c r="J105" s="2">
        <v>40</v>
      </c>
      <c r="K105" s="2">
        <v>18</v>
      </c>
      <c r="L105" s="2">
        <v>81</v>
      </c>
      <c r="M105" s="2">
        <v>88</v>
      </c>
      <c r="N105" s="1">
        <f>AVERAGE(E105:H105)</f>
        <v>4.5</v>
      </c>
      <c r="O105" s="1">
        <f>SUM(I105:M105)/10</f>
        <v>24.8</v>
      </c>
      <c r="P105" s="3">
        <f>VLOOKUP(E105,Tabelka!$E$3:$F$7,2)</f>
        <v>6</v>
      </c>
      <c r="Q105" s="2">
        <f>VLOOKUP(F105,Tabelka!$E$3:$F$7,2)</f>
        <v>0</v>
      </c>
      <c r="R105" s="2">
        <f>VLOOKUP(G105,Tabelka!$E$3:$F$7,2)</f>
        <v>10</v>
      </c>
      <c r="S105" s="2">
        <f>VLOOKUP(H105,Tabelka!$E$3:$F$7,2)</f>
        <v>10</v>
      </c>
      <c r="T105" s="1">
        <f>SUM(P105:S105)</f>
        <v>26</v>
      </c>
      <c r="U105" s="1">
        <f>IF(D105=6,2,0)+C105</f>
        <v>5</v>
      </c>
      <c r="V105" s="2">
        <f>O105+T105+U105</f>
        <v>55.8</v>
      </c>
      <c r="W105" s="2">
        <f>COUNTIF(V$2:V$515,V105)</f>
        <v>4</v>
      </c>
      <c r="X105" s="2">
        <f>COUNTIF(I105:M105,100)</f>
        <v>0</v>
      </c>
      <c r="Y105" s="2">
        <f t="shared" si="2"/>
        <v>31</v>
      </c>
      <c r="Z105" s="2" t="str">
        <f t="shared" si="3"/>
        <v>TAK</v>
      </c>
    </row>
    <row r="106" spans="1:26" x14ac:dyDescent="0.25">
      <c r="A106" s="2" t="s">
        <v>265</v>
      </c>
      <c r="B106" s="2" t="s">
        <v>16</v>
      </c>
      <c r="C106" s="2">
        <v>7</v>
      </c>
      <c r="D106" s="2">
        <v>3</v>
      </c>
      <c r="E106" s="2">
        <v>5</v>
      </c>
      <c r="F106" s="2">
        <v>4</v>
      </c>
      <c r="G106" s="2">
        <v>5</v>
      </c>
      <c r="H106" s="2">
        <v>6</v>
      </c>
      <c r="I106" s="2">
        <v>24</v>
      </c>
      <c r="J106" s="2">
        <v>82</v>
      </c>
      <c r="K106" s="2">
        <v>37</v>
      </c>
      <c r="L106" s="2">
        <v>7</v>
      </c>
      <c r="M106" s="2">
        <v>12</v>
      </c>
      <c r="N106" s="1">
        <f>AVERAGE(E106:H106)</f>
        <v>5</v>
      </c>
      <c r="O106" s="1">
        <f>SUM(I106:M106)/10</f>
        <v>16.2</v>
      </c>
      <c r="P106" s="3">
        <f>VLOOKUP(E106,Tabelka!$E$3:$F$7,2)</f>
        <v>8</v>
      </c>
      <c r="Q106" s="2">
        <f>VLOOKUP(F106,Tabelka!$E$3:$F$7,2)</f>
        <v>6</v>
      </c>
      <c r="R106" s="2">
        <f>VLOOKUP(G106,Tabelka!$E$3:$F$7,2)</f>
        <v>8</v>
      </c>
      <c r="S106" s="2">
        <f>VLOOKUP(H106,Tabelka!$E$3:$F$7,2)</f>
        <v>10</v>
      </c>
      <c r="T106" s="1">
        <f>SUM(P106:S106)</f>
        <v>32</v>
      </c>
      <c r="U106" s="1">
        <f>IF(D106=6,2,0)+C106</f>
        <v>7</v>
      </c>
      <c r="V106" s="2">
        <f>O106+T106+U106</f>
        <v>55.2</v>
      </c>
      <c r="W106" s="2">
        <f>COUNTIF(V$2:V$515,V106)</f>
        <v>4</v>
      </c>
      <c r="X106" s="2">
        <f>COUNTIF(I106:M106,100)</f>
        <v>0</v>
      </c>
      <c r="Y106" s="2">
        <f t="shared" si="2"/>
        <v>39</v>
      </c>
      <c r="Z106" s="2" t="str">
        <f t="shared" si="3"/>
        <v>TAK</v>
      </c>
    </row>
    <row r="107" spans="1:26" x14ac:dyDescent="0.25">
      <c r="A107" s="2" t="s">
        <v>237</v>
      </c>
      <c r="B107" s="2" t="s">
        <v>90</v>
      </c>
      <c r="C107" s="2">
        <v>1</v>
      </c>
      <c r="D107" s="2">
        <v>2</v>
      </c>
      <c r="E107" s="2">
        <v>4</v>
      </c>
      <c r="F107" s="2">
        <v>4</v>
      </c>
      <c r="G107" s="2">
        <v>5</v>
      </c>
      <c r="H107" s="2">
        <v>5</v>
      </c>
      <c r="I107" s="2">
        <v>20</v>
      </c>
      <c r="J107" s="2">
        <v>93</v>
      </c>
      <c r="K107" s="2">
        <v>68</v>
      </c>
      <c r="L107" s="2">
        <v>58</v>
      </c>
      <c r="M107" s="2">
        <v>23</v>
      </c>
      <c r="N107" s="1">
        <f>AVERAGE(E107:H107)</f>
        <v>4.5</v>
      </c>
      <c r="O107" s="1">
        <f>SUM(I107:M107)/10</f>
        <v>26.2</v>
      </c>
      <c r="P107" s="3">
        <f>VLOOKUP(E107,Tabelka!$E$3:$F$7,2)</f>
        <v>6</v>
      </c>
      <c r="Q107" s="2">
        <f>VLOOKUP(F107,Tabelka!$E$3:$F$7,2)</f>
        <v>6</v>
      </c>
      <c r="R107" s="2">
        <f>VLOOKUP(G107,Tabelka!$E$3:$F$7,2)</f>
        <v>8</v>
      </c>
      <c r="S107" s="2">
        <f>VLOOKUP(H107,Tabelka!$E$3:$F$7,2)</f>
        <v>8</v>
      </c>
      <c r="T107" s="1">
        <f>SUM(P107:S107)</f>
        <v>28</v>
      </c>
      <c r="U107" s="1">
        <f>IF(D107=6,2,0)+C107</f>
        <v>1</v>
      </c>
      <c r="V107" s="2">
        <f>O107+T107+U107</f>
        <v>55.2</v>
      </c>
      <c r="W107" s="2">
        <f>COUNTIF(V$2:V$515,V107)</f>
        <v>4</v>
      </c>
      <c r="X107" s="2">
        <f>COUNTIF(I107:M107,100)</f>
        <v>0</v>
      </c>
      <c r="Y107" s="2">
        <f t="shared" si="2"/>
        <v>29</v>
      </c>
      <c r="Z107" s="2" t="str">
        <f t="shared" si="3"/>
        <v>TAK</v>
      </c>
    </row>
    <row r="108" spans="1:26" x14ac:dyDescent="0.25">
      <c r="A108" s="2" t="s">
        <v>29</v>
      </c>
      <c r="B108" s="2" t="s">
        <v>30</v>
      </c>
      <c r="C108" s="2">
        <v>0</v>
      </c>
      <c r="D108" s="2">
        <v>5</v>
      </c>
      <c r="E108" s="2">
        <v>3</v>
      </c>
      <c r="F108" s="2">
        <v>6</v>
      </c>
      <c r="G108" s="2">
        <v>6</v>
      </c>
      <c r="H108" s="2">
        <v>4</v>
      </c>
      <c r="I108" s="2">
        <v>28</v>
      </c>
      <c r="J108" s="2">
        <v>53</v>
      </c>
      <c r="K108" s="2">
        <v>38</v>
      </c>
      <c r="L108" s="2">
        <v>63</v>
      </c>
      <c r="M108" s="2">
        <v>70</v>
      </c>
      <c r="N108" s="1">
        <f>AVERAGE(E108:H108)</f>
        <v>4.75</v>
      </c>
      <c r="O108" s="1">
        <f>SUM(I108:M108)/10</f>
        <v>25.2</v>
      </c>
      <c r="P108" s="3">
        <f>VLOOKUP(E108,Tabelka!$E$3:$F$7,2)</f>
        <v>4</v>
      </c>
      <c r="Q108" s="2">
        <f>VLOOKUP(F108,Tabelka!$E$3:$F$7,2)</f>
        <v>10</v>
      </c>
      <c r="R108" s="2">
        <f>VLOOKUP(G108,Tabelka!$E$3:$F$7,2)</f>
        <v>10</v>
      </c>
      <c r="S108" s="2">
        <f>VLOOKUP(H108,Tabelka!$E$3:$F$7,2)</f>
        <v>6</v>
      </c>
      <c r="T108" s="1">
        <f>SUM(P108:S108)</f>
        <v>30</v>
      </c>
      <c r="U108" s="1">
        <f>IF(D108=6,2,0)+C108</f>
        <v>0</v>
      </c>
      <c r="V108" s="2">
        <f>O108+T108+U108</f>
        <v>55.2</v>
      </c>
      <c r="W108" s="2">
        <f>COUNTIF(V$2:V$515,V108)</f>
        <v>4</v>
      </c>
      <c r="X108" s="2">
        <f>COUNTIF(I108:M108,100)</f>
        <v>0</v>
      </c>
      <c r="Y108" s="2">
        <f t="shared" si="2"/>
        <v>30</v>
      </c>
      <c r="Z108" s="2" t="str">
        <f t="shared" si="3"/>
        <v>TAK</v>
      </c>
    </row>
    <row r="109" spans="1:26" x14ac:dyDescent="0.25">
      <c r="A109" s="2" t="s">
        <v>486</v>
      </c>
      <c r="B109" s="2" t="s">
        <v>70</v>
      </c>
      <c r="C109" s="2">
        <v>0</v>
      </c>
      <c r="D109" s="2">
        <v>2</v>
      </c>
      <c r="E109" s="2">
        <v>5</v>
      </c>
      <c r="F109" s="2">
        <v>3</v>
      </c>
      <c r="G109" s="2">
        <v>6</v>
      </c>
      <c r="H109" s="2">
        <v>6</v>
      </c>
      <c r="I109" s="2">
        <v>5</v>
      </c>
      <c r="J109" s="2">
        <v>93</v>
      </c>
      <c r="K109" s="2">
        <v>4</v>
      </c>
      <c r="L109" s="2">
        <v>59</v>
      </c>
      <c r="M109" s="2">
        <v>71</v>
      </c>
      <c r="N109" s="1">
        <f>AVERAGE(E109:H109)</f>
        <v>5</v>
      </c>
      <c r="O109" s="1">
        <f>SUM(I109:M109)/10</f>
        <v>23.2</v>
      </c>
      <c r="P109" s="3">
        <f>VLOOKUP(E109,Tabelka!$E$3:$F$7,2)</f>
        <v>8</v>
      </c>
      <c r="Q109" s="2">
        <f>VLOOKUP(F109,Tabelka!$E$3:$F$7,2)</f>
        <v>4</v>
      </c>
      <c r="R109" s="2">
        <f>VLOOKUP(G109,Tabelka!$E$3:$F$7,2)</f>
        <v>10</v>
      </c>
      <c r="S109" s="2">
        <f>VLOOKUP(H109,Tabelka!$E$3:$F$7,2)</f>
        <v>10</v>
      </c>
      <c r="T109" s="1">
        <f>SUM(P109:S109)</f>
        <v>32</v>
      </c>
      <c r="U109" s="1">
        <f>IF(D109=6,2,0)+C109</f>
        <v>0</v>
      </c>
      <c r="V109" s="2">
        <f>O109+T109+U109</f>
        <v>55.2</v>
      </c>
      <c r="W109" s="2">
        <f>COUNTIF(V$2:V$515,V109)</f>
        <v>4</v>
      </c>
      <c r="X109" s="2">
        <f>COUNTIF(I109:M109,100)</f>
        <v>0</v>
      </c>
      <c r="Y109" s="2">
        <f t="shared" si="2"/>
        <v>32</v>
      </c>
      <c r="Z109" s="2" t="str">
        <f t="shared" si="3"/>
        <v>TAK</v>
      </c>
    </row>
    <row r="110" spans="1:26" x14ac:dyDescent="0.25">
      <c r="A110" s="2" t="s">
        <v>187</v>
      </c>
      <c r="B110" s="2" t="s">
        <v>188</v>
      </c>
      <c r="C110" s="2">
        <v>7</v>
      </c>
      <c r="D110" s="2">
        <v>3</v>
      </c>
      <c r="E110" s="2">
        <v>6</v>
      </c>
      <c r="F110" s="2">
        <v>2</v>
      </c>
      <c r="G110" s="2">
        <v>4</v>
      </c>
      <c r="H110" s="2">
        <v>6</v>
      </c>
      <c r="I110" s="2">
        <v>39</v>
      </c>
      <c r="J110" s="2">
        <v>69</v>
      </c>
      <c r="K110" s="2">
        <v>10</v>
      </c>
      <c r="L110" s="2">
        <v>10</v>
      </c>
      <c r="M110" s="2">
        <v>91</v>
      </c>
      <c r="N110" s="1">
        <f>AVERAGE(E110:H110)</f>
        <v>4.5</v>
      </c>
      <c r="O110" s="1">
        <f>SUM(I110:M110)/10</f>
        <v>21.9</v>
      </c>
      <c r="P110" s="3">
        <f>VLOOKUP(E110,Tabelka!$E$3:$F$7,2)</f>
        <v>10</v>
      </c>
      <c r="Q110" s="2">
        <f>VLOOKUP(F110,Tabelka!$E$3:$F$7,2)</f>
        <v>0</v>
      </c>
      <c r="R110" s="2">
        <f>VLOOKUP(G110,Tabelka!$E$3:$F$7,2)</f>
        <v>6</v>
      </c>
      <c r="S110" s="2">
        <f>VLOOKUP(H110,Tabelka!$E$3:$F$7,2)</f>
        <v>10</v>
      </c>
      <c r="T110" s="1">
        <f>SUM(P110:S110)</f>
        <v>26</v>
      </c>
      <c r="U110" s="1">
        <f>IF(D110=6,2,0)+C110</f>
        <v>7</v>
      </c>
      <c r="V110" s="2">
        <f>O110+T110+U110</f>
        <v>54.9</v>
      </c>
      <c r="W110" s="2">
        <f>COUNTIF(V$2:V$515,V110)</f>
        <v>4</v>
      </c>
      <c r="X110" s="2">
        <f>COUNTIF(I110:M110,100)</f>
        <v>0</v>
      </c>
      <c r="Y110" s="2">
        <f t="shared" si="2"/>
        <v>33</v>
      </c>
      <c r="Z110" s="2" t="str">
        <f t="shared" si="3"/>
        <v>TAK</v>
      </c>
    </row>
    <row r="111" spans="1:26" x14ac:dyDescent="0.25">
      <c r="A111" s="2" t="s">
        <v>268</v>
      </c>
      <c r="B111" s="2" t="s">
        <v>101</v>
      </c>
      <c r="C111" s="2">
        <v>4</v>
      </c>
      <c r="D111" s="2">
        <v>5</v>
      </c>
      <c r="E111" s="2">
        <v>5</v>
      </c>
      <c r="F111" s="2">
        <v>3</v>
      </c>
      <c r="G111" s="2">
        <v>4</v>
      </c>
      <c r="H111" s="2">
        <v>4</v>
      </c>
      <c r="I111" s="2">
        <v>94</v>
      </c>
      <c r="J111" s="2">
        <v>21</v>
      </c>
      <c r="K111" s="2">
        <v>58</v>
      </c>
      <c r="L111" s="2">
        <v>60</v>
      </c>
      <c r="M111" s="2">
        <v>36</v>
      </c>
      <c r="N111" s="1">
        <f>AVERAGE(E111:H111)</f>
        <v>4</v>
      </c>
      <c r="O111" s="1">
        <f>SUM(I111:M111)/10</f>
        <v>26.9</v>
      </c>
      <c r="P111" s="3">
        <f>VLOOKUP(E111,Tabelka!$E$3:$F$7,2)</f>
        <v>8</v>
      </c>
      <c r="Q111" s="2">
        <f>VLOOKUP(F111,Tabelka!$E$3:$F$7,2)</f>
        <v>4</v>
      </c>
      <c r="R111" s="2">
        <f>VLOOKUP(G111,Tabelka!$E$3:$F$7,2)</f>
        <v>6</v>
      </c>
      <c r="S111" s="2">
        <f>VLOOKUP(H111,Tabelka!$E$3:$F$7,2)</f>
        <v>6</v>
      </c>
      <c r="T111" s="1">
        <f>SUM(P111:S111)</f>
        <v>24</v>
      </c>
      <c r="U111" s="1">
        <f>IF(D111=6,2,0)+C111</f>
        <v>4</v>
      </c>
      <c r="V111" s="2">
        <f>O111+T111+U111</f>
        <v>54.9</v>
      </c>
      <c r="W111" s="2">
        <f>COUNTIF(V$2:V$515,V111)</f>
        <v>4</v>
      </c>
      <c r="X111" s="2">
        <f>COUNTIF(I111:M111,100)</f>
        <v>0</v>
      </c>
      <c r="Y111" s="2">
        <f t="shared" si="2"/>
        <v>28</v>
      </c>
      <c r="Z111" s="2" t="str">
        <f t="shared" si="3"/>
        <v>TAK</v>
      </c>
    </row>
    <row r="112" spans="1:26" x14ac:dyDescent="0.25">
      <c r="A112" s="2" t="s">
        <v>659</v>
      </c>
      <c r="B112" s="2" t="s">
        <v>660</v>
      </c>
      <c r="C112" s="2">
        <v>7</v>
      </c>
      <c r="D112" s="2">
        <v>3</v>
      </c>
      <c r="E112" s="2">
        <v>4</v>
      </c>
      <c r="F112" s="2">
        <v>6</v>
      </c>
      <c r="G112" s="2">
        <v>3</v>
      </c>
      <c r="H112" s="2">
        <v>6</v>
      </c>
      <c r="I112" s="2">
        <v>14</v>
      </c>
      <c r="J112" s="2">
        <v>42</v>
      </c>
      <c r="K112" s="2">
        <v>40</v>
      </c>
      <c r="L112" s="2">
        <v>48</v>
      </c>
      <c r="M112" s="2">
        <v>35</v>
      </c>
      <c r="N112" s="1">
        <f>AVERAGE(E112:H112)</f>
        <v>4.75</v>
      </c>
      <c r="O112" s="1">
        <f>SUM(I112:M112)/10</f>
        <v>17.899999999999999</v>
      </c>
      <c r="P112" s="3">
        <f>VLOOKUP(E112,Tabelka!$E$3:$F$7,2)</f>
        <v>6</v>
      </c>
      <c r="Q112" s="2">
        <f>VLOOKUP(F112,Tabelka!$E$3:$F$7,2)</f>
        <v>10</v>
      </c>
      <c r="R112" s="2">
        <f>VLOOKUP(G112,Tabelka!$E$3:$F$7,2)</f>
        <v>4</v>
      </c>
      <c r="S112" s="2">
        <f>VLOOKUP(H112,Tabelka!$E$3:$F$7,2)</f>
        <v>10</v>
      </c>
      <c r="T112" s="1">
        <f>SUM(P112:S112)</f>
        <v>30</v>
      </c>
      <c r="U112" s="1">
        <f>IF(D112=6,2,0)+C112</f>
        <v>7</v>
      </c>
      <c r="V112" s="2">
        <f>O112+T112+U112</f>
        <v>54.9</v>
      </c>
      <c r="W112" s="2">
        <f>COUNTIF(V$2:V$515,V112)</f>
        <v>4</v>
      </c>
      <c r="X112" s="2">
        <f>COUNTIF(I112:M112,100)</f>
        <v>0</v>
      </c>
      <c r="Y112" s="2">
        <f t="shared" si="2"/>
        <v>37</v>
      </c>
      <c r="Z112" s="2" t="str">
        <f t="shared" si="3"/>
        <v>TAK</v>
      </c>
    </row>
    <row r="113" spans="1:26" x14ac:dyDescent="0.25">
      <c r="A113" s="2" t="s">
        <v>364</v>
      </c>
      <c r="B113" s="2" t="s">
        <v>203</v>
      </c>
      <c r="C113" s="2">
        <v>0</v>
      </c>
      <c r="D113" s="2">
        <v>6</v>
      </c>
      <c r="E113" s="2">
        <v>2</v>
      </c>
      <c r="F113" s="2">
        <v>6</v>
      </c>
      <c r="G113" s="2">
        <v>5</v>
      </c>
      <c r="H113" s="2">
        <v>6</v>
      </c>
      <c r="I113" s="2">
        <v>15</v>
      </c>
      <c r="J113" s="2">
        <v>42</v>
      </c>
      <c r="K113" s="2">
        <v>90</v>
      </c>
      <c r="L113" s="2">
        <v>14</v>
      </c>
      <c r="M113" s="2">
        <v>88</v>
      </c>
      <c r="N113" s="1">
        <f>AVERAGE(E113:H113)</f>
        <v>4.75</v>
      </c>
      <c r="O113" s="1">
        <f>SUM(I113:M113)/10</f>
        <v>24.9</v>
      </c>
      <c r="P113" s="3">
        <f>VLOOKUP(E113,Tabelka!$E$3:$F$7,2)</f>
        <v>0</v>
      </c>
      <c r="Q113" s="2">
        <f>VLOOKUP(F113,Tabelka!$E$3:$F$7,2)</f>
        <v>10</v>
      </c>
      <c r="R113" s="2">
        <f>VLOOKUP(G113,Tabelka!$E$3:$F$7,2)</f>
        <v>8</v>
      </c>
      <c r="S113" s="2">
        <f>VLOOKUP(H113,Tabelka!$E$3:$F$7,2)</f>
        <v>10</v>
      </c>
      <c r="T113" s="1">
        <f>SUM(P113:S113)</f>
        <v>28</v>
      </c>
      <c r="U113" s="1">
        <f>IF(D113=6,2,0)+C113</f>
        <v>2</v>
      </c>
      <c r="V113" s="2">
        <f>O113+T113+U113</f>
        <v>54.9</v>
      </c>
      <c r="W113" s="2">
        <f>COUNTIF(V$2:V$515,V113)</f>
        <v>4</v>
      </c>
      <c r="X113" s="2">
        <f>COUNTIF(I113:M113,100)</f>
        <v>0</v>
      </c>
      <c r="Y113" s="2">
        <f t="shared" si="2"/>
        <v>30</v>
      </c>
      <c r="Z113" s="2" t="str">
        <f t="shared" si="3"/>
        <v>TAK</v>
      </c>
    </row>
    <row r="114" spans="1:26" x14ac:dyDescent="0.25">
      <c r="A114" s="2" t="s">
        <v>149</v>
      </c>
      <c r="B114" s="2" t="s">
        <v>150</v>
      </c>
      <c r="C114" s="2">
        <v>5</v>
      </c>
      <c r="D114" s="2">
        <v>2</v>
      </c>
      <c r="E114" s="2">
        <v>3</v>
      </c>
      <c r="F114" s="2">
        <v>4</v>
      </c>
      <c r="G114" s="2">
        <v>3</v>
      </c>
      <c r="H114" s="2">
        <v>6</v>
      </c>
      <c r="I114" s="2">
        <v>30</v>
      </c>
      <c r="J114" s="2">
        <v>24</v>
      </c>
      <c r="K114" s="2">
        <v>66</v>
      </c>
      <c r="L114" s="2">
        <v>41</v>
      </c>
      <c r="M114" s="2">
        <v>82</v>
      </c>
      <c r="N114" s="1">
        <f>AVERAGE(E114:H114)</f>
        <v>4</v>
      </c>
      <c r="O114" s="1">
        <f>SUM(I114:M114)/10</f>
        <v>24.3</v>
      </c>
      <c r="P114" s="3">
        <f>VLOOKUP(E114,Tabelka!$E$3:$F$7,2)</f>
        <v>4</v>
      </c>
      <c r="Q114" s="2">
        <f>VLOOKUP(F114,Tabelka!$E$3:$F$7,2)</f>
        <v>6</v>
      </c>
      <c r="R114" s="2">
        <f>VLOOKUP(G114,Tabelka!$E$3:$F$7,2)</f>
        <v>4</v>
      </c>
      <c r="S114" s="2">
        <f>VLOOKUP(H114,Tabelka!$E$3:$F$7,2)</f>
        <v>10</v>
      </c>
      <c r="T114" s="1">
        <f>SUM(P114:S114)</f>
        <v>24</v>
      </c>
      <c r="U114" s="1">
        <f>IF(D114=6,2,0)+C114</f>
        <v>5</v>
      </c>
      <c r="V114" s="2">
        <f>O114+T114+U114</f>
        <v>53.3</v>
      </c>
      <c r="W114" s="2">
        <f>COUNTIF(V$2:V$515,V114)</f>
        <v>4</v>
      </c>
      <c r="X114" s="2">
        <f>COUNTIF(I114:M114,100)</f>
        <v>0</v>
      </c>
      <c r="Y114" s="2">
        <f t="shared" si="2"/>
        <v>29</v>
      </c>
      <c r="Z114" s="2" t="str">
        <f t="shared" si="3"/>
        <v>TAK</v>
      </c>
    </row>
    <row r="115" spans="1:26" x14ac:dyDescent="0.25">
      <c r="A115" s="2" t="s">
        <v>87</v>
      </c>
      <c r="B115" s="2" t="s">
        <v>55</v>
      </c>
      <c r="C115" s="2">
        <v>2</v>
      </c>
      <c r="D115" s="2">
        <v>2</v>
      </c>
      <c r="E115" s="2">
        <v>5</v>
      </c>
      <c r="F115" s="2">
        <v>5</v>
      </c>
      <c r="G115" s="2">
        <v>2</v>
      </c>
      <c r="H115" s="2">
        <v>2</v>
      </c>
      <c r="I115" s="2">
        <v>65</v>
      </c>
      <c r="J115" s="2">
        <v>87</v>
      </c>
      <c r="K115" s="2">
        <v>53</v>
      </c>
      <c r="L115" s="2">
        <v>98</v>
      </c>
      <c r="M115" s="2">
        <v>50</v>
      </c>
      <c r="N115" s="1">
        <f>AVERAGE(E115:H115)</f>
        <v>3.5</v>
      </c>
      <c r="O115" s="1">
        <f>SUM(I115:M115)/10</f>
        <v>35.299999999999997</v>
      </c>
      <c r="P115" s="3">
        <f>VLOOKUP(E115,Tabelka!$E$3:$F$7,2)</f>
        <v>8</v>
      </c>
      <c r="Q115" s="2">
        <f>VLOOKUP(F115,Tabelka!$E$3:$F$7,2)</f>
        <v>8</v>
      </c>
      <c r="R115" s="2">
        <f>VLOOKUP(G115,Tabelka!$E$3:$F$7,2)</f>
        <v>0</v>
      </c>
      <c r="S115" s="2">
        <f>VLOOKUP(H115,Tabelka!$E$3:$F$7,2)</f>
        <v>0</v>
      </c>
      <c r="T115" s="1">
        <f>SUM(P115:S115)</f>
        <v>16</v>
      </c>
      <c r="U115" s="1">
        <f>IF(D115=6,2,0)+C115</f>
        <v>2</v>
      </c>
      <c r="V115" s="2">
        <f>O115+T115+U115</f>
        <v>53.3</v>
      </c>
      <c r="W115" s="2">
        <f>COUNTIF(V$2:V$515,V115)</f>
        <v>4</v>
      </c>
      <c r="X115" s="2">
        <f>COUNTIF(I115:M115,100)</f>
        <v>0</v>
      </c>
      <c r="Y115" s="2">
        <f t="shared" si="2"/>
        <v>18</v>
      </c>
      <c r="Z115" s="2" t="str">
        <f t="shared" si="3"/>
        <v/>
      </c>
    </row>
    <row r="116" spans="1:26" x14ac:dyDescent="0.25">
      <c r="A116" s="2" t="s">
        <v>531</v>
      </c>
      <c r="B116" s="2" t="s">
        <v>532</v>
      </c>
      <c r="C116" s="2">
        <v>5</v>
      </c>
      <c r="D116" s="2">
        <v>5</v>
      </c>
      <c r="E116" s="2">
        <v>3</v>
      </c>
      <c r="F116" s="2">
        <v>4</v>
      </c>
      <c r="G116" s="2">
        <v>5</v>
      </c>
      <c r="H116" s="2">
        <v>2</v>
      </c>
      <c r="I116" s="2">
        <v>97</v>
      </c>
      <c r="J116" s="2">
        <v>87</v>
      </c>
      <c r="K116" s="2">
        <v>7</v>
      </c>
      <c r="L116" s="2">
        <v>93</v>
      </c>
      <c r="M116" s="2">
        <v>19</v>
      </c>
      <c r="N116" s="1">
        <f>AVERAGE(E116:H116)</f>
        <v>3.5</v>
      </c>
      <c r="O116" s="1">
        <f>SUM(I116:M116)/10</f>
        <v>30.3</v>
      </c>
      <c r="P116" s="3">
        <f>VLOOKUP(E116,Tabelka!$E$3:$F$7,2)</f>
        <v>4</v>
      </c>
      <c r="Q116" s="2">
        <f>VLOOKUP(F116,Tabelka!$E$3:$F$7,2)</f>
        <v>6</v>
      </c>
      <c r="R116" s="2">
        <f>VLOOKUP(G116,Tabelka!$E$3:$F$7,2)</f>
        <v>8</v>
      </c>
      <c r="S116" s="2">
        <f>VLOOKUP(H116,Tabelka!$E$3:$F$7,2)</f>
        <v>0</v>
      </c>
      <c r="T116" s="1">
        <f>SUM(P116:S116)</f>
        <v>18</v>
      </c>
      <c r="U116" s="1">
        <f>IF(D116=6,2,0)+C116</f>
        <v>5</v>
      </c>
      <c r="V116" s="2">
        <f>O116+T116+U116</f>
        <v>53.3</v>
      </c>
      <c r="W116" s="2">
        <f>COUNTIF(V$2:V$515,V116)</f>
        <v>4</v>
      </c>
      <c r="X116" s="2">
        <f>COUNTIF(I116:M116,100)</f>
        <v>0</v>
      </c>
      <c r="Y116" s="2">
        <f t="shared" si="2"/>
        <v>23</v>
      </c>
      <c r="Z116" s="2" t="str">
        <f t="shared" si="3"/>
        <v/>
      </c>
    </row>
    <row r="117" spans="1:26" x14ac:dyDescent="0.25">
      <c r="A117" s="2" t="s">
        <v>625</v>
      </c>
      <c r="B117" s="2" t="s">
        <v>161</v>
      </c>
      <c r="C117" s="2">
        <v>3</v>
      </c>
      <c r="D117" s="2">
        <v>3</v>
      </c>
      <c r="E117" s="2">
        <v>3</v>
      </c>
      <c r="F117" s="2">
        <v>3</v>
      </c>
      <c r="G117" s="2">
        <v>5</v>
      </c>
      <c r="H117" s="2">
        <v>4</v>
      </c>
      <c r="I117" s="2">
        <v>71</v>
      </c>
      <c r="J117" s="2">
        <v>68</v>
      </c>
      <c r="K117" s="2">
        <v>38</v>
      </c>
      <c r="L117" s="2">
        <v>8</v>
      </c>
      <c r="M117" s="2">
        <v>98</v>
      </c>
      <c r="N117" s="1">
        <f>AVERAGE(E117:H117)</f>
        <v>3.75</v>
      </c>
      <c r="O117" s="1">
        <f>SUM(I117:M117)/10</f>
        <v>28.3</v>
      </c>
      <c r="P117" s="3">
        <f>VLOOKUP(E117,Tabelka!$E$3:$F$7,2)</f>
        <v>4</v>
      </c>
      <c r="Q117" s="2">
        <f>VLOOKUP(F117,Tabelka!$E$3:$F$7,2)</f>
        <v>4</v>
      </c>
      <c r="R117" s="2">
        <f>VLOOKUP(G117,Tabelka!$E$3:$F$7,2)</f>
        <v>8</v>
      </c>
      <c r="S117" s="2">
        <f>VLOOKUP(H117,Tabelka!$E$3:$F$7,2)</f>
        <v>6</v>
      </c>
      <c r="T117" s="1">
        <f>SUM(P117:S117)</f>
        <v>22</v>
      </c>
      <c r="U117" s="1">
        <f>IF(D117=6,2,0)+C117</f>
        <v>3</v>
      </c>
      <c r="V117" s="2">
        <f>O117+T117+U117</f>
        <v>53.3</v>
      </c>
      <c r="W117" s="2">
        <f>COUNTIF(V$2:V$515,V117)</f>
        <v>4</v>
      </c>
      <c r="X117" s="2">
        <f>COUNTIF(I117:M117,100)</f>
        <v>0</v>
      </c>
      <c r="Y117" s="2">
        <f t="shared" si="2"/>
        <v>25</v>
      </c>
      <c r="Z117" s="2" t="str">
        <f t="shared" si="3"/>
        <v/>
      </c>
    </row>
    <row r="118" spans="1:26" ht="30" x14ac:dyDescent="0.25">
      <c r="A118" s="2" t="s">
        <v>663</v>
      </c>
      <c r="B118" s="2" t="s">
        <v>369</v>
      </c>
      <c r="C118" s="2">
        <v>5</v>
      </c>
      <c r="D118" s="2">
        <v>5</v>
      </c>
      <c r="E118" s="2">
        <v>6</v>
      </c>
      <c r="F118" s="2">
        <v>3</v>
      </c>
      <c r="G118" s="2">
        <v>4</v>
      </c>
      <c r="H118" s="2">
        <v>2</v>
      </c>
      <c r="I118" s="2">
        <v>45</v>
      </c>
      <c r="J118" s="2">
        <v>46</v>
      </c>
      <c r="K118" s="2">
        <v>47</v>
      </c>
      <c r="L118" s="2">
        <v>70</v>
      </c>
      <c r="M118" s="2">
        <v>56</v>
      </c>
      <c r="N118" s="1">
        <f>AVERAGE(E118:H118)</f>
        <v>3.75</v>
      </c>
      <c r="O118" s="1">
        <f>SUM(I118:M118)/10</f>
        <v>26.4</v>
      </c>
      <c r="P118" s="3">
        <f>VLOOKUP(E118,Tabelka!$E$3:$F$7,2)</f>
        <v>10</v>
      </c>
      <c r="Q118" s="2">
        <f>VLOOKUP(F118,Tabelka!$E$3:$F$7,2)</f>
        <v>4</v>
      </c>
      <c r="R118" s="2">
        <f>VLOOKUP(G118,Tabelka!$E$3:$F$7,2)</f>
        <v>6</v>
      </c>
      <c r="S118" s="2">
        <f>VLOOKUP(H118,Tabelka!$E$3:$F$7,2)</f>
        <v>0</v>
      </c>
      <c r="T118" s="1">
        <f>SUM(P118:S118)</f>
        <v>20</v>
      </c>
      <c r="U118" s="1">
        <f>IF(D118=6,2,0)+C118</f>
        <v>5</v>
      </c>
      <c r="V118" s="2">
        <f>O118+T118+U118</f>
        <v>51.4</v>
      </c>
      <c r="W118" s="2">
        <f>COUNTIF(V$2:V$515,V118)</f>
        <v>4</v>
      </c>
      <c r="X118" s="2">
        <f>COUNTIF(I118:M118,100)</f>
        <v>0</v>
      </c>
      <c r="Y118" s="2">
        <f t="shared" si="2"/>
        <v>25</v>
      </c>
      <c r="Z118" s="2" t="str">
        <f t="shared" si="3"/>
        <v/>
      </c>
    </row>
    <row r="119" spans="1:26" x14ac:dyDescent="0.25">
      <c r="A119" s="2" t="s">
        <v>15</v>
      </c>
      <c r="B119" s="2" t="s">
        <v>16</v>
      </c>
      <c r="C119" s="2">
        <v>7</v>
      </c>
      <c r="D119" s="2">
        <v>4</v>
      </c>
      <c r="E119" s="2">
        <v>4</v>
      </c>
      <c r="F119" s="2">
        <v>2</v>
      </c>
      <c r="G119" s="2">
        <v>5</v>
      </c>
      <c r="H119" s="2">
        <v>6</v>
      </c>
      <c r="I119" s="2">
        <v>90</v>
      </c>
      <c r="J119" s="2">
        <v>8</v>
      </c>
      <c r="K119" s="2">
        <v>21</v>
      </c>
      <c r="L119" s="2">
        <v>52</v>
      </c>
      <c r="M119" s="2">
        <v>33</v>
      </c>
      <c r="N119" s="1">
        <f>AVERAGE(E119:H119)</f>
        <v>4.25</v>
      </c>
      <c r="O119" s="1">
        <f>SUM(I119:M119)/10</f>
        <v>20.399999999999999</v>
      </c>
      <c r="P119" s="3">
        <f>VLOOKUP(E119,Tabelka!$E$3:$F$7,2)</f>
        <v>6</v>
      </c>
      <c r="Q119" s="2">
        <f>VLOOKUP(F119,Tabelka!$E$3:$F$7,2)</f>
        <v>0</v>
      </c>
      <c r="R119" s="2">
        <f>VLOOKUP(G119,Tabelka!$E$3:$F$7,2)</f>
        <v>8</v>
      </c>
      <c r="S119" s="2">
        <f>VLOOKUP(H119,Tabelka!$E$3:$F$7,2)</f>
        <v>10</v>
      </c>
      <c r="T119" s="1">
        <f>SUM(P119:S119)</f>
        <v>24</v>
      </c>
      <c r="U119" s="1">
        <f>IF(D119=6,2,0)+C119</f>
        <v>7</v>
      </c>
      <c r="V119" s="2">
        <f>O119+T119+U119</f>
        <v>51.4</v>
      </c>
      <c r="W119" s="2">
        <f>COUNTIF(V$2:V$515,V119)</f>
        <v>4</v>
      </c>
      <c r="X119" s="2">
        <f>COUNTIF(I119:M119,100)</f>
        <v>0</v>
      </c>
      <c r="Y119" s="2">
        <f t="shared" si="2"/>
        <v>31</v>
      </c>
      <c r="Z119" s="2" t="str">
        <f t="shared" si="3"/>
        <v>TAK</v>
      </c>
    </row>
    <row r="120" spans="1:26" x14ac:dyDescent="0.25">
      <c r="A120" s="2" t="s">
        <v>184</v>
      </c>
      <c r="B120" s="2" t="s">
        <v>185</v>
      </c>
      <c r="C120" s="2">
        <v>3</v>
      </c>
      <c r="D120" s="2">
        <v>3</v>
      </c>
      <c r="E120" s="2">
        <v>4</v>
      </c>
      <c r="F120" s="2">
        <v>5</v>
      </c>
      <c r="G120" s="2">
        <v>6</v>
      </c>
      <c r="H120" s="2">
        <v>3</v>
      </c>
      <c r="I120" s="2">
        <v>59</v>
      </c>
      <c r="J120" s="2">
        <v>13</v>
      </c>
      <c r="K120" s="2">
        <v>14</v>
      </c>
      <c r="L120" s="2">
        <v>22</v>
      </c>
      <c r="M120" s="2">
        <v>96</v>
      </c>
      <c r="N120" s="1">
        <f>AVERAGE(E120:H120)</f>
        <v>4.5</v>
      </c>
      <c r="O120" s="1">
        <f>SUM(I120:M120)/10</f>
        <v>20.399999999999999</v>
      </c>
      <c r="P120" s="3">
        <f>VLOOKUP(E120,Tabelka!$E$3:$F$7,2)</f>
        <v>6</v>
      </c>
      <c r="Q120" s="2">
        <f>VLOOKUP(F120,Tabelka!$E$3:$F$7,2)</f>
        <v>8</v>
      </c>
      <c r="R120" s="2">
        <f>VLOOKUP(G120,Tabelka!$E$3:$F$7,2)</f>
        <v>10</v>
      </c>
      <c r="S120" s="2">
        <f>VLOOKUP(H120,Tabelka!$E$3:$F$7,2)</f>
        <v>4</v>
      </c>
      <c r="T120" s="1">
        <f>SUM(P120:S120)</f>
        <v>28</v>
      </c>
      <c r="U120" s="1">
        <f>IF(D120=6,2,0)+C120</f>
        <v>3</v>
      </c>
      <c r="V120" s="2">
        <f>O120+T120+U120</f>
        <v>51.4</v>
      </c>
      <c r="W120" s="2">
        <f>COUNTIF(V$2:V$515,V120)</f>
        <v>4</v>
      </c>
      <c r="X120" s="2">
        <f>COUNTIF(I120:M120,100)</f>
        <v>0</v>
      </c>
      <c r="Y120" s="2">
        <f t="shared" si="2"/>
        <v>31</v>
      </c>
      <c r="Z120" s="2" t="str">
        <f t="shared" si="3"/>
        <v>TAK</v>
      </c>
    </row>
    <row r="121" spans="1:26" x14ac:dyDescent="0.25">
      <c r="A121" s="2" t="s">
        <v>629</v>
      </c>
      <c r="B121" s="2" t="s">
        <v>430</v>
      </c>
      <c r="C121" s="2">
        <v>7</v>
      </c>
      <c r="D121" s="2">
        <v>5</v>
      </c>
      <c r="E121" s="2">
        <v>5</v>
      </c>
      <c r="F121" s="2">
        <v>2</v>
      </c>
      <c r="G121" s="2">
        <v>6</v>
      </c>
      <c r="H121" s="2">
        <v>6</v>
      </c>
      <c r="I121" s="2">
        <v>6</v>
      </c>
      <c r="J121" s="2">
        <v>88</v>
      </c>
      <c r="K121" s="2">
        <v>24</v>
      </c>
      <c r="L121" s="2">
        <v>3</v>
      </c>
      <c r="M121" s="2">
        <v>43</v>
      </c>
      <c r="N121" s="1">
        <f>AVERAGE(E121:H121)</f>
        <v>4.75</v>
      </c>
      <c r="O121" s="1">
        <f>SUM(I121:M121)/10</f>
        <v>16.399999999999999</v>
      </c>
      <c r="P121" s="3">
        <f>VLOOKUP(E121,Tabelka!$E$3:$F$7,2)</f>
        <v>8</v>
      </c>
      <c r="Q121" s="2">
        <f>VLOOKUP(F121,Tabelka!$E$3:$F$7,2)</f>
        <v>0</v>
      </c>
      <c r="R121" s="2">
        <f>VLOOKUP(G121,Tabelka!$E$3:$F$7,2)</f>
        <v>10</v>
      </c>
      <c r="S121" s="2">
        <f>VLOOKUP(H121,Tabelka!$E$3:$F$7,2)</f>
        <v>10</v>
      </c>
      <c r="T121" s="1">
        <f>SUM(P121:S121)</f>
        <v>28</v>
      </c>
      <c r="U121" s="1">
        <f>IF(D121=6,2,0)+C121</f>
        <v>7</v>
      </c>
      <c r="V121" s="2">
        <f>O121+T121+U121</f>
        <v>51.4</v>
      </c>
      <c r="W121" s="2">
        <f>COUNTIF(V$2:V$515,V121)</f>
        <v>4</v>
      </c>
      <c r="X121" s="2">
        <f>COUNTIF(I121:M121,100)</f>
        <v>0</v>
      </c>
      <c r="Y121" s="2">
        <f t="shared" si="2"/>
        <v>35</v>
      </c>
      <c r="Z121" s="2" t="str">
        <f t="shared" si="3"/>
        <v>TAK</v>
      </c>
    </row>
    <row r="122" spans="1:26" ht="30" x14ac:dyDescent="0.25">
      <c r="A122" s="2" t="s">
        <v>154</v>
      </c>
      <c r="B122" s="2" t="s">
        <v>155</v>
      </c>
      <c r="C122" s="2">
        <v>6</v>
      </c>
      <c r="D122" s="2">
        <v>2</v>
      </c>
      <c r="E122" s="2">
        <v>3</v>
      </c>
      <c r="F122" s="2">
        <v>5</v>
      </c>
      <c r="G122" s="2">
        <v>4</v>
      </c>
      <c r="H122" s="2">
        <v>4</v>
      </c>
      <c r="I122" s="2">
        <v>50</v>
      </c>
      <c r="J122" s="2">
        <v>30</v>
      </c>
      <c r="K122" s="2">
        <v>14</v>
      </c>
      <c r="L122" s="2">
        <v>20</v>
      </c>
      <c r="M122" s="2">
        <v>88</v>
      </c>
      <c r="N122" s="1">
        <f>AVERAGE(E122:H122)</f>
        <v>4</v>
      </c>
      <c r="O122" s="1">
        <f>SUM(I122:M122)/10</f>
        <v>20.2</v>
      </c>
      <c r="P122" s="3">
        <f>VLOOKUP(E122,Tabelka!$E$3:$F$7,2)</f>
        <v>4</v>
      </c>
      <c r="Q122" s="2">
        <f>VLOOKUP(F122,Tabelka!$E$3:$F$7,2)</f>
        <v>8</v>
      </c>
      <c r="R122" s="2">
        <f>VLOOKUP(G122,Tabelka!$E$3:$F$7,2)</f>
        <v>6</v>
      </c>
      <c r="S122" s="2">
        <f>VLOOKUP(H122,Tabelka!$E$3:$F$7,2)</f>
        <v>6</v>
      </c>
      <c r="T122" s="1">
        <f>SUM(P122:S122)</f>
        <v>24</v>
      </c>
      <c r="U122" s="1">
        <f>IF(D122=6,2,0)+C122</f>
        <v>6</v>
      </c>
      <c r="V122" s="2">
        <f>O122+T122+U122</f>
        <v>50.2</v>
      </c>
      <c r="W122" s="2">
        <f>COUNTIF(V$2:V$515,V122)</f>
        <v>4</v>
      </c>
      <c r="X122" s="2">
        <f>COUNTIF(I122:M122,100)</f>
        <v>0</v>
      </c>
      <c r="Y122" s="2">
        <f t="shared" si="2"/>
        <v>30</v>
      </c>
      <c r="Z122" s="2" t="str">
        <f t="shared" si="3"/>
        <v>TAK</v>
      </c>
    </row>
    <row r="123" spans="1:26" x14ac:dyDescent="0.25">
      <c r="A123" s="2" t="s">
        <v>318</v>
      </c>
      <c r="B123" s="2" t="s">
        <v>279</v>
      </c>
      <c r="C123" s="2">
        <v>5</v>
      </c>
      <c r="D123" s="2">
        <v>6</v>
      </c>
      <c r="E123" s="2">
        <v>2</v>
      </c>
      <c r="F123" s="2">
        <v>6</v>
      </c>
      <c r="G123" s="2">
        <v>6</v>
      </c>
      <c r="H123" s="2">
        <v>5</v>
      </c>
      <c r="I123" s="2">
        <v>79</v>
      </c>
      <c r="J123" s="2">
        <v>19</v>
      </c>
      <c r="K123" s="2">
        <v>23</v>
      </c>
      <c r="L123" s="2">
        <v>18</v>
      </c>
      <c r="M123" s="2">
        <v>13</v>
      </c>
      <c r="N123" s="1">
        <f>AVERAGE(E123:H123)</f>
        <v>4.75</v>
      </c>
      <c r="O123" s="1">
        <f>SUM(I123:M123)/10</f>
        <v>15.2</v>
      </c>
      <c r="P123" s="3">
        <f>VLOOKUP(E123,Tabelka!$E$3:$F$7,2)</f>
        <v>0</v>
      </c>
      <c r="Q123" s="2">
        <f>VLOOKUP(F123,Tabelka!$E$3:$F$7,2)</f>
        <v>10</v>
      </c>
      <c r="R123" s="2">
        <f>VLOOKUP(G123,Tabelka!$E$3:$F$7,2)</f>
        <v>10</v>
      </c>
      <c r="S123" s="2">
        <f>VLOOKUP(H123,Tabelka!$E$3:$F$7,2)</f>
        <v>8</v>
      </c>
      <c r="T123" s="1">
        <f>SUM(P123:S123)</f>
        <v>28</v>
      </c>
      <c r="U123" s="1">
        <f>IF(D123=6,2,0)+C123</f>
        <v>7</v>
      </c>
      <c r="V123" s="2">
        <f>O123+T123+U123</f>
        <v>50.2</v>
      </c>
      <c r="W123" s="2">
        <f>COUNTIF(V$2:V$515,V123)</f>
        <v>4</v>
      </c>
      <c r="X123" s="2">
        <f>COUNTIF(I123:M123,100)</f>
        <v>0</v>
      </c>
      <c r="Y123" s="2">
        <f t="shared" si="2"/>
        <v>35</v>
      </c>
      <c r="Z123" s="2" t="str">
        <f t="shared" si="3"/>
        <v>TAK</v>
      </c>
    </row>
    <row r="124" spans="1:26" x14ac:dyDescent="0.25">
      <c r="A124" s="2" t="s">
        <v>333</v>
      </c>
      <c r="B124" s="2" t="s">
        <v>216</v>
      </c>
      <c r="C124" s="2">
        <v>1</v>
      </c>
      <c r="D124" s="2">
        <v>6</v>
      </c>
      <c r="E124" s="2">
        <v>6</v>
      </c>
      <c r="F124" s="2">
        <v>3</v>
      </c>
      <c r="G124" s="2">
        <v>6</v>
      </c>
      <c r="H124" s="2">
        <v>4</v>
      </c>
      <c r="I124" s="2">
        <v>54</v>
      </c>
      <c r="J124" s="2">
        <v>50</v>
      </c>
      <c r="K124" s="2">
        <v>36</v>
      </c>
      <c r="L124" s="2">
        <v>23</v>
      </c>
      <c r="M124" s="2">
        <v>9</v>
      </c>
      <c r="N124" s="1">
        <f>AVERAGE(E124:H124)</f>
        <v>4.75</v>
      </c>
      <c r="O124" s="1">
        <f>SUM(I124:M124)/10</f>
        <v>17.2</v>
      </c>
      <c r="P124" s="3">
        <f>VLOOKUP(E124,Tabelka!$E$3:$F$7,2)</f>
        <v>10</v>
      </c>
      <c r="Q124" s="2">
        <f>VLOOKUP(F124,Tabelka!$E$3:$F$7,2)</f>
        <v>4</v>
      </c>
      <c r="R124" s="2">
        <f>VLOOKUP(G124,Tabelka!$E$3:$F$7,2)</f>
        <v>10</v>
      </c>
      <c r="S124" s="2">
        <f>VLOOKUP(H124,Tabelka!$E$3:$F$7,2)</f>
        <v>6</v>
      </c>
      <c r="T124" s="1">
        <f>SUM(P124:S124)</f>
        <v>30</v>
      </c>
      <c r="U124" s="1">
        <f>IF(D124=6,2,0)+C124</f>
        <v>3</v>
      </c>
      <c r="V124" s="2">
        <f>O124+T124+U124</f>
        <v>50.2</v>
      </c>
      <c r="W124" s="2">
        <f>COUNTIF(V$2:V$515,V124)</f>
        <v>4</v>
      </c>
      <c r="X124" s="2">
        <f>COUNTIF(I124:M124,100)</f>
        <v>0</v>
      </c>
      <c r="Y124" s="2">
        <f t="shared" si="2"/>
        <v>33</v>
      </c>
      <c r="Z124" s="2" t="str">
        <f t="shared" si="3"/>
        <v>TAK</v>
      </c>
    </row>
    <row r="125" spans="1:26" x14ac:dyDescent="0.25">
      <c r="A125" s="2" t="s">
        <v>602</v>
      </c>
      <c r="B125" s="2" t="s">
        <v>58</v>
      </c>
      <c r="C125" s="2">
        <v>1</v>
      </c>
      <c r="D125" s="2">
        <v>5</v>
      </c>
      <c r="E125" s="2">
        <v>4</v>
      </c>
      <c r="F125" s="2">
        <v>6</v>
      </c>
      <c r="G125" s="2">
        <v>4</v>
      </c>
      <c r="H125" s="2">
        <v>2</v>
      </c>
      <c r="I125" s="2">
        <v>4</v>
      </c>
      <c r="J125" s="2">
        <v>97</v>
      </c>
      <c r="K125" s="2">
        <v>75</v>
      </c>
      <c r="L125" s="2">
        <v>86</v>
      </c>
      <c r="M125" s="2">
        <v>10</v>
      </c>
      <c r="N125" s="1">
        <f>AVERAGE(E125:H125)</f>
        <v>4</v>
      </c>
      <c r="O125" s="1">
        <f>SUM(I125:M125)/10</f>
        <v>27.2</v>
      </c>
      <c r="P125" s="3">
        <f>VLOOKUP(E125,Tabelka!$E$3:$F$7,2)</f>
        <v>6</v>
      </c>
      <c r="Q125" s="2">
        <f>VLOOKUP(F125,Tabelka!$E$3:$F$7,2)</f>
        <v>10</v>
      </c>
      <c r="R125" s="2">
        <f>VLOOKUP(G125,Tabelka!$E$3:$F$7,2)</f>
        <v>6</v>
      </c>
      <c r="S125" s="2">
        <f>VLOOKUP(H125,Tabelka!$E$3:$F$7,2)</f>
        <v>0</v>
      </c>
      <c r="T125" s="1">
        <f>SUM(P125:S125)</f>
        <v>22</v>
      </c>
      <c r="U125" s="1">
        <f>IF(D125=6,2,0)+C125</f>
        <v>1</v>
      </c>
      <c r="V125" s="2">
        <f>O125+T125+U125</f>
        <v>50.2</v>
      </c>
      <c r="W125" s="2">
        <f>COUNTIF(V$2:V$515,V125)</f>
        <v>4</v>
      </c>
      <c r="X125" s="2">
        <f>COUNTIF(I125:M125,100)</f>
        <v>0</v>
      </c>
      <c r="Y125" s="2">
        <f t="shared" si="2"/>
        <v>23</v>
      </c>
      <c r="Z125" s="2" t="str">
        <f t="shared" si="3"/>
        <v/>
      </c>
    </row>
    <row r="126" spans="1:26" x14ac:dyDescent="0.25">
      <c r="A126" s="2" t="s">
        <v>309</v>
      </c>
      <c r="B126" s="2" t="s">
        <v>239</v>
      </c>
      <c r="C126" s="2">
        <v>3</v>
      </c>
      <c r="D126" s="2">
        <v>4</v>
      </c>
      <c r="E126" s="2">
        <v>2</v>
      </c>
      <c r="F126" s="2">
        <v>2</v>
      </c>
      <c r="G126" s="2">
        <v>6</v>
      </c>
      <c r="H126" s="2">
        <v>4</v>
      </c>
      <c r="I126" s="2">
        <v>48</v>
      </c>
      <c r="J126" s="2">
        <v>56</v>
      </c>
      <c r="K126" s="2">
        <v>97</v>
      </c>
      <c r="L126" s="2">
        <v>34</v>
      </c>
      <c r="M126" s="2">
        <v>50</v>
      </c>
      <c r="N126" s="1">
        <f>AVERAGE(E126:H126)</f>
        <v>3.5</v>
      </c>
      <c r="O126" s="1">
        <f>SUM(I126:M126)/10</f>
        <v>28.5</v>
      </c>
      <c r="P126" s="3">
        <f>VLOOKUP(E126,Tabelka!$E$3:$F$7,2)</f>
        <v>0</v>
      </c>
      <c r="Q126" s="2">
        <f>VLOOKUP(F126,Tabelka!$E$3:$F$7,2)</f>
        <v>0</v>
      </c>
      <c r="R126" s="2">
        <f>VLOOKUP(G126,Tabelka!$E$3:$F$7,2)</f>
        <v>10</v>
      </c>
      <c r="S126" s="2">
        <f>VLOOKUP(H126,Tabelka!$E$3:$F$7,2)</f>
        <v>6</v>
      </c>
      <c r="T126" s="1">
        <f>SUM(P126:S126)</f>
        <v>16</v>
      </c>
      <c r="U126" s="1">
        <f>IF(D126=6,2,0)+C126</f>
        <v>3</v>
      </c>
      <c r="V126" s="2">
        <f>O126+T126+U126</f>
        <v>47.5</v>
      </c>
      <c r="W126" s="2">
        <f>COUNTIF(V$2:V$515,V126)</f>
        <v>4</v>
      </c>
      <c r="X126" s="2">
        <f>COUNTIF(I126:M126,100)</f>
        <v>0</v>
      </c>
      <c r="Y126" s="2">
        <f t="shared" si="2"/>
        <v>19</v>
      </c>
      <c r="Z126" s="2" t="str">
        <f t="shared" si="3"/>
        <v/>
      </c>
    </row>
    <row r="127" spans="1:26" x14ac:dyDescent="0.25">
      <c r="A127" s="2" t="s">
        <v>235</v>
      </c>
      <c r="B127" s="2" t="s">
        <v>101</v>
      </c>
      <c r="C127" s="2">
        <v>5</v>
      </c>
      <c r="D127" s="2">
        <v>4</v>
      </c>
      <c r="E127" s="2">
        <v>5</v>
      </c>
      <c r="F127" s="2">
        <v>2</v>
      </c>
      <c r="G127" s="2">
        <v>3</v>
      </c>
      <c r="H127" s="2">
        <v>2</v>
      </c>
      <c r="I127" s="2">
        <v>87</v>
      </c>
      <c r="J127" s="2">
        <v>45</v>
      </c>
      <c r="K127" s="2">
        <v>47</v>
      </c>
      <c r="L127" s="2">
        <v>75</v>
      </c>
      <c r="M127" s="2">
        <v>51</v>
      </c>
      <c r="N127" s="1">
        <f>AVERAGE(E127:H127)</f>
        <v>3</v>
      </c>
      <c r="O127" s="1">
        <f>SUM(I127:M127)/10</f>
        <v>30.5</v>
      </c>
      <c r="P127" s="3">
        <f>VLOOKUP(E127,Tabelka!$E$3:$F$7,2)</f>
        <v>8</v>
      </c>
      <c r="Q127" s="2">
        <f>VLOOKUP(F127,Tabelka!$E$3:$F$7,2)</f>
        <v>0</v>
      </c>
      <c r="R127" s="2">
        <f>VLOOKUP(G127,Tabelka!$E$3:$F$7,2)</f>
        <v>4</v>
      </c>
      <c r="S127" s="2">
        <f>VLOOKUP(H127,Tabelka!$E$3:$F$7,2)</f>
        <v>0</v>
      </c>
      <c r="T127" s="1">
        <f>SUM(P127:S127)</f>
        <v>12</v>
      </c>
      <c r="U127" s="1">
        <f>IF(D127=6,2,0)+C127</f>
        <v>5</v>
      </c>
      <c r="V127" s="2">
        <f>O127+T127+U127</f>
        <v>47.5</v>
      </c>
      <c r="W127" s="2">
        <f>COUNTIF(V$2:V$515,V127)</f>
        <v>4</v>
      </c>
      <c r="X127" s="2">
        <f>COUNTIF(I127:M127,100)</f>
        <v>0</v>
      </c>
      <c r="Y127" s="2">
        <f t="shared" si="2"/>
        <v>17</v>
      </c>
      <c r="Z127" s="2" t="str">
        <f t="shared" si="3"/>
        <v/>
      </c>
    </row>
    <row r="128" spans="1:26" x14ac:dyDescent="0.25">
      <c r="A128" s="2" t="s">
        <v>56</v>
      </c>
      <c r="B128" s="2" t="s">
        <v>38</v>
      </c>
      <c r="C128" s="2">
        <v>8</v>
      </c>
      <c r="D128" s="2">
        <v>6</v>
      </c>
      <c r="E128" s="2">
        <v>3</v>
      </c>
      <c r="F128" s="2">
        <v>4</v>
      </c>
      <c r="G128" s="2">
        <v>2</v>
      </c>
      <c r="H128" s="2">
        <v>4</v>
      </c>
      <c r="I128" s="2">
        <v>8</v>
      </c>
      <c r="J128" s="2">
        <v>78</v>
      </c>
      <c r="K128" s="2">
        <v>64</v>
      </c>
      <c r="L128" s="2">
        <v>10</v>
      </c>
      <c r="M128" s="2">
        <v>55</v>
      </c>
      <c r="N128" s="1">
        <f>AVERAGE(E128:H128)</f>
        <v>3.25</v>
      </c>
      <c r="O128" s="1">
        <f>SUM(I128:M128)/10</f>
        <v>21.5</v>
      </c>
      <c r="P128" s="3">
        <f>VLOOKUP(E128,Tabelka!$E$3:$F$7,2)</f>
        <v>4</v>
      </c>
      <c r="Q128" s="2">
        <f>VLOOKUP(F128,Tabelka!$E$3:$F$7,2)</f>
        <v>6</v>
      </c>
      <c r="R128" s="2">
        <f>VLOOKUP(G128,Tabelka!$E$3:$F$7,2)</f>
        <v>0</v>
      </c>
      <c r="S128" s="2">
        <f>VLOOKUP(H128,Tabelka!$E$3:$F$7,2)</f>
        <v>6</v>
      </c>
      <c r="T128" s="1">
        <f>SUM(P128:S128)</f>
        <v>16</v>
      </c>
      <c r="U128" s="1">
        <f>IF(D128=6,2,0)+C128</f>
        <v>10</v>
      </c>
      <c r="V128" s="2">
        <f>O128+T128+U128</f>
        <v>47.5</v>
      </c>
      <c r="W128" s="2">
        <f>COUNTIF(V$2:V$515,V128)</f>
        <v>4</v>
      </c>
      <c r="X128" s="2">
        <f>COUNTIF(I128:M128,100)</f>
        <v>0</v>
      </c>
      <c r="Y128" s="2">
        <f t="shared" si="2"/>
        <v>26</v>
      </c>
      <c r="Z128" s="2" t="str">
        <f t="shared" si="3"/>
        <v>TAK</v>
      </c>
    </row>
    <row r="129" spans="1:26" x14ac:dyDescent="0.25">
      <c r="A129" s="2" t="s">
        <v>589</v>
      </c>
      <c r="B129" s="2" t="s">
        <v>590</v>
      </c>
      <c r="C129" s="2">
        <v>4</v>
      </c>
      <c r="D129" s="2">
        <v>2</v>
      </c>
      <c r="E129" s="2">
        <v>4</v>
      </c>
      <c r="F129" s="2">
        <v>4</v>
      </c>
      <c r="G129" s="2">
        <v>4</v>
      </c>
      <c r="H129" s="2">
        <v>3</v>
      </c>
      <c r="I129" s="2">
        <v>25</v>
      </c>
      <c r="J129" s="2">
        <v>86</v>
      </c>
      <c r="K129" s="2">
        <v>7</v>
      </c>
      <c r="L129" s="2">
        <v>3</v>
      </c>
      <c r="M129" s="2">
        <v>94</v>
      </c>
      <c r="N129" s="1">
        <f>AVERAGE(E129:H129)</f>
        <v>3.75</v>
      </c>
      <c r="O129" s="1">
        <f>SUM(I129:M129)/10</f>
        <v>21.5</v>
      </c>
      <c r="P129" s="3">
        <f>VLOOKUP(E129,Tabelka!$E$3:$F$7,2)</f>
        <v>6</v>
      </c>
      <c r="Q129" s="2">
        <f>VLOOKUP(F129,Tabelka!$E$3:$F$7,2)</f>
        <v>6</v>
      </c>
      <c r="R129" s="2">
        <f>VLOOKUP(G129,Tabelka!$E$3:$F$7,2)</f>
        <v>6</v>
      </c>
      <c r="S129" s="2">
        <f>VLOOKUP(H129,Tabelka!$E$3:$F$7,2)</f>
        <v>4</v>
      </c>
      <c r="T129" s="1">
        <f>SUM(P129:S129)</f>
        <v>22</v>
      </c>
      <c r="U129" s="1">
        <f>IF(D129=6,2,0)+C129</f>
        <v>4</v>
      </c>
      <c r="V129" s="2">
        <f>O129+T129+U129</f>
        <v>47.5</v>
      </c>
      <c r="W129" s="2">
        <f>COUNTIF(V$2:V$515,V129)</f>
        <v>4</v>
      </c>
      <c r="X129" s="2">
        <f>COUNTIF(I129:M129,100)</f>
        <v>0</v>
      </c>
      <c r="Y129" s="2">
        <f t="shared" si="2"/>
        <v>26</v>
      </c>
      <c r="Z129" s="2" t="str">
        <f t="shared" si="3"/>
        <v>TAK</v>
      </c>
    </row>
    <row r="130" spans="1:26" ht="30" x14ac:dyDescent="0.25">
      <c r="A130" s="2" t="s">
        <v>195</v>
      </c>
      <c r="B130" s="2" t="s">
        <v>155</v>
      </c>
      <c r="C130" s="2">
        <v>5</v>
      </c>
      <c r="D130" s="2">
        <v>2</v>
      </c>
      <c r="E130" s="2">
        <v>3</v>
      </c>
      <c r="F130" s="2">
        <v>3</v>
      </c>
      <c r="G130" s="2">
        <v>2</v>
      </c>
      <c r="H130" s="2">
        <v>6</v>
      </c>
      <c r="I130" s="2">
        <v>93</v>
      </c>
      <c r="J130" s="2">
        <v>31</v>
      </c>
      <c r="K130" s="2">
        <v>9</v>
      </c>
      <c r="L130" s="2">
        <v>50</v>
      </c>
      <c r="M130" s="2">
        <v>41</v>
      </c>
      <c r="N130" s="1">
        <f>AVERAGE(E130:H130)</f>
        <v>3.5</v>
      </c>
      <c r="O130" s="1">
        <f>SUM(I130:M130)/10</f>
        <v>22.4</v>
      </c>
      <c r="P130" s="3">
        <f>VLOOKUP(E130,Tabelka!$E$3:$F$7,2)</f>
        <v>4</v>
      </c>
      <c r="Q130" s="2">
        <f>VLOOKUP(F130,Tabelka!$E$3:$F$7,2)</f>
        <v>4</v>
      </c>
      <c r="R130" s="2">
        <f>VLOOKUP(G130,Tabelka!$E$3:$F$7,2)</f>
        <v>0</v>
      </c>
      <c r="S130" s="2">
        <f>VLOOKUP(H130,Tabelka!$E$3:$F$7,2)</f>
        <v>10</v>
      </c>
      <c r="T130" s="1">
        <f>SUM(P130:S130)</f>
        <v>18</v>
      </c>
      <c r="U130" s="1">
        <f>IF(D130=6,2,0)+C130</f>
        <v>5</v>
      </c>
      <c r="V130" s="2">
        <f>O130+T130+U130</f>
        <v>45.4</v>
      </c>
      <c r="W130" s="2">
        <f>COUNTIF(V$2:V$515,V130)</f>
        <v>4</v>
      </c>
      <c r="X130" s="2">
        <f>COUNTIF(I130:M130,100)</f>
        <v>0</v>
      </c>
      <c r="Y130" s="2">
        <f t="shared" si="2"/>
        <v>23</v>
      </c>
      <c r="Z130" s="2" t="str">
        <f t="shared" si="3"/>
        <v>TAK</v>
      </c>
    </row>
    <row r="131" spans="1:26" x14ac:dyDescent="0.25">
      <c r="A131" s="2" t="s">
        <v>258</v>
      </c>
      <c r="B131" s="2" t="s">
        <v>180</v>
      </c>
      <c r="C131" s="2">
        <v>2</v>
      </c>
      <c r="D131" s="2">
        <v>2</v>
      </c>
      <c r="E131" s="2">
        <v>5</v>
      </c>
      <c r="F131" s="2">
        <v>2</v>
      </c>
      <c r="G131" s="2">
        <v>3</v>
      </c>
      <c r="H131" s="2">
        <v>3</v>
      </c>
      <c r="I131" s="2">
        <v>11</v>
      </c>
      <c r="J131" s="2">
        <v>88</v>
      </c>
      <c r="K131" s="2">
        <v>90</v>
      </c>
      <c r="L131" s="2">
        <v>20</v>
      </c>
      <c r="M131" s="2">
        <v>65</v>
      </c>
      <c r="N131" s="1">
        <f>AVERAGE(E131:H131)</f>
        <v>3.25</v>
      </c>
      <c r="O131" s="1">
        <f>SUM(I131:M131)/10</f>
        <v>27.4</v>
      </c>
      <c r="P131" s="3">
        <f>VLOOKUP(E131,Tabelka!$E$3:$F$7,2)</f>
        <v>8</v>
      </c>
      <c r="Q131" s="2">
        <f>VLOOKUP(F131,Tabelka!$E$3:$F$7,2)</f>
        <v>0</v>
      </c>
      <c r="R131" s="2">
        <f>VLOOKUP(G131,Tabelka!$E$3:$F$7,2)</f>
        <v>4</v>
      </c>
      <c r="S131" s="2">
        <f>VLOOKUP(H131,Tabelka!$E$3:$F$7,2)</f>
        <v>4</v>
      </c>
      <c r="T131" s="1">
        <f>SUM(P131:S131)</f>
        <v>16</v>
      </c>
      <c r="U131" s="1">
        <f>IF(D131=6,2,0)+C131</f>
        <v>2</v>
      </c>
      <c r="V131" s="2">
        <f>O131+T131+U131</f>
        <v>45.4</v>
      </c>
      <c r="W131" s="2">
        <f>COUNTIF(V$2:V$515,V131)</f>
        <v>4</v>
      </c>
      <c r="X131" s="2">
        <f>COUNTIF(I131:M131,100)</f>
        <v>0</v>
      </c>
      <c r="Y131" s="2">
        <f t="shared" ref="Y131:Y194" si="4">T131+U131</f>
        <v>18</v>
      </c>
      <c r="Z131" s="2" t="str">
        <f t="shared" ref="Z131:Z194" si="5">IF(Y131&gt;O131,"TAK","")</f>
        <v/>
      </c>
    </row>
    <row r="132" spans="1:26" x14ac:dyDescent="0.25">
      <c r="A132" s="2" t="s">
        <v>186</v>
      </c>
      <c r="B132" s="2" t="s">
        <v>70</v>
      </c>
      <c r="C132" s="2">
        <v>1</v>
      </c>
      <c r="D132" s="2">
        <v>3</v>
      </c>
      <c r="E132" s="2">
        <v>3</v>
      </c>
      <c r="F132" s="2">
        <v>4</v>
      </c>
      <c r="G132" s="2">
        <v>3</v>
      </c>
      <c r="H132" s="2">
        <v>4</v>
      </c>
      <c r="I132" s="2">
        <v>7</v>
      </c>
      <c r="J132" s="2">
        <v>13</v>
      </c>
      <c r="K132" s="2">
        <v>73</v>
      </c>
      <c r="L132" s="2">
        <v>73</v>
      </c>
      <c r="M132" s="2">
        <v>78</v>
      </c>
      <c r="N132" s="1">
        <f>AVERAGE(E132:H132)</f>
        <v>3.5</v>
      </c>
      <c r="O132" s="1">
        <f>SUM(I132:M132)/10</f>
        <v>24.4</v>
      </c>
      <c r="P132" s="3">
        <f>VLOOKUP(E132,Tabelka!$E$3:$F$7,2)</f>
        <v>4</v>
      </c>
      <c r="Q132" s="2">
        <f>VLOOKUP(F132,Tabelka!$E$3:$F$7,2)</f>
        <v>6</v>
      </c>
      <c r="R132" s="2">
        <f>VLOOKUP(G132,Tabelka!$E$3:$F$7,2)</f>
        <v>4</v>
      </c>
      <c r="S132" s="2">
        <f>VLOOKUP(H132,Tabelka!$E$3:$F$7,2)</f>
        <v>6</v>
      </c>
      <c r="T132" s="1">
        <f>SUM(P132:S132)</f>
        <v>20</v>
      </c>
      <c r="U132" s="1">
        <f>IF(D132=6,2,0)+C132</f>
        <v>1</v>
      </c>
      <c r="V132" s="2">
        <f>O132+T132+U132</f>
        <v>45.4</v>
      </c>
      <c r="W132" s="2">
        <f>COUNTIF(V$2:V$515,V132)</f>
        <v>4</v>
      </c>
      <c r="X132" s="2">
        <f>COUNTIF(I132:M132,100)</f>
        <v>0</v>
      </c>
      <c r="Y132" s="2">
        <f t="shared" si="4"/>
        <v>21</v>
      </c>
      <c r="Z132" s="2" t="str">
        <f t="shared" si="5"/>
        <v/>
      </c>
    </row>
    <row r="133" spans="1:26" x14ac:dyDescent="0.25">
      <c r="A133" s="2" t="s">
        <v>37</v>
      </c>
      <c r="B133" s="2" t="s">
        <v>38</v>
      </c>
      <c r="C133" s="2">
        <v>6</v>
      </c>
      <c r="D133" s="2">
        <v>6</v>
      </c>
      <c r="E133" s="2">
        <v>5</v>
      </c>
      <c r="F133" s="2">
        <v>3</v>
      </c>
      <c r="G133" s="2">
        <v>2</v>
      </c>
      <c r="H133" s="2">
        <v>6</v>
      </c>
      <c r="I133" s="2">
        <v>11</v>
      </c>
      <c r="J133" s="2">
        <v>36</v>
      </c>
      <c r="K133" s="2">
        <v>4</v>
      </c>
      <c r="L133" s="2">
        <v>41</v>
      </c>
      <c r="M133" s="2">
        <v>62</v>
      </c>
      <c r="N133" s="1">
        <f>AVERAGE(E133:H133)</f>
        <v>4</v>
      </c>
      <c r="O133" s="1">
        <f>SUM(I133:M133)/10</f>
        <v>15.4</v>
      </c>
      <c r="P133" s="3">
        <f>VLOOKUP(E133,Tabelka!$E$3:$F$7,2)</f>
        <v>8</v>
      </c>
      <c r="Q133" s="2">
        <f>VLOOKUP(F133,Tabelka!$E$3:$F$7,2)</f>
        <v>4</v>
      </c>
      <c r="R133" s="2">
        <f>VLOOKUP(G133,Tabelka!$E$3:$F$7,2)</f>
        <v>0</v>
      </c>
      <c r="S133" s="2">
        <f>VLOOKUP(H133,Tabelka!$E$3:$F$7,2)</f>
        <v>10</v>
      </c>
      <c r="T133" s="1">
        <f>SUM(P133:S133)</f>
        <v>22</v>
      </c>
      <c r="U133" s="1">
        <f>IF(D133=6,2,0)+C133</f>
        <v>8</v>
      </c>
      <c r="V133" s="2">
        <f>O133+T133+U133</f>
        <v>45.4</v>
      </c>
      <c r="W133" s="2">
        <f>COUNTIF(V$2:V$515,V133)</f>
        <v>4</v>
      </c>
      <c r="X133" s="2">
        <f>COUNTIF(I133:M133,100)</f>
        <v>0</v>
      </c>
      <c r="Y133" s="2">
        <f t="shared" si="4"/>
        <v>30</v>
      </c>
      <c r="Z133" s="2" t="str">
        <f t="shared" si="5"/>
        <v>TAK</v>
      </c>
    </row>
    <row r="134" spans="1:26" x14ac:dyDescent="0.25">
      <c r="A134" s="2" t="s">
        <v>377</v>
      </c>
      <c r="B134" s="2" t="s">
        <v>180</v>
      </c>
      <c r="C134" s="2">
        <v>3</v>
      </c>
      <c r="D134" s="2">
        <v>4</v>
      </c>
      <c r="E134" s="2">
        <v>6</v>
      </c>
      <c r="F134" s="2">
        <v>2</v>
      </c>
      <c r="G134" s="2">
        <v>2</v>
      </c>
      <c r="H134" s="2">
        <v>4</v>
      </c>
      <c r="I134" s="2">
        <v>2</v>
      </c>
      <c r="J134" s="2">
        <v>85</v>
      </c>
      <c r="K134" s="2">
        <v>51</v>
      </c>
      <c r="L134" s="2">
        <v>87</v>
      </c>
      <c r="M134" s="2">
        <v>27</v>
      </c>
      <c r="N134" s="1">
        <f>AVERAGE(E134:H134)</f>
        <v>3.5</v>
      </c>
      <c r="O134" s="1">
        <f>SUM(I134:M134)/10</f>
        <v>25.2</v>
      </c>
      <c r="P134" s="3">
        <f>VLOOKUP(E134,Tabelka!$E$3:$F$7,2)</f>
        <v>10</v>
      </c>
      <c r="Q134" s="2">
        <f>VLOOKUP(F134,Tabelka!$E$3:$F$7,2)</f>
        <v>0</v>
      </c>
      <c r="R134" s="2">
        <f>VLOOKUP(G134,Tabelka!$E$3:$F$7,2)</f>
        <v>0</v>
      </c>
      <c r="S134" s="2">
        <f>VLOOKUP(H134,Tabelka!$E$3:$F$7,2)</f>
        <v>6</v>
      </c>
      <c r="T134" s="1">
        <f>SUM(P134:S134)</f>
        <v>16</v>
      </c>
      <c r="U134" s="1">
        <f>IF(D134=6,2,0)+C134</f>
        <v>3</v>
      </c>
      <c r="V134" s="2">
        <f>O134+T134+U134</f>
        <v>44.2</v>
      </c>
      <c r="W134" s="2">
        <f>COUNTIF(V$2:V$515,V134)</f>
        <v>4</v>
      </c>
      <c r="X134" s="2">
        <f>COUNTIF(I134:M134,100)</f>
        <v>0</v>
      </c>
      <c r="Y134" s="2">
        <f t="shared" si="4"/>
        <v>19</v>
      </c>
      <c r="Z134" s="2" t="str">
        <f t="shared" si="5"/>
        <v/>
      </c>
    </row>
    <row r="135" spans="1:26" x14ac:dyDescent="0.25">
      <c r="A135" s="2" t="s">
        <v>27</v>
      </c>
      <c r="B135" s="2" t="s">
        <v>28</v>
      </c>
      <c r="C135" s="2">
        <v>1</v>
      </c>
      <c r="D135" s="2">
        <v>6</v>
      </c>
      <c r="E135" s="2">
        <v>6</v>
      </c>
      <c r="F135" s="2">
        <v>2</v>
      </c>
      <c r="G135" s="2">
        <v>3</v>
      </c>
      <c r="H135" s="2">
        <v>6</v>
      </c>
      <c r="I135" s="2">
        <v>1</v>
      </c>
      <c r="J135" s="2">
        <v>3</v>
      </c>
      <c r="K135" s="2">
        <v>69</v>
      </c>
      <c r="L135" s="2">
        <v>89</v>
      </c>
      <c r="M135" s="2">
        <v>10</v>
      </c>
      <c r="N135" s="1">
        <f>AVERAGE(E135:H135)</f>
        <v>4.25</v>
      </c>
      <c r="O135" s="1">
        <f>SUM(I135:M135)/10</f>
        <v>17.2</v>
      </c>
      <c r="P135" s="3">
        <f>VLOOKUP(E135,Tabelka!$E$3:$F$7,2)</f>
        <v>10</v>
      </c>
      <c r="Q135" s="2">
        <f>VLOOKUP(F135,Tabelka!$E$3:$F$7,2)</f>
        <v>0</v>
      </c>
      <c r="R135" s="2">
        <f>VLOOKUP(G135,Tabelka!$E$3:$F$7,2)</f>
        <v>4</v>
      </c>
      <c r="S135" s="2">
        <f>VLOOKUP(H135,Tabelka!$E$3:$F$7,2)</f>
        <v>10</v>
      </c>
      <c r="T135" s="1">
        <f>SUM(P135:S135)</f>
        <v>24</v>
      </c>
      <c r="U135" s="1">
        <f>IF(D135=6,2,0)+C135</f>
        <v>3</v>
      </c>
      <c r="V135" s="2">
        <f>O135+T135+U135</f>
        <v>44.2</v>
      </c>
      <c r="W135" s="2">
        <f>COUNTIF(V$2:V$515,V135)</f>
        <v>4</v>
      </c>
      <c r="X135" s="2">
        <f>COUNTIF(I135:M135,100)</f>
        <v>0</v>
      </c>
      <c r="Y135" s="2">
        <f t="shared" si="4"/>
        <v>27</v>
      </c>
      <c r="Z135" s="2" t="str">
        <f t="shared" si="5"/>
        <v>TAK</v>
      </c>
    </row>
    <row r="136" spans="1:26" x14ac:dyDescent="0.25">
      <c r="A136" s="2" t="s">
        <v>435</v>
      </c>
      <c r="B136" s="2" t="s">
        <v>436</v>
      </c>
      <c r="C136" s="2">
        <v>3</v>
      </c>
      <c r="D136" s="2">
        <v>5</v>
      </c>
      <c r="E136" s="2">
        <v>5</v>
      </c>
      <c r="F136" s="2">
        <v>2</v>
      </c>
      <c r="G136" s="2">
        <v>3</v>
      </c>
      <c r="H136" s="2">
        <v>6</v>
      </c>
      <c r="I136" s="2">
        <v>47</v>
      </c>
      <c r="J136" s="2">
        <v>52</v>
      </c>
      <c r="K136" s="2">
        <v>43</v>
      </c>
      <c r="L136" s="2">
        <v>47</v>
      </c>
      <c r="M136" s="2">
        <v>3</v>
      </c>
      <c r="N136" s="1">
        <f>AVERAGE(E136:H136)</f>
        <v>4</v>
      </c>
      <c r="O136" s="1">
        <f>SUM(I136:M136)/10</f>
        <v>19.2</v>
      </c>
      <c r="P136" s="3">
        <f>VLOOKUP(E136,Tabelka!$E$3:$F$7,2)</f>
        <v>8</v>
      </c>
      <c r="Q136" s="2">
        <f>VLOOKUP(F136,Tabelka!$E$3:$F$7,2)</f>
        <v>0</v>
      </c>
      <c r="R136" s="2">
        <f>VLOOKUP(G136,Tabelka!$E$3:$F$7,2)</f>
        <v>4</v>
      </c>
      <c r="S136" s="2">
        <f>VLOOKUP(H136,Tabelka!$E$3:$F$7,2)</f>
        <v>10</v>
      </c>
      <c r="T136" s="1">
        <f>SUM(P136:S136)</f>
        <v>22</v>
      </c>
      <c r="U136" s="1">
        <f>IF(D136=6,2,0)+C136</f>
        <v>3</v>
      </c>
      <c r="V136" s="2">
        <f>O136+T136+U136</f>
        <v>44.2</v>
      </c>
      <c r="W136" s="2">
        <f>COUNTIF(V$2:V$515,V136)</f>
        <v>4</v>
      </c>
      <c r="X136" s="2">
        <f>COUNTIF(I136:M136,100)</f>
        <v>0</v>
      </c>
      <c r="Y136" s="2">
        <f t="shared" si="4"/>
        <v>25</v>
      </c>
      <c r="Z136" s="2" t="str">
        <f t="shared" si="5"/>
        <v>TAK</v>
      </c>
    </row>
    <row r="137" spans="1:26" x14ac:dyDescent="0.25">
      <c r="A137" s="2" t="s">
        <v>497</v>
      </c>
      <c r="B137" s="2" t="s">
        <v>498</v>
      </c>
      <c r="C137" s="2">
        <v>5</v>
      </c>
      <c r="D137" s="2">
        <v>6</v>
      </c>
      <c r="E137" s="2">
        <v>2</v>
      </c>
      <c r="F137" s="2">
        <v>3</v>
      </c>
      <c r="G137" s="2">
        <v>4</v>
      </c>
      <c r="H137" s="2">
        <v>3</v>
      </c>
      <c r="I137" s="2">
        <v>2</v>
      </c>
      <c r="J137" s="2">
        <v>97</v>
      </c>
      <c r="K137" s="2">
        <v>14</v>
      </c>
      <c r="L137" s="2">
        <v>81</v>
      </c>
      <c r="M137" s="2">
        <v>38</v>
      </c>
      <c r="N137" s="1">
        <f>AVERAGE(E137:H137)</f>
        <v>3</v>
      </c>
      <c r="O137" s="1">
        <f>SUM(I137:M137)/10</f>
        <v>23.2</v>
      </c>
      <c r="P137" s="3">
        <f>VLOOKUP(E137,Tabelka!$E$3:$F$7,2)</f>
        <v>0</v>
      </c>
      <c r="Q137" s="2">
        <f>VLOOKUP(F137,Tabelka!$E$3:$F$7,2)</f>
        <v>4</v>
      </c>
      <c r="R137" s="2">
        <f>VLOOKUP(G137,Tabelka!$E$3:$F$7,2)</f>
        <v>6</v>
      </c>
      <c r="S137" s="2">
        <f>VLOOKUP(H137,Tabelka!$E$3:$F$7,2)</f>
        <v>4</v>
      </c>
      <c r="T137" s="1">
        <f>SUM(P137:S137)</f>
        <v>14</v>
      </c>
      <c r="U137" s="1">
        <f>IF(D137=6,2,0)+C137</f>
        <v>7</v>
      </c>
      <c r="V137" s="2">
        <f>O137+T137+U137</f>
        <v>44.2</v>
      </c>
      <c r="W137" s="2">
        <f>COUNTIF(V$2:V$515,V137)</f>
        <v>4</v>
      </c>
      <c r="X137" s="2">
        <f>COUNTIF(I137:M137,100)</f>
        <v>0</v>
      </c>
      <c r="Y137" s="2">
        <f t="shared" si="4"/>
        <v>21</v>
      </c>
      <c r="Z137" s="2" t="str">
        <f t="shared" si="5"/>
        <v/>
      </c>
    </row>
    <row r="138" spans="1:26" x14ac:dyDescent="0.25">
      <c r="A138" s="2" t="s">
        <v>238</v>
      </c>
      <c r="B138" s="2" t="s">
        <v>239</v>
      </c>
      <c r="C138" s="2">
        <v>7</v>
      </c>
      <c r="D138" s="2">
        <v>5</v>
      </c>
      <c r="E138" s="2">
        <v>6</v>
      </c>
      <c r="F138" s="2">
        <v>6</v>
      </c>
      <c r="G138" s="2">
        <v>2</v>
      </c>
      <c r="H138" s="2">
        <v>5</v>
      </c>
      <c r="I138" s="2">
        <v>80</v>
      </c>
      <c r="J138" s="2">
        <v>90</v>
      </c>
      <c r="K138" s="2">
        <v>62</v>
      </c>
      <c r="L138" s="2">
        <v>97</v>
      </c>
      <c r="M138" s="2">
        <v>3</v>
      </c>
      <c r="N138" s="1">
        <f>AVERAGE(E138:H138)</f>
        <v>4.75</v>
      </c>
      <c r="O138" s="1">
        <f>SUM(I138:M138)/10</f>
        <v>33.200000000000003</v>
      </c>
      <c r="P138" s="3">
        <f>VLOOKUP(E138,Tabelka!$E$3:$F$7,2)</f>
        <v>10</v>
      </c>
      <c r="Q138" s="2">
        <f>VLOOKUP(F138,Tabelka!$E$3:$F$7,2)</f>
        <v>10</v>
      </c>
      <c r="R138" s="2">
        <f>VLOOKUP(G138,Tabelka!$E$3:$F$7,2)</f>
        <v>0</v>
      </c>
      <c r="S138" s="2">
        <f>VLOOKUP(H138,Tabelka!$E$3:$F$7,2)</f>
        <v>8</v>
      </c>
      <c r="T138" s="1">
        <f>SUM(P138:S138)</f>
        <v>28</v>
      </c>
      <c r="U138" s="1">
        <f>IF(D138=6,2,0)+C138</f>
        <v>7</v>
      </c>
      <c r="V138" s="2">
        <f>O138+T138+U138</f>
        <v>68.2</v>
      </c>
      <c r="W138" s="2">
        <f>COUNTIF(V$2:V$515,V138)</f>
        <v>3</v>
      </c>
      <c r="X138" s="2">
        <f>COUNTIF(I138:M138,100)</f>
        <v>0</v>
      </c>
      <c r="Y138" s="2">
        <f t="shared" si="4"/>
        <v>35</v>
      </c>
      <c r="Z138" s="2" t="str">
        <f t="shared" si="5"/>
        <v>TAK</v>
      </c>
    </row>
    <row r="139" spans="1:26" x14ac:dyDescent="0.25">
      <c r="A139" s="2" t="s">
        <v>380</v>
      </c>
      <c r="B139" s="2" t="s">
        <v>126</v>
      </c>
      <c r="C139" s="2">
        <v>7</v>
      </c>
      <c r="D139" s="2">
        <v>6</v>
      </c>
      <c r="E139" s="2">
        <v>2</v>
      </c>
      <c r="F139" s="2">
        <v>6</v>
      </c>
      <c r="G139" s="2">
        <v>2</v>
      </c>
      <c r="H139" s="2">
        <v>6</v>
      </c>
      <c r="I139" s="2">
        <v>75</v>
      </c>
      <c r="J139" s="2">
        <v>60</v>
      </c>
      <c r="K139" s="2">
        <v>80</v>
      </c>
      <c r="L139" s="2">
        <v>86</v>
      </c>
      <c r="M139" s="2">
        <v>91</v>
      </c>
      <c r="N139" s="1">
        <f>AVERAGE(E139:H139)</f>
        <v>4</v>
      </c>
      <c r="O139" s="1">
        <f>SUM(I139:M139)/10</f>
        <v>39.200000000000003</v>
      </c>
      <c r="P139" s="3">
        <f>VLOOKUP(E139,Tabelka!$E$3:$F$7,2)</f>
        <v>0</v>
      </c>
      <c r="Q139" s="2">
        <f>VLOOKUP(F139,Tabelka!$E$3:$F$7,2)</f>
        <v>10</v>
      </c>
      <c r="R139" s="2">
        <f>VLOOKUP(G139,Tabelka!$E$3:$F$7,2)</f>
        <v>0</v>
      </c>
      <c r="S139" s="2">
        <f>VLOOKUP(H139,Tabelka!$E$3:$F$7,2)</f>
        <v>10</v>
      </c>
      <c r="T139" s="1">
        <f>SUM(P139:S139)</f>
        <v>20</v>
      </c>
      <c r="U139" s="1">
        <f>IF(D139=6,2,0)+C139</f>
        <v>9</v>
      </c>
      <c r="V139" s="2">
        <f>O139+T139+U139</f>
        <v>68.2</v>
      </c>
      <c r="W139" s="2">
        <f>COUNTIF(V$2:V$515,V139)</f>
        <v>3</v>
      </c>
      <c r="X139" s="2">
        <f>COUNTIF(I139:M139,100)</f>
        <v>0</v>
      </c>
      <c r="Y139" s="2">
        <f t="shared" si="4"/>
        <v>29</v>
      </c>
      <c r="Z139" s="2" t="str">
        <f t="shared" si="5"/>
        <v/>
      </c>
    </row>
    <row r="140" spans="1:26" x14ac:dyDescent="0.25">
      <c r="A140" s="2" t="s">
        <v>122</v>
      </c>
      <c r="B140" s="2" t="s">
        <v>121</v>
      </c>
      <c r="C140" s="2">
        <v>8</v>
      </c>
      <c r="D140" s="2">
        <v>3</v>
      </c>
      <c r="E140" s="2">
        <v>5</v>
      </c>
      <c r="F140" s="2">
        <v>5</v>
      </c>
      <c r="G140" s="2">
        <v>6</v>
      </c>
      <c r="H140" s="2">
        <v>3</v>
      </c>
      <c r="I140" s="2">
        <v>28</v>
      </c>
      <c r="J140" s="2">
        <v>69</v>
      </c>
      <c r="K140" s="2">
        <v>99</v>
      </c>
      <c r="L140" s="2">
        <v>45</v>
      </c>
      <c r="M140" s="2">
        <v>61</v>
      </c>
      <c r="N140" s="1">
        <f>AVERAGE(E140:H140)</f>
        <v>4.75</v>
      </c>
      <c r="O140" s="1">
        <f>SUM(I140:M140)/10</f>
        <v>30.2</v>
      </c>
      <c r="P140" s="3">
        <f>VLOOKUP(E140,Tabelka!$E$3:$F$7,2)</f>
        <v>8</v>
      </c>
      <c r="Q140" s="2">
        <f>VLOOKUP(F140,Tabelka!$E$3:$F$7,2)</f>
        <v>8</v>
      </c>
      <c r="R140" s="2">
        <f>VLOOKUP(G140,Tabelka!$E$3:$F$7,2)</f>
        <v>10</v>
      </c>
      <c r="S140" s="2">
        <f>VLOOKUP(H140,Tabelka!$E$3:$F$7,2)</f>
        <v>4</v>
      </c>
      <c r="T140" s="1">
        <f>SUM(P140:S140)</f>
        <v>30</v>
      </c>
      <c r="U140" s="1">
        <f>IF(D140=6,2,0)+C140</f>
        <v>8</v>
      </c>
      <c r="V140" s="2">
        <f>O140+T140+U140</f>
        <v>68.2</v>
      </c>
      <c r="W140" s="2">
        <f>COUNTIF(V$2:V$515,V140)</f>
        <v>3</v>
      </c>
      <c r="X140" s="2">
        <f>COUNTIF(I140:M140,100)</f>
        <v>0</v>
      </c>
      <c r="Y140" s="2">
        <f t="shared" si="4"/>
        <v>38</v>
      </c>
      <c r="Z140" s="2" t="str">
        <f t="shared" si="5"/>
        <v>TAK</v>
      </c>
    </row>
    <row r="141" spans="1:26" ht="30" x14ac:dyDescent="0.25">
      <c r="A141" s="2" t="s">
        <v>426</v>
      </c>
      <c r="B141" s="2" t="s">
        <v>427</v>
      </c>
      <c r="C141" s="2">
        <v>5</v>
      </c>
      <c r="D141" s="2">
        <v>2</v>
      </c>
      <c r="E141" s="2">
        <v>5</v>
      </c>
      <c r="F141" s="2">
        <v>3</v>
      </c>
      <c r="G141" s="2">
        <v>5</v>
      </c>
      <c r="H141" s="2">
        <v>5</v>
      </c>
      <c r="I141" s="2">
        <v>30</v>
      </c>
      <c r="J141" s="2">
        <v>42</v>
      </c>
      <c r="K141" s="2">
        <v>80</v>
      </c>
      <c r="L141" s="2">
        <v>74</v>
      </c>
      <c r="M141" s="2">
        <v>75</v>
      </c>
      <c r="N141" s="1">
        <f>AVERAGE(E141:H141)</f>
        <v>4.5</v>
      </c>
      <c r="O141" s="1">
        <f>SUM(I141:M141)/10</f>
        <v>30.1</v>
      </c>
      <c r="P141" s="3">
        <f>VLOOKUP(E141,Tabelka!$E$3:$F$7,2)</f>
        <v>8</v>
      </c>
      <c r="Q141" s="2">
        <f>VLOOKUP(F141,Tabelka!$E$3:$F$7,2)</f>
        <v>4</v>
      </c>
      <c r="R141" s="2">
        <f>VLOOKUP(G141,Tabelka!$E$3:$F$7,2)</f>
        <v>8</v>
      </c>
      <c r="S141" s="2">
        <f>VLOOKUP(H141,Tabelka!$E$3:$F$7,2)</f>
        <v>8</v>
      </c>
      <c r="T141" s="1">
        <f>SUM(P141:S141)</f>
        <v>28</v>
      </c>
      <c r="U141" s="1">
        <f>IF(D141=6,2,0)+C141</f>
        <v>5</v>
      </c>
      <c r="V141" s="2">
        <f>O141+T141+U141</f>
        <v>63.1</v>
      </c>
      <c r="W141" s="2">
        <f>COUNTIF(V$2:V$515,V141)</f>
        <v>3</v>
      </c>
      <c r="X141" s="2">
        <f>COUNTIF(I141:M141,100)</f>
        <v>0</v>
      </c>
      <c r="Y141" s="2">
        <f t="shared" si="4"/>
        <v>33</v>
      </c>
      <c r="Z141" s="2" t="str">
        <f t="shared" si="5"/>
        <v>TAK</v>
      </c>
    </row>
    <row r="142" spans="1:26" x14ac:dyDescent="0.25">
      <c r="A142" s="2" t="s">
        <v>662</v>
      </c>
      <c r="B142" s="2" t="s">
        <v>355</v>
      </c>
      <c r="C142" s="2">
        <v>1</v>
      </c>
      <c r="D142" s="2">
        <v>6</v>
      </c>
      <c r="E142" s="2">
        <v>4</v>
      </c>
      <c r="F142" s="2">
        <v>3</v>
      </c>
      <c r="G142" s="2">
        <v>3</v>
      </c>
      <c r="H142" s="2">
        <v>6</v>
      </c>
      <c r="I142" s="2">
        <v>79</v>
      </c>
      <c r="J142" s="2">
        <v>71</v>
      </c>
      <c r="K142" s="2">
        <v>89</v>
      </c>
      <c r="L142" s="2">
        <v>26</v>
      </c>
      <c r="M142" s="2">
        <v>96</v>
      </c>
      <c r="N142" s="1">
        <f>AVERAGE(E142:H142)</f>
        <v>4</v>
      </c>
      <c r="O142" s="1">
        <f>SUM(I142:M142)/10</f>
        <v>36.1</v>
      </c>
      <c r="P142" s="3">
        <f>VLOOKUP(E142,Tabelka!$E$3:$F$7,2)</f>
        <v>6</v>
      </c>
      <c r="Q142" s="2">
        <f>VLOOKUP(F142,Tabelka!$E$3:$F$7,2)</f>
        <v>4</v>
      </c>
      <c r="R142" s="2">
        <f>VLOOKUP(G142,Tabelka!$E$3:$F$7,2)</f>
        <v>4</v>
      </c>
      <c r="S142" s="2">
        <f>VLOOKUP(H142,Tabelka!$E$3:$F$7,2)</f>
        <v>10</v>
      </c>
      <c r="T142" s="1">
        <f>SUM(P142:S142)</f>
        <v>24</v>
      </c>
      <c r="U142" s="1">
        <f>IF(D142=6,2,0)+C142</f>
        <v>3</v>
      </c>
      <c r="V142" s="2">
        <f>O142+T142+U142</f>
        <v>63.1</v>
      </c>
      <c r="W142" s="2">
        <f>COUNTIF(V$2:V$515,V142)</f>
        <v>3</v>
      </c>
      <c r="X142" s="2">
        <f>COUNTIF(I142:M142,100)</f>
        <v>0</v>
      </c>
      <c r="Y142" s="2">
        <f t="shared" si="4"/>
        <v>27</v>
      </c>
      <c r="Z142" s="2" t="str">
        <f t="shared" si="5"/>
        <v/>
      </c>
    </row>
    <row r="143" spans="1:26" ht="30" x14ac:dyDescent="0.25">
      <c r="A143" s="2" t="s">
        <v>423</v>
      </c>
      <c r="B143" s="2" t="s">
        <v>76</v>
      </c>
      <c r="C143" s="2">
        <v>0</v>
      </c>
      <c r="D143" s="2">
        <v>6</v>
      </c>
      <c r="E143" s="2">
        <v>6</v>
      </c>
      <c r="F143" s="2">
        <v>5</v>
      </c>
      <c r="G143" s="2">
        <v>4</v>
      </c>
      <c r="H143" s="2">
        <v>3</v>
      </c>
      <c r="I143" s="2">
        <v>98</v>
      </c>
      <c r="J143" s="2">
        <v>79</v>
      </c>
      <c r="K143" s="2">
        <v>65</v>
      </c>
      <c r="L143" s="2">
        <v>41</v>
      </c>
      <c r="M143" s="2">
        <v>48</v>
      </c>
      <c r="N143" s="1">
        <f>AVERAGE(E143:H143)</f>
        <v>4.5</v>
      </c>
      <c r="O143" s="1">
        <f>SUM(I143:M143)/10</f>
        <v>33.1</v>
      </c>
      <c r="P143" s="3">
        <f>VLOOKUP(E143,Tabelka!$E$3:$F$7,2)</f>
        <v>10</v>
      </c>
      <c r="Q143" s="2">
        <f>VLOOKUP(F143,Tabelka!$E$3:$F$7,2)</f>
        <v>8</v>
      </c>
      <c r="R143" s="2">
        <f>VLOOKUP(G143,Tabelka!$E$3:$F$7,2)</f>
        <v>6</v>
      </c>
      <c r="S143" s="2">
        <f>VLOOKUP(H143,Tabelka!$E$3:$F$7,2)</f>
        <v>4</v>
      </c>
      <c r="T143" s="1">
        <f>SUM(P143:S143)</f>
        <v>28</v>
      </c>
      <c r="U143" s="1">
        <f>IF(D143=6,2,0)+C143</f>
        <v>2</v>
      </c>
      <c r="V143" s="2">
        <f>O143+T143+U143</f>
        <v>63.1</v>
      </c>
      <c r="W143" s="2">
        <f>COUNTIF(V$2:V$515,V143)</f>
        <v>3</v>
      </c>
      <c r="X143" s="2">
        <f>COUNTIF(I143:M143,100)</f>
        <v>0</v>
      </c>
      <c r="Y143" s="2">
        <f t="shared" si="4"/>
        <v>30</v>
      </c>
      <c r="Z143" s="2" t="str">
        <f t="shared" si="5"/>
        <v/>
      </c>
    </row>
    <row r="144" spans="1:26" x14ac:dyDescent="0.25">
      <c r="A144" s="2" t="s">
        <v>483</v>
      </c>
      <c r="B144" s="2" t="s">
        <v>133</v>
      </c>
      <c r="C144" s="2">
        <v>2</v>
      </c>
      <c r="D144" s="2">
        <v>4</v>
      </c>
      <c r="E144" s="2">
        <v>4</v>
      </c>
      <c r="F144" s="2">
        <v>3</v>
      </c>
      <c r="G144" s="2">
        <v>3</v>
      </c>
      <c r="H144" s="2">
        <v>6</v>
      </c>
      <c r="I144" s="2">
        <v>97</v>
      </c>
      <c r="J144" s="2">
        <v>80</v>
      </c>
      <c r="K144" s="2">
        <v>54</v>
      </c>
      <c r="L144" s="2">
        <v>78</v>
      </c>
      <c r="M144" s="2">
        <v>43</v>
      </c>
      <c r="N144" s="1">
        <f>AVERAGE(E144:H144)</f>
        <v>4</v>
      </c>
      <c r="O144" s="1">
        <f>SUM(I144:M144)/10</f>
        <v>35.200000000000003</v>
      </c>
      <c r="P144" s="3">
        <f>VLOOKUP(E144,Tabelka!$E$3:$F$7,2)</f>
        <v>6</v>
      </c>
      <c r="Q144" s="2">
        <f>VLOOKUP(F144,Tabelka!$E$3:$F$7,2)</f>
        <v>4</v>
      </c>
      <c r="R144" s="2">
        <f>VLOOKUP(G144,Tabelka!$E$3:$F$7,2)</f>
        <v>4</v>
      </c>
      <c r="S144" s="2">
        <f>VLOOKUP(H144,Tabelka!$E$3:$F$7,2)</f>
        <v>10</v>
      </c>
      <c r="T144" s="1">
        <f>SUM(P144:S144)</f>
        <v>24</v>
      </c>
      <c r="U144" s="1">
        <f>IF(D144=6,2,0)+C144</f>
        <v>2</v>
      </c>
      <c r="V144" s="2">
        <f>O144+T144+U144</f>
        <v>61.2</v>
      </c>
      <c r="W144" s="2">
        <f>COUNTIF(V$2:V$515,V144)</f>
        <v>3</v>
      </c>
      <c r="X144" s="2">
        <f>COUNTIF(I144:M144,100)</f>
        <v>0</v>
      </c>
      <c r="Y144" s="2">
        <f t="shared" si="4"/>
        <v>26</v>
      </c>
      <c r="Z144" s="2" t="str">
        <f t="shared" si="5"/>
        <v/>
      </c>
    </row>
    <row r="145" spans="1:26" x14ac:dyDescent="0.25">
      <c r="A145" s="2" t="s">
        <v>554</v>
      </c>
      <c r="B145" s="2" t="s">
        <v>16</v>
      </c>
      <c r="C145" s="2">
        <v>4</v>
      </c>
      <c r="D145" s="2">
        <v>4</v>
      </c>
      <c r="E145" s="2">
        <v>3</v>
      </c>
      <c r="F145" s="2">
        <v>2</v>
      </c>
      <c r="G145" s="2">
        <v>5</v>
      </c>
      <c r="H145" s="2">
        <v>4</v>
      </c>
      <c r="I145" s="2">
        <v>65</v>
      </c>
      <c r="J145" s="2">
        <v>42</v>
      </c>
      <c r="K145" s="2">
        <v>95</v>
      </c>
      <c r="L145" s="2">
        <v>95</v>
      </c>
      <c r="M145" s="2">
        <v>95</v>
      </c>
      <c r="N145" s="1">
        <f>AVERAGE(E145:H145)</f>
        <v>3.5</v>
      </c>
      <c r="O145" s="1">
        <f>SUM(I145:M145)/10</f>
        <v>39.200000000000003</v>
      </c>
      <c r="P145" s="3">
        <f>VLOOKUP(E145,Tabelka!$E$3:$F$7,2)</f>
        <v>4</v>
      </c>
      <c r="Q145" s="2">
        <f>VLOOKUP(F145,Tabelka!$E$3:$F$7,2)</f>
        <v>0</v>
      </c>
      <c r="R145" s="2">
        <f>VLOOKUP(G145,Tabelka!$E$3:$F$7,2)</f>
        <v>8</v>
      </c>
      <c r="S145" s="2">
        <f>VLOOKUP(H145,Tabelka!$E$3:$F$7,2)</f>
        <v>6</v>
      </c>
      <c r="T145" s="1">
        <f>SUM(P145:S145)</f>
        <v>18</v>
      </c>
      <c r="U145" s="1">
        <f>IF(D145=6,2,0)+C145</f>
        <v>4</v>
      </c>
      <c r="V145" s="2">
        <f>O145+T145+U145</f>
        <v>61.2</v>
      </c>
      <c r="W145" s="2">
        <f>COUNTIF(V$2:V$515,V145)</f>
        <v>3</v>
      </c>
      <c r="X145" s="2">
        <f>COUNTIF(I145:M145,100)</f>
        <v>0</v>
      </c>
      <c r="Y145" s="2">
        <f t="shared" si="4"/>
        <v>22</v>
      </c>
      <c r="Z145" s="2" t="str">
        <f t="shared" si="5"/>
        <v/>
      </c>
    </row>
    <row r="146" spans="1:26" x14ac:dyDescent="0.25">
      <c r="A146" s="2" t="s">
        <v>81</v>
      </c>
      <c r="B146" s="2" t="s">
        <v>38</v>
      </c>
      <c r="C146" s="2">
        <v>5</v>
      </c>
      <c r="D146" s="2">
        <v>6</v>
      </c>
      <c r="E146" s="2">
        <v>6</v>
      </c>
      <c r="F146" s="2">
        <v>6</v>
      </c>
      <c r="G146" s="2">
        <v>5</v>
      </c>
      <c r="H146" s="2">
        <v>5</v>
      </c>
      <c r="I146" s="2">
        <v>57</v>
      </c>
      <c r="J146" s="2">
        <v>22</v>
      </c>
      <c r="K146" s="2">
        <v>16</v>
      </c>
      <c r="L146" s="2">
        <v>20</v>
      </c>
      <c r="M146" s="2">
        <v>67</v>
      </c>
      <c r="N146" s="1">
        <f>AVERAGE(E146:H146)</f>
        <v>5.5</v>
      </c>
      <c r="O146" s="1">
        <f>SUM(I146:M146)/10</f>
        <v>18.2</v>
      </c>
      <c r="P146" s="3">
        <f>VLOOKUP(E146,Tabelka!$E$3:$F$7,2)</f>
        <v>10</v>
      </c>
      <c r="Q146" s="2">
        <f>VLOOKUP(F146,Tabelka!$E$3:$F$7,2)</f>
        <v>10</v>
      </c>
      <c r="R146" s="2">
        <f>VLOOKUP(G146,Tabelka!$E$3:$F$7,2)</f>
        <v>8</v>
      </c>
      <c r="S146" s="2">
        <f>VLOOKUP(H146,Tabelka!$E$3:$F$7,2)</f>
        <v>8</v>
      </c>
      <c r="T146" s="1">
        <f>SUM(P146:S146)</f>
        <v>36</v>
      </c>
      <c r="U146" s="1">
        <f>IF(D146=6,2,0)+C146</f>
        <v>7</v>
      </c>
      <c r="V146" s="2">
        <f>O146+T146+U146</f>
        <v>61.2</v>
      </c>
      <c r="W146" s="2">
        <f>COUNTIF(V$2:V$515,V146)</f>
        <v>3</v>
      </c>
      <c r="X146" s="2">
        <f>COUNTIF(I146:M146,100)</f>
        <v>0</v>
      </c>
      <c r="Y146" s="2">
        <f t="shared" si="4"/>
        <v>43</v>
      </c>
      <c r="Z146" s="2" t="str">
        <f t="shared" si="5"/>
        <v>TAK</v>
      </c>
    </row>
    <row r="147" spans="1:26" ht="30" x14ac:dyDescent="0.25">
      <c r="A147" s="2" t="s">
        <v>358</v>
      </c>
      <c r="B147" s="2" t="s">
        <v>174</v>
      </c>
      <c r="C147" s="2">
        <v>8</v>
      </c>
      <c r="D147" s="2">
        <v>3</v>
      </c>
      <c r="E147" s="2">
        <v>6</v>
      </c>
      <c r="F147" s="2">
        <v>3</v>
      </c>
      <c r="G147" s="2">
        <v>6</v>
      </c>
      <c r="H147" s="2">
        <v>3</v>
      </c>
      <c r="I147" s="2">
        <v>85</v>
      </c>
      <c r="J147" s="2">
        <v>68</v>
      </c>
      <c r="K147" s="2">
        <v>59</v>
      </c>
      <c r="L147" s="2">
        <v>5</v>
      </c>
      <c r="M147" s="2">
        <v>29</v>
      </c>
      <c r="N147" s="1">
        <f>AVERAGE(E147:H147)</f>
        <v>4.5</v>
      </c>
      <c r="O147" s="1">
        <f>SUM(I147:M147)/10</f>
        <v>24.6</v>
      </c>
      <c r="P147" s="3">
        <f>VLOOKUP(E147,Tabelka!$E$3:$F$7,2)</f>
        <v>10</v>
      </c>
      <c r="Q147" s="2">
        <f>VLOOKUP(F147,Tabelka!$E$3:$F$7,2)</f>
        <v>4</v>
      </c>
      <c r="R147" s="2">
        <f>VLOOKUP(G147,Tabelka!$E$3:$F$7,2)</f>
        <v>10</v>
      </c>
      <c r="S147" s="2">
        <f>VLOOKUP(H147,Tabelka!$E$3:$F$7,2)</f>
        <v>4</v>
      </c>
      <c r="T147" s="1">
        <f>SUM(P147:S147)</f>
        <v>28</v>
      </c>
      <c r="U147" s="1">
        <f>IF(D147=6,2,0)+C147</f>
        <v>8</v>
      </c>
      <c r="V147" s="2">
        <f>O147+T147+U147</f>
        <v>60.6</v>
      </c>
      <c r="W147" s="2">
        <f>COUNTIF(V$2:V$515,V147)</f>
        <v>3</v>
      </c>
      <c r="X147" s="2">
        <f>COUNTIF(I147:M147,100)</f>
        <v>0</v>
      </c>
      <c r="Y147" s="2">
        <f t="shared" si="4"/>
        <v>36</v>
      </c>
      <c r="Z147" s="2" t="str">
        <f t="shared" si="5"/>
        <v>TAK</v>
      </c>
    </row>
    <row r="148" spans="1:26" x14ac:dyDescent="0.25">
      <c r="A148" s="2" t="s">
        <v>105</v>
      </c>
      <c r="B148" s="2" t="s">
        <v>70</v>
      </c>
      <c r="C148" s="2">
        <v>3</v>
      </c>
      <c r="D148" s="2">
        <v>6</v>
      </c>
      <c r="E148" s="2">
        <v>3</v>
      </c>
      <c r="F148" s="2">
        <v>5</v>
      </c>
      <c r="G148" s="2">
        <v>5</v>
      </c>
      <c r="H148" s="2">
        <v>2</v>
      </c>
      <c r="I148" s="2">
        <v>49</v>
      </c>
      <c r="J148" s="2">
        <v>99</v>
      </c>
      <c r="K148" s="2">
        <v>78</v>
      </c>
      <c r="L148" s="2">
        <v>70</v>
      </c>
      <c r="M148" s="2">
        <v>60</v>
      </c>
      <c r="N148" s="1">
        <f>AVERAGE(E148:H148)</f>
        <v>3.75</v>
      </c>
      <c r="O148" s="1">
        <f>SUM(I148:M148)/10</f>
        <v>35.6</v>
      </c>
      <c r="P148" s="3">
        <f>VLOOKUP(E148,Tabelka!$E$3:$F$7,2)</f>
        <v>4</v>
      </c>
      <c r="Q148" s="2">
        <f>VLOOKUP(F148,Tabelka!$E$3:$F$7,2)</f>
        <v>8</v>
      </c>
      <c r="R148" s="2">
        <f>VLOOKUP(G148,Tabelka!$E$3:$F$7,2)</f>
        <v>8</v>
      </c>
      <c r="S148" s="2">
        <f>VLOOKUP(H148,Tabelka!$E$3:$F$7,2)</f>
        <v>0</v>
      </c>
      <c r="T148" s="1">
        <f>SUM(P148:S148)</f>
        <v>20</v>
      </c>
      <c r="U148" s="1">
        <f>IF(D148=6,2,0)+C148</f>
        <v>5</v>
      </c>
      <c r="V148" s="2">
        <f>O148+T148+U148</f>
        <v>60.6</v>
      </c>
      <c r="W148" s="2">
        <f>COUNTIF(V$2:V$515,V148)</f>
        <v>3</v>
      </c>
      <c r="X148" s="2">
        <f>COUNTIF(I148:M148,100)</f>
        <v>0</v>
      </c>
      <c r="Y148" s="2">
        <f t="shared" si="4"/>
        <v>25</v>
      </c>
      <c r="Z148" s="2" t="str">
        <f t="shared" si="5"/>
        <v/>
      </c>
    </row>
    <row r="149" spans="1:26" x14ac:dyDescent="0.25">
      <c r="A149" s="2" t="s">
        <v>94</v>
      </c>
      <c r="B149" s="2" t="s">
        <v>48</v>
      </c>
      <c r="C149" s="2">
        <v>6</v>
      </c>
      <c r="D149" s="2">
        <v>3</v>
      </c>
      <c r="E149" s="2">
        <v>3</v>
      </c>
      <c r="F149" s="2">
        <v>6</v>
      </c>
      <c r="G149" s="2">
        <v>4</v>
      </c>
      <c r="H149" s="2">
        <v>5</v>
      </c>
      <c r="I149" s="2">
        <v>25</v>
      </c>
      <c r="J149" s="2">
        <v>73</v>
      </c>
      <c r="K149" s="2">
        <v>78</v>
      </c>
      <c r="L149" s="2">
        <v>61</v>
      </c>
      <c r="M149" s="2">
        <v>29</v>
      </c>
      <c r="N149" s="1">
        <f>AVERAGE(E149:H149)</f>
        <v>4.5</v>
      </c>
      <c r="O149" s="1">
        <f>SUM(I149:M149)/10</f>
        <v>26.6</v>
      </c>
      <c r="P149" s="3">
        <f>VLOOKUP(E149,Tabelka!$E$3:$F$7,2)</f>
        <v>4</v>
      </c>
      <c r="Q149" s="2">
        <f>VLOOKUP(F149,Tabelka!$E$3:$F$7,2)</f>
        <v>10</v>
      </c>
      <c r="R149" s="2">
        <f>VLOOKUP(G149,Tabelka!$E$3:$F$7,2)</f>
        <v>6</v>
      </c>
      <c r="S149" s="2">
        <f>VLOOKUP(H149,Tabelka!$E$3:$F$7,2)</f>
        <v>8</v>
      </c>
      <c r="T149" s="1">
        <f>SUM(P149:S149)</f>
        <v>28</v>
      </c>
      <c r="U149" s="1">
        <f>IF(D149=6,2,0)+C149</f>
        <v>6</v>
      </c>
      <c r="V149" s="2">
        <f>O149+T149+U149</f>
        <v>60.6</v>
      </c>
      <c r="W149" s="2">
        <f>COUNTIF(V$2:V$515,V149)</f>
        <v>3</v>
      </c>
      <c r="X149" s="2">
        <f>COUNTIF(I149:M149,100)</f>
        <v>0</v>
      </c>
      <c r="Y149" s="2">
        <f t="shared" si="4"/>
        <v>34</v>
      </c>
      <c r="Z149" s="2" t="str">
        <f t="shared" si="5"/>
        <v>TAK</v>
      </c>
    </row>
    <row r="150" spans="1:26" x14ac:dyDescent="0.25">
      <c r="A150" s="2" t="s">
        <v>165</v>
      </c>
      <c r="B150" s="2" t="s">
        <v>166</v>
      </c>
      <c r="C150" s="2">
        <v>7</v>
      </c>
      <c r="D150" s="2">
        <v>3</v>
      </c>
      <c r="E150" s="2">
        <v>3</v>
      </c>
      <c r="F150" s="2">
        <v>6</v>
      </c>
      <c r="G150" s="2">
        <v>5</v>
      </c>
      <c r="H150" s="2">
        <v>5</v>
      </c>
      <c r="I150" s="2">
        <v>57</v>
      </c>
      <c r="J150" s="2">
        <v>31</v>
      </c>
      <c r="K150" s="2">
        <v>22</v>
      </c>
      <c r="L150" s="2">
        <v>59</v>
      </c>
      <c r="M150" s="2">
        <v>61</v>
      </c>
      <c r="N150" s="1">
        <f>AVERAGE(E150:H150)</f>
        <v>4.75</v>
      </c>
      <c r="O150" s="1">
        <f>SUM(I150:M150)/10</f>
        <v>23</v>
      </c>
      <c r="P150" s="3">
        <f>VLOOKUP(E150,Tabelka!$E$3:$F$7,2)</f>
        <v>4</v>
      </c>
      <c r="Q150" s="2">
        <f>VLOOKUP(F150,Tabelka!$E$3:$F$7,2)</f>
        <v>10</v>
      </c>
      <c r="R150" s="2">
        <f>VLOOKUP(G150,Tabelka!$E$3:$F$7,2)</f>
        <v>8</v>
      </c>
      <c r="S150" s="2">
        <f>VLOOKUP(H150,Tabelka!$E$3:$F$7,2)</f>
        <v>8</v>
      </c>
      <c r="T150" s="1">
        <f>SUM(P150:S150)</f>
        <v>30</v>
      </c>
      <c r="U150" s="1">
        <f>IF(D150=6,2,0)+C150</f>
        <v>7</v>
      </c>
      <c r="V150" s="2">
        <f>O150+T150+U150</f>
        <v>60</v>
      </c>
      <c r="W150" s="2">
        <f>COUNTIF(V$2:V$515,V150)</f>
        <v>3</v>
      </c>
      <c r="X150" s="2">
        <f>COUNTIF(I150:M150,100)</f>
        <v>0</v>
      </c>
      <c r="Y150" s="2">
        <f t="shared" si="4"/>
        <v>37</v>
      </c>
      <c r="Z150" s="2" t="str">
        <f t="shared" si="5"/>
        <v>TAK</v>
      </c>
    </row>
    <row r="151" spans="1:26" x14ac:dyDescent="0.25">
      <c r="A151" s="2" t="s">
        <v>428</v>
      </c>
      <c r="B151" s="2" t="s">
        <v>430</v>
      </c>
      <c r="C151" s="2">
        <v>3</v>
      </c>
      <c r="D151" s="2">
        <v>6</v>
      </c>
      <c r="E151" s="2">
        <v>2</v>
      </c>
      <c r="F151" s="2">
        <v>5</v>
      </c>
      <c r="G151" s="2">
        <v>6</v>
      </c>
      <c r="H151" s="2">
        <v>4</v>
      </c>
      <c r="I151" s="2">
        <v>36</v>
      </c>
      <c r="J151" s="2">
        <v>63</v>
      </c>
      <c r="K151" s="2">
        <v>40</v>
      </c>
      <c r="L151" s="2">
        <v>82</v>
      </c>
      <c r="M151" s="2">
        <v>89</v>
      </c>
      <c r="N151" s="1">
        <f>AVERAGE(E151:H151)</f>
        <v>4.25</v>
      </c>
      <c r="O151" s="1">
        <f>SUM(I151:M151)/10</f>
        <v>31</v>
      </c>
      <c r="P151" s="3">
        <f>VLOOKUP(E151,Tabelka!$E$3:$F$7,2)</f>
        <v>0</v>
      </c>
      <c r="Q151" s="2">
        <f>VLOOKUP(F151,Tabelka!$E$3:$F$7,2)</f>
        <v>8</v>
      </c>
      <c r="R151" s="2">
        <f>VLOOKUP(G151,Tabelka!$E$3:$F$7,2)</f>
        <v>10</v>
      </c>
      <c r="S151" s="2">
        <f>VLOOKUP(H151,Tabelka!$E$3:$F$7,2)</f>
        <v>6</v>
      </c>
      <c r="T151" s="1">
        <f>SUM(P151:S151)</f>
        <v>24</v>
      </c>
      <c r="U151" s="1">
        <f>IF(D151=6,2,0)+C151</f>
        <v>5</v>
      </c>
      <c r="V151" s="2">
        <f>O151+T151+U151</f>
        <v>60</v>
      </c>
      <c r="W151" s="2">
        <f>COUNTIF(V$2:V$515,V151)</f>
        <v>3</v>
      </c>
      <c r="X151" s="2">
        <f>COUNTIF(I151:M151,100)</f>
        <v>0</v>
      </c>
      <c r="Y151" s="2">
        <f t="shared" si="4"/>
        <v>29</v>
      </c>
      <c r="Z151" s="2" t="str">
        <f t="shared" si="5"/>
        <v/>
      </c>
    </row>
    <row r="152" spans="1:26" x14ac:dyDescent="0.25">
      <c r="A152" s="2" t="s">
        <v>544</v>
      </c>
      <c r="B152" s="2" t="s">
        <v>324</v>
      </c>
      <c r="C152" s="2">
        <v>3</v>
      </c>
      <c r="D152" s="2">
        <v>3</v>
      </c>
      <c r="E152" s="2">
        <v>5</v>
      </c>
      <c r="F152" s="2">
        <v>6</v>
      </c>
      <c r="G152" s="2">
        <v>4</v>
      </c>
      <c r="H152" s="2">
        <v>3</v>
      </c>
      <c r="I152" s="2">
        <v>68</v>
      </c>
      <c r="J152" s="2">
        <v>76</v>
      </c>
      <c r="K152" s="2">
        <v>21</v>
      </c>
      <c r="L152" s="2">
        <v>59</v>
      </c>
      <c r="M152" s="2">
        <v>66</v>
      </c>
      <c r="N152" s="1">
        <f>AVERAGE(E152:H152)</f>
        <v>4.5</v>
      </c>
      <c r="O152" s="1">
        <f>SUM(I152:M152)/10</f>
        <v>29</v>
      </c>
      <c r="P152" s="3">
        <f>VLOOKUP(E152,Tabelka!$E$3:$F$7,2)</f>
        <v>8</v>
      </c>
      <c r="Q152" s="2">
        <f>VLOOKUP(F152,Tabelka!$E$3:$F$7,2)</f>
        <v>10</v>
      </c>
      <c r="R152" s="2">
        <f>VLOOKUP(G152,Tabelka!$E$3:$F$7,2)</f>
        <v>6</v>
      </c>
      <c r="S152" s="2">
        <f>VLOOKUP(H152,Tabelka!$E$3:$F$7,2)</f>
        <v>4</v>
      </c>
      <c r="T152" s="1">
        <f>SUM(P152:S152)</f>
        <v>28</v>
      </c>
      <c r="U152" s="1">
        <f>IF(D152=6,2,0)+C152</f>
        <v>3</v>
      </c>
      <c r="V152" s="2">
        <f>O152+T152+U152</f>
        <v>60</v>
      </c>
      <c r="W152" s="2">
        <f>COUNTIF(V$2:V$515,V152)</f>
        <v>3</v>
      </c>
      <c r="X152" s="2">
        <f>COUNTIF(I152:M152,100)</f>
        <v>0</v>
      </c>
      <c r="Y152" s="2">
        <f t="shared" si="4"/>
        <v>31</v>
      </c>
      <c r="Z152" s="2" t="str">
        <f t="shared" si="5"/>
        <v>TAK</v>
      </c>
    </row>
    <row r="153" spans="1:26" x14ac:dyDescent="0.25">
      <c r="A153" s="2" t="s">
        <v>294</v>
      </c>
      <c r="B153" s="2" t="s">
        <v>28</v>
      </c>
      <c r="C153" s="2">
        <v>8</v>
      </c>
      <c r="D153" s="2">
        <v>3</v>
      </c>
      <c r="E153" s="2">
        <v>3</v>
      </c>
      <c r="F153" s="2">
        <v>4</v>
      </c>
      <c r="G153" s="2">
        <v>3</v>
      </c>
      <c r="H153" s="2">
        <v>5</v>
      </c>
      <c r="I153" s="2">
        <v>96</v>
      </c>
      <c r="J153" s="2">
        <v>17</v>
      </c>
      <c r="K153" s="2">
        <v>94</v>
      </c>
      <c r="L153" s="2">
        <v>90</v>
      </c>
      <c r="M153" s="2">
        <v>1</v>
      </c>
      <c r="N153" s="1">
        <f>AVERAGE(E153:H153)</f>
        <v>3.75</v>
      </c>
      <c r="O153" s="1">
        <f>SUM(I153:M153)/10</f>
        <v>29.8</v>
      </c>
      <c r="P153" s="3">
        <f>VLOOKUP(E153,Tabelka!$E$3:$F$7,2)</f>
        <v>4</v>
      </c>
      <c r="Q153" s="2">
        <f>VLOOKUP(F153,Tabelka!$E$3:$F$7,2)</f>
        <v>6</v>
      </c>
      <c r="R153" s="2">
        <f>VLOOKUP(G153,Tabelka!$E$3:$F$7,2)</f>
        <v>4</v>
      </c>
      <c r="S153" s="2">
        <f>VLOOKUP(H153,Tabelka!$E$3:$F$7,2)</f>
        <v>8</v>
      </c>
      <c r="T153" s="1">
        <f>SUM(P153:S153)</f>
        <v>22</v>
      </c>
      <c r="U153" s="1">
        <f>IF(D153=6,2,0)+C153</f>
        <v>8</v>
      </c>
      <c r="V153" s="2">
        <f>O153+T153+U153</f>
        <v>59.8</v>
      </c>
      <c r="W153" s="2">
        <f>COUNTIF(V$2:V$515,V153)</f>
        <v>3</v>
      </c>
      <c r="X153" s="2">
        <f>COUNTIF(I153:M153,100)</f>
        <v>0</v>
      </c>
      <c r="Y153" s="2">
        <f t="shared" si="4"/>
        <v>30</v>
      </c>
      <c r="Z153" s="2" t="str">
        <f t="shared" si="5"/>
        <v>TAK</v>
      </c>
    </row>
    <row r="154" spans="1:26" x14ac:dyDescent="0.25">
      <c r="A154" s="2" t="s">
        <v>131</v>
      </c>
      <c r="B154" s="2" t="s">
        <v>171</v>
      </c>
      <c r="C154" s="2">
        <v>8</v>
      </c>
      <c r="D154" s="2">
        <v>4</v>
      </c>
      <c r="E154" s="2">
        <v>3</v>
      </c>
      <c r="F154" s="2">
        <v>2</v>
      </c>
      <c r="G154" s="2">
        <v>6</v>
      </c>
      <c r="H154" s="2">
        <v>5</v>
      </c>
      <c r="I154" s="2">
        <v>67</v>
      </c>
      <c r="J154" s="2">
        <v>34</v>
      </c>
      <c r="K154" s="2">
        <v>96</v>
      </c>
      <c r="L154" s="2">
        <v>61</v>
      </c>
      <c r="M154" s="2">
        <v>40</v>
      </c>
      <c r="N154" s="1">
        <f>AVERAGE(E154:H154)</f>
        <v>4</v>
      </c>
      <c r="O154" s="1">
        <f>SUM(I154:M154)/10</f>
        <v>29.8</v>
      </c>
      <c r="P154" s="3">
        <f>VLOOKUP(E154,Tabelka!$E$3:$F$7,2)</f>
        <v>4</v>
      </c>
      <c r="Q154" s="2">
        <f>VLOOKUP(F154,Tabelka!$E$3:$F$7,2)</f>
        <v>0</v>
      </c>
      <c r="R154" s="2">
        <f>VLOOKUP(G154,Tabelka!$E$3:$F$7,2)</f>
        <v>10</v>
      </c>
      <c r="S154" s="2">
        <f>VLOOKUP(H154,Tabelka!$E$3:$F$7,2)</f>
        <v>8</v>
      </c>
      <c r="T154" s="1">
        <f>SUM(P154:S154)</f>
        <v>22</v>
      </c>
      <c r="U154" s="1">
        <f>IF(D154=6,2,0)+C154</f>
        <v>8</v>
      </c>
      <c r="V154" s="2">
        <f>O154+T154+U154</f>
        <v>59.8</v>
      </c>
      <c r="W154" s="2">
        <f>COUNTIF(V$2:V$515,V154)</f>
        <v>3</v>
      </c>
      <c r="X154" s="2">
        <f>COUNTIF(I154:M154,100)</f>
        <v>0</v>
      </c>
      <c r="Y154" s="2">
        <f t="shared" si="4"/>
        <v>30</v>
      </c>
      <c r="Z154" s="2" t="str">
        <f t="shared" si="5"/>
        <v>TAK</v>
      </c>
    </row>
    <row r="155" spans="1:26" x14ac:dyDescent="0.25">
      <c r="A155" s="2" t="s">
        <v>233</v>
      </c>
      <c r="B155" s="2" t="s">
        <v>145</v>
      </c>
      <c r="C155" s="2">
        <v>3</v>
      </c>
      <c r="D155" s="2">
        <v>6</v>
      </c>
      <c r="E155" s="2">
        <v>6</v>
      </c>
      <c r="F155" s="2">
        <v>6</v>
      </c>
      <c r="G155" s="2">
        <v>3</v>
      </c>
      <c r="H155" s="2">
        <v>4</v>
      </c>
      <c r="I155" s="2">
        <v>79</v>
      </c>
      <c r="J155" s="2">
        <v>23</v>
      </c>
      <c r="K155" s="2">
        <v>17</v>
      </c>
      <c r="L155" s="2">
        <v>99</v>
      </c>
      <c r="M155" s="2">
        <v>29</v>
      </c>
      <c r="N155" s="1">
        <f>AVERAGE(E155:H155)</f>
        <v>4.75</v>
      </c>
      <c r="O155" s="1">
        <f>SUM(I155:M155)/10</f>
        <v>24.7</v>
      </c>
      <c r="P155" s="3">
        <f>VLOOKUP(E155,Tabelka!$E$3:$F$7,2)</f>
        <v>10</v>
      </c>
      <c r="Q155" s="2">
        <f>VLOOKUP(F155,Tabelka!$E$3:$F$7,2)</f>
        <v>10</v>
      </c>
      <c r="R155" s="2">
        <f>VLOOKUP(G155,Tabelka!$E$3:$F$7,2)</f>
        <v>4</v>
      </c>
      <c r="S155" s="2">
        <f>VLOOKUP(H155,Tabelka!$E$3:$F$7,2)</f>
        <v>6</v>
      </c>
      <c r="T155" s="1">
        <f>SUM(P155:S155)</f>
        <v>30</v>
      </c>
      <c r="U155" s="1">
        <f>IF(D155=6,2,0)+C155</f>
        <v>5</v>
      </c>
      <c r="V155" s="2">
        <f>O155+T155+U155</f>
        <v>59.7</v>
      </c>
      <c r="W155" s="2">
        <f>COUNTIF(V$2:V$515,V155)</f>
        <v>3</v>
      </c>
      <c r="X155" s="2">
        <f>COUNTIF(I155:M155,100)</f>
        <v>0</v>
      </c>
      <c r="Y155" s="2">
        <f t="shared" si="4"/>
        <v>35</v>
      </c>
      <c r="Z155" s="2" t="str">
        <f t="shared" si="5"/>
        <v>TAK</v>
      </c>
    </row>
    <row r="156" spans="1:26" x14ac:dyDescent="0.25">
      <c r="A156" s="2" t="s">
        <v>175</v>
      </c>
      <c r="B156" s="2" t="s">
        <v>45</v>
      </c>
      <c r="C156" s="2">
        <v>8</v>
      </c>
      <c r="D156" s="2">
        <v>2</v>
      </c>
      <c r="E156" s="2">
        <v>4</v>
      </c>
      <c r="F156" s="2">
        <v>3</v>
      </c>
      <c r="G156" s="2">
        <v>5</v>
      </c>
      <c r="H156" s="2">
        <v>4</v>
      </c>
      <c r="I156" s="2">
        <v>32</v>
      </c>
      <c r="J156" s="2">
        <v>83</v>
      </c>
      <c r="K156" s="2">
        <v>14</v>
      </c>
      <c r="L156" s="2">
        <v>77</v>
      </c>
      <c r="M156" s="2">
        <v>71</v>
      </c>
      <c r="N156" s="1">
        <f>AVERAGE(E156:H156)</f>
        <v>4</v>
      </c>
      <c r="O156" s="1">
        <f>SUM(I156:M156)/10</f>
        <v>27.7</v>
      </c>
      <c r="P156" s="3">
        <f>VLOOKUP(E156,Tabelka!$E$3:$F$7,2)</f>
        <v>6</v>
      </c>
      <c r="Q156" s="2">
        <f>VLOOKUP(F156,Tabelka!$E$3:$F$7,2)</f>
        <v>4</v>
      </c>
      <c r="R156" s="2">
        <f>VLOOKUP(G156,Tabelka!$E$3:$F$7,2)</f>
        <v>8</v>
      </c>
      <c r="S156" s="2">
        <f>VLOOKUP(H156,Tabelka!$E$3:$F$7,2)</f>
        <v>6</v>
      </c>
      <c r="T156" s="1">
        <f>SUM(P156:S156)</f>
        <v>24</v>
      </c>
      <c r="U156" s="1">
        <f>IF(D156=6,2,0)+C156</f>
        <v>8</v>
      </c>
      <c r="V156" s="2">
        <f>O156+T156+U156</f>
        <v>59.7</v>
      </c>
      <c r="W156" s="2">
        <f>COUNTIF(V$2:V$515,V156)</f>
        <v>3</v>
      </c>
      <c r="X156" s="2">
        <f>COUNTIF(I156:M156,100)</f>
        <v>0</v>
      </c>
      <c r="Y156" s="2">
        <f t="shared" si="4"/>
        <v>32</v>
      </c>
      <c r="Z156" s="2" t="str">
        <f t="shared" si="5"/>
        <v>TAK</v>
      </c>
    </row>
    <row r="157" spans="1:26" x14ac:dyDescent="0.25">
      <c r="A157" s="2" t="s">
        <v>667</v>
      </c>
      <c r="B157" s="2" t="s">
        <v>203</v>
      </c>
      <c r="C157" s="2">
        <v>1</v>
      </c>
      <c r="D157" s="2">
        <v>2</v>
      </c>
      <c r="E157" s="2">
        <v>5</v>
      </c>
      <c r="F157" s="2">
        <v>2</v>
      </c>
      <c r="G157" s="2">
        <v>6</v>
      </c>
      <c r="H157" s="2">
        <v>6</v>
      </c>
      <c r="I157" s="2">
        <v>62</v>
      </c>
      <c r="J157" s="2">
        <v>89</v>
      </c>
      <c r="K157" s="2">
        <v>20</v>
      </c>
      <c r="L157" s="2">
        <v>56</v>
      </c>
      <c r="M157" s="2">
        <v>80</v>
      </c>
      <c r="N157" s="1">
        <f>AVERAGE(E157:H157)</f>
        <v>4.75</v>
      </c>
      <c r="O157" s="1">
        <f>SUM(I157:M157)/10</f>
        <v>30.7</v>
      </c>
      <c r="P157" s="3">
        <f>VLOOKUP(E157,Tabelka!$E$3:$F$7,2)</f>
        <v>8</v>
      </c>
      <c r="Q157" s="2">
        <f>VLOOKUP(F157,Tabelka!$E$3:$F$7,2)</f>
        <v>0</v>
      </c>
      <c r="R157" s="2">
        <f>VLOOKUP(G157,Tabelka!$E$3:$F$7,2)</f>
        <v>10</v>
      </c>
      <c r="S157" s="2">
        <f>VLOOKUP(H157,Tabelka!$E$3:$F$7,2)</f>
        <v>10</v>
      </c>
      <c r="T157" s="1">
        <f>SUM(P157:S157)</f>
        <v>28</v>
      </c>
      <c r="U157" s="1">
        <f>IF(D157=6,2,0)+C157</f>
        <v>1</v>
      </c>
      <c r="V157" s="2">
        <f>O157+T157+U157</f>
        <v>59.7</v>
      </c>
      <c r="W157" s="2">
        <f>COUNTIF(V$2:V$515,V157)</f>
        <v>3</v>
      </c>
      <c r="X157" s="2">
        <f>COUNTIF(I157:M157,100)</f>
        <v>0</v>
      </c>
      <c r="Y157" s="2">
        <f t="shared" si="4"/>
        <v>29</v>
      </c>
      <c r="Z157" s="2" t="str">
        <f t="shared" si="5"/>
        <v/>
      </c>
    </row>
    <row r="158" spans="1:26" x14ac:dyDescent="0.25">
      <c r="A158" s="2" t="s">
        <v>274</v>
      </c>
      <c r="B158" s="2" t="s">
        <v>16</v>
      </c>
      <c r="C158" s="2">
        <v>3</v>
      </c>
      <c r="D158" s="2">
        <v>5</v>
      </c>
      <c r="E158" s="2">
        <v>4</v>
      </c>
      <c r="F158" s="2">
        <v>6</v>
      </c>
      <c r="G158" s="2">
        <v>6</v>
      </c>
      <c r="H158" s="2">
        <v>4</v>
      </c>
      <c r="I158" s="2">
        <v>70</v>
      </c>
      <c r="J158" s="2">
        <v>3</v>
      </c>
      <c r="K158" s="2">
        <v>92</v>
      </c>
      <c r="L158" s="2">
        <v>40</v>
      </c>
      <c r="M158" s="2">
        <v>41</v>
      </c>
      <c r="N158" s="1">
        <f>AVERAGE(E158:H158)</f>
        <v>5</v>
      </c>
      <c r="O158" s="1">
        <f>SUM(I158:M158)/10</f>
        <v>24.6</v>
      </c>
      <c r="P158" s="3">
        <f>VLOOKUP(E158,Tabelka!$E$3:$F$7,2)</f>
        <v>6</v>
      </c>
      <c r="Q158" s="2">
        <f>VLOOKUP(F158,Tabelka!$E$3:$F$7,2)</f>
        <v>10</v>
      </c>
      <c r="R158" s="2">
        <f>VLOOKUP(G158,Tabelka!$E$3:$F$7,2)</f>
        <v>10</v>
      </c>
      <c r="S158" s="2">
        <f>VLOOKUP(H158,Tabelka!$E$3:$F$7,2)</f>
        <v>6</v>
      </c>
      <c r="T158" s="1">
        <f>SUM(P158:S158)</f>
        <v>32</v>
      </c>
      <c r="U158" s="1">
        <f>IF(D158=6,2,0)+C158</f>
        <v>3</v>
      </c>
      <c r="V158" s="2">
        <f>O158+T158+U158</f>
        <v>59.6</v>
      </c>
      <c r="W158" s="2">
        <f>COUNTIF(V$2:V$515,V158)</f>
        <v>3</v>
      </c>
      <c r="X158" s="2">
        <f>COUNTIF(I158:M158,100)</f>
        <v>0</v>
      </c>
      <c r="Y158" s="2">
        <f t="shared" si="4"/>
        <v>35</v>
      </c>
      <c r="Z158" s="2" t="str">
        <f t="shared" si="5"/>
        <v>TAK</v>
      </c>
    </row>
    <row r="159" spans="1:26" ht="30" x14ac:dyDescent="0.25">
      <c r="A159" s="2" t="s">
        <v>75</v>
      </c>
      <c r="B159" s="2" t="s">
        <v>76</v>
      </c>
      <c r="C159" s="2">
        <v>5</v>
      </c>
      <c r="D159" s="2">
        <v>3</v>
      </c>
      <c r="E159" s="2">
        <v>5</v>
      </c>
      <c r="F159" s="2">
        <v>3</v>
      </c>
      <c r="G159" s="2">
        <v>6</v>
      </c>
      <c r="H159" s="2">
        <v>6</v>
      </c>
      <c r="I159" s="2">
        <v>82</v>
      </c>
      <c r="J159" s="2">
        <v>7</v>
      </c>
      <c r="K159" s="2">
        <v>24</v>
      </c>
      <c r="L159" s="2">
        <v>80</v>
      </c>
      <c r="M159" s="2">
        <v>33</v>
      </c>
      <c r="N159" s="1">
        <f>AVERAGE(E159:H159)</f>
        <v>5</v>
      </c>
      <c r="O159" s="1">
        <f>SUM(I159:M159)/10</f>
        <v>22.6</v>
      </c>
      <c r="P159" s="3">
        <f>VLOOKUP(E159,Tabelka!$E$3:$F$7,2)</f>
        <v>8</v>
      </c>
      <c r="Q159" s="2">
        <f>VLOOKUP(F159,Tabelka!$E$3:$F$7,2)</f>
        <v>4</v>
      </c>
      <c r="R159" s="2">
        <f>VLOOKUP(G159,Tabelka!$E$3:$F$7,2)</f>
        <v>10</v>
      </c>
      <c r="S159" s="2">
        <f>VLOOKUP(H159,Tabelka!$E$3:$F$7,2)</f>
        <v>10</v>
      </c>
      <c r="T159" s="1">
        <f>SUM(P159:S159)</f>
        <v>32</v>
      </c>
      <c r="U159" s="1">
        <f>IF(D159=6,2,0)+C159</f>
        <v>5</v>
      </c>
      <c r="V159" s="2">
        <f>O159+T159+U159</f>
        <v>59.6</v>
      </c>
      <c r="W159" s="2">
        <f>COUNTIF(V$2:V$515,V159)</f>
        <v>3</v>
      </c>
      <c r="X159" s="2">
        <f>COUNTIF(I159:M159,100)</f>
        <v>0</v>
      </c>
      <c r="Y159" s="2">
        <f t="shared" si="4"/>
        <v>37</v>
      </c>
      <c r="Z159" s="2" t="str">
        <f t="shared" si="5"/>
        <v>TAK</v>
      </c>
    </row>
    <row r="160" spans="1:26" ht="30" x14ac:dyDescent="0.25">
      <c r="A160" s="2" t="s">
        <v>487</v>
      </c>
      <c r="B160" s="2" t="s">
        <v>76</v>
      </c>
      <c r="C160" s="2">
        <v>3</v>
      </c>
      <c r="D160" s="2">
        <v>5</v>
      </c>
      <c r="E160" s="2">
        <v>3</v>
      </c>
      <c r="F160" s="2">
        <v>3</v>
      </c>
      <c r="G160" s="2">
        <v>6</v>
      </c>
      <c r="H160" s="2">
        <v>4</v>
      </c>
      <c r="I160" s="2">
        <v>78</v>
      </c>
      <c r="J160" s="2">
        <v>80</v>
      </c>
      <c r="K160" s="2">
        <v>56</v>
      </c>
      <c r="L160" s="2">
        <v>31</v>
      </c>
      <c r="M160" s="2">
        <v>81</v>
      </c>
      <c r="N160" s="1">
        <f>AVERAGE(E160:H160)</f>
        <v>4</v>
      </c>
      <c r="O160" s="1">
        <f>SUM(I160:M160)/10</f>
        <v>32.6</v>
      </c>
      <c r="P160" s="3">
        <f>VLOOKUP(E160,Tabelka!$E$3:$F$7,2)</f>
        <v>4</v>
      </c>
      <c r="Q160" s="2">
        <f>VLOOKUP(F160,Tabelka!$E$3:$F$7,2)</f>
        <v>4</v>
      </c>
      <c r="R160" s="2">
        <f>VLOOKUP(G160,Tabelka!$E$3:$F$7,2)</f>
        <v>10</v>
      </c>
      <c r="S160" s="2">
        <f>VLOOKUP(H160,Tabelka!$E$3:$F$7,2)</f>
        <v>6</v>
      </c>
      <c r="T160" s="1">
        <f>SUM(P160:S160)</f>
        <v>24</v>
      </c>
      <c r="U160" s="1">
        <f>IF(D160=6,2,0)+C160</f>
        <v>3</v>
      </c>
      <c r="V160" s="2">
        <f>O160+T160+U160</f>
        <v>59.6</v>
      </c>
      <c r="W160" s="2">
        <f>COUNTIF(V$2:V$515,V160)</f>
        <v>3</v>
      </c>
      <c r="X160" s="2">
        <f>COUNTIF(I160:M160,100)</f>
        <v>0</v>
      </c>
      <c r="Y160" s="2">
        <f t="shared" si="4"/>
        <v>27</v>
      </c>
      <c r="Z160" s="2" t="str">
        <f t="shared" si="5"/>
        <v/>
      </c>
    </row>
    <row r="161" spans="1:26" x14ac:dyDescent="0.25">
      <c r="A161" s="2" t="s">
        <v>148</v>
      </c>
      <c r="B161" s="2" t="s">
        <v>193</v>
      </c>
      <c r="C161" s="2">
        <v>4</v>
      </c>
      <c r="D161" s="2">
        <v>5</v>
      </c>
      <c r="E161" s="2">
        <v>5</v>
      </c>
      <c r="F161" s="2">
        <v>3</v>
      </c>
      <c r="G161" s="2">
        <v>5</v>
      </c>
      <c r="H161" s="2">
        <v>2</v>
      </c>
      <c r="I161" s="2">
        <v>79</v>
      </c>
      <c r="J161" s="2">
        <v>53</v>
      </c>
      <c r="K161" s="2">
        <v>97</v>
      </c>
      <c r="L161" s="2">
        <v>34</v>
      </c>
      <c r="M161" s="2">
        <v>92</v>
      </c>
      <c r="N161" s="1">
        <f>AVERAGE(E161:H161)</f>
        <v>3.75</v>
      </c>
      <c r="O161" s="1">
        <f>SUM(I161:M161)/10</f>
        <v>35.5</v>
      </c>
      <c r="P161" s="3">
        <f>VLOOKUP(E161,Tabelka!$E$3:$F$7,2)</f>
        <v>8</v>
      </c>
      <c r="Q161" s="2">
        <f>VLOOKUP(F161,Tabelka!$E$3:$F$7,2)</f>
        <v>4</v>
      </c>
      <c r="R161" s="2">
        <f>VLOOKUP(G161,Tabelka!$E$3:$F$7,2)</f>
        <v>8</v>
      </c>
      <c r="S161" s="2">
        <f>VLOOKUP(H161,Tabelka!$E$3:$F$7,2)</f>
        <v>0</v>
      </c>
      <c r="T161" s="1">
        <f>SUM(P161:S161)</f>
        <v>20</v>
      </c>
      <c r="U161" s="1">
        <f>IF(D161=6,2,0)+C161</f>
        <v>4</v>
      </c>
      <c r="V161" s="2">
        <f>O161+T161+U161</f>
        <v>59.5</v>
      </c>
      <c r="W161" s="2">
        <f>COUNTIF(V$2:V$515,V161)</f>
        <v>3</v>
      </c>
      <c r="X161" s="2">
        <f>COUNTIF(I161:M161,100)</f>
        <v>0</v>
      </c>
      <c r="Y161" s="2">
        <f t="shared" si="4"/>
        <v>24</v>
      </c>
      <c r="Z161" s="2" t="str">
        <f t="shared" si="5"/>
        <v/>
      </c>
    </row>
    <row r="162" spans="1:26" x14ac:dyDescent="0.25">
      <c r="A162" s="2" t="s">
        <v>276</v>
      </c>
      <c r="B162" s="2" t="s">
        <v>180</v>
      </c>
      <c r="C162" s="2">
        <v>0</v>
      </c>
      <c r="D162" s="2">
        <v>6</v>
      </c>
      <c r="E162" s="2">
        <v>5</v>
      </c>
      <c r="F162" s="2">
        <v>6</v>
      </c>
      <c r="G162" s="2">
        <v>6</v>
      </c>
      <c r="H162" s="2">
        <v>6</v>
      </c>
      <c r="I162" s="2">
        <v>43</v>
      </c>
      <c r="J162" s="2">
        <v>3</v>
      </c>
      <c r="K162" s="2">
        <v>56</v>
      </c>
      <c r="L162" s="2">
        <v>52</v>
      </c>
      <c r="M162" s="2">
        <v>41</v>
      </c>
      <c r="N162" s="1">
        <f>AVERAGE(E162:H162)</f>
        <v>5.75</v>
      </c>
      <c r="O162" s="1">
        <f>SUM(I162:M162)/10</f>
        <v>19.5</v>
      </c>
      <c r="P162" s="3">
        <f>VLOOKUP(E162,Tabelka!$E$3:$F$7,2)</f>
        <v>8</v>
      </c>
      <c r="Q162" s="2">
        <f>VLOOKUP(F162,Tabelka!$E$3:$F$7,2)</f>
        <v>10</v>
      </c>
      <c r="R162" s="2">
        <f>VLOOKUP(G162,Tabelka!$E$3:$F$7,2)</f>
        <v>10</v>
      </c>
      <c r="S162" s="2">
        <f>VLOOKUP(H162,Tabelka!$E$3:$F$7,2)</f>
        <v>10</v>
      </c>
      <c r="T162" s="1">
        <f>SUM(P162:S162)</f>
        <v>38</v>
      </c>
      <c r="U162" s="1">
        <f>IF(D162=6,2,0)+C162</f>
        <v>2</v>
      </c>
      <c r="V162" s="2">
        <f>O162+T162+U162</f>
        <v>59.5</v>
      </c>
      <c r="W162" s="2">
        <f>COUNTIF(V$2:V$515,V162)</f>
        <v>3</v>
      </c>
      <c r="X162" s="2">
        <f>COUNTIF(I162:M162,100)</f>
        <v>0</v>
      </c>
      <c r="Y162" s="2">
        <f t="shared" si="4"/>
        <v>40</v>
      </c>
      <c r="Z162" s="2" t="str">
        <f t="shared" si="5"/>
        <v>TAK</v>
      </c>
    </row>
    <row r="163" spans="1:26" x14ac:dyDescent="0.25">
      <c r="A163" s="2" t="s">
        <v>580</v>
      </c>
      <c r="B163" s="2" t="s">
        <v>14</v>
      </c>
      <c r="C163" s="2">
        <v>1</v>
      </c>
      <c r="D163" s="2">
        <v>6</v>
      </c>
      <c r="E163" s="2">
        <v>5</v>
      </c>
      <c r="F163" s="2">
        <v>2</v>
      </c>
      <c r="G163" s="2">
        <v>5</v>
      </c>
      <c r="H163" s="2">
        <v>5</v>
      </c>
      <c r="I163" s="2">
        <v>59</v>
      </c>
      <c r="J163" s="2">
        <v>30</v>
      </c>
      <c r="K163" s="2">
        <v>96</v>
      </c>
      <c r="L163" s="2">
        <v>53</v>
      </c>
      <c r="M163" s="2">
        <v>87</v>
      </c>
      <c r="N163" s="1">
        <f>AVERAGE(E163:H163)</f>
        <v>4.25</v>
      </c>
      <c r="O163" s="1">
        <f>SUM(I163:M163)/10</f>
        <v>32.5</v>
      </c>
      <c r="P163" s="3">
        <f>VLOOKUP(E163,Tabelka!$E$3:$F$7,2)</f>
        <v>8</v>
      </c>
      <c r="Q163" s="2">
        <f>VLOOKUP(F163,Tabelka!$E$3:$F$7,2)</f>
        <v>0</v>
      </c>
      <c r="R163" s="2">
        <f>VLOOKUP(G163,Tabelka!$E$3:$F$7,2)</f>
        <v>8</v>
      </c>
      <c r="S163" s="2">
        <f>VLOOKUP(H163,Tabelka!$E$3:$F$7,2)</f>
        <v>8</v>
      </c>
      <c r="T163" s="1">
        <f>SUM(P163:S163)</f>
        <v>24</v>
      </c>
      <c r="U163" s="1">
        <f>IF(D163=6,2,0)+C163</f>
        <v>3</v>
      </c>
      <c r="V163" s="2">
        <f>O163+T163+U163</f>
        <v>59.5</v>
      </c>
      <c r="W163" s="2">
        <f>COUNTIF(V$2:V$515,V163)</f>
        <v>3</v>
      </c>
      <c r="X163" s="2">
        <f>COUNTIF(I163:M163,100)</f>
        <v>0</v>
      </c>
      <c r="Y163" s="2">
        <f t="shared" si="4"/>
        <v>27</v>
      </c>
      <c r="Z163" s="2" t="str">
        <f t="shared" si="5"/>
        <v/>
      </c>
    </row>
    <row r="164" spans="1:26" x14ac:dyDescent="0.25">
      <c r="A164" s="2" t="s">
        <v>626</v>
      </c>
      <c r="B164" s="2" t="s">
        <v>38</v>
      </c>
      <c r="C164" s="2">
        <v>8</v>
      </c>
      <c r="D164" s="2">
        <v>2</v>
      </c>
      <c r="E164" s="2">
        <v>2</v>
      </c>
      <c r="F164" s="2">
        <v>3</v>
      </c>
      <c r="G164" s="2">
        <v>4</v>
      </c>
      <c r="H164" s="2">
        <v>4</v>
      </c>
      <c r="I164" s="2">
        <v>96</v>
      </c>
      <c r="J164" s="2">
        <v>47</v>
      </c>
      <c r="K164" s="2">
        <v>90</v>
      </c>
      <c r="L164" s="2">
        <v>24</v>
      </c>
      <c r="M164" s="2">
        <v>96</v>
      </c>
      <c r="N164" s="1">
        <f>AVERAGE(E164:H164)</f>
        <v>3.25</v>
      </c>
      <c r="O164" s="1">
        <f>SUM(I164:M164)/10</f>
        <v>35.299999999999997</v>
      </c>
      <c r="P164" s="3">
        <f>VLOOKUP(E164,Tabelka!$E$3:$F$7,2)</f>
        <v>0</v>
      </c>
      <c r="Q164" s="2">
        <f>VLOOKUP(F164,Tabelka!$E$3:$F$7,2)</f>
        <v>4</v>
      </c>
      <c r="R164" s="2">
        <f>VLOOKUP(G164,Tabelka!$E$3:$F$7,2)</f>
        <v>6</v>
      </c>
      <c r="S164" s="2">
        <f>VLOOKUP(H164,Tabelka!$E$3:$F$7,2)</f>
        <v>6</v>
      </c>
      <c r="T164" s="1">
        <f>SUM(P164:S164)</f>
        <v>16</v>
      </c>
      <c r="U164" s="1">
        <f>IF(D164=6,2,0)+C164</f>
        <v>8</v>
      </c>
      <c r="V164" s="2">
        <f>O164+T164+U164</f>
        <v>59.3</v>
      </c>
      <c r="W164" s="2">
        <f>COUNTIF(V$2:V$515,V164)</f>
        <v>3</v>
      </c>
      <c r="X164" s="2">
        <f>COUNTIF(I164:M164,100)</f>
        <v>0</v>
      </c>
      <c r="Y164" s="2">
        <f t="shared" si="4"/>
        <v>24</v>
      </c>
      <c r="Z164" s="2" t="str">
        <f t="shared" si="5"/>
        <v/>
      </c>
    </row>
    <row r="165" spans="1:26" x14ac:dyDescent="0.25">
      <c r="A165" s="2" t="s">
        <v>428</v>
      </c>
      <c r="B165" s="2" t="s">
        <v>429</v>
      </c>
      <c r="C165" s="2">
        <v>3</v>
      </c>
      <c r="D165" s="2">
        <v>2</v>
      </c>
      <c r="E165" s="2">
        <v>5</v>
      </c>
      <c r="F165" s="2">
        <v>5</v>
      </c>
      <c r="G165" s="2">
        <v>2</v>
      </c>
      <c r="H165" s="2">
        <v>2</v>
      </c>
      <c r="I165" s="2">
        <v>81</v>
      </c>
      <c r="J165" s="2">
        <v>88</v>
      </c>
      <c r="K165" s="2">
        <v>99</v>
      </c>
      <c r="L165" s="2">
        <v>75</v>
      </c>
      <c r="M165" s="2">
        <v>60</v>
      </c>
      <c r="N165" s="1">
        <f>AVERAGE(E165:H165)</f>
        <v>3.5</v>
      </c>
      <c r="O165" s="1">
        <f>SUM(I165:M165)/10</f>
        <v>40.299999999999997</v>
      </c>
      <c r="P165" s="3">
        <f>VLOOKUP(E165,Tabelka!$E$3:$F$7,2)</f>
        <v>8</v>
      </c>
      <c r="Q165" s="2">
        <f>VLOOKUP(F165,Tabelka!$E$3:$F$7,2)</f>
        <v>8</v>
      </c>
      <c r="R165" s="2">
        <f>VLOOKUP(G165,Tabelka!$E$3:$F$7,2)</f>
        <v>0</v>
      </c>
      <c r="S165" s="2">
        <f>VLOOKUP(H165,Tabelka!$E$3:$F$7,2)</f>
        <v>0</v>
      </c>
      <c r="T165" s="1">
        <f>SUM(P165:S165)</f>
        <v>16</v>
      </c>
      <c r="U165" s="1">
        <f>IF(D165=6,2,0)+C165</f>
        <v>3</v>
      </c>
      <c r="V165" s="2">
        <f>O165+T165+U165</f>
        <v>59.3</v>
      </c>
      <c r="W165" s="2">
        <f>COUNTIF(V$2:V$515,V165)</f>
        <v>3</v>
      </c>
      <c r="X165" s="2">
        <f>COUNTIF(I165:M165,100)</f>
        <v>0</v>
      </c>
      <c r="Y165" s="2">
        <f t="shared" si="4"/>
        <v>19</v>
      </c>
      <c r="Z165" s="2" t="str">
        <f t="shared" si="5"/>
        <v/>
      </c>
    </row>
    <row r="166" spans="1:26" x14ac:dyDescent="0.25">
      <c r="A166" s="2" t="s">
        <v>104</v>
      </c>
      <c r="B166" s="2" t="s">
        <v>32</v>
      </c>
      <c r="C166" s="2">
        <v>7</v>
      </c>
      <c r="D166" s="2">
        <v>5</v>
      </c>
      <c r="E166" s="2">
        <v>6</v>
      </c>
      <c r="F166" s="2">
        <v>4</v>
      </c>
      <c r="G166" s="2">
        <v>6</v>
      </c>
      <c r="H166" s="2">
        <v>5</v>
      </c>
      <c r="I166" s="2">
        <v>15</v>
      </c>
      <c r="J166" s="2">
        <v>79</v>
      </c>
      <c r="K166" s="2">
        <v>11</v>
      </c>
      <c r="L166" s="2">
        <v>20</v>
      </c>
      <c r="M166" s="2">
        <v>58</v>
      </c>
      <c r="N166" s="1">
        <f>AVERAGE(E166:H166)</f>
        <v>5.25</v>
      </c>
      <c r="O166" s="1">
        <f>SUM(I166:M166)/10</f>
        <v>18.3</v>
      </c>
      <c r="P166" s="3">
        <f>VLOOKUP(E166,Tabelka!$E$3:$F$7,2)</f>
        <v>10</v>
      </c>
      <c r="Q166" s="2">
        <f>VLOOKUP(F166,Tabelka!$E$3:$F$7,2)</f>
        <v>6</v>
      </c>
      <c r="R166" s="2">
        <f>VLOOKUP(G166,Tabelka!$E$3:$F$7,2)</f>
        <v>10</v>
      </c>
      <c r="S166" s="2">
        <f>VLOOKUP(H166,Tabelka!$E$3:$F$7,2)</f>
        <v>8</v>
      </c>
      <c r="T166" s="1">
        <f>SUM(P166:S166)</f>
        <v>34</v>
      </c>
      <c r="U166" s="1">
        <f>IF(D166=6,2,0)+C166</f>
        <v>7</v>
      </c>
      <c r="V166" s="2">
        <f>O166+T166+U166</f>
        <v>59.3</v>
      </c>
      <c r="W166" s="2">
        <f>COUNTIF(V$2:V$515,V166)</f>
        <v>3</v>
      </c>
      <c r="X166" s="2">
        <f>COUNTIF(I166:M166,100)</f>
        <v>0</v>
      </c>
      <c r="Y166" s="2">
        <f t="shared" si="4"/>
        <v>41</v>
      </c>
      <c r="Z166" s="2" t="str">
        <f t="shared" si="5"/>
        <v>TAK</v>
      </c>
    </row>
    <row r="167" spans="1:26" x14ac:dyDescent="0.25">
      <c r="A167" s="2" t="s">
        <v>95</v>
      </c>
      <c r="B167" s="2" t="s">
        <v>96</v>
      </c>
      <c r="C167" s="2">
        <v>6</v>
      </c>
      <c r="D167" s="2">
        <v>5</v>
      </c>
      <c r="E167" s="2">
        <v>5</v>
      </c>
      <c r="F167" s="2">
        <v>6</v>
      </c>
      <c r="G167" s="2">
        <v>2</v>
      </c>
      <c r="H167" s="2">
        <v>4</v>
      </c>
      <c r="I167" s="2">
        <v>65</v>
      </c>
      <c r="J167" s="2">
        <v>66</v>
      </c>
      <c r="K167" s="2">
        <v>87</v>
      </c>
      <c r="L167" s="2">
        <v>5</v>
      </c>
      <c r="M167" s="2">
        <v>65</v>
      </c>
      <c r="N167" s="1">
        <f>AVERAGE(E167:H167)</f>
        <v>4.25</v>
      </c>
      <c r="O167" s="1">
        <f>SUM(I167:M167)/10</f>
        <v>28.8</v>
      </c>
      <c r="P167" s="3">
        <f>VLOOKUP(E167,Tabelka!$E$3:$F$7,2)</f>
        <v>8</v>
      </c>
      <c r="Q167" s="2">
        <f>VLOOKUP(F167,Tabelka!$E$3:$F$7,2)</f>
        <v>10</v>
      </c>
      <c r="R167" s="2">
        <f>VLOOKUP(G167,Tabelka!$E$3:$F$7,2)</f>
        <v>0</v>
      </c>
      <c r="S167" s="2">
        <f>VLOOKUP(H167,Tabelka!$E$3:$F$7,2)</f>
        <v>6</v>
      </c>
      <c r="T167" s="1">
        <f>SUM(P167:S167)</f>
        <v>24</v>
      </c>
      <c r="U167" s="1">
        <f>IF(D167=6,2,0)+C167</f>
        <v>6</v>
      </c>
      <c r="V167" s="2">
        <f>O167+T167+U167</f>
        <v>58.8</v>
      </c>
      <c r="W167" s="2">
        <f>COUNTIF(V$2:V$515,V167)</f>
        <v>3</v>
      </c>
      <c r="X167" s="2">
        <f>COUNTIF(I167:M167,100)</f>
        <v>0</v>
      </c>
      <c r="Y167" s="2">
        <f t="shared" si="4"/>
        <v>30</v>
      </c>
      <c r="Z167" s="2" t="str">
        <f t="shared" si="5"/>
        <v>TAK</v>
      </c>
    </row>
    <row r="168" spans="1:26" x14ac:dyDescent="0.25">
      <c r="A168" s="2" t="s">
        <v>308</v>
      </c>
      <c r="B168" s="2" t="s">
        <v>30</v>
      </c>
      <c r="C168" s="2">
        <v>8</v>
      </c>
      <c r="D168" s="2">
        <v>3</v>
      </c>
      <c r="E168" s="2">
        <v>5</v>
      </c>
      <c r="F168" s="2">
        <v>2</v>
      </c>
      <c r="G168" s="2">
        <v>4</v>
      </c>
      <c r="H168" s="2">
        <v>6</v>
      </c>
      <c r="I168" s="2">
        <v>46</v>
      </c>
      <c r="J168" s="2">
        <v>88</v>
      </c>
      <c r="K168" s="2">
        <v>1</v>
      </c>
      <c r="L168" s="2">
        <v>49</v>
      </c>
      <c r="M168" s="2">
        <v>84</v>
      </c>
      <c r="N168" s="1">
        <f>AVERAGE(E168:H168)</f>
        <v>4.25</v>
      </c>
      <c r="O168" s="1">
        <f>SUM(I168:M168)/10</f>
        <v>26.8</v>
      </c>
      <c r="P168" s="3">
        <f>VLOOKUP(E168,Tabelka!$E$3:$F$7,2)</f>
        <v>8</v>
      </c>
      <c r="Q168" s="2">
        <f>VLOOKUP(F168,Tabelka!$E$3:$F$7,2)</f>
        <v>0</v>
      </c>
      <c r="R168" s="2">
        <f>VLOOKUP(G168,Tabelka!$E$3:$F$7,2)</f>
        <v>6</v>
      </c>
      <c r="S168" s="2">
        <f>VLOOKUP(H168,Tabelka!$E$3:$F$7,2)</f>
        <v>10</v>
      </c>
      <c r="T168" s="1">
        <f>SUM(P168:S168)</f>
        <v>24</v>
      </c>
      <c r="U168" s="1">
        <f>IF(D168=6,2,0)+C168</f>
        <v>8</v>
      </c>
      <c r="V168" s="2">
        <f>O168+T168+U168</f>
        <v>58.8</v>
      </c>
      <c r="W168" s="2">
        <f>COUNTIF(V$2:V$515,V168)</f>
        <v>3</v>
      </c>
      <c r="X168" s="2">
        <f>COUNTIF(I168:M168,100)</f>
        <v>0</v>
      </c>
      <c r="Y168" s="2">
        <f t="shared" si="4"/>
        <v>32</v>
      </c>
      <c r="Z168" s="2" t="str">
        <f t="shared" si="5"/>
        <v>TAK</v>
      </c>
    </row>
    <row r="169" spans="1:26" x14ac:dyDescent="0.25">
      <c r="A169" s="2" t="s">
        <v>485</v>
      </c>
      <c r="B169" s="2" t="s">
        <v>58</v>
      </c>
      <c r="C169" s="2">
        <v>7</v>
      </c>
      <c r="D169" s="2">
        <v>6</v>
      </c>
      <c r="E169" s="2">
        <v>4</v>
      </c>
      <c r="F169" s="2">
        <v>5</v>
      </c>
      <c r="G169" s="2">
        <v>4</v>
      </c>
      <c r="H169" s="2">
        <v>3</v>
      </c>
      <c r="I169" s="2">
        <v>17</v>
      </c>
      <c r="J169" s="2">
        <v>54</v>
      </c>
      <c r="K169" s="2">
        <v>78</v>
      </c>
      <c r="L169" s="2">
        <v>68</v>
      </c>
      <c r="M169" s="2">
        <v>41</v>
      </c>
      <c r="N169" s="1">
        <f>AVERAGE(E169:H169)</f>
        <v>4</v>
      </c>
      <c r="O169" s="1">
        <f>SUM(I169:M169)/10</f>
        <v>25.8</v>
      </c>
      <c r="P169" s="3">
        <f>VLOOKUP(E169,Tabelka!$E$3:$F$7,2)</f>
        <v>6</v>
      </c>
      <c r="Q169" s="2">
        <f>VLOOKUP(F169,Tabelka!$E$3:$F$7,2)</f>
        <v>8</v>
      </c>
      <c r="R169" s="2">
        <f>VLOOKUP(G169,Tabelka!$E$3:$F$7,2)</f>
        <v>6</v>
      </c>
      <c r="S169" s="2">
        <f>VLOOKUP(H169,Tabelka!$E$3:$F$7,2)</f>
        <v>4</v>
      </c>
      <c r="T169" s="1">
        <f>SUM(P169:S169)</f>
        <v>24</v>
      </c>
      <c r="U169" s="1">
        <f>IF(D169=6,2,0)+C169</f>
        <v>9</v>
      </c>
      <c r="V169" s="2">
        <f>O169+T169+U169</f>
        <v>58.8</v>
      </c>
      <c r="W169" s="2">
        <f>COUNTIF(V$2:V$515,V169)</f>
        <v>3</v>
      </c>
      <c r="X169" s="2">
        <f>COUNTIF(I169:M169,100)</f>
        <v>0</v>
      </c>
      <c r="Y169" s="2">
        <f t="shared" si="4"/>
        <v>33</v>
      </c>
      <c r="Z169" s="2" t="str">
        <f t="shared" si="5"/>
        <v>TAK</v>
      </c>
    </row>
    <row r="170" spans="1:26" x14ac:dyDescent="0.25">
      <c r="A170" s="2" t="s">
        <v>116</v>
      </c>
      <c r="B170" s="2" t="s">
        <v>117</v>
      </c>
      <c r="C170" s="2">
        <v>8</v>
      </c>
      <c r="D170" s="2">
        <v>5</v>
      </c>
      <c r="E170" s="2">
        <v>5</v>
      </c>
      <c r="F170" s="2">
        <v>4</v>
      </c>
      <c r="G170" s="2">
        <v>3</v>
      </c>
      <c r="H170" s="2">
        <v>3</v>
      </c>
      <c r="I170" s="2">
        <v>80</v>
      </c>
      <c r="J170" s="2">
        <v>91</v>
      </c>
      <c r="K170" s="2">
        <v>16</v>
      </c>
      <c r="L170" s="2">
        <v>12</v>
      </c>
      <c r="M170" s="2">
        <v>73</v>
      </c>
      <c r="N170" s="1">
        <f>AVERAGE(E170:H170)</f>
        <v>3.75</v>
      </c>
      <c r="O170" s="1">
        <f>SUM(I170:M170)/10</f>
        <v>27.2</v>
      </c>
      <c r="P170" s="3">
        <f>VLOOKUP(E170,Tabelka!$E$3:$F$7,2)</f>
        <v>8</v>
      </c>
      <c r="Q170" s="2">
        <f>VLOOKUP(F170,Tabelka!$E$3:$F$7,2)</f>
        <v>6</v>
      </c>
      <c r="R170" s="2">
        <f>VLOOKUP(G170,Tabelka!$E$3:$F$7,2)</f>
        <v>4</v>
      </c>
      <c r="S170" s="2">
        <f>VLOOKUP(H170,Tabelka!$E$3:$F$7,2)</f>
        <v>4</v>
      </c>
      <c r="T170" s="1">
        <f>SUM(P170:S170)</f>
        <v>22</v>
      </c>
      <c r="U170" s="1">
        <f>IF(D170=6,2,0)+C170</f>
        <v>8</v>
      </c>
      <c r="V170" s="2">
        <f>O170+T170+U170</f>
        <v>57.2</v>
      </c>
      <c r="W170" s="2">
        <f>COUNTIF(V$2:V$515,V170)</f>
        <v>3</v>
      </c>
      <c r="X170" s="2">
        <f>COUNTIF(I170:M170,100)</f>
        <v>0</v>
      </c>
      <c r="Y170" s="2">
        <f t="shared" si="4"/>
        <v>30</v>
      </c>
      <c r="Z170" s="2" t="str">
        <f t="shared" si="5"/>
        <v>TAK</v>
      </c>
    </row>
    <row r="171" spans="1:26" x14ac:dyDescent="0.25">
      <c r="A171" s="2" t="s">
        <v>471</v>
      </c>
      <c r="B171" s="2" t="s">
        <v>340</v>
      </c>
      <c r="C171" s="2">
        <v>4</v>
      </c>
      <c r="D171" s="2">
        <v>5</v>
      </c>
      <c r="E171" s="2">
        <v>4</v>
      </c>
      <c r="F171" s="2">
        <v>4</v>
      </c>
      <c r="G171" s="2">
        <v>2</v>
      </c>
      <c r="H171" s="2">
        <v>6</v>
      </c>
      <c r="I171" s="2">
        <v>75</v>
      </c>
      <c r="J171" s="2">
        <v>22</v>
      </c>
      <c r="K171" s="2">
        <v>91</v>
      </c>
      <c r="L171" s="2">
        <v>31</v>
      </c>
      <c r="M171" s="2">
        <v>93</v>
      </c>
      <c r="N171" s="1">
        <f>AVERAGE(E171:H171)</f>
        <v>4</v>
      </c>
      <c r="O171" s="1">
        <f>SUM(I171:M171)/10</f>
        <v>31.2</v>
      </c>
      <c r="P171" s="3">
        <f>VLOOKUP(E171,Tabelka!$E$3:$F$7,2)</f>
        <v>6</v>
      </c>
      <c r="Q171" s="2">
        <f>VLOOKUP(F171,Tabelka!$E$3:$F$7,2)</f>
        <v>6</v>
      </c>
      <c r="R171" s="2">
        <f>VLOOKUP(G171,Tabelka!$E$3:$F$7,2)</f>
        <v>0</v>
      </c>
      <c r="S171" s="2">
        <f>VLOOKUP(H171,Tabelka!$E$3:$F$7,2)</f>
        <v>10</v>
      </c>
      <c r="T171" s="1">
        <f>SUM(P171:S171)</f>
        <v>22</v>
      </c>
      <c r="U171" s="1">
        <f>IF(D171=6,2,0)+C171</f>
        <v>4</v>
      </c>
      <c r="V171" s="2">
        <f>O171+T171+U171</f>
        <v>57.2</v>
      </c>
      <c r="W171" s="2">
        <f>COUNTIF(V$2:V$515,V171)</f>
        <v>3</v>
      </c>
      <c r="X171" s="2">
        <f>COUNTIF(I171:M171,100)</f>
        <v>0</v>
      </c>
      <c r="Y171" s="2">
        <f t="shared" si="4"/>
        <v>26</v>
      </c>
      <c r="Z171" s="2" t="str">
        <f t="shared" si="5"/>
        <v/>
      </c>
    </row>
    <row r="172" spans="1:26" x14ac:dyDescent="0.25">
      <c r="A172" s="2" t="s">
        <v>305</v>
      </c>
      <c r="B172" s="2" t="s">
        <v>306</v>
      </c>
      <c r="C172" s="2">
        <v>2</v>
      </c>
      <c r="D172" s="2">
        <v>2</v>
      </c>
      <c r="E172" s="2">
        <v>6</v>
      </c>
      <c r="F172" s="2">
        <v>5</v>
      </c>
      <c r="G172" s="2">
        <v>2</v>
      </c>
      <c r="H172" s="2">
        <v>6</v>
      </c>
      <c r="I172" s="2">
        <v>74</v>
      </c>
      <c r="J172" s="2">
        <v>61</v>
      </c>
      <c r="K172" s="2">
        <v>24</v>
      </c>
      <c r="L172" s="2">
        <v>72</v>
      </c>
      <c r="M172" s="2">
        <v>41</v>
      </c>
      <c r="N172" s="1">
        <f>AVERAGE(E172:H172)</f>
        <v>4.75</v>
      </c>
      <c r="O172" s="1">
        <f>SUM(I172:M172)/10</f>
        <v>27.2</v>
      </c>
      <c r="P172" s="3">
        <f>VLOOKUP(E172,Tabelka!$E$3:$F$7,2)</f>
        <v>10</v>
      </c>
      <c r="Q172" s="2">
        <f>VLOOKUP(F172,Tabelka!$E$3:$F$7,2)</f>
        <v>8</v>
      </c>
      <c r="R172" s="2">
        <f>VLOOKUP(G172,Tabelka!$E$3:$F$7,2)</f>
        <v>0</v>
      </c>
      <c r="S172" s="2">
        <f>VLOOKUP(H172,Tabelka!$E$3:$F$7,2)</f>
        <v>10</v>
      </c>
      <c r="T172" s="1">
        <f>SUM(P172:S172)</f>
        <v>28</v>
      </c>
      <c r="U172" s="1">
        <f>IF(D172=6,2,0)+C172</f>
        <v>2</v>
      </c>
      <c r="V172" s="2">
        <f>O172+T172+U172</f>
        <v>57.2</v>
      </c>
      <c r="W172" s="2">
        <f>COUNTIF(V$2:V$515,V172)</f>
        <v>3</v>
      </c>
      <c r="X172" s="2">
        <f>COUNTIF(I172:M172,100)</f>
        <v>0</v>
      </c>
      <c r="Y172" s="2">
        <f t="shared" si="4"/>
        <v>30</v>
      </c>
      <c r="Z172" s="2" t="str">
        <f t="shared" si="5"/>
        <v>TAK</v>
      </c>
    </row>
    <row r="173" spans="1:26" x14ac:dyDescent="0.25">
      <c r="A173" s="2" t="s">
        <v>332</v>
      </c>
      <c r="B173" s="2" t="s">
        <v>117</v>
      </c>
      <c r="C173" s="2">
        <v>1</v>
      </c>
      <c r="D173" s="2">
        <v>2</v>
      </c>
      <c r="E173" s="2">
        <v>2</v>
      </c>
      <c r="F173" s="2">
        <v>6</v>
      </c>
      <c r="G173" s="2">
        <v>6</v>
      </c>
      <c r="H173" s="2">
        <v>3</v>
      </c>
      <c r="I173" s="2">
        <v>83</v>
      </c>
      <c r="J173" s="2">
        <v>76</v>
      </c>
      <c r="K173" s="2">
        <v>52</v>
      </c>
      <c r="L173" s="2">
        <v>43</v>
      </c>
      <c r="M173" s="2">
        <v>64</v>
      </c>
      <c r="N173" s="1">
        <f>AVERAGE(E173:H173)</f>
        <v>4.25</v>
      </c>
      <c r="O173" s="1">
        <f>SUM(I173:M173)/10</f>
        <v>31.8</v>
      </c>
      <c r="P173" s="3">
        <f>VLOOKUP(E173,Tabelka!$E$3:$F$7,2)</f>
        <v>0</v>
      </c>
      <c r="Q173" s="2">
        <f>VLOOKUP(F173,Tabelka!$E$3:$F$7,2)</f>
        <v>10</v>
      </c>
      <c r="R173" s="2">
        <f>VLOOKUP(G173,Tabelka!$E$3:$F$7,2)</f>
        <v>10</v>
      </c>
      <c r="S173" s="2">
        <f>VLOOKUP(H173,Tabelka!$E$3:$F$7,2)</f>
        <v>4</v>
      </c>
      <c r="T173" s="1">
        <f>SUM(P173:S173)</f>
        <v>24</v>
      </c>
      <c r="U173" s="1">
        <f>IF(D173=6,2,0)+C173</f>
        <v>1</v>
      </c>
      <c r="V173" s="2">
        <f>O173+T173+U173</f>
        <v>56.8</v>
      </c>
      <c r="W173" s="2">
        <f>COUNTIF(V$2:V$515,V173)</f>
        <v>3</v>
      </c>
      <c r="X173" s="2">
        <f>COUNTIF(I173:M173,100)</f>
        <v>0</v>
      </c>
      <c r="Y173" s="2">
        <f t="shared" si="4"/>
        <v>25</v>
      </c>
      <c r="Z173" s="2" t="str">
        <f t="shared" si="5"/>
        <v/>
      </c>
    </row>
    <row r="174" spans="1:26" x14ac:dyDescent="0.25">
      <c r="A174" s="2" t="s">
        <v>39</v>
      </c>
      <c r="B174" s="2" t="s">
        <v>38</v>
      </c>
      <c r="C174" s="2">
        <v>5</v>
      </c>
      <c r="D174" s="2">
        <v>2</v>
      </c>
      <c r="E174" s="2">
        <v>4</v>
      </c>
      <c r="F174" s="2">
        <v>2</v>
      </c>
      <c r="G174" s="2">
        <v>3</v>
      </c>
      <c r="H174" s="2">
        <v>5</v>
      </c>
      <c r="I174" s="2">
        <v>80</v>
      </c>
      <c r="J174" s="2">
        <v>75</v>
      </c>
      <c r="K174" s="2">
        <v>60</v>
      </c>
      <c r="L174" s="2">
        <v>54</v>
      </c>
      <c r="M174" s="2">
        <v>69</v>
      </c>
      <c r="N174" s="1">
        <f>AVERAGE(E174:H174)</f>
        <v>3.5</v>
      </c>
      <c r="O174" s="1">
        <f>SUM(I174:M174)/10</f>
        <v>33.799999999999997</v>
      </c>
      <c r="P174" s="3">
        <f>VLOOKUP(E174,Tabelka!$E$3:$F$7,2)</f>
        <v>6</v>
      </c>
      <c r="Q174" s="2">
        <f>VLOOKUP(F174,Tabelka!$E$3:$F$7,2)</f>
        <v>0</v>
      </c>
      <c r="R174" s="2">
        <f>VLOOKUP(G174,Tabelka!$E$3:$F$7,2)</f>
        <v>4</v>
      </c>
      <c r="S174" s="2">
        <f>VLOOKUP(H174,Tabelka!$E$3:$F$7,2)</f>
        <v>8</v>
      </c>
      <c r="T174" s="1">
        <f>SUM(P174:S174)</f>
        <v>18</v>
      </c>
      <c r="U174" s="1">
        <f>IF(D174=6,2,0)+C174</f>
        <v>5</v>
      </c>
      <c r="V174" s="2">
        <f>O174+T174+U174</f>
        <v>56.8</v>
      </c>
      <c r="W174" s="2">
        <f>COUNTIF(V$2:V$515,V174)</f>
        <v>3</v>
      </c>
      <c r="X174" s="2">
        <f>COUNTIF(I174:M174,100)</f>
        <v>0</v>
      </c>
      <c r="Y174" s="2">
        <f t="shared" si="4"/>
        <v>23</v>
      </c>
      <c r="Z174" s="2" t="str">
        <f t="shared" si="5"/>
        <v/>
      </c>
    </row>
    <row r="175" spans="1:26" x14ac:dyDescent="0.25">
      <c r="A175" s="2" t="s">
        <v>361</v>
      </c>
      <c r="B175" s="2" t="s">
        <v>362</v>
      </c>
      <c r="C175" s="2">
        <v>2</v>
      </c>
      <c r="D175" s="2">
        <v>6</v>
      </c>
      <c r="E175" s="2">
        <v>6</v>
      </c>
      <c r="F175" s="2">
        <v>6</v>
      </c>
      <c r="G175" s="2">
        <v>2</v>
      </c>
      <c r="H175" s="2">
        <v>3</v>
      </c>
      <c r="I175" s="2">
        <v>65</v>
      </c>
      <c r="J175" s="2">
        <v>28</v>
      </c>
      <c r="K175" s="2">
        <v>80</v>
      </c>
      <c r="L175" s="2">
        <v>55</v>
      </c>
      <c r="M175" s="2">
        <v>60</v>
      </c>
      <c r="N175" s="1">
        <f>AVERAGE(E175:H175)</f>
        <v>4.25</v>
      </c>
      <c r="O175" s="1">
        <f>SUM(I175:M175)/10</f>
        <v>28.8</v>
      </c>
      <c r="P175" s="3">
        <f>VLOOKUP(E175,Tabelka!$E$3:$F$7,2)</f>
        <v>10</v>
      </c>
      <c r="Q175" s="2">
        <f>VLOOKUP(F175,Tabelka!$E$3:$F$7,2)</f>
        <v>10</v>
      </c>
      <c r="R175" s="2">
        <f>VLOOKUP(G175,Tabelka!$E$3:$F$7,2)</f>
        <v>0</v>
      </c>
      <c r="S175" s="2">
        <f>VLOOKUP(H175,Tabelka!$E$3:$F$7,2)</f>
        <v>4</v>
      </c>
      <c r="T175" s="1">
        <f>SUM(P175:S175)</f>
        <v>24</v>
      </c>
      <c r="U175" s="1">
        <f>IF(D175=6,2,0)+C175</f>
        <v>4</v>
      </c>
      <c r="V175" s="2">
        <f>O175+T175+U175</f>
        <v>56.8</v>
      </c>
      <c r="W175" s="2">
        <f>COUNTIF(V$2:V$515,V175)</f>
        <v>3</v>
      </c>
      <c r="X175" s="2">
        <f>COUNTIF(I175:M175,100)</f>
        <v>0</v>
      </c>
      <c r="Y175" s="2">
        <f t="shared" si="4"/>
        <v>28</v>
      </c>
      <c r="Z175" s="2" t="str">
        <f t="shared" si="5"/>
        <v/>
      </c>
    </row>
    <row r="176" spans="1:26" x14ac:dyDescent="0.25">
      <c r="A176" s="2" t="s">
        <v>476</v>
      </c>
      <c r="B176" s="2" t="s">
        <v>477</v>
      </c>
      <c r="C176" s="2">
        <v>0</v>
      </c>
      <c r="D176" s="2">
        <v>5</v>
      </c>
      <c r="E176" s="2">
        <v>5</v>
      </c>
      <c r="F176" s="2">
        <v>3</v>
      </c>
      <c r="G176" s="2">
        <v>4</v>
      </c>
      <c r="H176" s="2">
        <v>4</v>
      </c>
      <c r="I176" s="2">
        <v>73</v>
      </c>
      <c r="J176" s="2">
        <v>67</v>
      </c>
      <c r="K176" s="2">
        <v>18</v>
      </c>
      <c r="L176" s="2">
        <v>84</v>
      </c>
      <c r="M176" s="2">
        <v>75</v>
      </c>
      <c r="N176" s="1">
        <f>AVERAGE(E176:H176)</f>
        <v>4</v>
      </c>
      <c r="O176" s="1">
        <f>SUM(I176:M176)/10</f>
        <v>31.7</v>
      </c>
      <c r="P176" s="3">
        <f>VLOOKUP(E176,Tabelka!$E$3:$F$7,2)</f>
        <v>8</v>
      </c>
      <c r="Q176" s="2">
        <f>VLOOKUP(F176,Tabelka!$E$3:$F$7,2)</f>
        <v>4</v>
      </c>
      <c r="R176" s="2">
        <f>VLOOKUP(G176,Tabelka!$E$3:$F$7,2)</f>
        <v>6</v>
      </c>
      <c r="S176" s="2">
        <f>VLOOKUP(H176,Tabelka!$E$3:$F$7,2)</f>
        <v>6</v>
      </c>
      <c r="T176" s="1">
        <f>SUM(P176:S176)</f>
        <v>24</v>
      </c>
      <c r="U176" s="1">
        <f>IF(D176=6,2,0)+C176</f>
        <v>0</v>
      </c>
      <c r="V176" s="2">
        <f>O176+T176+U176</f>
        <v>55.7</v>
      </c>
      <c r="W176" s="2">
        <f>COUNTIF(V$2:V$515,V176)</f>
        <v>3</v>
      </c>
      <c r="X176" s="2">
        <f>COUNTIF(I176:M176,100)</f>
        <v>0</v>
      </c>
      <c r="Y176" s="2">
        <f t="shared" si="4"/>
        <v>24</v>
      </c>
      <c r="Z176" s="2" t="str">
        <f t="shared" si="5"/>
        <v/>
      </c>
    </row>
    <row r="177" spans="1:26" x14ac:dyDescent="0.25">
      <c r="A177" s="2" t="s">
        <v>261</v>
      </c>
      <c r="B177" s="2" t="s">
        <v>218</v>
      </c>
      <c r="C177" s="2">
        <v>5</v>
      </c>
      <c r="D177" s="2">
        <v>3</v>
      </c>
      <c r="E177" s="2">
        <v>6</v>
      </c>
      <c r="F177" s="2">
        <v>3</v>
      </c>
      <c r="G177" s="2">
        <v>3</v>
      </c>
      <c r="H177" s="2">
        <v>5</v>
      </c>
      <c r="I177" s="2">
        <v>15</v>
      </c>
      <c r="J177" s="2">
        <v>21</v>
      </c>
      <c r="K177" s="2">
        <v>66</v>
      </c>
      <c r="L177" s="2">
        <v>55</v>
      </c>
      <c r="M177" s="2">
        <v>90</v>
      </c>
      <c r="N177" s="1">
        <f>AVERAGE(E177:H177)</f>
        <v>4.25</v>
      </c>
      <c r="O177" s="1">
        <f>SUM(I177:M177)/10</f>
        <v>24.7</v>
      </c>
      <c r="P177" s="3">
        <f>VLOOKUP(E177,Tabelka!$E$3:$F$7,2)</f>
        <v>10</v>
      </c>
      <c r="Q177" s="2">
        <f>VLOOKUP(F177,Tabelka!$E$3:$F$7,2)</f>
        <v>4</v>
      </c>
      <c r="R177" s="2">
        <f>VLOOKUP(G177,Tabelka!$E$3:$F$7,2)</f>
        <v>4</v>
      </c>
      <c r="S177" s="2">
        <f>VLOOKUP(H177,Tabelka!$E$3:$F$7,2)</f>
        <v>8</v>
      </c>
      <c r="T177" s="1">
        <f>SUM(P177:S177)</f>
        <v>26</v>
      </c>
      <c r="U177" s="1">
        <f>IF(D177=6,2,0)+C177</f>
        <v>5</v>
      </c>
      <c r="V177" s="2">
        <f>O177+T177+U177</f>
        <v>55.7</v>
      </c>
      <c r="W177" s="2">
        <f>COUNTIF(V$2:V$515,V177)</f>
        <v>3</v>
      </c>
      <c r="X177" s="2">
        <f>COUNTIF(I177:M177,100)</f>
        <v>0</v>
      </c>
      <c r="Y177" s="2">
        <f t="shared" si="4"/>
        <v>31</v>
      </c>
      <c r="Z177" s="2" t="str">
        <f t="shared" si="5"/>
        <v>TAK</v>
      </c>
    </row>
    <row r="178" spans="1:26" x14ac:dyDescent="0.25">
      <c r="A178" s="2" t="s">
        <v>472</v>
      </c>
      <c r="B178" s="2" t="s">
        <v>70</v>
      </c>
      <c r="C178" s="2">
        <v>2</v>
      </c>
      <c r="D178" s="2">
        <v>4</v>
      </c>
      <c r="E178" s="2">
        <v>4</v>
      </c>
      <c r="F178" s="2">
        <v>6</v>
      </c>
      <c r="G178" s="2">
        <v>5</v>
      </c>
      <c r="H178" s="2">
        <v>4</v>
      </c>
      <c r="I178" s="2">
        <v>35</v>
      </c>
      <c r="J178" s="2">
        <v>77</v>
      </c>
      <c r="K178" s="2">
        <v>81</v>
      </c>
      <c r="L178" s="2">
        <v>17</v>
      </c>
      <c r="M178" s="2">
        <v>27</v>
      </c>
      <c r="N178" s="1">
        <f>AVERAGE(E178:H178)</f>
        <v>4.75</v>
      </c>
      <c r="O178" s="1">
        <f>SUM(I178:M178)/10</f>
        <v>23.7</v>
      </c>
      <c r="P178" s="3">
        <f>VLOOKUP(E178,Tabelka!$E$3:$F$7,2)</f>
        <v>6</v>
      </c>
      <c r="Q178" s="2">
        <f>VLOOKUP(F178,Tabelka!$E$3:$F$7,2)</f>
        <v>10</v>
      </c>
      <c r="R178" s="2">
        <f>VLOOKUP(G178,Tabelka!$E$3:$F$7,2)</f>
        <v>8</v>
      </c>
      <c r="S178" s="2">
        <f>VLOOKUP(H178,Tabelka!$E$3:$F$7,2)</f>
        <v>6</v>
      </c>
      <c r="T178" s="1">
        <f>SUM(P178:S178)</f>
        <v>30</v>
      </c>
      <c r="U178" s="1">
        <f>IF(D178=6,2,0)+C178</f>
        <v>2</v>
      </c>
      <c r="V178" s="2">
        <f>O178+T178+U178</f>
        <v>55.7</v>
      </c>
      <c r="W178" s="2">
        <f>COUNTIF(V$2:V$515,V178)</f>
        <v>3</v>
      </c>
      <c r="X178" s="2">
        <f>COUNTIF(I178:M178,100)</f>
        <v>0</v>
      </c>
      <c r="Y178" s="2">
        <f t="shared" si="4"/>
        <v>32</v>
      </c>
      <c r="Z178" s="2" t="str">
        <f t="shared" si="5"/>
        <v>TAK</v>
      </c>
    </row>
    <row r="179" spans="1:26" x14ac:dyDescent="0.25">
      <c r="A179" s="2" t="s">
        <v>521</v>
      </c>
      <c r="B179" s="2" t="s">
        <v>43</v>
      </c>
      <c r="C179" s="2">
        <v>6</v>
      </c>
      <c r="D179" s="2">
        <v>4</v>
      </c>
      <c r="E179" s="2">
        <v>2</v>
      </c>
      <c r="F179" s="2">
        <v>4</v>
      </c>
      <c r="G179" s="2">
        <v>4</v>
      </c>
      <c r="H179" s="2">
        <v>6</v>
      </c>
      <c r="I179" s="2">
        <v>16</v>
      </c>
      <c r="J179" s="2">
        <v>19</v>
      </c>
      <c r="K179" s="2">
        <v>66</v>
      </c>
      <c r="L179" s="2">
        <v>96</v>
      </c>
      <c r="M179" s="2">
        <v>61</v>
      </c>
      <c r="N179" s="1">
        <f>AVERAGE(E179:H179)</f>
        <v>4</v>
      </c>
      <c r="O179" s="1">
        <f>SUM(I179:M179)/10</f>
        <v>25.8</v>
      </c>
      <c r="P179" s="3">
        <f>VLOOKUP(E179,Tabelka!$E$3:$F$7,2)</f>
        <v>0</v>
      </c>
      <c r="Q179" s="2">
        <f>VLOOKUP(F179,Tabelka!$E$3:$F$7,2)</f>
        <v>6</v>
      </c>
      <c r="R179" s="2">
        <f>VLOOKUP(G179,Tabelka!$E$3:$F$7,2)</f>
        <v>6</v>
      </c>
      <c r="S179" s="2">
        <f>VLOOKUP(H179,Tabelka!$E$3:$F$7,2)</f>
        <v>10</v>
      </c>
      <c r="T179" s="1">
        <f>SUM(P179:S179)</f>
        <v>22</v>
      </c>
      <c r="U179" s="1">
        <f>IF(D179=6,2,0)+C179</f>
        <v>6</v>
      </c>
      <c r="V179" s="2">
        <f>O179+T179+U179</f>
        <v>53.8</v>
      </c>
      <c r="W179" s="2">
        <f>COUNTIF(V$2:V$515,V179)</f>
        <v>3</v>
      </c>
      <c r="X179" s="2">
        <f>COUNTIF(I179:M179,100)</f>
        <v>0</v>
      </c>
      <c r="Y179" s="2">
        <f t="shared" si="4"/>
        <v>28</v>
      </c>
      <c r="Z179" s="2" t="str">
        <f t="shared" si="5"/>
        <v>TAK</v>
      </c>
    </row>
    <row r="180" spans="1:26" x14ac:dyDescent="0.25">
      <c r="A180" s="2" t="s">
        <v>528</v>
      </c>
      <c r="B180" s="2" t="s">
        <v>126</v>
      </c>
      <c r="C180" s="2">
        <v>3</v>
      </c>
      <c r="D180" s="2">
        <v>3</v>
      </c>
      <c r="E180" s="2">
        <v>6</v>
      </c>
      <c r="F180" s="2">
        <v>2</v>
      </c>
      <c r="G180" s="2">
        <v>4</v>
      </c>
      <c r="H180" s="2">
        <v>6</v>
      </c>
      <c r="I180" s="2">
        <v>95</v>
      </c>
      <c r="J180" s="2">
        <v>18</v>
      </c>
      <c r="K180" s="2">
        <v>32</v>
      </c>
      <c r="L180" s="2">
        <v>67</v>
      </c>
      <c r="M180" s="2">
        <v>36</v>
      </c>
      <c r="N180" s="1">
        <f>AVERAGE(E180:H180)</f>
        <v>4.5</v>
      </c>
      <c r="O180" s="1">
        <f>SUM(I180:M180)/10</f>
        <v>24.8</v>
      </c>
      <c r="P180" s="3">
        <f>VLOOKUP(E180,Tabelka!$E$3:$F$7,2)</f>
        <v>10</v>
      </c>
      <c r="Q180" s="2">
        <f>VLOOKUP(F180,Tabelka!$E$3:$F$7,2)</f>
        <v>0</v>
      </c>
      <c r="R180" s="2">
        <f>VLOOKUP(G180,Tabelka!$E$3:$F$7,2)</f>
        <v>6</v>
      </c>
      <c r="S180" s="2">
        <f>VLOOKUP(H180,Tabelka!$E$3:$F$7,2)</f>
        <v>10</v>
      </c>
      <c r="T180" s="1">
        <f>SUM(P180:S180)</f>
        <v>26</v>
      </c>
      <c r="U180" s="1">
        <f>IF(D180=6,2,0)+C180</f>
        <v>3</v>
      </c>
      <c r="V180" s="2">
        <f>O180+T180+U180</f>
        <v>53.8</v>
      </c>
      <c r="W180" s="2">
        <f>COUNTIF(V$2:V$515,V180)</f>
        <v>3</v>
      </c>
      <c r="X180" s="2">
        <f>COUNTIF(I180:M180,100)</f>
        <v>0</v>
      </c>
      <c r="Y180" s="2">
        <f t="shared" si="4"/>
        <v>29</v>
      </c>
      <c r="Z180" s="2" t="str">
        <f t="shared" si="5"/>
        <v>TAK</v>
      </c>
    </row>
    <row r="181" spans="1:26" x14ac:dyDescent="0.25">
      <c r="A181" s="2" t="s">
        <v>609</v>
      </c>
      <c r="B181" s="2" t="s">
        <v>242</v>
      </c>
      <c r="C181" s="2">
        <v>3</v>
      </c>
      <c r="D181" s="2">
        <v>2</v>
      </c>
      <c r="E181" s="2">
        <v>4</v>
      </c>
      <c r="F181" s="2">
        <v>5</v>
      </c>
      <c r="G181" s="2">
        <v>2</v>
      </c>
      <c r="H181" s="2">
        <v>5</v>
      </c>
      <c r="I181" s="2">
        <v>12</v>
      </c>
      <c r="J181" s="2">
        <v>96</v>
      </c>
      <c r="K181" s="2">
        <v>66</v>
      </c>
      <c r="L181" s="2">
        <v>17</v>
      </c>
      <c r="M181" s="2">
        <v>86</v>
      </c>
      <c r="N181" s="1">
        <f>AVERAGE(E181:H181)</f>
        <v>4</v>
      </c>
      <c r="O181" s="1">
        <f>SUM(I181:M181)/10</f>
        <v>27.7</v>
      </c>
      <c r="P181" s="3">
        <f>VLOOKUP(E181,Tabelka!$E$3:$F$7,2)</f>
        <v>6</v>
      </c>
      <c r="Q181" s="2">
        <f>VLOOKUP(F181,Tabelka!$E$3:$F$7,2)</f>
        <v>8</v>
      </c>
      <c r="R181" s="2">
        <f>VLOOKUP(G181,Tabelka!$E$3:$F$7,2)</f>
        <v>0</v>
      </c>
      <c r="S181" s="2">
        <f>VLOOKUP(H181,Tabelka!$E$3:$F$7,2)</f>
        <v>8</v>
      </c>
      <c r="T181" s="1">
        <f>SUM(P181:S181)</f>
        <v>22</v>
      </c>
      <c r="U181" s="1">
        <f>IF(D181=6,2,0)+C181</f>
        <v>3</v>
      </c>
      <c r="V181" s="2">
        <f>O181+T181+U181</f>
        <v>52.7</v>
      </c>
      <c r="W181" s="2">
        <f>COUNTIF(V$2:V$515,V181)</f>
        <v>3</v>
      </c>
      <c r="X181" s="2">
        <f>COUNTIF(I181:M181,100)</f>
        <v>0</v>
      </c>
      <c r="Y181" s="2">
        <f t="shared" si="4"/>
        <v>25</v>
      </c>
      <c r="Z181" s="2" t="str">
        <f t="shared" si="5"/>
        <v/>
      </c>
    </row>
    <row r="182" spans="1:26" x14ac:dyDescent="0.25">
      <c r="A182" s="2" t="s">
        <v>212</v>
      </c>
      <c r="B182" s="2" t="s">
        <v>101</v>
      </c>
      <c r="C182" s="2">
        <v>4</v>
      </c>
      <c r="D182" s="2">
        <v>6</v>
      </c>
      <c r="E182" s="2">
        <v>5</v>
      </c>
      <c r="F182" s="2">
        <v>3</v>
      </c>
      <c r="G182" s="2">
        <v>4</v>
      </c>
      <c r="H182" s="2">
        <v>4</v>
      </c>
      <c r="I182" s="2">
        <v>43</v>
      </c>
      <c r="J182" s="2">
        <v>49</v>
      </c>
      <c r="K182" s="2">
        <v>12</v>
      </c>
      <c r="L182" s="2">
        <v>36</v>
      </c>
      <c r="M182" s="2">
        <v>87</v>
      </c>
      <c r="N182" s="1">
        <f>AVERAGE(E182:H182)</f>
        <v>4</v>
      </c>
      <c r="O182" s="1">
        <f>SUM(I182:M182)/10</f>
        <v>22.7</v>
      </c>
      <c r="P182" s="3">
        <f>VLOOKUP(E182,Tabelka!$E$3:$F$7,2)</f>
        <v>8</v>
      </c>
      <c r="Q182" s="2">
        <f>VLOOKUP(F182,Tabelka!$E$3:$F$7,2)</f>
        <v>4</v>
      </c>
      <c r="R182" s="2">
        <f>VLOOKUP(G182,Tabelka!$E$3:$F$7,2)</f>
        <v>6</v>
      </c>
      <c r="S182" s="2">
        <f>VLOOKUP(H182,Tabelka!$E$3:$F$7,2)</f>
        <v>6</v>
      </c>
      <c r="T182" s="1">
        <f>SUM(P182:S182)</f>
        <v>24</v>
      </c>
      <c r="U182" s="1">
        <f>IF(D182=6,2,0)+C182</f>
        <v>6</v>
      </c>
      <c r="V182" s="2">
        <f>O182+T182+U182</f>
        <v>52.7</v>
      </c>
      <c r="W182" s="2">
        <f>COUNTIF(V$2:V$515,V182)</f>
        <v>3</v>
      </c>
      <c r="X182" s="2">
        <f>COUNTIF(I182:M182,100)</f>
        <v>0</v>
      </c>
      <c r="Y182" s="2">
        <f t="shared" si="4"/>
        <v>30</v>
      </c>
      <c r="Z182" s="2" t="str">
        <f t="shared" si="5"/>
        <v>TAK</v>
      </c>
    </row>
    <row r="183" spans="1:26" x14ac:dyDescent="0.25">
      <c r="A183" s="2" t="s">
        <v>140</v>
      </c>
      <c r="B183" s="2" t="s">
        <v>45</v>
      </c>
      <c r="C183" s="2">
        <v>4</v>
      </c>
      <c r="D183" s="2">
        <v>5</v>
      </c>
      <c r="E183" s="2">
        <v>4</v>
      </c>
      <c r="F183" s="2">
        <v>2</v>
      </c>
      <c r="G183" s="2">
        <v>3</v>
      </c>
      <c r="H183" s="2">
        <v>4</v>
      </c>
      <c r="I183" s="2">
        <v>21</v>
      </c>
      <c r="J183" s="2">
        <v>58</v>
      </c>
      <c r="K183" s="2">
        <v>66</v>
      </c>
      <c r="L183" s="2">
        <v>93</v>
      </c>
      <c r="M183" s="2">
        <v>89</v>
      </c>
      <c r="N183" s="1">
        <f>AVERAGE(E183:H183)</f>
        <v>3.25</v>
      </c>
      <c r="O183" s="1">
        <f>SUM(I183:M183)/10</f>
        <v>32.700000000000003</v>
      </c>
      <c r="P183" s="3">
        <f>VLOOKUP(E183,Tabelka!$E$3:$F$7,2)</f>
        <v>6</v>
      </c>
      <c r="Q183" s="2">
        <f>VLOOKUP(F183,Tabelka!$E$3:$F$7,2)</f>
        <v>0</v>
      </c>
      <c r="R183" s="2">
        <f>VLOOKUP(G183,Tabelka!$E$3:$F$7,2)</f>
        <v>4</v>
      </c>
      <c r="S183" s="2">
        <f>VLOOKUP(H183,Tabelka!$E$3:$F$7,2)</f>
        <v>6</v>
      </c>
      <c r="T183" s="1">
        <f>SUM(P183:S183)</f>
        <v>16</v>
      </c>
      <c r="U183" s="1">
        <f>IF(D183=6,2,0)+C183</f>
        <v>4</v>
      </c>
      <c r="V183" s="2">
        <f>O183+T183+U183</f>
        <v>52.7</v>
      </c>
      <c r="W183" s="2">
        <f>COUNTIF(V$2:V$515,V183)</f>
        <v>3</v>
      </c>
      <c r="X183" s="2">
        <f>COUNTIF(I183:M183,100)</f>
        <v>0</v>
      </c>
      <c r="Y183" s="2">
        <f t="shared" si="4"/>
        <v>20</v>
      </c>
      <c r="Z183" s="2" t="str">
        <f t="shared" si="5"/>
        <v/>
      </c>
    </row>
    <row r="184" spans="1:26" x14ac:dyDescent="0.25">
      <c r="A184" s="2" t="s">
        <v>352</v>
      </c>
      <c r="B184" s="2" t="s">
        <v>193</v>
      </c>
      <c r="C184" s="2">
        <v>7</v>
      </c>
      <c r="D184" s="2">
        <v>6</v>
      </c>
      <c r="E184" s="2">
        <v>6</v>
      </c>
      <c r="F184" s="2">
        <v>2</v>
      </c>
      <c r="G184" s="2">
        <v>3</v>
      </c>
      <c r="H184" s="2">
        <v>6</v>
      </c>
      <c r="I184" s="2">
        <v>19</v>
      </c>
      <c r="J184" s="2">
        <v>5</v>
      </c>
      <c r="K184" s="2">
        <v>76</v>
      </c>
      <c r="L184" s="2">
        <v>74</v>
      </c>
      <c r="M184" s="2">
        <v>16</v>
      </c>
      <c r="N184" s="1">
        <f>AVERAGE(E184:H184)</f>
        <v>4.25</v>
      </c>
      <c r="O184" s="1">
        <f>SUM(I184:M184)/10</f>
        <v>19</v>
      </c>
      <c r="P184" s="3">
        <f>VLOOKUP(E184,Tabelka!$E$3:$F$7,2)</f>
        <v>10</v>
      </c>
      <c r="Q184" s="2">
        <f>VLOOKUP(F184,Tabelka!$E$3:$F$7,2)</f>
        <v>0</v>
      </c>
      <c r="R184" s="2">
        <f>VLOOKUP(G184,Tabelka!$E$3:$F$7,2)</f>
        <v>4</v>
      </c>
      <c r="S184" s="2">
        <f>VLOOKUP(H184,Tabelka!$E$3:$F$7,2)</f>
        <v>10</v>
      </c>
      <c r="T184" s="1">
        <f>SUM(P184:S184)</f>
        <v>24</v>
      </c>
      <c r="U184" s="1">
        <f>IF(D184=6,2,0)+C184</f>
        <v>9</v>
      </c>
      <c r="V184" s="2">
        <f>O184+T184+U184</f>
        <v>52</v>
      </c>
      <c r="W184" s="2">
        <f>COUNTIF(V$2:V$515,V184)</f>
        <v>3</v>
      </c>
      <c r="X184" s="2">
        <f>COUNTIF(I184:M184,100)</f>
        <v>0</v>
      </c>
      <c r="Y184" s="2">
        <f t="shared" si="4"/>
        <v>33</v>
      </c>
      <c r="Z184" s="2" t="str">
        <f t="shared" si="5"/>
        <v>TAK</v>
      </c>
    </row>
    <row r="185" spans="1:26" x14ac:dyDescent="0.25">
      <c r="A185" s="2" t="s">
        <v>621</v>
      </c>
      <c r="B185" s="2" t="s">
        <v>210</v>
      </c>
      <c r="C185" s="2">
        <v>7</v>
      </c>
      <c r="D185" s="2">
        <v>5</v>
      </c>
      <c r="E185" s="2">
        <v>6</v>
      </c>
      <c r="F185" s="2">
        <v>2</v>
      </c>
      <c r="G185" s="2">
        <v>5</v>
      </c>
      <c r="H185" s="2">
        <v>4</v>
      </c>
      <c r="I185" s="2">
        <v>15</v>
      </c>
      <c r="J185" s="2">
        <v>64</v>
      </c>
      <c r="K185" s="2">
        <v>20</v>
      </c>
      <c r="L185" s="2">
        <v>59</v>
      </c>
      <c r="M185" s="2">
        <v>52</v>
      </c>
      <c r="N185" s="1">
        <f>AVERAGE(E185:H185)</f>
        <v>4.25</v>
      </c>
      <c r="O185" s="1">
        <f>SUM(I185:M185)/10</f>
        <v>21</v>
      </c>
      <c r="P185" s="3">
        <f>VLOOKUP(E185,Tabelka!$E$3:$F$7,2)</f>
        <v>10</v>
      </c>
      <c r="Q185" s="2">
        <f>VLOOKUP(F185,Tabelka!$E$3:$F$7,2)</f>
        <v>0</v>
      </c>
      <c r="R185" s="2">
        <f>VLOOKUP(G185,Tabelka!$E$3:$F$7,2)</f>
        <v>8</v>
      </c>
      <c r="S185" s="2">
        <f>VLOOKUP(H185,Tabelka!$E$3:$F$7,2)</f>
        <v>6</v>
      </c>
      <c r="T185" s="1">
        <f>SUM(P185:S185)</f>
        <v>24</v>
      </c>
      <c r="U185" s="1">
        <f>IF(D185=6,2,0)+C185</f>
        <v>7</v>
      </c>
      <c r="V185" s="2">
        <f>O185+T185+U185</f>
        <v>52</v>
      </c>
      <c r="W185" s="2">
        <f>COUNTIF(V$2:V$515,V185)</f>
        <v>3</v>
      </c>
      <c r="X185" s="2">
        <f>COUNTIF(I185:M185,100)</f>
        <v>0</v>
      </c>
      <c r="Y185" s="2">
        <f t="shared" si="4"/>
        <v>31</v>
      </c>
      <c r="Z185" s="2" t="str">
        <f t="shared" si="5"/>
        <v>TAK</v>
      </c>
    </row>
    <row r="186" spans="1:26" x14ac:dyDescent="0.25">
      <c r="A186" s="2" t="s">
        <v>366</v>
      </c>
      <c r="B186" s="2" t="s">
        <v>367</v>
      </c>
      <c r="C186" s="2">
        <v>3</v>
      </c>
      <c r="D186" s="2">
        <v>6</v>
      </c>
      <c r="E186" s="2">
        <v>3</v>
      </c>
      <c r="F186" s="2">
        <v>4</v>
      </c>
      <c r="G186" s="2">
        <v>3</v>
      </c>
      <c r="H186" s="2">
        <v>5</v>
      </c>
      <c r="I186" s="2">
        <v>86</v>
      </c>
      <c r="J186" s="2">
        <v>46</v>
      </c>
      <c r="K186" s="2">
        <v>9</v>
      </c>
      <c r="L186" s="2">
        <v>68</v>
      </c>
      <c r="M186" s="2">
        <v>39</v>
      </c>
      <c r="N186" s="1">
        <f>AVERAGE(E186:H186)</f>
        <v>3.75</v>
      </c>
      <c r="O186" s="1">
        <f>SUM(I186:M186)/10</f>
        <v>24.8</v>
      </c>
      <c r="P186" s="3">
        <f>VLOOKUP(E186,Tabelka!$E$3:$F$7,2)</f>
        <v>4</v>
      </c>
      <c r="Q186" s="2">
        <f>VLOOKUP(F186,Tabelka!$E$3:$F$7,2)</f>
        <v>6</v>
      </c>
      <c r="R186" s="2">
        <f>VLOOKUP(G186,Tabelka!$E$3:$F$7,2)</f>
        <v>4</v>
      </c>
      <c r="S186" s="2">
        <f>VLOOKUP(H186,Tabelka!$E$3:$F$7,2)</f>
        <v>8</v>
      </c>
      <c r="T186" s="1">
        <f>SUM(P186:S186)</f>
        <v>22</v>
      </c>
      <c r="U186" s="1">
        <f>IF(D186=6,2,0)+C186</f>
        <v>5</v>
      </c>
      <c r="V186" s="2">
        <f>O186+T186+U186</f>
        <v>51.8</v>
      </c>
      <c r="W186" s="2">
        <f>COUNTIF(V$2:V$515,V186)</f>
        <v>3</v>
      </c>
      <c r="X186" s="2">
        <f>COUNTIF(I186:M186,100)</f>
        <v>0</v>
      </c>
      <c r="Y186" s="2">
        <f t="shared" si="4"/>
        <v>27</v>
      </c>
      <c r="Z186" s="2" t="str">
        <f t="shared" si="5"/>
        <v>TAK</v>
      </c>
    </row>
    <row r="187" spans="1:26" x14ac:dyDescent="0.25">
      <c r="A187" s="2" t="s">
        <v>134</v>
      </c>
      <c r="B187" s="2" t="s">
        <v>45</v>
      </c>
      <c r="C187" s="2">
        <v>6</v>
      </c>
      <c r="D187" s="2">
        <v>3</v>
      </c>
      <c r="E187" s="2">
        <v>4</v>
      </c>
      <c r="F187" s="2">
        <v>5</v>
      </c>
      <c r="G187" s="2">
        <v>3</v>
      </c>
      <c r="H187" s="2">
        <v>4</v>
      </c>
      <c r="I187" s="2">
        <v>38</v>
      </c>
      <c r="J187" s="2">
        <v>48</v>
      </c>
      <c r="K187" s="2">
        <v>3</v>
      </c>
      <c r="L187" s="2">
        <v>38</v>
      </c>
      <c r="M187" s="2">
        <v>91</v>
      </c>
      <c r="N187" s="1">
        <f>AVERAGE(E187:H187)</f>
        <v>4</v>
      </c>
      <c r="O187" s="1">
        <f>SUM(I187:M187)/10</f>
        <v>21.8</v>
      </c>
      <c r="P187" s="3">
        <f>VLOOKUP(E187,Tabelka!$E$3:$F$7,2)</f>
        <v>6</v>
      </c>
      <c r="Q187" s="2">
        <f>VLOOKUP(F187,Tabelka!$E$3:$F$7,2)</f>
        <v>8</v>
      </c>
      <c r="R187" s="2">
        <f>VLOOKUP(G187,Tabelka!$E$3:$F$7,2)</f>
        <v>4</v>
      </c>
      <c r="S187" s="2">
        <f>VLOOKUP(H187,Tabelka!$E$3:$F$7,2)</f>
        <v>6</v>
      </c>
      <c r="T187" s="1">
        <f>SUM(P187:S187)</f>
        <v>24</v>
      </c>
      <c r="U187" s="1">
        <f>IF(D187=6,2,0)+C187</f>
        <v>6</v>
      </c>
      <c r="V187" s="2">
        <f>O187+T187+U187</f>
        <v>51.8</v>
      </c>
      <c r="W187" s="2">
        <f>COUNTIF(V$2:V$515,V187)</f>
        <v>3</v>
      </c>
      <c r="X187" s="2">
        <f>COUNTIF(I187:M187,100)</f>
        <v>0</v>
      </c>
      <c r="Y187" s="2">
        <f t="shared" si="4"/>
        <v>30</v>
      </c>
      <c r="Z187" s="2" t="str">
        <f t="shared" si="5"/>
        <v>TAK</v>
      </c>
    </row>
    <row r="188" spans="1:26" x14ac:dyDescent="0.25">
      <c r="A188" s="2" t="s">
        <v>291</v>
      </c>
      <c r="B188" s="2" t="s">
        <v>222</v>
      </c>
      <c r="C188" s="2">
        <v>3</v>
      </c>
      <c r="D188" s="2">
        <v>5</v>
      </c>
      <c r="E188" s="2">
        <v>5</v>
      </c>
      <c r="F188" s="2">
        <v>2</v>
      </c>
      <c r="G188" s="2">
        <v>5</v>
      </c>
      <c r="H188" s="2">
        <v>2</v>
      </c>
      <c r="I188" s="2">
        <v>25</v>
      </c>
      <c r="J188" s="2">
        <v>46</v>
      </c>
      <c r="K188" s="2">
        <v>91</v>
      </c>
      <c r="L188" s="2">
        <v>75</v>
      </c>
      <c r="M188" s="2">
        <v>91</v>
      </c>
      <c r="N188" s="1">
        <f>AVERAGE(E188:H188)</f>
        <v>3.5</v>
      </c>
      <c r="O188" s="1">
        <f>SUM(I188:M188)/10</f>
        <v>32.799999999999997</v>
      </c>
      <c r="P188" s="3">
        <f>VLOOKUP(E188,Tabelka!$E$3:$F$7,2)</f>
        <v>8</v>
      </c>
      <c r="Q188" s="2">
        <f>VLOOKUP(F188,Tabelka!$E$3:$F$7,2)</f>
        <v>0</v>
      </c>
      <c r="R188" s="2">
        <f>VLOOKUP(G188,Tabelka!$E$3:$F$7,2)</f>
        <v>8</v>
      </c>
      <c r="S188" s="2">
        <f>VLOOKUP(H188,Tabelka!$E$3:$F$7,2)</f>
        <v>0</v>
      </c>
      <c r="T188" s="1">
        <f>SUM(P188:S188)</f>
        <v>16</v>
      </c>
      <c r="U188" s="1">
        <f>IF(D188=6,2,0)+C188</f>
        <v>3</v>
      </c>
      <c r="V188" s="2">
        <f>O188+T188+U188</f>
        <v>51.8</v>
      </c>
      <c r="W188" s="2">
        <f>COUNTIF(V$2:V$515,V188)</f>
        <v>3</v>
      </c>
      <c r="X188" s="2">
        <f>COUNTIF(I188:M188,100)</f>
        <v>0</v>
      </c>
      <c r="Y188" s="2">
        <f t="shared" si="4"/>
        <v>19</v>
      </c>
      <c r="Z188" s="2" t="str">
        <f t="shared" si="5"/>
        <v/>
      </c>
    </row>
    <row r="189" spans="1:26" x14ac:dyDescent="0.25">
      <c r="A189" s="2" t="s">
        <v>561</v>
      </c>
      <c r="B189" s="2" t="s">
        <v>133</v>
      </c>
      <c r="C189" s="2">
        <v>7</v>
      </c>
      <c r="D189" s="2">
        <v>4</v>
      </c>
      <c r="E189" s="2">
        <v>3</v>
      </c>
      <c r="F189" s="2">
        <v>2</v>
      </c>
      <c r="G189" s="2">
        <v>5</v>
      </c>
      <c r="H189" s="2">
        <v>5</v>
      </c>
      <c r="I189" s="2">
        <v>41</v>
      </c>
      <c r="J189" s="2">
        <v>23</v>
      </c>
      <c r="K189" s="2">
        <v>84</v>
      </c>
      <c r="L189" s="2">
        <v>93</v>
      </c>
      <c r="M189" s="2">
        <v>6</v>
      </c>
      <c r="N189" s="1">
        <f>AVERAGE(E189:H189)</f>
        <v>3.75</v>
      </c>
      <c r="O189" s="1">
        <f>SUM(I189:M189)/10</f>
        <v>24.7</v>
      </c>
      <c r="P189" s="3">
        <f>VLOOKUP(E189,Tabelka!$E$3:$F$7,2)</f>
        <v>4</v>
      </c>
      <c r="Q189" s="2">
        <f>VLOOKUP(F189,Tabelka!$E$3:$F$7,2)</f>
        <v>0</v>
      </c>
      <c r="R189" s="2">
        <f>VLOOKUP(G189,Tabelka!$E$3:$F$7,2)</f>
        <v>8</v>
      </c>
      <c r="S189" s="2">
        <f>VLOOKUP(H189,Tabelka!$E$3:$F$7,2)</f>
        <v>8</v>
      </c>
      <c r="T189" s="1">
        <f>SUM(P189:S189)</f>
        <v>20</v>
      </c>
      <c r="U189" s="1">
        <f>IF(D189=6,2,0)+C189</f>
        <v>7</v>
      </c>
      <c r="V189" s="2">
        <f>O189+T189+U189</f>
        <v>51.7</v>
      </c>
      <c r="W189" s="2">
        <f>COUNTIF(V$2:V$515,V189)</f>
        <v>3</v>
      </c>
      <c r="X189" s="2">
        <f>COUNTIF(I189:M189,100)</f>
        <v>0</v>
      </c>
      <c r="Y189" s="2">
        <f t="shared" si="4"/>
        <v>27</v>
      </c>
      <c r="Z189" s="2" t="str">
        <f t="shared" si="5"/>
        <v>TAK</v>
      </c>
    </row>
    <row r="190" spans="1:26" x14ac:dyDescent="0.25">
      <c r="A190" s="2" t="s">
        <v>308</v>
      </c>
      <c r="B190" s="2" t="s">
        <v>166</v>
      </c>
      <c r="C190" s="2">
        <v>6</v>
      </c>
      <c r="D190" s="2">
        <v>6</v>
      </c>
      <c r="E190" s="2">
        <v>4</v>
      </c>
      <c r="F190" s="2">
        <v>3</v>
      </c>
      <c r="G190" s="2">
        <v>6</v>
      </c>
      <c r="H190" s="2">
        <v>2</v>
      </c>
      <c r="I190" s="2">
        <v>68</v>
      </c>
      <c r="J190" s="2">
        <v>82</v>
      </c>
      <c r="K190" s="2">
        <v>74</v>
      </c>
      <c r="L190" s="2">
        <v>4</v>
      </c>
      <c r="M190" s="2">
        <v>9</v>
      </c>
      <c r="N190" s="1">
        <f>AVERAGE(E190:H190)</f>
        <v>3.75</v>
      </c>
      <c r="O190" s="1">
        <f>SUM(I190:M190)/10</f>
        <v>23.7</v>
      </c>
      <c r="P190" s="3">
        <f>VLOOKUP(E190,Tabelka!$E$3:$F$7,2)</f>
        <v>6</v>
      </c>
      <c r="Q190" s="2">
        <f>VLOOKUP(F190,Tabelka!$E$3:$F$7,2)</f>
        <v>4</v>
      </c>
      <c r="R190" s="2">
        <f>VLOOKUP(G190,Tabelka!$E$3:$F$7,2)</f>
        <v>10</v>
      </c>
      <c r="S190" s="2">
        <f>VLOOKUP(H190,Tabelka!$E$3:$F$7,2)</f>
        <v>0</v>
      </c>
      <c r="T190" s="1">
        <f>SUM(P190:S190)</f>
        <v>20</v>
      </c>
      <c r="U190" s="1">
        <f>IF(D190=6,2,0)+C190</f>
        <v>8</v>
      </c>
      <c r="V190" s="2">
        <f>O190+T190+U190</f>
        <v>51.7</v>
      </c>
      <c r="W190" s="2">
        <f>COUNTIF(V$2:V$515,V190)</f>
        <v>3</v>
      </c>
      <c r="X190" s="2">
        <f>COUNTIF(I190:M190,100)</f>
        <v>0</v>
      </c>
      <c r="Y190" s="2">
        <f t="shared" si="4"/>
        <v>28</v>
      </c>
      <c r="Z190" s="2" t="str">
        <f t="shared" si="5"/>
        <v>TAK</v>
      </c>
    </row>
    <row r="191" spans="1:26" x14ac:dyDescent="0.25">
      <c r="A191" s="2" t="s">
        <v>204</v>
      </c>
      <c r="B191" s="2" t="s">
        <v>205</v>
      </c>
      <c r="C191" s="2">
        <v>7</v>
      </c>
      <c r="D191" s="2">
        <v>6</v>
      </c>
      <c r="E191" s="2">
        <v>6</v>
      </c>
      <c r="F191" s="2">
        <v>2</v>
      </c>
      <c r="G191" s="2">
        <v>2</v>
      </c>
      <c r="H191" s="2">
        <v>4</v>
      </c>
      <c r="I191" s="2">
        <v>2</v>
      </c>
      <c r="J191" s="2">
        <v>65</v>
      </c>
      <c r="K191" s="2">
        <v>47</v>
      </c>
      <c r="L191" s="2">
        <v>64</v>
      </c>
      <c r="M191" s="2">
        <v>89</v>
      </c>
      <c r="N191" s="1">
        <f>AVERAGE(E191:H191)</f>
        <v>3.5</v>
      </c>
      <c r="O191" s="1">
        <f>SUM(I191:M191)/10</f>
        <v>26.7</v>
      </c>
      <c r="P191" s="3">
        <f>VLOOKUP(E191,Tabelka!$E$3:$F$7,2)</f>
        <v>10</v>
      </c>
      <c r="Q191" s="2">
        <f>VLOOKUP(F191,Tabelka!$E$3:$F$7,2)</f>
        <v>0</v>
      </c>
      <c r="R191" s="2">
        <f>VLOOKUP(G191,Tabelka!$E$3:$F$7,2)</f>
        <v>0</v>
      </c>
      <c r="S191" s="2">
        <f>VLOOKUP(H191,Tabelka!$E$3:$F$7,2)</f>
        <v>6</v>
      </c>
      <c r="T191" s="1">
        <f>SUM(P191:S191)</f>
        <v>16</v>
      </c>
      <c r="U191" s="1">
        <f>IF(D191=6,2,0)+C191</f>
        <v>9</v>
      </c>
      <c r="V191" s="2">
        <f>O191+T191+U191</f>
        <v>51.7</v>
      </c>
      <c r="W191" s="2">
        <f>COUNTIF(V$2:V$515,V191)</f>
        <v>3</v>
      </c>
      <c r="X191" s="2">
        <f>COUNTIF(I191:M191,100)</f>
        <v>0</v>
      </c>
      <c r="Y191" s="2">
        <f t="shared" si="4"/>
        <v>25</v>
      </c>
      <c r="Z191" s="2" t="str">
        <f t="shared" si="5"/>
        <v/>
      </c>
    </row>
    <row r="192" spans="1:26" x14ac:dyDescent="0.25">
      <c r="A192" s="2" t="s">
        <v>321</v>
      </c>
      <c r="B192" s="2" t="s">
        <v>322</v>
      </c>
      <c r="C192" s="2">
        <v>3</v>
      </c>
      <c r="D192" s="2">
        <v>4</v>
      </c>
      <c r="E192" s="2">
        <v>2</v>
      </c>
      <c r="F192" s="2">
        <v>4</v>
      </c>
      <c r="G192" s="2">
        <v>5</v>
      </c>
      <c r="H192" s="2">
        <v>6</v>
      </c>
      <c r="I192" s="2">
        <v>47</v>
      </c>
      <c r="J192" s="2">
        <v>80</v>
      </c>
      <c r="K192" s="2">
        <v>34</v>
      </c>
      <c r="L192" s="2">
        <v>4</v>
      </c>
      <c r="M192" s="2">
        <v>81</v>
      </c>
      <c r="N192" s="1">
        <f>AVERAGE(E192:H192)</f>
        <v>4.25</v>
      </c>
      <c r="O192" s="1">
        <f>SUM(I192:M192)/10</f>
        <v>24.6</v>
      </c>
      <c r="P192" s="3">
        <f>VLOOKUP(E192,Tabelka!$E$3:$F$7,2)</f>
        <v>0</v>
      </c>
      <c r="Q192" s="2">
        <f>VLOOKUP(F192,Tabelka!$E$3:$F$7,2)</f>
        <v>6</v>
      </c>
      <c r="R192" s="2">
        <f>VLOOKUP(G192,Tabelka!$E$3:$F$7,2)</f>
        <v>8</v>
      </c>
      <c r="S192" s="2">
        <f>VLOOKUP(H192,Tabelka!$E$3:$F$7,2)</f>
        <v>10</v>
      </c>
      <c r="T192" s="1">
        <f>SUM(P192:S192)</f>
        <v>24</v>
      </c>
      <c r="U192" s="1">
        <f>IF(D192=6,2,0)+C192</f>
        <v>3</v>
      </c>
      <c r="V192" s="2">
        <f>O192+T192+U192</f>
        <v>51.6</v>
      </c>
      <c r="W192" s="2">
        <f>COUNTIF(V$2:V$515,V192)</f>
        <v>3</v>
      </c>
      <c r="X192" s="2">
        <f>COUNTIF(I192:M192,100)</f>
        <v>0</v>
      </c>
      <c r="Y192" s="2">
        <f t="shared" si="4"/>
        <v>27</v>
      </c>
      <c r="Z192" s="2" t="str">
        <f t="shared" si="5"/>
        <v>TAK</v>
      </c>
    </row>
    <row r="193" spans="1:26" x14ac:dyDescent="0.25">
      <c r="A193" s="2" t="s">
        <v>301</v>
      </c>
      <c r="B193" s="2" t="s">
        <v>302</v>
      </c>
      <c r="C193" s="2">
        <v>8</v>
      </c>
      <c r="D193" s="2">
        <v>4</v>
      </c>
      <c r="E193" s="2">
        <v>5</v>
      </c>
      <c r="F193" s="2">
        <v>4</v>
      </c>
      <c r="G193" s="2">
        <v>4</v>
      </c>
      <c r="H193" s="2">
        <v>5</v>
      </c>
      <c r="I193" s="2">
        <v>83</v>
      </c>
      <c r="J193" s="2">
        <v>18</v>
      </c>
      <c r="K193" s="2">
        <v>29</v>
      </c>
      <c r="L193" s="2">
        <v>17</v>
      </c>
      <c r="M193" s="2">
        <v>9</v>
      </c>
      <c r="N193" s="1">
        <f>AVERAGE(E193:H193)</f>
        <v>4.5</v>
      </c>
      <c r="O193" s="1">
        <f>SUM(I193:M193)/10</f>
        <v>15.6</v>
      </c>
      <c r="P193" s="3">
        <f>VLOOKUP(E193,Tabelka!$E$3:$F$7,2)</f>
        <v>8</v>
      </c>
      <c r="Q193" s="2">
        <f>VLOOKUP(F193,Tabelka!$E$3:$F$7,2)</f>
        <v>6</v>
      </c>
      <c r="R193" s="2">
        <f>VLOOKUP(G193,Tabelka!$E$3:$F$7,2)</f>
        <v>6</v>
      </c>
      <c r="S193" s="2">
        <f>VLOOKUP(H193,Tabelka!$E$3:$F$7,2)</f>
        <v>8</v>
      </c>
      <c r="T193" s="1">
        <f>SUM(P193:S193)</f>
        <v>28</v>
      </c>
      <c r="U193" s="1">
        <f>IF(D193=6,2,0)+C193</f>
        <v>8</v>
      </c>
      <c r="V193" s="2">
        <f>O193+T193+U193</f>
        <v>51.6</v>
      </c>
      <c r="W193" s="2">
        <f>COUNTIF(V$2:V$515,V193)</f>
        <v>3</v>
      </c>
      <c r="X193" s="2">
        <f>COUNTIF(I193:M193,100)</f>
        <v>0</v>
      </c>
      <c r="Y193" s="2">
        <f t="shared" si="4"/>
        <v>36</v>
      </c>
      <c r="Z193" s="2" t="str">
        <f t="shared" si="5"/>
        <v>TAK</v>
      </c>
    </row>
    <row r="194" spans="1:26" ht="30" x14ac:dyDescent="0.25">
      <c r="A194" s="2" t="s">
        <v>370</v>
      </c>
      <c r="B194" s="2" t="s">
        <v>371</v>
      </c>
      <c r="C194" s="2">
        <v>4</v>
      </c>
      <c r="D194" s="2">
        <v>2</v>
      </c>
      <c r="E194" s="2">
        <v>4</v>
      </c>
      <c r="F194" s="2">
        <v>3</v>
      </c>
      <c r="G194" s="2">
        <v>5</v>
      </c>
      <c r="H194" s="2">
        <v>2</v>
      </c>
      <c r="I194" s="2">
        <v>68</v>
      </c>
      <c r="J194" s="2">
        <v>87</v>
      </c>
      <c r="K194" s="2">
        <v>48</v>
      </c>
      <c r="L194" s="2">
        <v>54</v>
      </c>
      <c r="M194" s="2">
        <v>39</v>
      </c>
      <c r="N194" s="1">
        <f>AVERAGE(E194:H194)</f>
        <v>3.5</v>
      </c>
      <c r="O194" s="1">
        <f>SUM(I194:M194)/10</f>
        <v>29.6</v>
      </c>
      <c r="P194" s="3">
        <f>VLOOKUP(E194,Tabelka!$E$3:$F$7,2)</f>
        <v>6</v>
      </c>
      <c r="Q194" s="2">
        <f>VLOOKUP(F194,Tabelka!$E$3:$F$7,2)</f>
        <v>4</v>
      </c>
      <c r="R194" s="2">
        <f>VLOOKUP(G194,Tabelka!$E$3:$F$7,2)</f>
        <v>8</v>
      </c>
      <c r="S194" s="2">
        <f>VLOOKUP(H194,Tabelka!$E$3:$F$7,2)</f>
        <v>0</v>
      </c>
      <c r="T194" s="1">
        <f>SUM(P194:S194)</f>
        <v>18</v>
      </c>
      <c r="U194" s="1">
        <f>IF(D194=6,2,0)+C194</f>
        <v>4</v>
      </c>
      <c r="V194" s="2">
        <f>O194+T194+U194</f>
        <v>51.6</v>
      </c>
      <c r="W194" s="2">
        <f>COUNTIF(V$2:V$515,V194)</f>
        <v>3</v>
      </c>
      <c r="X194" s="2">
        <f>COUNTIF(I194:M194,100)</f>
        <v>0</v>
      </c>
      <c r="Y194" s="2">
        <f t="shared" si="4"/>
        <v>22</v>
      </c>
      <c r="Z194" s="2" t="str">
        <f t="shared" si="5"/>
        <v/>
      </c>
    </row>
    <row r="195" spans="1:26" x14ac:dyDescent="0.25">
      <c r="A195" s="2" t="s">
        <v>148</v>
      </c>
      <c r="B195" s="2" t="s">
        <v>28</v>
      </c>
      <c r="C195" s="2">
        <v>2</v>
      </c>
      <c r="D195" s="2">
        <v>4</v>
      </c>
      <c r="E195" s="2">
        <v>2</v>
      </c>
      <c r="F195" s="2">
        <v>6</v>
      </c>
      <c r="G195" s="2">
        <v>4</v>
      </c>
      <c r="H195" s="2">
        <v>4</v>
      </c>
      <c r="I195" s="2">
        <v>84</v>
      </c>
      <c r="J195" s="2">
        <v>95</v>
      </c>
      <c r="K195" s="2">
        <v>31</v>
      </c>
      <c r="L195" s="2">
        <v>8</v>
      </c>
      <c r="M195" s="2">
        <v>54</v>
      </c>
      <c r="N195" s="1">
        <f>AVERAGE(E195:H195)</f>
        <v>4</v>
      </c>
      <c r="O195" s="1">
        <f>SUM(I195:M195)/10</f>
        <v>27.2</v>
      </c>
      <c r="P195" s="3">
        <f>VLOOKUP(E195,Tabelka!$E$3:$F$7,2)</f>
        <v>0</v>
      </c>
      <c r="Q195" s="2">
        <f>VLOOKUP(F195,Tabelka!$E$3:$F$7,2)</f>
        <v>10</v>
      </c>
      <c r="R195" s="2">
        <f>VLOOKUP(G195,Tabelka!$E$3:$F$7,2)</f>
        <v>6</v>
      </c>
      <c r="S195" s="2">
        <f>VLOOKUP(H195,Tabelka!$E$3:$F$7,2)</f>
        <v>6</v>
      </c>
      <c r="T195" s="1">
        <f>SUM(P195:S195)</f>
        <v>22</v>
      </c>
      <c r="U195" s="1">
        <f>IF(D195=6,2,0)+C195</f>
        <v>2</v>
      </c>
      <c r="V195" s="2">
        <f>O195+T195+U195</f>
        <v>51.2</v>
      </c>
      <c r="W195" s="2">
        <f>COUNTIF(V$2:V$515,V195)</f>
        <v>3</v>
      </c>
      <c r="X195" s="2">
        <f>COUNTIF(I195:M195,100)</f>
        <v>0</v>
      </c>
      <c r="Y195" s="2">
        <f t="shared" ref="Y195:Y258" si="6">T195+U195</f>
        <v>24</v>
      </c>
      <c r="Z195" s="2" t="str">
        <f t="shared" ref="Z195:Z258" si="7">IF(Y195&gt;O195,"TAK","")</f>
        <v/>
      </c>
    </row>
    <row r="196" spans="1:26" x14ac:dyDescent="0.25">
      <c r="A196" s="2" t="s">
        <v>281</v>
      </c>
      <c r="B196" s="2" t="s">
        <v>41</v>
      </c>
      <c r="C196" s="2">
        <v>8</v>
      </c>
      <c r="D196" s="2">
        <v>2</v>
      </c>
      <c r="E196" s="2">
        <v>4</v>
      </c>
      <c r="F196" s="2">
        <v>2</v>
      </c>
      <c r="G196" s="2">
        <v>6</v>
      </c>
      <c r="H196" s="2">
        <v>5</v>
      </c>
      <c r="I196" s="2">
        <v>17</v>
      </c>
      <c r="J196" s="2">
        <v>29</v>
      </c>
      <c r="K196" s="2">
        <v>83</v>
      </c>
      <c r="L196" s="2">
        <v>9</v>
      </c>
      <c r="M196" s="2">
        <v>54</v>
      </c>
      <c r="N196" s="1">
        <f>AVERAGE(E196:H196)</f>
        <v>4.25</v>
      </c>
      <c r="O196" s="1">
        <f>SUM(I196:M196)/10</f>
        <v>19.2</v>
      </c>
      <c r="P196" s="3">
        <f>VLOOKUP(E196,Tabelka!$E$3:$F$7,2)</f>
        <v>6</v>
      </c>
      <c r="Q196" s="2">
        <f>VLOOKUP(F196,Tabelka!$E$3:$F$7,2)</f>
        <v>0</v>
      </c>
      <c r="R196" s="2">
        <f>VLOOKUP(G196,Tabelka!$E$3:$F$7,2)</f>
        <v>10</v>
      </c>
      <c r="S196" s="2">
        <f>VLOOKUP(H196,Tabelka!$E$3:$F$7,2)</f>
        <v>8</v>
      </c>
      <c r="T196" s="1">
        <f>SUM(P196:S196)</f>
        <v>24</v>
      </c>
      <c r="U196" s="1">
        <f>IF(D196=6,2,0)+C196</f>
        <v>8</v>
      </c>
      <c r="V196" s="2">
        <f>O196+T196+U196</f>
        <v>51.2</v>
      </c>
      <c r="W196" s="2">
        <f>COUNTIF(V$2:V$515,V196)</f>
        <v>3</v>
      </c>
      <c r="X196" s="2">
        <f>COUNTIF(I196:M196,100)</f>
        <v>0</v>
      </c>
      <c r="Y196" s="2">
        <f t="shared" si="6"/>
        <v>32</v>
      </c>
      <c r="Z196" s="2" t="str">
        <f t="shared" si="7"/>
        <v>TAK</v>
      </c>
    </row>
    <row r="197" spans="1:26" x14ac:dyDescent="0.25">
      <c r="A197" s="2" t="s">
        <v>421</v>
      </c>
      <c r="B197" s="2" t="s">
        <v>249</v>
      </c>
      <c r="C197" s="2">
        <v>8</v>
      </c>
      <c r="D197" s="2">
        <v>2</v>
      </c>
      <c r="E197" s="2">
        <v>2</v>
      </c>
      <c r="F197" s="2">
        <v>4</v>
      </c>
      <c r="G197" s="2">
        <v>3</v>
      </c>
      <c r="H197" s="2">
        <v>5</v>
      </c>
      <c r="I197" s="2">
        <v>83</v>
      </c>
      <c r="J197" s="2">
        <v>29</v>
      </c>
      <c r="K197" s="2">
        <v>91</v>
      </c>
      <c r="L197" s="2">
        <v>26</v>
      </c>
      <c r="M197" s="2">
        <v>21</v>
      </c>
      <c r="N197" s="1">
        <f>AVERAGE(E197:H197)</f>
        <v>3.5</v>
      </c>
      <c r="O197" s="1">
        <f>SUM(I197:M197)/10</f>
        <v>25</v>
      </c>
      <c r="P197" s="3">
        <f>VLOOKUP(E197,Tabelka!$E$3:$F$7,2)</f>
        <v>0</v>
      </c>
      <c r="Q197" s="2">
        <f>VLOOKUP(F197,Tabelka!$E$3:$F$7,2)</f>
        <v>6</v>
      </c>
      <c r="R197" s="2">
        <f>VLOOKUP(G197,Tabelka!$E$3:$F$7,2)</f>
        <v>4</v>
      </c>
      <c r="S197" s="2">
        <f>VLOOKUP(H197,Tabelka!$E$3:$F$7,2)</f>
        <v>8</v>
      </c>
      <c r="T197" s="1">
        <f>SUM(P197:S197)</f>
        <v>18</v>
      </c>
      <c r="U197" s="1">
        <f>IF(D197=6,2,0)+C197</f>
        <v>8</v>
      </c>
      <c r="V197" s="2">
        <f>O197+T197+U197</f>
        <v>51</v>
      </c>
      <c r="W197" s="2">
        <f>COUNTIF(V$2:V$515,V197)</f>
        <v>3</v>
      </c>
      <c r="X197" s="2">
        <f>COUNTIF(I197:M197,100)</f>
        <v>0</v>
      </c>
      <c r="Y197" s="2">
        <f t="shared" si="6"/>
        <v>26</v>
      </c>
      <c r="Z197" s="2" t="str">
        <f t="shared" si="7"/>
        <v>TAK</v>
      </c>
    </row>
    <row r="198" spans="1:26" x14ac:dyDescent="0.25">
      <c r="A198" s="2" t="s">
        <v>618</v>
      </c>
      <c r="B198" s="2" t="s">
        <v>180</v>
      </c>
      <c r="C198" s="2">
        <v>6</v>
      </c>
      <c r="D198" s="2">
        <v>3</v>
      </c>
      <c r="E198" s="2">
        <v>5</v>
      </c>
      <c r="F198" s="2">
        <v>4</v>
      </c>
      <c r="G198" s="2">
        <v>3</v>
      </c>
      <c r="H198" s="2">
        <v>2</v>
      </c>
      <c r="I198" s="2">
        <v>78</v>
      </c>
      <c r="J198" s="2">
        <v>17</v>
      </c>
      <c r="K198" s="2">
        <v>48</v>
      </c>
      <c r="L198" s="2">
        <v>42</v>
      </c>
      <c r="M198" s="2">
        <v>85</v>
      </c>
      <c r="N198" s="1">
        <f>AVERAGE(E198:H198)</f>
        <v>3.5</v>
      </c>
      <c r="O198" s="1">
        <f>SUM(I198:M198)/10</f>
        <v>27</v>
      </c>
      <c r="P198" s="3">
        <f>VLOOKUP(E198,Tabelka!$E$3:$F$7,2)</f>
        <v>8</v>
      </c>
      <c r="Q198" s="2">
        <f>VLOOKUP(F198,Tabelka!$E$3:$F$7,2)</f>
        <v>6</v>
      </c>
      <c r="R198" s="2">
        <f>VLOOKUP(G198,Tabelka!$E$3:$F$7,2)</f>
        <v>4</v>
      </c>
      <c r="S198" s="2">
        <f>VLOOKUP(H198,Tabelka!$E$3:$F$7,2)</f>
        <v>0</v>
      </c>
      <c r="T198" s="1">
        <f>SUM(P198:S198)</f>
        <v>18</v>
      </c>
      <c r="U198" s="1">
        <f>IF(D198=6,2,0)+C198</f>
        <v>6</v>
      </c>
      <c r="V198" s="2">
        <f>O198+T198+U198</f>
        <v>51</v>
      </c>
      <c r="W198" s="2">
        <f>COUNTIF(V$2:V$515,V198)</f>
        <v>3</v>
      </c>
      <c r="X198" s="2">
        <f>COUNTIF(I198:M198,100)</f>
        <v>0</v>
      </c>
      <c r="Y198" s="2">
        <f t="shared" si="6"/>
        <v>24</v>
      </c>
      <c r="Z198" s="2" t="str">
        <f t="shared" si="7"/>
        <v/>
      </c>
    </row>
    <row r="199" spans="1:26" x14ac:dyDescent="0.25">
      <c r="A199" s="2" t="s">
        <v>403</v>
      </c>
      <c r="B199" s="2" t="s">
        <v>64</v>
      </c>
      <c r="C199" s="2">
        <v>3</v>
      </c>
      <c r="D199" s="2">
        <v>2</v>
      </c>
      <c r="E199" s="2">
        <v>3</v>
      </c>
      <c r="F199" s="2">
        <v>5</v>
      </c>
      <c r="G199" s="2">
        <v>3</v>
      </c>
      <c r="H199" s="2">
        <v>6</v>
      </c>
      <c r="I199" s="2">
        <v>84</v>
      </c>
      <c r="J199" s="2">
        <v>53</v>
      </c>
      <c r="K199" s="2">
        <v>73</v>
      </c>
      <c r="L199" s="2">
        <v>7</v>
      </c>
      <c r="M199" s="2">
        <v>3</v>
      </c>
      <c r="N199" s="1">
        <f>AVERAGE(E199:H199)</f>
        <v>4.25</v>
      </c>
      <c r="O199" s="1">
        <f>SUM(I199:M199)/10</f>
        <v>22</v>
      </c>
      <c r="P199" s="3">
        <f>VLOOKUP(E199,Tabelka!$E$3:$F$7,2)</f>
        <v>4</v>
      </c>
      <c r="Q199" s="2">
        <f>VLOOKUP(F199,Tabelka!$E$3:$F$7,2)</f>
        <v>8</v>
      </c>
      <c r="R199" s="2">
        <f>VLOOKUP(G199,Tabelka!$E$3:$F$7,2)</f>
        <v>4</v>
      </c>
      <c r="S199" s="2">
        <f>VLOOKUP(H199,Tabelka!$E$3:$F$7,2)</f>
        <v>10</v>
      </c>
      <c r="T199" s="1">
        <f>SUM(P199:S199)</f>
        <v>26</v>
      </c>
      <c r="U199" s="1">
        <f>IF(D199=6,2,0)+C199</f>
        <v>3</v>
      </c>
      <c r="V199" s="2">
        <f>O199+T199+U199</f>
        <v>51</v>
      </c>
      <c r="W199" s="2">
        <f>COUNTIF(V$2:V$515,V199)</f>
        <v>3</v>
      </c>
      <c r="X199" s="2">
        <f>COUNTIF(I199:M199,100)</f>
        <v>0</v>
      </c>
      <c r="Y199" s="2">
        <f t="shared" si="6"/>
        <v>29</v>
      </c>
      <c r="Z199" s="2" t="str">
        <f t="shared" si="7"/>
        <v>TAK</v>
      </c>
    </row>
    <row r="200" spans="1:26" x14ac:dyDescent="0.25">
      <c r="A200" s="2" t="s">
        <v>320</v>
      </c>
      <c r="B200" s="2" t="s">
        <v>145</v>
      </c>
      <c r="C200" s="2">
        <v>1</v>
      </c>
      <c r="D200" s="2">
        <v>6</v>
      </c>
      <c r="E200" s="2">
        <v>2</v>
      </c>
      <c r="F200" s="2">
        <v>5</v>
      </c>
      <c r="G200" s="2">
        <v>6</v>
      </c>
      <c r="H200" s="2">
        <v>3</v>
      </c>
      <c r="I200" s="2">
        <v>74</v>
      </c>
      <c r="J200" s="2">
        <v>64</v>
      </c>
      <c r="K200" s="2">
        <v>17</v>
      </c>
      <c r="L200" s="2">
        <v>76</v>
      </c>
      <c r="M200" s="2">
        <v>23</v>
      </c>
      <c r="N200" s="1">
        <f>AVERAGE(E200:H200)</f>
        <v>4</v>
      </c>
      <c r="O200" s="1">
        <f>SUM(I200:M200)/10</f>
        <v>25.4</v>
      </c>
      <c r="P200" s="3">
        <f>VLOOKUP(E200,Tabelka!$E$3:$F$7,2)</f>
        <v>0</v>
      </c>
      <c r="Q200" s="2">
        <f>VLOOKUP(F200,Tabelka!$E$3:$F$7,2)</f>
        <v>8</v>
      </c>
      <c r="R200" s="2">
        <f>VLOOKUP(G200,Tabelka!$E$3:$F$7,2)</f>
        <v>10</v>
      </c>
      <c r="S200" s="2">
        <f>VLOOKUP(H200,Tabelka!$E$3:$F$7,2)</f>
        <v>4</v>
      </c>
      <c r="T200" s="1">
        <f>SUM(P200:S200)</f>
        <v>22</v>
      </c>
      <c r="U200" s="1">
        <f>IF(D200=6,2,0)+C200</f>
        <v>3</v>
      </c>
      <c r="V200" s="2">
        <f>O200+T200+U200</f>
        <v>50.4</v>
      </c>
      <c r="W200" s="2">
        <f>COUNTIF(V$2:V$515,V200)</f>
        <v>3</v>
      </c>
      <c r="X200" s="2">
        <f>COUNTIF(I200:M200,100)</f>
        <v>0</v>
      </c>
      <c r="Y200" s="2">
        <f t="shared" si="6"/>
        <v>25</v>
      </c>
      <c r="Z200" s="2" t="str">
        <f t="shared" si="7"/>
        <v/>
      </c>
    </row>
    <row r="201" spans="1:26" x14ac:dyDescent="0.25">
      <c r="A201" s="2" t="s">
        <v>403</v>
      </c>
      <c r="B201" s="2" t="s">
        <v>64</v>
      </c>
      <c r="C201" s="2">
        <v>0</v>
      </c>
      <c r="D201" s="2">
        <v>2</v>
      </c>
      <c r="E201" s="2">
        <v>3</v>
      </c>
      <c r="F201" s="2">
        <v>5</v>
      </c>
      <c r="G201" s="2">
        <v>4</v>
      </c>
      <c r="H201" s="2">
        <v>6</v>
      </c>
      <c r="I201" s="2">
        <v>40</v>
      </c>
      <c r="J201" s="2">
        <v>46</v>
      </c>
      <c r="K201" s="2">
        <v>1</v>
      </c>
      <c r="L201" s="2">
        <v>98</v>
      </c>
      <c r="M201" s="2">
        <v>39</v>
      </c>
      <c r="N201" s="1">
        <f>AVERAGE(E201:H201)</f>
        <v>4.5</v>
      </c>
      <c r="O201" s="1">
        <f>SUM(I201:M201)/10</f>
        <v>22.4</v>
      </c>
      <c r="P201" s="3">
        <f>VLOOKUP(E201,Tabelka!$E$3:$F$7,2)</f>
        <v>4</v>
      </c>
      <c r="Q201" s="2">
        <f>VLOOKUP(F201,Tabelka!$E$3:$F$7,2)</f>
        <v>8</v>
      </c>
      <c r="R201" s="2">
        <f>VLOOKUP(G201,Tabelka!$E$3:$F$7,2)</f>
        <v>6</v>
      </c>
      <c r="S201" s="2">
        <f>VLOOKUP(H201,Tabelka!$E$3:$F$7,2)</f>
        <v>10</v>
      </c>
      <c r="T201" s="1">
        <f>SUM(P201:S201)</f>
        <v>28</v>
      </c>
      <c r="U201" s="1">
        <f>IF(D201=6,2,0)+C201</f>
        <v>0</v>
      </c>
      <c r="V201" s="2">
        <f>O201+T201+U201</f>
        <v>50.4</v>
      </c>
      <c r="W201" s="2">
        <f>COUNTIF(V$2:V$515,V201)</f>
        <v>3</v>
      </c>
      <c r="X201" s="2">
        <f>COUNTIF(I201:M201,100)</f>
        <v>0</v>
      </c>
      <c r="Y201" s="2">
        <f t="shared" si="6"/>
        <v>28</v>
      </c>
      <c r="Z201" s="2" t="str">
        <f t="shared" si="7"/>
        <v>TAK</v>
      </c>
    </row>
    <row r="202" spans="1:26" x14ac:dyDescent="0.25">
      <c r="A202" s="2" t="s">
        <v>337</v>
      </c>
      <c r="B202" s="2" t="s">
        <v>338</v>
      </c>
      <c r="C202" s="2">
        <v>7</v>
      </c>
      <c r="D202" s="2">
        <v>4</v>
      </c>
      <c r="E202" s="2">
        <v>3</v>
      </c>
      <c r="F202" s="2">
        <v>4</v>
      </c>
      <c r="G202" s="2">
        <v>6</v>
      </c>
      <c r="H202" s="2">
        <v>6</v>
      </c>
      <c r="I202" s="2">
        <v>27</v>
      </c>
      <c r="J202" s="2">
        <v>12</v>
      </c>
      <c r="K202" s="2">
        <v>19</v>
      </c>
      <c r="L202" s="2">
        <v>10</v>
      </c>
      <c r="M202" s="2">
        <v>66</v>
      </c>
      <c r="N202" s="1">
        <f>AVERAGE(E202:H202)</f>
        <v>4.75</v>
      </c>
      <c r="O202" s="1">
        <f>SUM(I202:M202)/10</f>
        <v>13.4</v>
      </c>
      <c r="P202" s="3">
        <f>VLOOKUP(E202,Tabelka!$E$3:$F$7,2)</f>
        <v>4</v>
      </c>
      <c r="Q202" s="2">
        <f>VLOOKUP(F202,Tabelka!$E$3:$F$7,2)</f>
        <v>6</v>
      </c>
      <c r="R202" s="2">
        <f>VLOOKUP(G202,Tabelka!$E$3:$F$7,2)</f>
        <v>10</v>
      </c>
      <c r="S202" s="2">
        <f>VLOOKUP(H202,Tabelka!$E$3:$F$7,2)</f>
        <v>10</v>
      </c>
      <c r="T202" s="1">
        <f>SUM(P202:S202)</f>
        <v>30</v>
      </c>
      <c r="U202" s="1">
        <f>IF(D202=6,2,0)+C202</f>
        <v>7</v>
      </c>
      <c r="V202" s="2">
        <f>O202+T202+U202</f>
        <v>50.4</v>
      </c>
      <c r="W202" s="2">
        <f>COUNTIF(V$2:V$515,V202)</f>
        <v>3</v>
      </c>
      <c r="X202" s="2">
        <f>COUNTIF(I202:M202,100)</f>
        <v>0</v>
      </c>
      <c r="Y202" s="2">
        <f t="shared" si="6"/>
        <v>37</v>
      </c>
      <c r="Z202" s="2" t="str">
        <f t="shared" si="7"/>
        <v>TAK</v>
      </c>
    </row>
    <row r="203" spans="1:26" x14ac:dyDescent="0.25">
      <c r="A203" s="2" t="s">
        <v>267</v>
      </c>
      <c r="B203" s="2" t="s">
        <v>239</v>
      </c>
      <c r="C203" s="2">
        <v>5</v>
      </c>
      <c r="D203" s="2">
        <v>3</v>
      </c>
      <c r="E203" s="2">
        <v>5</v>
      </c>
      <c r="F203" s="2">
        <v>3</v>
      </c>
      <c r="G203" s="2">
        <v>3</v>
      </c>
      <c r="H203" s="2">
        <v>2</v>
      </c>
      <c r="I203" s="2">
        <v>33</v>
      </c>
      <c r="J203" s="2">
        <v>10</v>
      </c>
      <c r="K203" s="2">
        <v>92</v>
      </c>
      <c r="L203" s="2">
        <v>74</v>
      </c>
      <c r="M203" s="2">
        <v>79</v>
      </c>
      <c r="N203" s="1">
        <f>AVERAGE(E203:H203)</f>
        <v>3.25</v>
      </c>
      <c r="O203" s="1">
        <f>SUM(I203:M203)/10</f>
        <v>28.8</v>
      </c>
      <c r="P203" s="3">
        <f>VLOOKUP(E203,Tabelka!$E$3:$F$7,2)</f>
        <v>8</v>
      </c>
      <c r="Q203" s="2">
        <f>VLOOKUP(F203,Tabelka!$E$3:$F$7,2)</f>
        <v>4</v>
      </c>
      <c r="R203" s="2">
        <f>VLOOKUP(G203,Tabelka!$E$3:$F$7,2)</f>
        <v>4</v>
      </c>
      <c r="S203" s="2">
        <f>VLOOKUP(H203,Tabelka!$E$3:$F$7,2)</f>
        <v>0</v>
      </c>
      <c r="T203" s="1">
        <f>SUM(P203:S203)</f>
        <v>16</v>
      </c>
      <c r="U203" s="1">
        <f>IF(D203=6,2,0)+C203</f>
        <v>5</v>
      </c>
      <c r="V203" s="2">
        <f>O203+T203+U203</f>
        <v>49.8</v>
      </c>
      <c r="W203" s="2">
        <f>COUNTIF(V$2:V$515,V203)</f>
        <v>3</v>
      </c>
      <c r="X203" s="2">
        <f>COUNTIF(I203:M203,100)</f>
        <v>0</v>
      </c>
      <c r="Y203" s="2">
        <f t="shared" si="6"/>
        <v>21</v>
      </c>
      <c r="Z203" s="2" t="str">
        <f t="shared" si="7"/>
        <v/>
      </c>
    </row>
    <row r="204" spans="1:26" x14ac:dyDescent="0.25">
      <c r="A204" s="2" t="s">
        <v>132</v>
      </c>
      <c r="B204" s="2" t="s">
        <v>133</v>
      </c>
      <c r="C204" s="2">
        <v>2</v>
      </c>
      <c r="D204" s="2">
        <v>5</v>
      </c>
      <c r="E204" s="2">
        <v>4</v>
      </c>
      <c r="F204" s="2">
        <v>3</v>
      </c>
      <c r="G204" s="2">
        <v>6</v>
      </c>
      <c r="H204" s="2">
        <v>6</v>
      </c>
      <c r="I204" s="2">
        <v>15</v>
      </c>
      <c r="J204" s="2">
        <v>69</v>
      </c>
      <c r="K204" s="2">
        <v>48</v>
      </c>
      <c r="L204" s="2">
        <v>14</v>
      </c>
      <c r="M204" s="2">
        <v>32</v>
      </c>
      <c r="N204" s="1">
        <f>AVERAGE(E204:H204)</f>
        <v>4.75</v>
      </c>
      <c r="O204" s="1">
        <f>SUM(I204:M204)/10</f>
        <v>17.8</v>
      </c>
      <c r="P204" s="3">
        <f>VLOOKUP(E204,Tabelka!$E$3:$F$7,2)</f>
        <v>6</v>
      </c>
      <c r="Q204" s="2">
        <f>VLOOKUP(F204,Tabelka!$E$3:$F$7,2)</f>
        <v>4</v>
      </c>
      <c r="R204" s="2">
        <f>VLOOKUP(G204,Tabelka!$E$3:$F$7,2)</f>
        <v>10</v>
      </c>
      <c r="S204" s="2">
        <f>VLOOKUP(H204,Tabelka!$E$3:$F$7,2)</f>
        <v>10</v>
      </c>
      <c r="T204" s="1">
        <f>SUM(P204:S204)</f>
        <v>30</v>
      </c>
      <c r="U204" s="1">
        <f>IF(D204=6,2,0)+C204</f>
        <v>2</v>
      </c>
      <c r="V204" s="2">
        <f>O204+T204+U204</f>
        <v>49.8</v>
      </c>
      <c r="W204" s="2">
        <f>COUNTIF(V$2:V$515,V204)</f>
        <v>3</v>
      </c>
      <c r="X204" s="2">
        <f>COUNTIF(I204:M204,100)</f>
        <v>0</v>
      </c>
      <c r="Y204" s="2">
        <f t="shared" si="6"/>
        <v>32</v>
      </c>
      <c r="Z204" s="2" t="str">
        <f t="shared" si="7"/>
        <v>TAK</v>
      </c>
    </row>
    <row r="205" spans="1:26" x14ac:dyDescent="0.25">
      <c r="A205" s="2" t="s">
        <v>47</v>
      </c>
      <c r="B205" s="2" t="s">
        <v>48</v>
      </c>
      <c r="C205" s="2">
        <v>5</v>
      </c>
      <c r="D205" s="2">
        <v>4</v>
      </c>
      <c r="E205" s="2">
        <v>3</v>
      </c>
      <c r="F205" s="2">
        <v>3</v>
      </c>
      <c r="G205" s="2">
        <v>3</v>
      </c>
      <c r="H205" s="2">
        <v>6</v>
      </c>
      <c r="I205" s="2">
        <v>98</v>
      </c>
      <c r="J205" s="2">
        <v>48</v>
      </c>
      <c r="K205" s="2">
        <v>6</v>
      </c>
      <c r="L205" s="2">
        <v>70</v>
      </c>
      <c r="M205" s="2">
        <v>6</v>
      </c>
      <c r="N205" s="1">
        <f>AVERAGE(E205:H205)</f>
        <v>3.75</v>
      </c>
      <c r="O205" s="1">
        <f>SUM(I205:M205)/10</f>
        <v>22.8</v>
      </c>
      <c r="P205" s="3">
        <f>VLOOKUP(E205,Tabelka!$E$3:$F$7,2)</f>
        <v>4</v>
      </c>
      <c r="Q205" s="2">
        <f>VLOOKUP(F205,Tabelka!$E$3:$F$7,2)</f>
        <v>4</v>
      </c>
      <c r="R205" s="2">
        <f>VLOOKUP(G205,Tabelka!$E$3:$F$7,2)</f>
        <v>4</v>
      </c>
      <c r="S205" s="2">
        <f>VLOOKUP(H205,Tabelka!$E$3:$F$7,2)</f>
        <v>10</v>
      </c>
      <c r="T205" s="1">
        <f>SUM(P205:S205)</f>
        <v>22</v>
      </c>
      <c r="U205" s="1">
        <f>IF(D205=6,2,0)+C205</f>
        <v>5</v>
      </c>
      <c r="V205" s="2">
        <f>O205+T205+U205</f>
        <v>49.8</v>
      </c>
      <c r="W205" s="2">
        <f>COUNTIF(V$2:V$515,V205)</f>
        <v>3</v>
      </c>
      <c r="X205" s="2">
        <f>COUNTIF(I205:M205,100)</f>
        <v>0</v>
      </c>
      <c r="Y205" s="2">
        <f t="shared" si="6"/>
        <v>27</v>
      </c>
      <c r="Z205" s="2" t="str">
        <f t="shared" si="7"/>
        <v>TAK</v>
      </c>
    </row>
    <row r="206" spans="1:26" x14ac:dyDescent="0.25">
      <c r="A206" s="2" t="s">
        <v>574</v>
      </c>
      <c r="B206" s="2" t="s">
        <v>575</v>
      </c>
      <c r="C206" s="2">
        <v>4</v>
      </c>
      <c r="D206" s="2">
        <v>2</v>
      </c>
      <c r="E206" s="2">
        <v>5</v>
      </c>
      <c r="F206" s="2">
        <v>2</v>
      </c>
      <c r="G206" s="2">
        <v>5</v>
      </c>
      <c r="H206" s="2">
        <v>4</v>
      </c>
      <c r="I206" s="2">
        <v>74</v>
      </c>
      <c r="J206" s="2">
        <v>85</v>
      </c>
      <c r="K206" s="2">
        <v>21</v>
      </c>
      <c r="L206" s="2">
        <v>33</v>
      </c>
      <c r="M206" s="2">
        <v>9</v>
      </c>
      <c r="N206" s="1">
        <f>AVERAGE(E206:H206)</f>
        <v>4</v>
      </c>
      <c r="O206" s="1">
        <f>SUM(I206:M206)/10</f>
        <v>22.2</v>
      </c>
      <c r="P206" s="3">
        <f>VLOOKUP(E206,Tabelka!$E$3:$F$7,2)</f>
        <v>8</v>
      </c>
      <c r="Q206" s="2">
        <f>VLOOKUP(F206,Tabelka!$E$3:$F$7,2)</f>
        <v>0</v>
      </c>
      <c r="R206" s="2">
        <f>VLOOKUP(G206,Tabelka!$E$3:$F$7,2)</f>
        <v>8</v>
      </c>
      <c r="S206" s="2">
        <f>VLOOKUP(H206,Tabelka!$E$3:$F$7,2)</f>
        <v>6</v>
      </c>
      <c r="T206" s="1">
        <f>SUM(P206:S206)</f>
        <v>22</v>
      </c>
      <c r="U206" s="1">
        <f>IF(D206=6,2,0)+C206</f>
        <v>4</v>
      </c>
      <c r="V206" s="2">
        <f>O206+T206+U206</f>
        <v>48.2</v>
      </c>
      <c r="W206" s="2">
        <f>COUNTIF(V$2:V$515,V206)</f>
        <v>3</v>
      </c>
      <c r="X206" s="2">
        <f>COUNTIF(I206:M206,100)</f>
        <v>0</v>
      </c>
      <c r="Y206" s="2">
        <f t="shared" si="6"/>
        <v>26</v>
      </c>
      <c r="Z206" s="2" t="str">
        <f t="shared" si="7"/>
        <v>TAK</v>
      </c>
    </row>
    <row r="207" spans="1:26" x14ac:dyDescent="0.25">
      <c r="A207" s="2" t="s">
        <v>214</v>
      </c>
      <c r="B207" s="2" t="s">
        <v>197</v>
      </c>
      <c r="C207" s="2">
        <v>7</v>
      </c>
      <c r="D207" s="2">
        <v>6</v>
      </c>
      <c r="E207" s="2">
        <v>4</v>
      </c>
      <c r="F207" s="2">
        <v>2</v>
      </c>
      <c r="G207" s="2">
        <v>2</v>
      </c>
      <c r="H207" s="2">
        <v>3</v>
      </c>
      <c r="I207" s="2">
        <v>89</v>
      </c>
      <c r="J207" s="2">
        <v>29</v>
      </c>
      <c r="K207" s="2">
        <v>58</v>
      </c>
      <c r="L207" s="2">
        <v>19</v>
      </c>
      <c r="M207" s="2">
        <v>97</v>
      </c>
      <c r="N207" s="1">
        <f>AVERAGE(E207:H207)</f>
        <v>2.75</v>
      </c>
      <c r="O207" s="1">
        <f>SUM(I207:M207)/10</f>
        <v>29.2</v>
      </c>
      <c r="P207" s="3">
        <f>VLOOKUP(E207,Tabelka!$E$3:$F$7,2)</f>
        <v>6</v>
      </c>
      <c r="Q207" s="2">
        <f>VLOOKUP(F207,Tabelka!$E$3:$F$7,2)</f>
        <v>0</v>
      </c>
      <c r="R207" s="2">
        <f>VLOOKUP(G207,Tabelka!$E$3:$F$7,2)</f>
        <v>0</v>
      </c>
      <c r="S207" s="2">
        <f>VLOOKUP(H207,Tabelka!$E$3:$F$7,2)</f>
        <v>4</v>
      </c>
      <c r="T207" s="1">
        <f>SUM(P207:S207)</f>
        <v>10</v>
      </c>
      <c r="U207" s="1">
        <f>IF(D207=6,2,0)+C207</f>
        <v>9</v>
      </c>
      <c r="V207" s="2">
        <f>O207+T207+U207</f>
        <v>48.2</v>
      </c>
      <c r="W207" s="2">
        <f>COUNTIF(V$2:V$515,V207)</f>
        <v>3</v>
      </c>
      <c r="X207" s="2">
        <f>COUNTIF(I207:M207,100)</f>
        <v>0</v>
      </c>
      <c r="Y207" s="2">
        <f t="shared" si="6"/>
        <v>19</v>
      </c>
      <c r="Z207" s="2" t="str">
        <f t="shared" si="7"/>
        <v/>
      </c>
    </row>
    <row r="208" spans="1:26" x14ac:dyDescent="0.25">
      <c r="A208" s="2" t="s">
        <v>398</v>
      </c>
      <c r="B208" s="2" t="s">
        <v>399</v>
      </c>
      <c r="C208" s="2">
        <v>0</v>
      </c>
      <c r="D208" s="2">
        <v>5</v>
      </c>
      <c r="E208" s="2">
        <v>3</v>
      </c>
      <c r="F208" s="2">
        <v>3</v>
      </c>
      <c r="G208" s="2">
        <v>2</v>
      </c>
      <c r="H208" s="2">
        <v>2</v>
      </c>
      <c r="I208" s="2">
        <v>92</v>
      </c>
      <c r="J208" s="2">
        <v>79</v>
      </c>
      <c r="K208" s="2">
        <v>94</v>
      </c>
      <c r="L208" s="2">
        <v>42</v>
      </c>
      <c r="M208" s="2">
        <v>95</v>
      </c>
      <c r="N208" s="1">
        <f>AVERAGE(E208:H208)</f>
        <v>2.5</v>
      </c>
      <c r="O208" s="1">
        <f>SUM(I208:M208)/10</f>
        <v>40.200000000000003</v>
      </c>
      <c r="P208" s="3">
        <f>VLOOKUP(E208,Tabelka!$E$3:$F$7,2)</f>
        <v>4</v>
      </c>
      <c r="Q208" s="2">
        <f>VLOOKUP(F208,Tabelka!$E$3:$F$7,2)</f>
        <v>4</v>
      </c>
      <c r="R208" s="2">
        <f>VLOOKUP(G208,Tabelka!$E$3:$F$7,2)</f>
        <v>0</v>
      </c>
      <c r="S208" s="2">
        <f>VLOOKUP(H208,Tabelka!$E$3:$F$7,2)</f>
        <v>0</v>
      </c>
      <c r="T208" s="1">
        <f>SUM(P208:S208)</f>
        <v>8</v>
      </c>
      <c r="U208" s="1">
        <f>IF(D208=6,2,0)+C208</f>
        <v>0</v>
      </c>
      <c r="V208" s="2">
        <f>O208+T208+U208</f>
        <v>48.2</v>
      </c>
      <c r="W208" s="2">
        <f>COUNTIF(V$2:V$515,V208)</f>
        <v>3</v>
      </c>
      <c r="X208" s="2">
        <f>COUNTIF(I208:M208,100)</f>
        <v>0</v>
      </c>
      <c r="Y208" s="2">
        <f t="shared" si="6"/>
        <v>8</v>
      </c>
      <c r="Z208" s="2" t="str">
        <f t="shared" si="7"/>
        <v/>
      </c>
    </row>
    <row r="209" spans="1:26" x14ac:dyDescent="0.25">
      <c r="A209" s="2" t="s">
        <v>152</v>
      </c>
      <c r="B209" s="2" t="s">
        <v>153</v>
      </c>
      <c r="C209" s="2">
        <v>1</v>
      </c>
      <c r="D209" s="2">
        <v>5</v>
      </c>
      <c r="E209" s="2">
        <v>4</v>
      </c>
      <c r="F209" s="2">
        <v>2</v>
      </c>
      <c r="G209" s="2">
        <v>5</v>
      </c>
      <c r="H209" s="2">
        <v>6</v>
      </c>
      <c r="I209" s="2">
        <v>54</v>
      </c>
      <c r="J209" s="2">
        <v>50</v>
      </c>
      <c r="K209" s="2">
        <v>9</v>
      </c>
      <c r="L209" s="2">
        <v>59</v>
      </c>
      <c r="M209" s="2">
        <v>54</v>
      </c>
      <c r="N209" s="1">
        <f>AVERAGE(E209:H209)</f>
        <v>4.25</v>
      </c>
      <c r="O209" s="1">
        <f>SUM(I209:M209)/10</f>
        <v>22.6</v>
      </c>
      <c r="P209" s="3">
        <f>VLOOKUP(E209,Tabelka!$E$3:$F$7,2)</f>
        <v>6</v>
      </c>
      <c r="Q209" s="2">
        <f>VLOOKUP(F209,Tabelka!$E$3:$F$7,2)</f>
        <v>0</v>
      </c>
      <c r="R209" s="2">
        <f>VLOOKUP(G209,Tabelka!$E$3:$F$7,2)</f>
        <v>8</v>
      </c>
      <c r="S209" s="2">
        <f>VLOOKUP(H209,Tabelka!$E$3:$F$7,2)</f>
        <v>10</v>
      </c>
      <c r="T209" s="1">
        <f>SUM(P209:S209)</f>
        <v>24</v>
      </c>
      <c r="U209" s="1">
        <f>IF(D209=6,2,0)+C209</f>
        <v>1</v>
      </c>
      <c r="V209" s="2">
        <f>O209+T209+U209</f>
        <v>47.6</v>
      </c>
      <c r="W209" s="2">
        <f>COUNTIF(V$2:V$515,V209)</f>
        <v>3</v>
      </c>
      <c r="X209" s="2">
        <f>COUNTIF(I209:M209,100)</f>
        <v>0</v>
      </c>
      <c r="Y209" s="2">
        <f t="shared" si="6"/>
        <v>25</v>
      </c>
      <c r="Z209" s="2" t="str">
        <f t="shared" si="7"/>
        <v>TAK</v>
      </c>
    </row>
    <row r="210" spans="1:26" x14ac:dyDescent="0.25">
      <c r="A210" s="2" t="s">
        <v>482</v>
      </c>
      <c r="B210" s="2" t="s">
        <v>311</v>
      </c>
      <c r="C210" s="2">
        <v>2</v>
      </c>
      <c r="D210" s="2">
        <v>2</v>
      </c>
      <c r="E210" s="2">
        <v>5</v>
      </c>
      <c r="F210" s="2">
        <v>2</v>
      </c>
      <c r="G210" s="2">
        <v>4</v>
      </c>
      <c r="H210" s="2">
        <v>4</v>
      </c>
      <c r="I210" s="2">
        <v>83</v>
      </c>
      <c r="J210" s="2">
        <v>28</v>
      </c>
      <c r="K210" s="2">
        <v>43</v>
      </c>
      <c r="L210" s="2">
        <v>19</v>
      </c>
      <c r="M210" s="2">
        <v>83</v>
      </c>
      <c r="N210" s="1">
        <f>AVERAGE(E210:H210)</f>
        <v>3.75</v>
      </c>
      <c r="O210" s="1">
        <f>SUM(I210:M210)/10</f>
        <v>25.6</v>
      </c>
      <c r="P210" s="3">
        <f>VLOOKUP(E210,Tabelka!$E$3:$F$7,2)</f>
        <v>8</v>
      </c>
      <c r="Q210" s="2">
        <f>VLOOKUP(F210,Tabelka!$E$3:$F$7,2)</f>
        <v>0</v>
      </c>
      <c r="R210" s="2">
        <f>VLOOKUP(G210,Tabelka!$E$3:$F$7,2)</f>
        <v>6</v>
      </c>
      <c r="S210" s="2">
        <f>VLOOKUP(H210,Tabelka!$E$3:$F$7,2)</f>
        <v>6</v>
      </c>
      <c r="T210" s="1">
        <f>SUM(P210:S210)</f>
        <v>20</v>
      </c>
      <c r="U210" s="1">
        <f>IF(D210=6,2,0)+C210</f>
        <v>2</v>
      </c>
      <c r="V210" s="2">
        <f>O210+T210+U210</f>
        <v>47.6</v>
      </c>
      <c r="W210" s="2">
        <f>COUNTIF(V$2:V$515,V210)</f>
        <v>3</v>
      </c>
      <c r="X210" s="2">
        <f>COUNTIF(I210:M210,100)</f>
        <v>0</v>
      </c>
      <c r="Y210" s="2">
        <f t="shared" si="6"/>
        <v>22</v>
      </c>
      <c r="Z210" s="2" t="str">
        <f t="shared" si="7"/>
        <v/>
      </c>
    </row>
    <row r="211" spans="1:26" x14ac:dyDescent="0.25">
      <c r="A211" s="2" t="s">
        <v>118</v>
      </c>
      <c r="B211" s="2" t="s">
        <v>119</v>
      </c>
      <c r="C211" s="2">
        <v>6</v>
      </c>
      <c r="D211" s="2">
        <v>6</v>
      </c>
      <c r="E211" s="2">
        <v>2</v>
      </c>
      <c r="F211" s="2">
        <v>3</v>
      </c>
      <c r="G211" s="2">
        <v>6</v>
      </c>
      <c r="H211" s="2">
        <v>5</v>
      </c>
      <c r="I211" s="2">
        <v>27</v>
      </c>
      <c r="J211" s="2">
        <v>6</v>
      </c>
      <c r="K211" s="2">
        <v>19</v>
      </c>
      <c r="L211" s="2">
        <v>61</v>
      </c>
      <c r="M211" s="2">
        <v>63</v>
      </c>
      <c r="N211" s="1">
        <f>AVERAGE(E211:H211)</f>
        <v>4</v>
      </c>
      <c r="O211" s="1">
        <f>SUM(I211:M211)/10</f>
        <v>17.600000000000001</v>
      </c>
      <c r="P211" s="3">
        <f>VLOOKUP(E211,Tabelka!$E$3:$F$7,2)</f>
        <v>0</v>
      </c>
      <c r="Q211" s="2">
        <f>VLOOKUP(F211,Tabelka!$E$3:$F$7,2)</f>
        <v>4</v>
      </c>
      <c r="R211" s="2">
        <f>VLOOKUP(G211,Tabelka!$E$3:$F$7,2)</f>
        <v>10</v>
      </c>
      <c r="S211" s="2">
        <f>VLOOKUP(H211,Tabelka!$E$3:$F$7,2)</f>
        <v>8</v>
      </c>
      <c r="T211" s="1">
        <f>SUM(P211:S211)</f>
        <v>22</v>
      </c>
      <c r="U211" s="1">
        <f>IF(D211=6,2,0)+C211</f>
        <v>8</v>
      </c>
      <c r="V211" s="2">
        <f>O211+T211+U211</f>
        <v>47.6</v>
      </c>
      <c r="W211" s="2">
        <f>COUNTIF(V$2:V$515,V211)</f>
        <v>3</v>
      </c>
      <c r="X211" s="2">
        <f>COUNTIF(I211:M211,100)</f>
        <v>0</v>
      </c>
      <c r="Y211" s="2">
        <f t="shared" si="6"/>
        <v>30</v>
      </c>
      <c r="Z211" s="2" t="str">
        <f t="shared" si="7"/>
        <v>TAK</v>
      </c>
    </row>
    <row r="212" spans="1:26" x14ac:dyDescent="0.25">
      <c r="A212" s="2" t="s">
        <v>441</v>
      </c>
      <c r="B212" s="2" t="s">
        <v>177</v>
      </c>
      <c r="C212" s="2">
        <v>2</v>
      </c>
      <c r="D212" s="2">
        <v>5</v>
      </c>
      <c r="E212" s="2">
        <v>6</v>
      </c>
      <c r="F212" s="2">
        <v>2</v>
      </c>
      <c r="G212" s="2">
        <v>5</v>
      </c>
      <c r="H212" s="2">
        <v>3</v>
      </c>
      <c r="I212" s="2">
        <v>44</v>
      </c>
      <c r="J212" s="2">
        <v>32</v>
      </c>
      <c r="K212" s="2">
        <v>4</v>
      </c>
      <c r="L212" s="2">
        <v>95</v>
      </c>
      <c r="M212" s="2">
        <v>55</v>
      </c>
      <c r="N212" s="1">
        <f>AVERAGE(E212:H212)</f>
        <v>4</v>
      </c>
      <c r="O212" s="1">
        <f>SUM(I212:M212)/10</f>
        <v>23</v>
      </c>
      <c r="P212" s="3">
        <f>VLOOKUP(E212,Tabelka!$E$3:$F$7,2)</f>
        <v>10</v>
      </c>
      <c r="Q212" s="2">
        <f>VLOOKUP(F212,Tabelka!$E$3:$F$7,2)</f>
        <v>0</v>
      </c>
      <c r="R212" s="2">
        <f>VLOOKUP(G212,Tabelka!$E$3:$F$7,2)</f>
        <v>8</v>
      </c>
      <c r="S212" s="2">
        <f>VLOOKUP(H212,Tabelka!$E$3:$F$7,2)</f>
        <v>4</v>
      </c>
      <c r="T212" s="1">
        <f>SUM(P212:S212)</f>
        <v>22</v>
      </c>
      <c r="U212" s="1">
        <f>IF(D212=6,2,0)+C212</f>
        <v>2</v>
      </c>
      <c r="V212" s="2">
        <f>O212+T212+U212</f>
        <v>47</v>
      </c>
      <c r="W212" s="2">
        <f>COUNTIF(V$2:V$515,V212)</f>
        <v>3</v>
      </c>
      <c r="X212" s="2">
        <f>COUNTIF(I212:M212,100)</f>
        <v>0</v>
      </c>
      <c r="Y212" s="2">
        <f t="shared" si="6"/>
        <v>24</v>
      </c>
      <c r="Z212" s="2" t="str">
        <f t="shared" si="7"/>
        <v>TAK</v>
      </c>
    </row>
    <row r="213" spans="1:26" x14ac:dyDescent="0.25">
      <c r="A213" s="2" t="s">
        <v>264</v>
      </c>
      <c r="B213" s="2" t="s">
        <v>246</v>
      </c>
      <c r="C213" s="2">
        <v>7</v>
      </c>
      <c r="D213" s="2">
        <v>2</v>
      </c>
      <c r="E213" s="2">
        <v>4</v>
      </c>
      <c r="F213" s="2">
        <v>3</v>
      </c>
      <c r="G213" s="2">
        <v>6</v>
      </c>
      <c r="H213" s="2">
        <v>3</v>
      </c>
      <c r="I213" s="2">
        <v>13</v>
      </c>
      <c r="J213" s="2">
        <v>89</v>
      </c>
      <c r="K213" s="2">
        <v>20</v>
      </c>
      <c r="L213" s="2">
        <v>2</v>
      </c>
      <c r="M213" s="2">
        <v>36</v>
      </c>
      <c r="N213" s="1">
        <f>AVERAGE(E213:H213)</f>
        <v>4</v>
      </c>
      <c r="O213" s="1">
        <f>SUM(I213:M213)/10</f>
        <v>16</v>
      </c>
      <c r="P213" s="3">
        <f>VLOOKUP(E213,Tabelka!$E$3:$F$7,2)</f>
        <v>6</v>
      </c>
      <c r="Q213" s="2">
        <f>VLOOKUP(F213,Tabelka!$E$3:$F$7,2)</f>
        <v>4</v>
      </c>
      <c r="R213" s="2">
        <f>VLOOKUP(G213,Tabelka!$E$3:$F$7,2)</f>
        <v>10</v>
      </c>
      <c r="S213" s="2">
        <f>VLOOKUP(H213,Tabelka!$E$3:$F$7,2)</f>
        <v>4</v>
      </c>
      <c r="T213" s="1">
        <f>SUM(P213:S213)</f>
        <v>24</v>
      </c>
      <c r="U213" s="1">
        <f>IF(D213=6,2,0)+C213</f>
        <v>7</v>
      </c>
      <c r="V213" s="2">
        <f>O213+T213+U213</f>
        <v>47</v>
      </c>
      <c r="W213" s="2">
        <f>COUNTIF(V$2:V$515,V213)</f>
        <v>3</v>
      </c>
      <c r="X213" s="2">
        <f>COUNTIF(I213:M213,100)</f>
        <v>0</v>
      </c>
      <c r="Y213" s="2">
        <f t="shared" si="6"/>
        <v>31</v>
      </c>
      <c r="Z213" s="2" t="str">
        <f t="shared" si="7"/>
        <v>TAK</v>
      </c>
    </row>
    <row r="214" spans="1:26" x14ac:dyDescent="0.25">
      <c r="A214" s="2" t="s">
        <v>346</v>
      </c>
      <c r="B214" s="2" t="s">
        <v>347</v>
      </c>
      <c r="C214" s="2">
        <v>4</v>
      </c>
      <c r="D214" s="2">
        <v>4</v>
      </c>
      <c r="E214" s="2">
        <v>5</v>
      </c>
      <c r="F214" s="2">
        <v>2</v>
      </c>
      <c r="G214" s="2">
        <v>3</v>
      </c>
      <c r="H214" s="2">
        <v>5</v>
      </c>
      <c r="I214" s="2">
        <v>80</v>
      </c>
      <c r="J214" s="2">
        <v>63</v>
      </c>
      <c r="K214" s="2">
        <v>36</v>
      </c>
      <c r="L214" s="2">
        <v>13</v>
      </c>
      <c r="M214" s="2">
        <v>38</v>
      </c>
      <c r="N214" s="1">
        <f>AVERAGE(E214:H214)</f>
        <v>3.75</v>
      </c>
      <c r="O214" s="1">
        <f>SUM(I214:M214)/10</f>
        <v>23</v>
      </c>
      <c r="P214" s="3">
        <f>VLOOKUP(E214,Tabelka!$E$3:$F$7,2)</f>
        <v>8</v>
      </c>
      <c r="Q214" s="2">
        <f>VLOOKUP(F214,Tabelka!$E$3:$F$7,2)</f>
        <v>0</v>
      </c>
      <c r="R214" s="2">
        <f>VLOOKUP(G214,Tabelka!$E$3:$F$7,2)</f>
        <v>4</v>
      </c>
      <c r="S214" s="2">
        <f>VLOOKUP(H214,Tabelka!$E$3:$F$7,2)</f>
        <v>8</v>
      </c>
      <c r="T214" s="1">
        <f>SUM(P214:S214)</f>
        <v>20</v>
      </c>
      <c r="U214" s="1">
        <f>IF(D214=6,2,0)+C214</f>
        <v>4</v>
      </c>
      <c r="V214" s="2">
        <f>O214+T214+U214</f>
        <v>47</v>
      </c>
      <c r="W214" s="2">
        <f>COUNTIF(V$2:V$515,V214)</f>
        <v>3</v>
      </c>
      <c r="X214" s="2">
        <f>COUNTIF(I214:M214,100)</f>
        <v>0</v>
      </c>
      <c r="Y214" s="2">
        <f t="shared" si="6"/>
        <v>24</v>
      </c>
      <c r="Z214" s="2" t="str">
        <f t="shared" si="7"/>
        <v>TAK</v>
      </c>
    </row>
    <row r="215" spans="1:26" x14ac:dyDescent="0.25">
      <c r="A215" s="2" t="s">
        <v>461</v>
      </c>
      <c r="B215" s="2" t="s">
        <v>28</v>
      </c>
      <c r="C215" s="2">
        <v>2</v>
      </c>
      <c r="D215" s="2">
        <v>4</v>
      </c>
      <c r="E215" s="2">
        <v>5</v>
      </c>
      <c r="F215" s="2">
        <v>2</v>
      </c>
      <c r="G215" s="2">
        <v>5</v>
      </c>
      <c r="H215" s="2">
        <v>2</v>
      </c>
      <c r="I215" s="2">
        <v>26</v>
      </c>
      <c r="J215" s="2">
        <v>69</v>
      </c>
      <c r="K215" s="2">
        <v>46</v>
      </c>
      <c r="L215" s="2">
        <v>57</v>
      </c>
      <c r="M215" s="2">
        <v>91</v>
      </c>
      <c r="N215" s="1">
        <f>AVERAGE(E215:H215)</f>
        <v>3.5</v>
      </c>
      <c r="O215" s="1">
        <f>SUM(I215:M215)/10</f>
        <v>28.9</v>
      </c>
      <c r="P215" s="3">
        <f>VLOOKUP(E215,Tabelka!$E$3:$F$7,2)</f>
        <v>8</v>
      </c>
      <c r="Q215" s="2">
        <f>VLOOKUP(F215,Tabelka!$E$3:$F$7,2)</f>
        <v>0</v>
      </c>
      <c r="R215" s="2">
        <f>VLOOKUP(G215,Tabelka!$E$3:$F$7,2)</f>
        <v>8</v>
      </c>
      <c r="S215" s="2">
        <f>VLOOKUP(H215,Tabelka!$E$3:$F$7,2)</f>
        <v>0</v>
      </c>
      <c r="T215" s="1">
        <f>SUM(P215:S215)</f>
        <v>16</v>
      </c>
      <c r="U215" s="1">
        <f>IF(D215=6,2,0)+C215</f>
        <v>2</v>
      </c>
      <c r="V215" s="2">
        <f>O215+T215+U215</f>
        <v>46.9</v>
      </c>
      <c r="W215" s="2">
        <f>COUNTIF(V$2:V$515,V215)</f>
        <v>3</v>
      </c>
      <c r="X215" s="2">
        <f>COUNTIF(I215:M215,100)</f>
        <v>0</v>
      </c>
      <c r="Y215" s="2">
        <f t="shared" si="6"/>
        <v>18</v>
      </c>
      <c r="Z215" s="2" t="str">
        <f t="shared" si="7"/>
        <v/>
      </c>
    </row>
    <row r="216" spans="1:26" x14ac:dyDescent="0.25">
      <c r="A216" s="2" t="s">
        <v>525</v>
      </c>
      <c r="B216" s="2" t="s">
        <v>526</v>
      </c>
      <c r="C216" s="2">
        <v>5</v>
      </c>
      <c r="D216" s="2">
        <v>2</v>
      </c>
      <c r="E216" s="2">
        <v>5</v>
      </c>
      <c r="F216" s="2">
        <v>6</v>
      </c>
      <c r="G216" s="2">
        <v>3</v>
      </c>
      <c r="H216" s="2">
        <v>3</v>
      </c>
      <c r="I216" s="2">
        <v>23</v>
      </c>
      <c r="J216" s="2">
        <v>10</v>
      </c>
      <c r="K216" s="2">
        <v>99</v>
      </c>
      <c r="L216" s="2">
        <v>23</v>
      </c>
      <c r="M216" s="2">
        <v>4</v>
      </c>
      <c r="N216" s="1">
        <f>AVERAGE(E216:H216)</f>
        <v>4.25</v>
      </c>
      <c r="O216" s="1">
        <f>SUM(I216:M216)/10</f>
        <v>15.9</v>
      </c>
      <c r="P216" s="3">
        <f>VLOOKUP(E216,Tabelka!$E$3:$F$7,2)</f>
        <v>8</v>
      </c>
      <c r="Q216" s="2">
        <f>VLOOKUP(F216,Tabelka!$E$3:$F$7,2)</f>
        <v>10</v>
      </c>
      <c r="R216" s="2">
        <f>VLOOKUP(G216,Tabelka!$E$3:$F$7,2)</f>
        <v>4</v>
      </c>
      <c r="S216" s="2">
        <f>VLOOKUP(H216,Tabelka!$E$3:$F$7,2)</f>
        <v>4</v>
      </c>
      <c r="T216" s="1">
        <f>SUM(P216:S216)</f>
        <v>26</v>
      </c>
      <c r="U216" s="1">
        <f>IF(D216=6,2,0)+C216</f>
        <v>5</v>
      </c>
      <c r="V216" s="2">
        <f>O216+T216+U216</f>
        <v>46.9</v>
      </c>
      <c r="W216" s="2">
        <f>COUNTIF(V$2:V$515,V216)</f>
        <v>3</v>
      </c>
      <c r="X216" s="2">
        <f>COUNTIF(I216:M216,100)</f>
        <v>0</v>
      </c>
      <c r="Y216" s="2">
        <f t="shared" si="6"/>
        <v>31</v>
      </c>
      <c r="Z216" s="2" t="str">
        <f t="shared" si="7"/>
        <v>TAK</v>
      </c>
    </row>
    <row r="217" spans="1:26" x14ac:dyDescent="0.25">
      <c r="A217" s="2" t="s">
        <v>634</v>
      </c>
      <c r="B217" s="2" t="s">
        <v>635</v>
      </c>
      <c r="C217" s="2">
        <v>0</v>
      </c>
      <c r="D217" s="2">
        <v>4</v>
      </c>
      <c r="E217" s="2">
        <v>2</v>
      </c>
      <c r="F217" s="2">
        <v>6</v>
      </c>
      <c r="G217" s="2">
        <v>2</v>
      </c>
      <c r="H217" s="2">
        <v>5</v>
      </c>
      <c r="I217" s="2">
        <v>57</v>
      </c>
      <c r="J217" s="2">
        <v>88</v>
      </c>
      <c r="K217" s="2">
        <v>53</v>
      </c>
      <c r="L217" s="2">
        <v>42</v>
      </c>
      <c r="M217" s="2">
        <v>49</v>
      </c>
      <c r="N217" s="1">
        <f>AVERAGE(E217:H217)</f>
        <v>3.75</v>
      </c>
      <c r="O217" s="1">
        <f>SUM(I217:M217)/10</f>
        <v>28.9</v>
      </c>
      <c r="P217" s="3">
        <f>VLOOKUP(E217,Tabelka!$E$3:$F$7,2)</f>
        <v>0</v>
      </c>
      <c r="Q217" s="2">
        <f>VLOOKUP(F217,Tabelka!$E$3:$F$7,2)</f>
        <v>10</v>
      </c>
      <c r="R217" s="2">
        <f>VLOOKUP(G217,Tabelka!$E$3:$F$7,2)</f>
        <v>0</v>
      </c>
      <c r="S217" s="2">
        <f>VLOOKUP(H217,Tabelka!$E$3:$F$7,2)</f>
        <v>8</v>
      </c>
      <c r="T217" s="1">
        <f>SUM(P217:S217)</f>
        <v>18</v>
      </c>
      <c r="U217" s="1">
        <f>IF(D217=6,2,0)+C217</f>
        <v>0</v>
      </c>
      <c r="V217" s="2">
        <f>O217+T217+U217</f>
        <v>46.9</v>
      </c>
      <c r="W217" s="2">
        <f>COUNTIF(V$2:V$515,V217)</f>
        <v>3</v>
      </c>
      <c r="X217" s="2">
        <f>COUNTIF(I217:M217,100)</f>
        <v>0</v>
      </c>
      <c r="Y217" s="2">
        <f t="shared" si="6"/>
        <v>18</v>
      </c>
      <c r="Z217" s="2" t="str">
        <f t="shared" si="7"/>
        <v/>
      </c>
    </row>
    <row r="218" spans="1:26" x14ac:dyDescent="0.25">
      <c r="A218" s="2" t="s">
        <v>359</v>
      </c>
      <c r="B218" s="2" t="s">
        <v>360</v>
      </c>
      <c r="C218" s="2">
        <v>7</v>
      </c>
      <c r="D218" s="2">
        <v>6</v>
      </c>
      <c r="E218" s="2">
        <v>2</v>
      </c>
      <c r="F218" s="2">
        <v>3</v>
      </c>
      <c r="G218" s="2">
        <v>2</v>
      </c>
      <c r="H218" s="2">
        <v>2</v>
      </c>
      <c r="I218" s="2">
        <v>91</v>
      </c>
      <c r="J218" s="2">
        <v>65</v>
      </c>
      <c r="K218" s="2">
        <v>12</v>
      </c>
      <c r="L218" s="2">
        <v>78</v>
      </c>
      <c r="M218" s="2">
        <v>87</v>
      </c>
      <c r="N218" s="1">
        <f>AVERAGE(E218:H218)</f>
        <v>2.25</v>
      </c>
      <c r="O218" s="1">
        <f>SUM(I218:M218)/10</f>
        <v>33.299999999999997</v>
      </c>
      <c r="P218" s="3">
        <f>VLOOKUP(E218,Tabelka!$E$3:$F$7,2)</f>
        <v>0</v>
      </c>
      <c r="Q218" s="2">
        <f>VLOOKUP(F218,Tabelka!$E$3:$F$7,2)</f>
        <v>4</v>
      </c>
      <c r="R218" s="2">
        <f>VLOOKUP(G218,Tabelka!$E$3:$F$7,2)</f>
        <v>0</v>
      </c>
      <c r="S218" s="2">
        <f>VLOOKUP(H218,Tabelka!$E$3:$F$7,2)</f>
        <v>0</v>
      </c>
      <c r="T218" s="1">
        <f>SUM(P218:S218)</f>
        <v>4</v>
      </c>
      <c r="U218" s="1">
        <f>IF(D218=6,2,0)+C218</f>
        <v>9</v>
      </c>
      <c r="V218" s="2">
        <f>O218+T218+U218</f>
        <v>46.3</v>
      </c>
      <c r="W218" s="2">
        <f>COUNTIF(V$2:V$515,V218)</f>
        <v>3</v>
      </c>
      <c r="X218" s="2">
        <f>COUNTIF(I218:M218,100)</f>
        <v>0</v>
      </c>
      <c r="Y218" s="2">
        <f t="shared" si="6"/>
        <v>13</v>
      </c>
      <c r="Z218" s="2" t="str">
        <f t="shared" si="7"/>
        <v/>
      </c>
    </row>
    <row r="219" spans="1:26" x14ac:dyDescent="0.25">
      <c r="A219" s="2" t="s">
        <v>297</v>
      </c>
      <c r="B219" s="2" t="s">
        <v>161</v>
      </c>
      <c r="C219" s="2">
        <v>3</v>
      </c>
      <c r="D219" s="2">
        <v>2</v>
      </c>
      <c r="E219" s="2">
        <v>3</v>
      </c>
      <c r="F219" s="2">
        <v>2</v>
      </c>
      <c r="G219" s="2">
        <v>5</v>
      </c>
      <c r="H219" s="2">
        <v>4</v>
      </c>
      <c r="I219" s="2">
        <v>85</v>
      </c>
      <c r="J219" s="2">
        <v>28</v>
      </c>
      <c r="K219" s="2">
        <v>36</v>
      </c>
      <c r="L219" s="2">
        <v>9</v>
      </c>
      <c r="M219" s="2">
        <v>95</v>
      </c>
      <c r="N219" s="1">
        <f>AVERAGE(E219:H219)</f>
        <v>3.5</v>
      </c>
      <c r="O219" s="1">
        <f>SUM(I219:M219)/10</f>
        <v>25.3</v>
      </c>
      <c r="P219" s="3">
        <f>VLOOKUP(E219,Tabelka!$E$3:$F$7,2)</f>
        <v>4</v>
      </c>
      <c r="Q219" s="2">
        <f>VLOOKUP(F219,Tabelka!$E$3:$F$7,2)</f>
        <v>0</v>
      </c>
      <c r="R219" s="2">
        <f>VLOOKUP(G219,Tabelka!$E$3:$F$7,2)</f>
        <v>8</v>
      </c>
      <c r="S219" s="2">
        <f>VLOOKUP(H219,Tabelka!$E$3:$F$7,2)</f>
        <v>6</v>
      </c>
      <c r="T219" s="1">
        <f>SUM(P219:S219)</f>
        <v>18</v>
      </c>
      <c r="U219" s="1">
        <f>IF(D219=6,2,0)+C219</f>
        <v>3</v>
      </c>
      <c r="V219" s="2">
        <f>O219+T219+U219</f>
        <v>46.3</v>
      </c>
      <c r="W219" s="2">
        <f>COUNTIF(V$2:V$515,V219)</f>
        <v>3</v>
      </c>
      <c r="X219" s="2">
        <f>COUNTIF(I219:M219,100)</f>
        <v>0</v>
      </c>
      <c r="Y219" s="2">
        <f t="shared" si="6"/>
        <v>21</v>
      </c>
      <c r="Z219" s="2" t="str">
        <f t="shared" si="7"/>
        <v/>
      </c>
    </row>
    <row r="220" spans="1:26" x14ac:dyDescent="0.25">
      <c r="A220" s="2" t="s">
        <v>207</v>
      </c>
      <c r="B220" s="2" t="s">
        <v>51</v>
      </c>
      <c r="C220" s="2">
        <v>8</v>
      </c>
      <c r="D220" s="2">
        <v>3</v>
      </c>
      <c r="E220" s="2">
        <v>6</v>
      </c>
      <c r="F220" s="2">
        <v>4</v>
      </c>
      <c r="G220" s="2">
        <v>5</v>
      </c>
      <c r="H220" s="2">
        <v>2</v>
      </c>
      <c r="I220" s="2">
        <v>8</v>
      </c>
      <c r="J220" s="2">
        <v>35</v>
      </c>
      <c r="K220" s="2">
        <v>65</v>
      </c>
      <c r="L220" s="2">
        <v>30</v>
      </c>
      <c r="M220" s="2">
        <v>5</v>
      </c>
      <c r="N220" s="1">
        <f>AVERAGE(E220:H220)</f>
        <v>4.25</v>
      </c>
      <c r="O220" s="1">
        <f>SUM(I220:M220)/10</f>
        <v>14.3</v>
      </c>
      <c r="P220" s="3">
        <f>VLOOKUP(E220,Tabelka!$E$3:$F$7,2)</f>
        <v>10</v>
      </c>
      <c r="Q220" s="2">
        <f>VLOOKUP(F220,Tabelka!$E$3:$F$7,2)</f>
        <v>6</v>
      </c>
      <c r="R220" s="2">
        <f>VLOOKUP(G220,Tabelka!$E$3:$F$7,2)</f>
        <v>8</v>
      </c>
      <c r="S220" s="2">
        <f>VLOOKUP(H220,Tabelka!$E$3:$F$7,2)</f>
        <v>0</v>
      </c>
      <c r="T220" s="1">
        <f>SUM(P220:S220)</f>
        <v>24</v>
      </c>
      <c r="U220" s="1">
        <f>IF(D220=6,2,0)+C220</f>
        <v>8</v>
      </c>
      <c r="V220" s="2">
        <f>O220+T220+U220</f>
        <v>46.3</v>
      </c>
      <c r="W220" s="2">
        <f>COUNTIF(V$2:V$515,V220)</f>
        <v>3</v>
      </c>
      <c r="X220" s="2">
        <f>COUNTIF(I220:M220,100)</f>
        <v>0</v>
      </c>
      <c r="Y220" s="2">
        <f t="shared" si="6"/>
        <v>32</v>
      </c>
      <c r="Z220" s="2" t="str">
        <f t="shared" si="7"/>
        <v>TAK</v>
      </c>
    </row>
    <row r="221" spans="1:26" ht="30" x14ac:dyDescent="0.25">
      <c r="A221" s="2" t="s">
        <v>206</v>
      </c>
      <c r="B221" s="2" t="s">
        <v>155</v>
      </c>
      <c r="C221" s="2">
        <v>6</v>
      </c>
      <c r="D221" s="2">
        <v>4</v>
      </c>
      <c r="E221" s="2">
        <v>5</v>
      </c>
      <c r="F221" s="2">
        <v>3</v>
      </c>
      <c r="G221" s="2">
        <v>6</v>
      </c>
      <c r="H221" s="2">
        <v>2</v>
      </c>
      <c r="I221" s="2">
        <v>46</v>
      </c>
      <c r="J221" s="2">
        <v>75</v>
      </c>
      <c r="K221" s="2">
        <v>6</v>
      </c>
      <c r="L221" s="2">
        <v>45</v>
      </c>
      <c r="M221" s="2">
        <v>9</v>
      </c>
      <c r="N221" s="1">
        <f>AVERAGE(E221:H221)</f>
        <v>4</v>
      </c>
      <c r="O221" s="1">
        <f>SUM(I221:M221)/10</f>
        <v>18.100000000000001</v>
      </c>
      <c r="P221" s="3">
        <f>VLOOKUP(E221,Tabelka!$E$3:$F$7,2)</f>
        <v>8</v>
      </c>
      <c r="Q221" s="2">
        <f>VLOOKUP(F221,Tabelka!$E$3:$F$7,2)</f>
        <v>4</v>
      </c>
      <c r="R221" s="2">
        <f>VLOOKUP(G221,Tabelka!$E$3:$F$7,2)</f>
        <v>10</v>
      </c>
      <c r="S221" s="2">
        <f>VLOOKUP(H221,Tabelka!$E$3:$F$7,2)</f>
        <v>0</v>
      </c>
      <c r="T221" s="1">
        <f>SUM(P221:S221)</f>
        <v>22</v>
      </c>
      <c r="U221" s="1">
        <f>IF(D221=6,2,0)+C221</f>
        <v>6</v>
      </c>
      <c r="V221" s="2">
        <f>O221+T221+U221</f>
        <v>46.1</v>
      </c>
      <c r="W221" s="2">
        <f>COUNTIF(V$2:V$515,V221)</f>
        <v>3</v>
      </c>
      <c r="X221" s="2">
        <f>COUNTIF(I221:M221,100)</f>
        <v>0</v>
      </c>
      <c r="Y221" s="2">
        <f t="shared" si="6"/>
        <v>28</v>
      </c>
      <c r="Z221" s="2" t="str">
        <f t="shared" si="7"/>
        <v>TAK</v>
      </c>
    </row>
    <row r="222" spans="1:26" x14ac:dyDescent="0.25">
      <c r="A222" s="2" t="s">
        <v>270</v>
      </c>
      <c r="B222" s="2" t="s">
        <v>210</v>
      </c>
      <c r="C222" s="2">
        <v>0</v>
      </c>
      <c r="D222" s="2">
        <v>4</v>
      </c>
      <c r="E222" s="2">
        <v>4</v>
      </c>
      <c r="F222" s="2">
        <v>6</v>
      </c>
      <c r="G222" s="2">
        <v>4</v>
      </c>
      <c r="H222" s="2">
        <v>4</v>
      </c>
      <c r="I222" s="2">
        <v>60</v>
      </c>
      <c r="J222" s="2">
        <v>36</v>
      </c>
      <c r="K222" s="2">
        <v>6</v>
      </c>
      <c r="L222" s="2">
        <v>48</v>
      </c>
      <c r="M222" s="2">
        <v>31</v>
      </c>
      <c r="N222" s="1">
        <f>AVERAGE(E222:H222)</f>
        <v>4.5</v>
      </c>
      <c r="O222" s="1">
        <f>SUM(I222:M222)/10</f>
        <v>18.100000000000001</v>
      </c>
      <c r="P222" s="3">
        <f>VLOOKUP(E222,Tabelka!$E$3:$F$7,2)</f>
        <v>6</v>
      </c>
      <c r="Q222" s="2">
        <f>VLOOKUP(F222,Tabelka!$E$3:$F$7,2)</f>
        <v>10</v>
      </c>
      <c r="R222" s="2">
        <f>VLOOKUP(G222,Tabelka!$E$3:$F$7,2)</f>
        <v>6</v>
      </c>
      <c r="S222" s="2">
        <f>VLOOKUP(H222,Tabelka!$E$3:$F$7,2)</f>
        <v>6</v>
      </c>
      <c r="T222" s="1">
        <f>SUM(P222:S222)</f>
        <v>28</v>
      </c>
      <c r="U222" s="1">
        <f>IF(D222=6,2,0)+C222</f>
        <v>0</v>
      </c>
      <c r="V222" s="2">
        <f>O222+T222+U222</f>
        <v>46.1</v>
      </c>
      <c r="W222" s="2">
        <f>COUNTIF(V$2:V$515,V222)</f>
        <v>3</v>
      </c>
      <c r="X222" s="2">
        <f>COUNTIF(I222:M222,100)</f>
        <v>0</v>
      </c>
      <c r="Y222" s="2">
        <f t="shared" si="6"/>
        <v>28</v>
      </c>
      <c r="Z222" s="2" t="str">
        <f t="shared" si="7"/>
        <v>TAK</v>
      </c>
    </row>
    <row r="223" spans="1:26" x14ac:dyDescent="0.25">
      <c r="A223" s="2" t="s">
        <v>413</v>
      </c>
      <c r="B223" s="2" t="s">
        <v>414</v>
      </c>
      <c r="C223" s="2">
        <v>3</v>
      </c>
      <c r="D223" s="2">
        <v>4</v>
      </c>
      <c r="E223" s="2">
        <v>4</v>
      </c>
      <c r="F223" s="2">
        <v>4</v>
      </c>
      <c r="G223" s="2">
        <v>3</v>
      </c>
      <c r="H223" s="2">
        <v>3</v>
      </c>
      <c r="I223" s="2">
        <v>93</v>
      </c>
      <c r="J223" s="2">
        <v>12</v>
      </c>
      <c r="K223" s="2">
        <v>63</v>
      </c>
      <c r="L223" s="2">
        <v>3</v>
      </c>
      <c r="M223" s="2">
        <v>60</v>
      </c>
      <c r="N223" s="1">
        <f>AVERAGE(E223:H223)</f>
        <v>3.5</v>
      </c>
      <c r="O223" s="1">
        <f>SUM(I223:M223)/10</f>
        <v>23.1</v>
      </c>
      <c r="P223" s="3">
        <f>VLOOKUP(E223,Tabelka!$E$3:$F$7,2)</f>
        <v>6</v>
      </c>
      <c r="Q223" s="2">
        <f>VLOOKUP(F223,Tabelka!$E$3:$F$7,2)</f>
        <v>6</v>
      </c>
      <c r="R223" s="2">
        <f>VLOOKUP(G223,Tabelka!$E$3:$F$7,2)</f>
        <v>4</v>
      </c>
      <c r="S223" s="2">
        <f>VLOOKUP(H223,Tabelka!$E$3:$F$7,2)</f>
        <v>4</v>
      </c>
      <c r="T223" s="1">
        <f>SUM(P223:S223)</f>
        <v>20</v>
      </c>
      <c r="U223" s="1">
        <f>IF(D223=6,2,0)+C223</f>
        <v>3</v>
      </c>
      <c r="V223" s="2">
        <f>O223+T223+U223</f>
        <v>46.1</v>
      </c>
      <c r="W223" s="2">
        <f>COUNTIF(V$2:V$515,V223)</f>
        <v>3</v>
      </c>
      <c r="X223" s="2">
        <f>COUNTIF(I223:M223,100)</f>
        <v>0</v>
      </c>
      <c r="Y223" s="2">
        <f t="shared" si="6"/>
        <v>23</v>
      </c>
      <c r="Z223" s="2" t="str">
        <f t="shared" si="7"/>
        <v/>
      </c>
    </row>
    <row r="224" spans="1:26" x14ac:dyDescent="0.25">
      <c r="A224" s="2" t="s">
        <v>142</v>
      </c>
      <c r="B224" s="2" t="s">
        <v>130</v>
      </c>
      <c r="C224" s="2">
        <v>4</v>
      </c>
      <c r="D224" s="2">
        <v>4</v>
      </c>
      <c r="E224" s="2">
        <v>2</v>
      </c>
      <c r="F224" s="2">
        <v>6</v>
      </c>
      <c r="G224" s="2">
        <v>5</v>
      </c>
      <c r="H224" s="2">
        <v>2</v>
      </c>
      <c r="I224" s="2">
        <v>81</v>
      </c>
      <c r="J224" s="2">
        <v>5</v>
      </c>
      <c r="K224" s="2">
        <v>60</v>
      </c>
      <c r="L224" s="2">
        <v>2</v>
      </c>
      <c r="M224" s="2">
        <v>91</v>
      </c>
      <c r="N224" s="1">
        <f>AVERAGE(E224:H224)</f>
        <v>3.75</v>
      </c>
      <c r="O224" s="1">
        <f>SUM(I224:M224)/10</f>
        <v>23.9</v>
      </c>
      <c r="P224" s="3">
        <f>VLOOKUP(E224,Tabelka!$E$3:$F$7,2)</f>
        <v>0</v>
      </c>
      <c r="Q224" s="2">
        <f>VLOOKUP(F224,Tabelka!$E$3:$F$7,2)</f>
        <v>10</v>
      </c>
      <c r="R224" s="2">
        <f>VLOOKUP(G224,Tabelka!$E$3:$F$7,2)</f>
        <v>8</v>
      </c>
      <c r="S224" s="2">
        <f>VLOOKUP(H224,Tabelka!$E$3:$F$7,2)</f>
        <v>0</v>
      </c>
      <c r="T224" s="1">
        <f>SUM(P224:S224)</f>
        <v>18</v>
      </c>
      <c r="U224" s="1">
        <f>IF(D224=6,2,0)+C224</f>
        <v>4</v>
      </c>
      <c r="V224" s="2">
        <f>O224+T224+U224</f>
        <v>45.9</v>
      </c>
      <c r="W224" s="2">
        <f>COUNTIF(V$2:V$515,V224)</f>
        <v>3</v>
      </c>
      <c r="X224" s="2">
        <f>COUNTIF(I224:M224,100)</f>
        <v>0</v>
      </c>
      <c r="Y224" s="2">
        <f t="shared" si="6"/>
        <v>22</v>
      </c>
      <c r="Z224" s="2" t="str">
        <f t="shared" si="7"/>
        <v/>
      </c>
    </row>
    <row r="225" spans="1:26" x14ac:dyDescent="0.25">
      <c r="A225" s="2" t="s">
        <v>545</v>
      </c>
      <c r="B225" s="2" t="s">
        <v>253</v>
      </c>
      <c r="C225" s="2">
        <v>4</v>
      </c>
      <c r="D225" s="2">
        <v>3</v>
      </c>
      <c r="E225" s="2">
        <v>2</v>
      </c>
      <c r="F225" s="2">
        <v>4</v>
      </c>
      <c r="G225" s="2">
        <v>4</v>
      </c>
      <c r="H225" s="2">
        <v>5</v>
      </c>
      <c r="I225" s="2">
        <v>70</v>
      </c>
      <c r="J225" s="2">
        <v>34</v>
      </c>
      <c r="K225" s="2">
        <v>18</v>
      </c>
      <c r="L225" s="2">
        <v>27</v>
      </c>
      <c r="M225" s="2">
        <v>70</v>
      </c>
      <c r="N225" s="1">
        <f>AVERAGE(E225:H225)</f>
        <v>3.75</v>
      </c>
      <c r="O225" s="1">
        <f>SUM(I225:M225)/10</f>
        <v>21.9</v>
      </c>
      <c r="P225" s="3">
        <f>VLOOKUP(E225,Tabelka!$E$3:$F$7,2)</f>
        <v>0</v>
      </c>
      <c r="Q225" s="2">
        <f>VLOOKUP(F225,Tabelka!$E$3:$F$7,2)</f>
        <v>6</v>
      </c>
      <c r="R225" s="2">
        <f>VLOOKUP(G225,Tabelka!$E$3:$F$7,2)</f>
        <v>6</v>
      </c>
      <c r="S225" s="2">
        <f>VLOOKUP(H225,Tabelka!$E$3:$F$7,2)</f>
        <v>8</v>
      </c>
      <c r="T225" s="1">
        <f>SUM(P225:S225)</f>
        <v>20</v>
      </c>
      <c r="U225" s="1">
        <f>IF(D225=6,2,0)+C225</f>
        <v>4</v>
      </c>
      <c r="V225" s="2">
        <f>O225+T225+U225</f>
        <v>45.9</v>
      </c>
      <c r="W225" s="2">
        <f>COUNTIF(V$2:V$515,V225)</f>
        <v>3</v>
      </c>
      <c r="X225" s="2">
        <f>COUNTIF(I225:M225,100)</f>
        <v>0</v>
      </c>
      <c r="Y225" s="2">
        <f t="shared" si="6"/>
        <v>24</v>
      </c>
      <c r="Z225" s="2" t="str">
        <f t="shared" si="7"/>
        <v>TAK</v>
      </c>
    </row>
    <row r="226" spans="1:26" x14ac:dyDescent="0.25">
      <c r="A226" s="2" t="s">
        <v>393</v>
      </c>
      <c r="B226" s="2" t="s">
        <v>251</v>
      </c>
      <c r="C226" s="2">
        <v>2</v>
      </c>
      <c r="D226" s="2">
        <v>5</v>
      </c>
      <c r="E226" s="2">
        <v>3</v>
      </c>
      <c r="F226" s="2">
        <v>6</v>
      </c>
      <c r="G226" s="2">
        <v>6</v>
      </c>
      <c r="H226" s="2">
        <v>2</v>
      </c>
      <c r="I226" s="2">
        <v>87</v>
      </c>
      <c r="J226" s="2">
        <v>23</v>
      </c>
      <c r="K226" s="2">
        <v>15</v>
      </c>
      <c r="L226" s="2">
        <v>44</v>
      </c>
      <c r="M226" s="2">
        <v>30</v>
      </c>
      <c r="N226" s="1">
        <f>AVERAGE(E226:H226)</f>
        <v>4.25</v>
      </c>
      <c r="O226" s="1">
        <f>SUM(I226:M226)/10</f>
        <v>19.899999999999999</v>
      </c>
      <c r="P226" s="3">
        <f>VLOOKUP(E226,Tabelka!$E$3:$F$7,2)</f>
        <v>4</v>
      </c>
      <c r="Q226" s="2">
        <f>VLOOKUP(F226,Tabelka!$E$3:$F$7,2)</f>
        <v>10</v>
      </c>
      <c r="R226" s="2">
        <f>VLOOKUP(G226,Tabelka!$E$3:$F$7,2)</f>
        <v>10</v>
      </c>
      <c r="S226" s="2">
        <f>VLOOKUP(H226,Tabelka!$E$3:$F$7,2)</f>
        <v>0</v>
      </c>
      <c r="T226" s="1">
        <f>SUM(P226:S226)</f>
        <v>24</v>
      </c>
      <c r="U226" s="1">
        <f>IF(D226=6,2,0)+C226</f>
        <v>2</v>
      </c>
      <c r="V226" s="2">
        <f>O226+T226+U226</f>
        <v>45.9</v>
      </c>
      <c r="W226" s="2">
        <f>COUNTIF(V$2:V$515,V226)</f>
        <v>3</v>
      </c>
      <c r="X226" s="2">
        <f>COUNTIF(I226:M226,100)</f>
        <v>0</v>
      </c>
      <c r="Y226" s="2">
        <f t="shared" si="6"/>
        <v>26</v>
      </c>
      <c r="Z226" s="2" t="str">
        <f t="shared" si="7"/>
        <v>TAK</v>
      </c>
    </row>
    <row r="227" spans="1:26" x14ac:dyDescent="0.25">
      <c r="A227" s="2" t="s">
        <v>167</v>
      </c>
      <c r="B227" s="2" t="s">
        <v>18</v>
      </c>
      <c r="C227" s="2">
        <v>5</v>
      </c>
      <c r="D227" s="2">
        <v>6</v>
      </c>
      <c r="E227" s="2">
        <v>4</v>
      </c>
      <c r="F227" s="2">
        <v>2</v>
      </c>
      <c r="G227" s="2">
        <v>5</v>
      </c>
      <c r="H227" s="2">
        <v>5</v>
      </c>
      <c r="I227" s="2">
        <v>18</v>
      </c>
      <c r="J227" s="2">
        <v>86</v>
      </c>
      <c r="K227" s="2">
        <v>25</v>
      </c>
      <c r="L227" s="2">
        <v>29</v>
      </c>
      <c r="M227" s="2">
        <v>9</v>
      </c>
      <c r="N227" s="1">
        <f>AVERAGE(E227:H227)</f>
        <v>4</v>
      </c>
      <c r="O227" s="1">
        <f>SUM(I227:M227)/10</f>
        <v>16.7</v>
      </c>
      <c r="P227" s="3">
        <f>VLOOKUP(E227,Tabelka!$E$3:$F$7,2)</f>
        <v>6</v>
      </c>
      <c r="Q227" s="2">
        <f>VLOOKUP(F227,Tabelka!$E$3:$F$7,2)</f>
        <v>0</v>
      </c>
      <c r="R227" s="2">
        <f>VLOOKUP(G227,Tabelka!$E$3:$F$7,2)</f>
        <v>8</v>
      </c>
      <c r="S227" s="2">
        <f>VLOOKUP(H227,Tabelka!$E$3:$F$7,2)</f>
        <v>8</v>
      </c>
      <c r="T227" s="1">
        <f>SUM(P227:S227)</f>
        <v>22</v>
      </c>
      <c r="U227" s="1">
        <f>IF(D227=6,2,0)+C227</f>
        <v>7</v>
      </c>
      <c r="V227" s="2">
        <f>O227+T227+U227</f>
        <v>45.7</v>
      </c>
      <c r="W227" s="2">
        <f>COUNTIF(V$2:V$515,V227)</f>
        <v>3</v>
      </c>
      <c r="X227" s="2">
        <f>COUNTIF(I227:M227,100)</f>
        <v>0</v>
      </c>
      <c r="Y227" s="2">
        <f t="shared" si="6"/>
        <v>29</v>
      </c>
      <c r="Z227" s="2" t="str">
        <f t="shared" si="7"/>
        <v>TAK</v>
      </c>
    </row>
    <row r="228" spans="1:26" x14ac:dyDescent="0.25">
      <c r="A228" s="2" t="s">
        <v>71</v>
      </c>
      <c r="B228" s="2" t="s">
        <v>72</v>
      </c>
      <c r="C228" s="2">
        <v>7</v>
      </c>
      <c r="D228" s="2">
        <v>3</v>
      </c>
      <c r="E228" s="2">
        <v>2</v>
      </c>
      <c r="F228" s="2">
        <v>4</v>
      </c>
      <c r="G228" s="2">
        <v>4</v>
      </c>
      <c r="H228" s="2">
        <v>2</v>
      </c>
      <c r="I228" s="2">
        <v>67</v>
      </c>
      <c r="J228" s="2">
        <v>26</v>
      </c>
      <c r="K228" s="2">
        <v>50</v>
      </c>
      <c r="L228" s="2">
        <v>90</v>
      </c>
      <c r="M228" s="2">
        <v>34</v>
      </c>
      <c r="N228" s="1">
        <f>AVERAGE(E228:H228)</f>
        <v>3</v>
      </c>
      <c r="O228" s="1">
        <f>SUM(I228:M228)/10</f>
        <v>26.7</v>
      </c>
      <c r="P228" s="3">
        <f>VLOOKUP(E228,Tabelka!$E$3:$F$7,2)</f>
        <v>0</v>
      </c>
      <c r="Q228" s="2">
        <f>VLOOKUP(F228,Tabelka!$E$3:$F$7,2)</f>
        <v>6</v>
      </c>
      <c r="R228" s="2">
        <f>VLOOKUP(G228,Tabelka!$E$3:$F$7,2)</f>
        <v>6</v>
      </c>
      <c r="S228" s="2">
        <f>VLOOKUP(H228,Tabelka!$E$3:$F$7,2)</f>
        <v>0</v>
      </c>
      <c r="T228" s="1">
        <f>SUM(P228:S228)</f>
        <v>12</v>
      </c>
      <c r="U228" s="1">
        <f>IF(D228=6,2,0)+C228</f>
        <v>7</v>
      </c>
      <c r="V228" s="2">
        <f>O228+T228+U228</f>
        <v>45.7</v>
      </c>
      <c r="W228" s="2">
        <f>COUNTIF(V$2:V$515,V228)</f>
        <v>3</v>
      </c>
      <c r="X228" s="2">
        <f>COUNTIF(I228:M228,100)</f>
        <v>0</v>
      </c>
      <c r="Y228" s="2">
        <f t="shared" si="6"/>
        <v>19</v>
      </c>
      <c r="Z228" s="2" t="str">
        <f t="shared" si="7"/>
        <v/>
      </c>
    </row>
    <row r="229" spans="1:26" ht="30" x14ac:dyDescent="0.25">
      <c r="A229" s="2" t="s">
        <v>639</v>
      </c>
      <c r="B229" s="2" t="s">
        <v>34</v>
      </c>
      <c r="C229" s="2">
        <v>0</v>
      </c>
      <c r="D229" s="2">
        <v>6</v>
      </c>
      <c r="E229" s="2">
        <v>6</v>
      </c>
      <c r="F229" s="2">
        <v>3</v>
      </c>
      <c r="G229" s="2">
        <v>2</v>
      </c>
      <c r="H229" s="2">
        <v>5</v>
      </c>
      <c r="I229" s="2">
        <v>25</v>
      </c>
      <c r="J229" s="2">
        <v>23</v>
      </c>
      <c r="K229" s="2">
        <v>92</v>
      </c>
      <c r="L229" s="2">
        <v>37</v>
      </c>
      <c r="M229" s="2">
        <v>40</v>
      </c>
      <c r="N229" s="1">
        <f>AVERAGE(E229:H229)</f>
        <v>4</v>
      </c>
      <c r="O229" s="1">
        <f>SUM(I229:M229)/10</f>
        <v>21.7</v>
      </c>
      <c r="P229" s="3">
        <f>VLOOKUP(E229,Tabelka!$E$3:$F$7,2)</f>
        <v>10</v>
      </c>
      <c r="Q229" s="2">
        <f>VLOOKUP(F229,Tabelka!$E$3:$F$7,2)</f>
        <v>4</v>
      </c>
      <c r="R229" s="2">
        <f>VLOOKUP(G229,Tabelka!$E$3:$F$7,2)</f>
        <v>0</v>
      </c>
      <c r="S229" s="2">
        <f>VLOOKUP(H229,Tabelka!$E$3:$F$7,2)</f>
        <v>8</v>
      </c>
      <c r="T229" s="1">
        <f>SUM(P229:S229)</f>
        <v>22</v>
      </c>
      <c r="U229" s="1">
        <f>IF(D229=6,2,0)+C229</f>
        <v>2</v>
      </c>
      <c r="V229" s="2">
        <f>O229+T229+U229</f>
        <v>45.7</v>
      </c>
      <c r="W229" s="2">
        <f>COUNTIF(V$2:V$515,V229)</f>
        <v>3</v>
      </c>
      <c r="X229" s="2">
        <f>COUNTIF(I229:M229,100)</f>
        <v>0</v>
      </c>
      <c r="Y229" s="2">
        <f t="shared" si="6"/>
        <v>24</v>
      </c>
      <c r="Z229" s="2" t="str">
        <f t="shared" si="7"/>
        <v>TAK</v>
      </c>
    </row>
    <row r="230" spans="1:26" x14ac:dyDescent="0.25">
      <c r="A230" s="2" t="s">
        <v>227</v>
      </c>
      <c r="B230" s="2" t="s">
        <v>78</v>
      </c>
      <c r="C230" s="2">
        <v>6</v>
      </c>
      <c r="D230" s="2">
        <v>5</v>
      </c>
      <c r="E230" s="2">
        <v>3</v>
      </c>
      <c r="F230" s="2">
        <v>2</v>
      </c>
      <c r="G230" s="2">
        <v>3</v>
      </c>
      <c r="H230" s="2">
        <v>5</v>
      </c>
      <c r="I230" s="2">
        <v>55</v>
      </c>
      <c r="J230" s="2">
        <v>2</v>
      </c>
      <c r="K230" s="2">
        <v>64</v>
      </c>
      <c r="L230" s="2">
        <v>13</v>
      </c>
      <c r="M230" s="2">
        <v>72</v>
      </c>
      <c r="N230" s="1">
        <f>AVERAGE(E230:H230)</f>
        <v>3.25</v>
      </c>
      <c r="O230" s="1">
        <f>SUM(I230:M230)/10</f>
        <v>20.6</v>
      </c>
      <c r="P230" s="3">
        <f>VLOOKUP(E230,Tabelka!$E$3:$F$7,2)</f>
        <v>4</v>
      </c>
      <c r="Q230" s="2">
        <f>VLOOKUP(F230,Tabelka!$E$3:$F$7,2)</f>
        <v>0</v>
      </c>
      <c r="R230" s="2">
        <f>VLOOKUP(G230,Tabelka!$E$3:$F$7,2)</f>
        <v>4</v>
      </c>
      <c r="S230" s="2">
        <f>VLOOKUP(H230,Tabelka!$E$3:$F$7,2)</f>
        <v>8</v>
      </c>
      <c r="T230" s="1">
        <f>SUM(P230:S230)</f>
        <v>16</v>
      </c>
      <c r="U230" s="1">
        <f>IF(D230=6,2,0)+C230</f>
        <v>6</v>
      </c>
      <c r="V230" s="2">
        <f>O230+T230+U230</f>
        <v>42.6</v>
      </c>
      <c r="W230" s="2">
        <f>COUNTIF(V$2:V$515,V230)</f>
        <v>3</v>
      </c>
      <c r="X230" s="2">
        <f>COUNTIF(I230:M230,100)</f>
        <v>0</v>
      </c>
      <c r="Y230" s="2">
        <f t="shared" si="6"/>
        <v>22</v>
      </c>
      <c r="Z230" s="2" t="str">
        <f t="shared" si="7"/>
        <v>TAK</v>
      </c>
    </row>
    <row r="231" spans="1:26" x14ac:dyDescent="0.25">
      <c r="A231" s="2" t="s">
        <v>556</v>
      </c>
      <c r="B231" s="2" t="s">
        <v>367</v>
      </c>
      <c r="C231" s="2">
        <v>7</v>
      </c>
      <c r="D231" s="2">
        <v>5</v>
      </c>
      <c r="E231" s="2">
        <v>5</v>
      </c>
      <c r="F231" s="2">
        <v>5</v>
      </c>
      <c r="G231" s="2">
        <v>2</v>
      </c>
      <c r="H231" s="2">
        <v>2</v>
      </c>
      <c r="I231" s="2">
        <v>35</v>
      </c>
      <c r="J231" s="2">
        <v>95</v>
      </c>
      <c r="K231" s="2">
        <v>11</v>
      </c>
      <c r="L231" s="2">
        <v>36</v>
      </c>
      <c r="M231" s="2">
        <v>19</v>
      </c>
      <c r="N231" s="1">
        <f>AVERAGE(E231:H231)</f>
        <v>3.5</v>
      </c>
      <c r="O231" s="1">
        <f>SUM(I231:M231)/10</f>
        <v>19.600000000000001</v>
      </c>
      <c r="P231" s="3">
        <f>VLOOKUP(E231,Tabelka!$E$3:$F$7,2)</f>
        <v>8</v>
      </c>
      <c r="Q231" s="2">
        <f>VLOOKUP(F231,Tabelka!$E$3:$F$7,2)</f>
        <v>8</v>
      </c>
      <c r="R231" s="2">
        <f>VLOOKUP(G231,Tabelka!$E$3:$F$7,2)</f>
        <v>0</v>
      </c>
      <c r="S231" s="2">
        <f>VLOOKUP(H231,Tabelka!$E$3:$F$7,2)</f>
        <v>0</v>
      </c>
      <c r="T231" s="1">
        <f>SUM(P231:S231)</f>
        <v>16</v>
      </c>
      <c r="U231" s="1">
        <f>IF(D231=6,2,0)+C231</f>
        <v>7</v>
      </c>
      <c r="V231" s="2">
        <f>O231+T231+U231</f>
        <v>42.6</v>
      </c>
      <c r="W231" s="2">
        <f>COUNTIF(V$2:V$515,V231)</f>
        <v>3</v>
      </c>
      <c r="X231" s="2">
        <f>COUNTIF(I231:M231,100)</f>
        <v>0</v>
      </c>
      <c r="Y231" s="2">
        <f t="shared" si="6"/>
        <v>23</v>
      </c>
      <c r="Z231" s="2" t="str">
        <f t="shared" si="7"/>
        <v>TAK</v>
      </c>
    </row>
    <row r="232" spans="1:26" x14ac:dyDescent="0.25">
      <c r="A232" s="2" t="s">
        <v>141</v>
      </c>
      <c r="B232" s="2" t="s">
        <v>99</v>
      </c>
      <c r="C232" s="2">
        <v>0</v>
      </c>
      <c r="D232" s="2">
        <v>2</v>
      </c>
      <c r="E232" s="2">
        <v>2</v>
      </c>
      <c r="F232" s="2">
        <v>4</v>
      </c>
      <c r="G232" s="2">
        <v>3</v>
      </c>
      <c r="H232" s="2">
        <v>3</v>
      </c>
      <c r="I232" s="2">
        <v>3</v>
      </c>
      <c r="J232" s="2">
        <v>25</v>
      </c>
      <c r="K232" s="2">
        <v>93</v>
      </c>
      <c r="L232" s="2">
        <v>92</v>
      </c>
      <c r="M232" s="2">
        <v>73</v>
      </c>
      <c r="N232" s="1">
        <f>AVERAGE(E232:H232)</f>
        <v>3</v>
      </c>
      <c r="O232" s="1">
        <f>SUM(I232:M232)/10</f>
        <v>28.6</v>
      </c>
      <c r="P232" s="3">
        <f>VLOOKUP(E232,Tabelka!$E$3:$F$7,2)</f>
        <v>0</v>
      </c>
      <c r="Q232" s="2">
        <f>VLOOKUP(F232,Tabelka!$E$3:$F$7,2)</f>
        <v>6</v>
      </c>
      <c r="R232" s="2">
        <f>VLOOKUP(G232,Tabelka!$E$3:$F$7,2)</f>
        <v>4</v>
      </c>
      <c r="S232" s="2">
        <f>VLOOKUP(H232,Tabelka!$E$3:$F$7,2)</f>
        <v>4</v>
      </c>
      <c r="T232" s="1">
        <f>SUM(P232:S232)</f>
        <v>14</v>
      </c>
      <c r="U232" s="1">
        <f>IF(D232=6,2,0)+C232</f>
        <v>0</v>
      </c>
      <c r="V232" s="2">
        <f>O232+T232+U232</f>
        <v>42.6</v>
      </c>
      <c r="W232" s="2">
        <f>COUNTIF(V$2:V$515,V232)</f>
        <v>3</v>
      </c>
      <c r="X232" s="2">
        <f>COUNTIF(I232:M232,100)</f>
        <v>0</v>
      </c>
      <c r="Y232" s="2">
        <f t="shared" si="6"/>
        <v>14</v>
      </c>
      <c r="Z232" s="2" t="str">
        <f t="shared" si="7"/>
        <v/>
      </c>
    </row>
    <row r="233" spans="1:26" x14ac:dyDescent="0.25">
      <c r="A233" s="2" t="s">
        <v>542</v>
      </c>
      <c r="B233" s="2" t="s">
        <v>117</v>
      </c>
      <c r="C233" s="2">
        <v>4</v>
      </c>
      <c r="D233" s="2">
        <v>2</v>
      </c>
      <c r="E233" s="2">
        <v>2</v>
      </c>
      <c r="F233" s="2">
        <v>4</v>
      </c>
      <c r="G233" s="2">
        <v>3</v>
      </c>
      <c r="H233" s="2">
        <v>3</v>
      </c>
      <c r="I233" s="2">
        <v>36</v>
      </c>
      <c r="J233" s="2">
        <v>79</v>
      </c>
      <c r="K233" s="2">
        <v>62</v>
      </c>
      <c r="L233" s="2">
        <v>8</v>
      </c>
      <c r="M233" s="2">
        <v>47</v>
      </c>
      <c r="N233" s="1">
        <f>AVERAGE(E233:H233)</f>
        <v>3</v>
      </c>
      <c r="O233" s="1">
        <f>SUM(I233:M233)/10</f>
        <v>23.2</v>
      </c>
      <c r="P233" s="3">
        <f>VLOOKUP(E233,Tabelka!$E$3:$F$7,2)</f>
        <v>0</v>
      </c>
      <c r="Q233" s="2">
        <f>VLOOKUP(F233,Tabelka!$E$3:$F$7,2)</f>
        <v>6</v>
      </c>
      <c r="R233" s="2">
        <f>VLOOKUP(G233,Tabelka!$E$3:$F$7,2)</f>
        <v>4</v>
      </c>
      <c r="S233" s="2">
        <f>VLOOKUP(H233,Tabelka!$E$3:$F$7,2)</f>
        <v>4</v>
      </c>
      <c r="T233" s="1">
        <f>SUM(P233:S233)</f>
        <v>14</v>
      </c>
      <c r="U233" s="1">
        <f>IF(D233=6,2,0)+C233</f>
        <v>4</v>
      </c>
      <c r="V233" s="2">
        <f>O233+T233+U233</f>
        <v>41.2</v>
      </c>
      <c r="W233" s="2">
        <f>COUNTIF(V$2:V$515,V233)</f>
        <v>3</v>
      </c>
      <c r="X233" s="2">
        <f>COUNTIF(I233:M233,100)</f>
        <v>0</v>
      </c>
      <c r="Y233" s="2">
        <f t="shared" si="6"/>
        <v>18</v>
      </c>
      <c r="Z233" s="2" t="str">
        <f t="shared" si="7"/>
        <v/>
      </c>
    </row>
    <row r="234" spans="1:26" x14ac:dyDescent="0.25">
      <c r="A234" s="2" t="s">
        <v>46</v>
      </c>
      <c r="B234" s="2" t="s">
        <v>16</v>
      </c>
      <c r="C234" s="2">
        <v>0</v>
      </c>
      <c r="D234" s="2">
        <v>3</v>
      </c>
      <c r="E234" s="2">
        <v>4</v>
      </c>
      <c r="F234" s="2">
        <v>3</v>
      </c>
      <c r="G234" s="2">
        <v>5</v>
      </c>
      <c r="H234" s="2">
        <v>2</v>
      </c>
      <c r="I234" s="2">
        <v>82</v>
      </c>
      <c r="J234" s="2">
        <v>70</v>
      </c>
      <c r="K234" s="2">
        <v>18</v>
      </c>
      <c r="L234" s="2">
        <v>28</v>
      </c>
      <c r="M234" s="2">
        <v>34</v>
      </c>
      <c r="N234" s="1">
        <f>AVERAGE(E234:H234)</f>
        <v>3.5</v>
      </c>
      <c r="O234" s="1">
        <f>SUM(I234:M234)/10</f>
        <v>23.2</v>
      </c>
      <c r="P234" s="3">
        <f>VLOOKUP(E234,Tabelka!$E$3:$F$7,2)</f>
        <v>6</v>
      </c>
      <c r="Q234" s="2">
        <f>VLOOKUP(F234,Tabelka!$E$3:$F$7,2)</f>
        <v>4</v>
      </c>
      <c r="R234" s="2">
        <f>VLOOKUP(G234,Tabelka!$E$3:$F$7,2)</f>
        <v>8</v>
      </c>
      <c r="S234" s="2">
        <f>VLOOKUP(H234,Tabelka!$E$3:$F$7,2)</f>
        <v>0</v>
      </c>
      <c r="T234" s="1">
        <f>SUM(P234:S234)</f>
        <v>18</v>
      </c>
      <c r="U234" s="1">
        <f>IF(D234=6,2,0)+C234</f>
        <v>0</v>
      </c>
      <c r="V234" s="2">
        <f>O234+T234+U234</f>
        <v>41.2</v>
      </c>
      <c r="W234" s="2">
        <f>COUNTIF(V$2:V$515,V234)</f>
        <v>3</v>
      </c>
      <c r="X234" s="2">
        <f>COUNTIF(I234:M234,100)</f>
        <v>0</v>
      </c>
      <c r="Y234" s="2">
        <f t="shared" si="6"/>
        <v>18</v>
      </c>
      <c r="Z234" s="2" t="str">
        <f t="shared" si="7"/>
        <v/>
      </c>
    </row>
    <row r="235" spans="1:26" x14ac:dyDescent="0.25">
      <c r="A235" s="2" t="s">
        <v>473</v>
      </c>
      <c r="B235" s="2" t="s">
        <v>55</v>
      </c>
      <c r="C235" s="2">
        <v>7</v>
      </c>
      <c r="D235" s="2">
        <v>5</v>
      </c>
      <c r="E235" s="2">
        <v>4</v>
      </c>
      <c r="F235" s="2">
        <v>3</v>
      </c>
      <c r="G235" s="2">
        <v>3</v>
      </c>
      <c r="H235" s="2">
        <v>2</v>
      </c>
      <c r="I235" s="2">
        <v>2</v>
      </c>
      <c r="J235" s="2">
        <v>88</v>
      </c>
      <c r="K235" s="2">
        <v>61</v>
      </c>
      <c r="L235" s="2">
        <v>2</v>
      </c>
      <c r="M235" s="2">
        <v>49</v>
      </c>
      <c r="N235" s="1">
        <f>AVERAGE(E235:H235)</f>
        <v>3</v>
      </c>
      <c r="O235" s="1">
        <f>SUM(I235:M235)/10</f>
        <v>20.2</v>
      </c>
      <c r="P235" s="3">
        <f>VLOOKUP(E235,Tabelka!$E$3:$F$7,2)</f>
        <v>6</v>
      </c>
      <c r="Q235" s="2">
        <f>VLOOKUP(F235,Tabelka!$E$3:$F$7,2)</f>
        <v>4</v>
      </c>
      <c r="R235" s="2">
        <f>VLOOKUP(G235,Tabelka!$E$3:$F$7,2)</f>
        <v>4</v>
      </c>
      <c r="S235" s="2">
        <f>VLOOKUP(H235,Tabelka!$E$3:$F$7,2)</f>
        <v>0</v>
      </c>
      <c r="T235" s="1">
        <f>SUM(P235:S235)</f>
        <v>14</v>
      </c>
      <c r="U235" s="1">
        <f>IF(D235=6,2,0)+C235</f>
        <v>7</v>
      </c>
      <c r="V235" s="2">
        <f>O235+T235+U235</f>
        <v>41.2</v>
      </c>
      <c r="W235" s="2">
        <f>COUNTIF(V$2:V$515,V235)</f>
        <v>3</v>
      </c>
      <c r="X235" s="2">
        <f>COUNTIF(I235:M235,100)</f>
        <v>0</v>
      </c>
      <c r="Y235" s="2">
        <f t="shared" si="6"/>
        <v>21</v>
      </c>
      <c r="Z235" s="2" t="str">
        <f t="shared" si="7"/>
        <v>TAK</v>
      </c>
    </row>
    <row r="236" spans="1:26" ht="30" x14ac:dyDescent="0.25">
      <c r="A236" s="2" t="s">
        <v>229</v>
      </c>
      <c r="B236" s="2" t="s">
        <v>174</v>
      </c>
      <c r="C236" s="2">
        <v>1</v>
      </c>
      <c r="D236" s="2">
        <v>5</v>
      </c>
      <c r="E236" s="2">
        <v>2</v>
      </c>
      <c r="F236" s="2">
        <v>2</v>
      </c>
      <c r="G236" s="2">
        <v>4</v>
      </c>
      <c r="H236" s="2">
        <v>5</v>
      </c>
      <c r="I236" s="2">
        <v>19</v>
      </c>
      <c r="J236" s="2">
        <v>92</v>
      </c>
      <c r="K236" s="2">
        <v>24</v>
      </c>
      <c r="L236" s="2">
        <v>32</v>
      </c>
      <c r="M236" s="2">
        <v>91</v>
      </c>
      <c r="N236" s="1">
        <f>AVERAGE(E236:H236)</f>
        <v>3.25</v>
      </c>
      <c r="O236" s="1">
        <f>SUM(I236:M236)/10</f>
        <v>25.8</v>
      </c>
      <c r="P236" s="3">
        <f>VLOOKUP(E236,Tabelka!$E$3:$F$7,2)</f>
        <v>0</v>
      </c>
      <c r="Q236" s="2">
        <f>VLOOKUP(F236,Tabelka!$E$3:$F$7,2)</f>
        <v>0</v>
      </c>
      <c r="R236" s="2">
        <f>VLOOKUP(G236,Tabelka!$E$3:$F$7,2)</f>
        <v>6</v>
      </c>
      <c r="S236" s="2">
        <f>VLOOKUP(H236,Tabelka!$E$3:$F$7,2)</f>
        <v>8</v>
      </c>
      <c r="T236" s="1">
        <f>SUM(P236:S236)</f>
        <v>14</v>
      </c>
      <c r="U236" s="1">
        <f>IF(D236=6,2,0)+C236</f>
        <v>1</v>
      </c>
      <c r="V236" s="2">
        <f>O236+T236+U236</f>
        <v>40.799999999999997</v>
      </c>
      <c r="W236" s="2">
        <f>COUNTIF(V$2:V$515,V236)</f>
        <v>3</v>
      </c>
      <c r="X236" s="2">
        <f>COUNTIF(I236:M236,100)</f>
        <v>0</v>
      </c>
      <c r="Y236" s="2">
        <f t="shared" si="6"/>
        <v>15</v>
      </c>
      <c r="Z236" s="2" t="str">
        <f t="shared" si="7"/>
        <v/>
      </c>
    </row>
    <row r="237" spans="1:26" x14ac:dyDescent="0.25">
      <c r="A237" s="2" t="s">
        <v>329</v>
      </c>
      <c r="B237" s="2" t="s">
        <v>188</v>
      </c>
      <c r="C237" s="2">
        <v>2</v>
      </c>
      <c r="D237" s="2">
        <v>4</v>
      </c>
      <c r="E237" s="2">
        <v>3</v>
      </c>
      <c r="F237" s="2">
        <v>3</v>
      </c>
      <c r="G237" s="2">
        <v>3</v>
      </c>
      <c r="H237" s="2">
        <v>2</v>
      </c>
      <c r="I237" s="2">
        <v>76</v>
      </c>
      <c r="J237" s="2">
        <v>21</v>
      </c>
      <c r="K237" s="2">
        <v>59</v>
      </c>
      <c r="L237" s="2">
        <v>79</v>
      </c>
      <c r="M237" s="2">
        <v>33</v>
      </c>
      <c r="N237" s="1">
        <f>AVERAGE(E237:H237)</f>
        <v>2.75</v>
      </c>
      <c r="O237" s="1">
        <f>SUM(I237:M237)/10</f>
        <v>26.8</v>
      </c>
      <c r="P237" s="3">
        <f>VLOOKUP(E237,Tabelka!$E$3:$F$7,2)</f>
        <v>4</v>
      </c>
      <c r="Q237" s="2">
        <f>VLOOKUP(F237,Tabelka!$E$3:$F$7,2)</f>
        <v>4</v>
      </c>
      <c r="R237" s="2">
        <f>VLOOKUP(G237,Tabelka!$E$3:$F$7,2)</f>
        <v>4</v>
      </c>
      <c r="S237" s="2">
        <f>VLOOKUP(H237,Tabelka!$E$3:$F$7,2)</f>
        <v>0</v>
      </c>
      <c r="T237" s="1">
        <f>SUM(P237:S237)</f>
        <v>12</v>
      </c>
      <c r="U237" s="1">
        <f>IF(D237=6,2,0)+C237</f>
        <v>2</v>
      </c>
      <c r="V237" s="2">
        <f>O237+T237+U237</f>
        <v>40.799999999999997</v>
      </c>
      <c r="W237" s="2">
        <f>COUNTIF(V$2:V$515,V237)</f>
        <v>3</v>
      </c>
      <c r="X237" s="2">
        <f>COUNTIF(I237:M237,100)</f>
        <v>0</v>
      </c>
      <c r="Y237" s="2">
        <f t="shared" si="6"/>
        <v>14</v>
      </c>
      <c r="Z237" s="2" t="str">
        <f t="shared" si="7"/>
        <v/>
      </c>
    </row>
    <row r="238" spans="1:26" x14ac:dyDescent="0.25">
      <c r="A238" s="2" t="s">
        <v>513</v>
      </c>
      <c r="B238" s="2" t="s">
        <v>48</v>
      </c>
      <c r="C238" s="2">
        <v>8</v>
      </c>
      <c r="D238" s="2">
        <v>3</v>
      </c>
      <c r="E238" s="2">
        <v>5</v>
      </c>
      <c r="F238" s="2">
        <v>3</v>
      </c>
      <c r="G238" s="2">
        <v>5</v>
      </c>
      <c r="H238" s="2">
        <v>3</v>
      </c>
      <c r="I238" s="2">
        <v>28</v>
      </c>
      <c r="J238" s="2">
        <v>5</v>
      </c>
      <c r="K238" s="2">
        <v>29</v>
      </c>
      <c r="L238" s="2">
        <v>7</v>
      </c>
      <c r="M238" s="2">
        <v>19</v>
      </c>
      <c r="N238" s="1">
        <f>AVERAGE(E238:H238)</f>
        <v>4</v>
      </c>
      <c r="O238" s="1">
        <f>SUM(I238:M238)/10</f>
        <v>8.8000000000000007</v>
      </c>
      <c r="P238" s="3">
        <f>VLOOKUP(E238,Tabelka!$E$3:$F$7,2)</f>
        <v>8</v>
      </c>
      <c r="Q238" s="2">
        <f>VLOOKUP(F238,Tabelka!$E$3:$F$7,2)</f>
        <v>4</v>
      </c>
      <c r="R238" s="2">
        <f>VLOOKUP(G238,Tabelka!$E$3:$F$7,2)</f>
        <v>8</v>
      </c>
      <c r="S238" s="2">
        <f>VLOOKUP(H238,Tabelka!$E$3:$F$7,2)</f>
        <v>4</v>
      </c>
      <c r="T238" s="1">
        <f>SUM(P238:S238)</f>
        <v>24</v>
      </c>
      <c r="U238" s="1">
        <f>IF(D238=6,2,0)+C238</f>
        <v>8</v>
      </c>
      <c r="V238" s="2">
        <f>O238+T238+U238</f>
        <v>40.799999999999997</v>
      </c>
      <c r="W238" s="2">
        <f>COUNTIF(V$2:V$515,V238)</f>
        <v>3</v>
      </c>
      <c r="X238" s="2">
        <f>COUNTIF(I238:M238,100)</f>
        <v>0</v>
      </c>
      <c r="Y238" s="2">
        <f t="shared" si="6"/>
        <v>32</v>
      </c>
      <c r="Z238" s="2" t="str">
        <f t="shared" si="7"/>
        <v>TAK</v>
      </c>
    </row>
    <row r="239" spans="1:26" x14ac:dyDescent="0.25">
      <c r="A239" s="2" t="s">
        <v>467</v>
      </c>
      <c r="B239" s="2" t="s">
        <v>395</v>
      </c>
      <c r="C239" s="2">
        <v>1</v>
      </c>
      <c r="D239" s="2">
        <v>6</v>
      </c>
      <c r="E239" s="2">
        <v>5</v>
      </c>
      <c r="F239" s="2">
        <v>2</v>
      </c>
      <c r="G239" s="2">
        <v>2</v>
      </c>
      <c r="H239" s="2">
        <v>3</v>
      </c>
      <c r="I239" s="2">
        <v>70</v>
      </c>
      <c r="J239" s="2">
        <v>59</v>
      </c>
      <c r="K239" s="2">
        <v>15</v>
      </c>
      <c r="L239" s="2">
        <v>13</v>
      </c>
      <c r="M239" s="2">
        <v>66</v>
      </c>
      <c r="N239" s="1">
        <f>AVERAGE(E239:H239)</f>
        <v>3</v>
      </c>
      <c r="O239" s="1">
        <f>SUM(I239:M239)/10</f>
        <v>22.3</v>
      </c>
      <c r="P239" s="3">
        <f>VLOOKUP(E239,Tabelka!$E$3:$F$7,2)</f>
        <v>8</v>
      </c>
      <c r="Q239" s="2">
        <f>VLOOKUP(F239,Tabelka!$E$3:$F$7,2)</f>
        <v>0</v>
      </c>
      <c r="R239" s="2">
        <f>VLOOKUP(G239,Tabelka!$E$3:$F$7,2)</f>
        <v>0</v>
      </c>
      <c r="S239" s="2">
        <f>VLOOKUP(H239,Tabelka!$E$3:$F$7,2)</f>
        <v>4</v>
      </c>
      <c r="T239" s="1">
        <f>SUM(P239:S239)</f>
        <v>12</v>
      </c>
      <c r="U239" s="1">
        <f>IF(D239=6,2,0)+C239</f>
        <v>3</v>
      </c>
      <c r="V239" s="2">
        <f>O239+T239+U239</f>
        <v>37.299999999999997</v>
      </c>
      <c r="W239" s="2">
        <f>COUNTIF(V$2:V$515,V239)</f>
        <v>3</v>
      </c>
      <c r="X239" s="2">
        <f>COUNTIF(I239:M239,100)</f>
        <v>0</v>
      </c>
      <c r="Y239" s="2">
        <f t="shared" si="6"/>
        <v>15</v>
      </c>
      <c r="Z239" s="2" t="str">
        <f t="shared" si="7"/>
        <v/>
      </c>
    </row>
    <row r="240" spans="1:26" x14ac:dyDescent="0.25">
      <c r="A240" s="2" t="s">
        <v>363</v>
      </c>
      <c r="B240" s="2" t="s">
        <v>139</v>
      </c>
      <c r="C240" s="2">
        <v>4</v>
      </c>
      <c r="D240" s="2">
        <v>4</v>
      </c>
      <c r="E240" s="2">
        <v>2</v>
      </c>
      <c r="F240" s="2">
        <v>3</v>
      </c>
      <c r="G240" s="2">
        <v>3</v>
      </c>
      <c r="H240" s="2">
        <v>5</v>
      </c>
      <c r="I240" s="2">
        <v>14</v>
      </c>
      <c r="J240" s="2">
        <v>4</v>
      </c>
      <c r="K240" s="2">
        <v>93</v>
      </c>
      <c r="L240" s="2">
        <v>36</v>
      </c>
      <c r="M240" s="2">
        <v>26</v>
      </c>
      <c r="N240" s="1">
        <f>AVERAGE(E240:H240)</f>
        <v>3.25</v>
      </c>
      <c r="O240" s="1">
        <f>SUM(I240:M240)/10</f>
        <v>17.3</v>
      </c>
      <c r="P240" s="3">
        <f>VLOOKUP(E240,Tabelka!$E$3:$F$7,2)</f>
        <v>0</v>
      </c>
      <c r="Q240" s="2">
        <f>VLOOKUP(F240,Tabelka!$E$3:$F$7,2)</f>
        <v>4</v>
      </c>
      <c r="R240" s="2">
        <f>VLOOKUP(G240,Tabelka!$E$3:$F$7,2)</f>
        <v>4</v>
      </c>
      <c r="S240" s="2">
        <f>VLOOKUP(H240,Tabelka!$E$3:$F$7,2)</f>
        <v>8</v>
      </c>
      <c r="T240" s="1">
        <f>SUM(P240:S240)</f>
        <v>16</v>
      </c>
      <c r="U240" s="1">
        <f>IF(D240=6,2,0)+C240</f>
        <v>4</v>
      </c>
      <c r="V240" s="2">
        <f>O240+T240+U240</f>
        <v>37.299999999999997</v>
      </c>
      <c r="W240" s="2">
        <f>COUNTIF(V$2:V$515,V240)</f>
        <v>3</v>
      </c>
      <c r="X240" s="2">
        <f>COUNTIF(I240:M240,100)</f>
        <v>0</v>
      </c>
      <c r="Y240" s="2">
        <f t="shared" si="6"/>
        <v>20</v>
      </c>
      <c r="Z240" s="2" t="str">
        <f t="shared" si="7"/>
        <v>TAK</v>
      </c>
    </row>
    <row r="241" spans="1:26" x14ac:dyDescent="0.25">
      <c r="A241" s="2" t="s">
        <v>323</v>
      </c>
      <c r="B241" s="2" t="s">
        <v>324</v>
      </c>
      <c r="C241" s="2">
        <v>3</v>
      </c>
      <c r="D241" s="2">
        <v>4</v>
      </c>
      <c r="E241" s="2">
        <v>3</v>
      </c>
      <c r="F241" s="2">
        <v>2</v>
      </c>
      <c r="G241" s="2">
        <v>4</v>
      </c>
      <c r="H241" s="2">
        <v>4</v>
      </c>
      <c r="I241" s="2">
        <v>14</v>
      </c>
      <c r="J241" s="2">
        <v>35</v>
      </c>
      <c r="K241" s="2">
        <v>43</v>
      </c>
      <c r="L241" s="2">
        <v>57</v>
      </c>
      <c r="M241" s="2">
        <v>34</v>
      </c>
      <c r="N241" s="1">
        <f>AVERAGE(E241:H241)</f>
        <v>3.25</v>
      </c>
      <c r="O241" s="1">
        <f>SUM(I241:M241)/10</f>
        <v>18.3</v>
      </c>
      <c r="P241" s="3">
        <f>VLOOKUP(E241,Tabelka!$E$3:$F$7,2)</f>
        <v>4</v>
      </c>
      <c r="Q241" s="2">
        <f>VLOOKUP(F241,Tabelka!$E$3:$F$7,2)</f>
        <v>0</v>
      </c>
      <c r="R241" s="2">
        <f>VLOOKUP(G241,Tabelka!$E$3:$F$7,2)</f>
        <v>6</v>
      </c>
      <c r="S241" s="2">
        <f>VLOOKUP(H241,Tabelka!$E$3:$F$7,2)</f>
        <v>6</v>
      </c>
      <c r="T241" s="1">
        <f>SUM(P241:S241)</f>
        <v>16</v>
      </c>
      <c r="U241" s="1">
        <f>IF(D241=6,2,0)+C241</f>
        <v>3</v>
      </c>
      <c r="V241" s="2">
        <f>O241+T241+U241</f>
        <v>37.299999999999997</v>
      </c>
      <c r="W241" s="2">
        <f>COUNTIF(V$2:V$515,V241)</f>
        <v>3</v>
      </c>
      <c r="X241" s="2">
        <f>COUNTIF(I241:M241,100)</f>
        <v>0</v>
      </c>
      <c r="Y241" s="2">
        <f t="shared" si="6"/>
        <v>19</v>
      </c>
      <c r="Z241" s="2" t="str">
        <f t="shared" si="7"/>
        <v>TAK</v>
      </c>
    </row>
    <row r="242" spans="1:26" x14ac:dyDescent="0.25">
      <c r="A242" s="2" t="s">
        <v>465</v>
      </c>
      <c r="B242" s="2" t="s">
        <v>239</v>
      </c>
      <c r="C242" s="2">
        <v>4</v>
      </c>
      <c r="D242" s="2">
        <v>3</v>
      </c>
      <c r="E242" s="2">
        <v>6</v>
      </c>
      <c r="F242" s="2">
        <v>2</v>
      </c>
      <c r="G242" s="2">
        <v>3</v>
      </c>
      <c r="H242" s="2">
        <v>3</v>
      </c>
      <c r="I242" s="2">
        <v>7</v>
      </c>
      <c r="J242" s="2">
        <v>15</v>
      </c>
      <c r="K242" s="2">
        <v>62</v>
      </c>
      <c r="L242" s="2">
        <v>9</v>
      </c>
      <c r="M242" s="2">
        <v>43</v>
      </c>
      <c r="N242" s="1">
        <f>AVERAGE(E242:H242)</f>
        <v>3.5</v>
      </c>
      <c r="O242" s="1">
        <f>SUM(I242:M242)/10</f>
        <v>13.6</v>
      </c>
      <c r="P242" s="3">
        <f>VLOOKUP(E242,Tabelka!$E$3:$F$7,2)</f>
        <v>10</v>
      </c>
      <c r="Q242" s="2">
        <f>VLOOKUP(F242,Tabelka!$E$3:$F$7,2)</f>
        <v>0</v>
      </c>
      <c r="R242" s="2">
        <f>VLOOKUP(G242,Tabelka!$E$3:$F$7,2)</f>
        <v>4</v>
      </c>
      <c r="S242" s="2">
        <f>VLOOKUP(H242,Tabelka!$E$3:$F$7,2)</f>
        <v>4</v>
      </c>
      <c r="T242" s="1">
        <f>SUM(P242:S242)</f>
        <v>18</v>
      </c>
      <c r="U242" s="1">
        <f>IF(D242=6,2,0)+C242</f>
        <v>4</v>
      </c>
      <c r="V242" s="2">
        <f>O242+T242+U242</f>
        <v>35.6</v>
      </c>
      <c r="W242" s="2">
        <f>COUNTIF(V$2:V$515,V242)</f>
        <v>3</v>
      </c>
      <c r="X242" s="2">
        <f>COUNTIF(I242:M242,100)</f>
        <v>0</v>
      </c>
      <c r="Y242" s="2">
        <f t="shared" si="6"/>
        <v>22</v>
      </c>
      <c r="Z242" s="2" t="str">
        <f t="shared" si="7"/>
        <v>TAK</v>
      </c>
    </row>
    <row r="243" spans="1:26" x14ac:dyDescent="0.25">
      <c r="A243" s="2" t="s">
        <v>67</v>
      </c>
      <c r="B243" s="2" t="s">
        <v>68</v>
      </c>
      <c r="C243" s="2">
        <v>0</v>
      </c>
      <c r="D243" s="2">
        <v>5</v>
      </c>
      <c r="E243" s="2">
        <v>6</v>
      </c>
      <c r="F243" s="2">
        <v>4</v>
      </c>
      <c r="G243" s="2">
        <v>4</v>
      </c>
      <c r="H243" s="2">
        <v>2</v>
      </c>
      <c r="I243" s="2">
        <v>22</v>
      </c>
      <c r="J243" s="2">
        <v>9</v>
      </c>
      <c r="K243" s="2">
        <v>1</v>
      </c>
      <c r="L243" s="2">
        <v>76</v>
      </c>
      <c r="M243" s="2">
        <v>28</v>
      </c>
      <c r="N243" s="1">
        <f>AVERAGE(E243:H243)</f>
        <v>4</v>
      </c>
      <c r="O243" s="1">
        <f>SUM(I243:M243)/10</f>
        <v>13.6</v>
      </c>
      <c r="P243" s="3">
        <f>VLOOKUP(E243,Tabelka!$E$3:$F$7,2)</f>
        <v>10</v>
      </c>
      <c r="Q243" s="2">
        <f>VLOOKUP(F243,Tabelka!$E$3:$F$7,2)</f>
        <v>6</v>
      </c>
      <c r="R243" s="2">
        <f>VLOOKUP(G243,Tabelka!$E$3:$F$7,2)</f>
        <v>6</v>
      </c>
      <c r="S243" s="2">
        <f>VLOOKUP(H243,Tabelka!$E$3:$F$7,2)</f>
        <v>0</v>
      </c>
      <c r="T243" s="1">
        <f>SUM(P243:S243)</f>
        <v>22</v>
      </c>
      <c r="U243" s="1">
        <f>IF(D243=6,2,0)+C243</f>
        <v>0</v>
      </c>
      <c r="V243" s="2">
        <f>O243+T243+U243</f>
        <v>35.6</v>
      </c>
      <c r="W243" s="2">
        <f>COUNTIF(V$2:V$515,V243)</f>
        <v>3</v>
      </c>
      <c r="X243" s="2">
        <f>COUNTIF(I243:M243,100)</f>
        <v>0</v>
      </c>
      <c r="Y243" s="2">
        <f t="shared" si="6"/>
        <v>22</v>
      </c>
      <c r="Z243" s="2" t="str">
        <f t="shared" si="7"/>
        <v>TAK</v>
      </c>
    </row>
    <row r="244" spans="1:26" x14ac:dyDescent="0.25">
      <c r="A244" s="2" t="s">
        <v>63</v>
      </c>
      <c r="B244" s="2" t="s">
        <v>64</v>
      </c>
      <c r="C244" s="2">
        <v>2</v>
      </c>
      <c r="D244" s="2">
        <v>3</v>
      </c>
      <c r="E244" s="2">
        <v>5</v>
      </c>
      <c r="F244" s="2">
        <v>2</v>
      </c>
      <c r="G244" s="2">
        <v>2</v>
      </c>
      <c r="H244" s="2">
        <v>5</v>
      </c>
      <c r="I244" s="2">
        <v>6</v>
      </c>
      <c r="J244" s="2">
        <v>43</v>
      </c>
      <c r="K244" s="2">
        <v>53</v>
      </c>
      <c r="L244" s="2">
        <v>71</v>
      </c>
      <c r="M244" s="2">
        <v>3</v>
      </c>
      <c r="N244" s="1">
        <f>AVERAGE(E244:H244)</f>
        <v>3.5</v>
      </c>
      <c r="O244" s="1">
        <f>SUM(I244:M244)/10</f>
        <v>17.600000000000001</v>
      </c>
      <c r="P244" s="3">
        <f>VLOOKUP(E244,Tabelka!$E$3:$F$7,2)</f>
        <v>8</v>
      </c>
      <c r="Q244" s="2">
        <f>VLOOKUP(F244,Tabelka!$E$3:$F$7,2)</f>
        <v>0</v>
      </c>
      <c r="R244" s="2">
        <f>VLOOKUP(G244,Tabelka!$E$3:$F$7,2)</f>
        <v>0</v>
      </c>
      <c r="S244" s="2">
        <f>VLOOKUP(H244,Tabelka!$E$3:$F$7,2)</f>
        <v>8</v>
      </c>
      <c r="T244" s="1">
        <f>SUM(P244:S244)</f>
        <v>16</v>
      </c>
      <c r="U244" s="1">
        <f>IF(D244=6,2,0)+C244</f>
        <v>2</v>
      </c>
      <c r="V244" s="2">
        <f>O244+T244+U244</f>
        <v>35.6</v>
      </c>
      <c r="W244" s="2">
        <f>COUNTIF(V$2:V$515,V244)</f>
        <v>3</v>
      </c>
      <c r="X244" s="2">
        <f>COUNTIF(I244:M244,100)</f>
        <v>0</v>
      </c>
      <c r="Y244" s="2">
        <f t="shared" si="6"/>
        <v>18</v>
      </c>
      <c r="Z244" s="2" t="str">
        <f t="shared" si="7"/>
        <v>TAK</v>
      </c>
    </row>
    <row r="245" spans="1:26" x14ac:dyDescent="0.25">
      <c r="A245" s="2" t="s">
        <v>108</v>
      </c>
      <c r="B245" s="2" t="s">
        <v>83</v>
      </c>
      <c r="C245" s="2">
        <v>8</v>
      </c>
      <c r="D245" s="2">
        <v>4</v>
      </c>
      <c r="E245" s="2">
        <v>5</v>
      </c>
      <c r="F245" s="2">
        <v>6</v>
      </c>
      <c r="G245" s="2">
        <v>6</v>
      </c>
      <c r="H245" s="2">
        <v>2</v>
      </c>
      <c r="I245" s="2">
        <v>94</v>
      </c>
      <c r="J245" s="2">
        <v>99</v>
      </c>
      <c r="K245" s="2">
        <v>87</v>
      </c>
      <c r="L245" s="2">
        <v>99</v>
      </c>
      <c r="M245" s="2">
        <v>62</v>
      </c>
      <c r="N245" s="1">
        <f>AVERAGE(E245:H245)</f>
        <v>4.75</v>
      </c>
      <c r="O245" s="1">
        <f>SUM(I245:M245)/10</f>
        <v>44.1</v>
      </c>
      <c r="P245" s="3">
        <f>VLOOKUP(E245,Tabelka!$E$3:$F$7,2)</f>
        <v>8</v>
      </c>
      <c r="Q245" s="2">
        <f>VLOOKUP(F245,Tabelka!$E$3:$F$7,2)</f>
        <v>10</v>
      </c>
      <c r="R245" s="2">
        <f>VLOOKUP(G245,Tabelka!$E$3:$F$7,2)</f>
        <v>10</v>
      </c>
      <c r="S245" s="2">
        <f>VLOOKUP(H245,Tabelka!$E$3:$F$7,2)</f>
        <v>0</v>
      </c>
      <c r="T245" s="1">
        <f>SUM(P245:S245)</f>
        <v>28</v>
      </c>
      <c r="U245" s="1">
        <f>IF(D245=6,2,0)+C245</f>
        <v>8</v>
      </c>
      <c r="V245" s="2">
        <f>O245+T245+U245</f>
        <v>80.099999999999994</v>
      </c>
      <c r="W245" s="2">
        <f>COUNTIF(V$2:V$515,V245)</f>
        <v>2</v>
      </c>
      <c r="X245" s="2">
        <f>COUNTIF(I245:M245,100)</f>
        <v>0</v>
      </c>
      <c r="Y245" s="2">
        <f t="shared" si="6"/>
        <v>36</v>
      </c>
      <c r="Z245" s="2" t="str">
        <f t="shared" si="7"/>
        <v/>
      </c>
    </row>
    <row r="246" spans="1:26" x14ac:dyDescent="0.25">
      <c r="A246" s="2" t="s">
        <v>647</v>
      </c>
      <c r="B246" s="2" t="s">
        <v>32</v>
      </c>
      <c r="C246" s="2">
        <v>5</v>
      </c>
      <c r="D246" s="2">
        <v>6</v>
      </c>
      <c r="E246" s="2">
        <v>5</v>
      </c>
      <c r="F246" s="2">
        <v>6</v>
      </c>
      <c r="G246" s="2">
        <v>5</v>
      </c>
      <c r="H246" s="2">
        <v>4</v>
      </c>
      <c r="I246" s="2">
        <v>92</v>
      </c>
      <c r="J246" s="2">
        <v>67</v>
      </c>
      <c r="K246" s="2">
        <v>92</v>
      </c>
      <c r="L246" s="2">
        <v>79</v>
      </c>
      <c r="M246" s="2">
        <v>81</v>
      </c>
      <c r="N246" s="1">
        <f>AVERAGE(E246:H246)</f>
        <v>5</v>
      </c>
      <c r="O246" s="1">
        <f>SUM(I246:M246)/10</f>
        <v>41.1</v>
      </c>
      <c r="P246" s="3">
        <f>VLOOKUP(E246,Tabelka!$E$3:$F$7,2)</f>
        <v>8</v>
      </c>
      <c r="Q246" s="2">
        <f>VLOOKUP(F246,Tabelka!$E$3:$F$7,2)</f>
        <v>10</v>
      </c>
      <c r="R246" s="2">
        <f>VLOOKUP(G246,Tabelka!$E$3:$F$7,2)</f>
        <v>8</v>
      </c>
      <c r="S246" s="2">
        <f>VLOOKUP(H246,Tabelka!$E$3:$F$7,2)</f>
        <v>6</v>
      </c>
      <c r="T246" s="1">
        <f>SUM(P246:S246)</f>
        <v>32</v>
      </c>
      <c r="U246" s="1">
        <f>IF(D246=6,2,0)+C246</f>
        <v>7</v>
      </c>
      <c r="V246" s="2">
        <f>O246+T246+U246</f>
        <v>80.099999999999994</v>
      </c>
      <c r="W246" s="2">
        <f>COUNTIF(V$2:V$515,V246)</f>
        <v>2</v>
      </c>
      <c r="X246" s="2">
        <f>COUNTIF(I246:M246,100)</f>
        <v>0</v>
      </c>
      <c r="Y246" s="2">
        <f t="shared" si="6"/>
        <v>39</v>
      </c>
      <c r="Z246" s="2" t="str">
        <f t="shared" si="7"/>
        <v/>
      </c>
    </row>
    <row r="247" spans="1:26" x14ac:dyDescent="0.25">
      <c r="A247" s="2" t="s">
        <v>293</v>
      </c>
      <c r="B247" s="2" t="s">
        <v>239</v>
      </c>
      <c r="C247" s="2">
        <v>7</v>
      </c>
      <c r="D247" s="2">
        <v>6</v>
      </c>
      <c r="E247" s="2">
        <v>4</v>
      </c>
      <c r="F247" s="2">
        <v>6</v>
      </c>
      <c r="G247" s="2">
        <v>6</v>
      </c>
      <c r="H247" s="2">
        <v>5</v>
      </c>
      <c r="I247" s="2">
        <v>85</v>
      </c>
      <c r="J247" s="2">
        <v>37</v>
      </c>
      <c r="K247" s="2">
        <v>73</v>
      </c>
      <c r="L247" s="2">
        <v>73</v>
      </c>
      <c r="M247" s="2">
        <v>19</v>
      </c>
      <c r="N247" s="1">
        <f>AVERAGE(E247:H247)</f>
        <v>5.25</v>
      </c>
      <c r="O247" s="1">
        <f>SUM(I247:M247)/10</f>
        <v>28.7</v>
      </c>
      <c r="P247" s="3">
        <f>VLOOKUP(E247,Tabelka!$E$3:$F$7,2)</f>
        <v>6</v>
      </c>
      <c r="Q247" s="2">
        <f>VLOOKUP(F247,Tabelka!$E$3:$F$7,2)</f>
        <v>10</v>
      </c>
      <c r="R247" s="2">
        <f>VLOOKUP(G247,Tabelka!$E$3:$F$7,2)</f>
        <v>10</v>
      </c>
      <c r="S247" s="2">
        <f>VLOOKUP(H247,Tabelka!$E$3:$F$7,2)</f>
        <v>8</v>
      </c>
      <c r="T247" s="1">
        <f>SUM(P247:S247)</f>
        <v>34</v>
      </c>
      <c r="U247" s="1">
        <f>IF(D247=6,2,0)+C247</f>
        <v>9</v>
      </c>
      <c r="V247" s="2">
        <f>O247+T247+U247</f>
        <v>71.7</v>
      </c>
      <c r="W247" s="2">
        <f>COUNTIF(V$2:V$515,V247)</f>
        <v>2</v>
      </c>
      <c r="X247" s="2">
        <f>COUNTIF(I247:M247,100)</f>
        <v>0</v>
      </c>
      <c r="Y247" s="2">
        <f t="shared" si="6"/>
        <v>43</v>
      </c>
      <c r="Z247" s="2" t="str">
        <f t="shared" si="7"/>
        <v>TAK</v>
      </c>
    </row>
    <row r="248" spans="1:26" x14ac:dyDescent="0.25">
      <c r="A248" s="2" t="s">
        <v>616</v>
      </c>
      <c r="B248" s="2" t="s">
        <v>249</v>
      </c>
      <c r="C248" s="2">
        <v>8</v>
      </c>
      <c r="D248" s="2">
        <v>3</v>
      </c>
      <c r="E248" s="2">
        <v>5</v>
      </c>
      <c r="F248" s="2">
        <v>6</v>
      </c>
      <c r="G248" s="2">
        <v>2</v>
      </c>
      <c r="H248" s="2">
        <v>4</v>
      </c>
      <c r="I248" s="2">
        <v>73</v>
      </c>
      <c r="J248" s="2">
        <v>70</v>
      </c>
      <c r="K248" s="2">
        <v>71</v>
      </c>
      <c r="L248" s="2">
        <v>84</v>
      </c>
      <c r="M248" s="2">
        <v>81</v>
      </c>
      <c r="N248" s="1">
        <f>AVERAGE(E248:H248)</f>
        <v>4.25</v>
      </c>
      <c r="O248" s="1">
        <f>SUM(I248:M248)/10</f>
        <v>37.9</v>
      </c>
      <c r="P248" s="3">
        <f>VLOOKUP(E248,Tabelka!$E$3:$F$7,2)</f>
        <v>8</v>
      </c>
      <c r="Q248" s="2">
        <f>VLOOKUP(F248,Tabelka!$E$3:$F$7,2)</f>
        <v>10</v>
      </c>
      <c r="R248" s="2">
        <f>VLOOKUP(G248,Tabelka!$E$3:$F$7,2)</f>
        <v>0</v>
      </c>
      <c r="S248" s="2">
        <f>VLOOKUP(H248,Tabelka!$E$3:$F$7,2)</f>
        <v>6</v>
      </c>
      <c r="T248" s="1">
        <f>SUM(P248:S248)</f>
        <v>24</v>
      </c>
      <c r="U248" s="1">
        <f>IF(D248=6,2,0)+C248</f>
        <v>8</v>
      </c>
      <c r="V248" s="2">
        <f>O248+T248+U248</f>
        <v>69.900000000000006</v>
      </c>
      <c r="W248" s="2">
        <f>COUNTIF(V$2:V$515,V248)</f>
        <v>2</v>
      </c>
      <c r="X248" s="2">
        <f>COUNTIF(I248:M248,100)</f>
        <v>0</v>
      </c>
      <c r="Y248" s="2">
        <f t="shared" si="6"/>
        <v>32</v>
      </c>
      <c r="Z248" s="2" t="str">
        <f t="shared" si="7"/>
        <v/>
      </c>
    </row>
    <row r="249" spans="1:26" x14ac:dyDescent="0.25">
      <c r="A249" s="2" t="s">
        <v>372</v>
      </c>
      <c r="B249" s="2" t="s">
        <v>180</v>
      </c>
      <c r="C249" s="2">
        <v>8</v>
      </c>
      <c r="D249" s="2">
        <v>3</v>
      </c>
      <c r="E249" s="2">
        <v>5</v>
      </c>
      <c r="F249" s="2">
        <v>2</v>
      </c>
      <c r="G249" s="2">
        <v>5</v>
      </c>
      <c r="H249" s="2">
        <v>3</v>
      </c>
      <c r="I249" s="2">
        <v>99</v>
      </c>
      <c r="J249" s="2">
        <v>90</v>
      </c>
      <c r="K249" s="2">
        <v>59</v>
      </c>
      <c r="L249" s="2">
        <v>78</v>
      </c>
      <c r="M249" s="2">
        <v>93</v>
      </c>
      <c r="N249" s="1">
        <f>AVERAGE(E249:H249)</f>
        <v>3.75</v>
      </c>
      <c r="O249" s="1">
        <f>SUM(I249:M249)/10</f>
        <v>41.9</v>
      </c>
      <c r="P249" s="3">
        <f>VLOOKUP(E249,Tabelka!$E$3:$F$7,2)</f>
        <v>8</v>
      </c>
      <c r="Q249" s="2">
        <f>VLOOKUP(F249,Tabelka!$E$3:$F$7,2)</f>
        <v>0</v>
      </c>
      <c r="R249" s="2">
        <f>VLOOKUP(G249,Tabelka!$E$3:$F$7,2)</f>
        <v>8</v>
      </c>
      <c r="S249" s="2">
        <f>VLOOKUP(H249,Tabelka!$E$3:$F$7,2)</f>
        <v>4</v>
      </c>
      <c r="T249" s="1">
        <f>SUM(P249:S249)</f>
        <v>20</v>
      </c>
      <c r="U249" s="1">
        <f>IF(D249=6,2,0)+C249</f>
        <v>8</v>
      </c>
      <c r="V249" s="2">
        <f>O249+T249+U249</f>
        <v>69.900000000000006</v>
      </c>
      <c r="W249" s="2">
        <f>COUNTIF(V$2:V$515,V249)</f>
        <v>2</v>
      </c>
      <c r="X249" s="2">
        <f>COUNTIF(I249:M249,100)</f>
        <v>0</v>
      </c>
      <c r="Y249" s="2">
        <f t="shared" si="6"/>
        <v>28</v>
      </c>
      <c r="Z249" s="2" t="str">
        <f t="shared" si="7"/>
        <v/>
      </c>
    </row>
    <row r="250" spans="1:26" x14ac:dyDescent="0.25">
      <c r="A250" s="2" t="s">
        <v>418</v>
      </c>
      <c r="B250" s="2" t="s">
        <v>32</v>
      </c>
      <c r="C250" s="2">
        <v>8</v>
      </c>
      <c r="D250" s="2">
        <v>5</v>
      </c>
      <c r="E250" s="2">
        <v>6</v>
      </c>
      <c r="F250" s="2">
        <v>5</v>
      </c>
      <c r="G250" s="2">
        <v>6</v>
      </c>
      <c r="H250" s="2">
        <v>5</v>
      </c>
      <c r="I250" s="2">
        <v>5</v>
      </c>
      <c r="J250" s="2">
        <v>84</v>
      </c>
      <c r="K250" s="2">
        <v>88</v>
      </c>
      <c r="L250" s="2">
        <v>35</v>
      </c>
      <c r="M250" s="2">
        <v>40</v>
      </c>
      <c r="N250" s="1">
        <f>AVERAGE(E250:H250)</f>
        <v>5.5</v>
      </c>
      <c r="O250" s="1">
        <f>SUM(I250:M250)/10</f>
        <v>25.2</v>
      </c>
      <c r="P250" s="3">
        <f>VLOOKUP(E250,Tabelka!$E$3:$F$7,2)</f>
        <v>10</v>
      </c>
      <c r="Q250" s="2">
        <f>VLOOKUP(F250,Tabelka!$E$3:$F$7,2)</f>
        <v>8</v>
      </c>
      <c r="R250" s="2">
        <f>VLOOKUP(G250,Tabelka!$E$3:$F$7,2)</f>
        <v>10</v>
      </c>
      <c r="S250" s="2">
        <f>VLOOKUP(H250,Tabelka!$E$3:$F$7,2)</f>
        <v>8</v>
      </c>
      <c r="T250" s="1">
        <f>SUM(P250:S250)</f>
        <v>36</v>
      </c>
      <c r="U250" s="1">
        <f>IF(D250=6,2,0)+C250</f>
        <v>8</v>
      </c>
      <c r="V250" s="2">
        <f>O250+T250+U250</f>
        <v>69.2</v>
      </c>
      <c r="W250" s="2">
        <f>COUNTIF(V$2:V$515,V250)</f>
        <v>2</v>
      </c>
      <c r="X250" s="2">
        <f>COUNTIF(I250:M250,100)</f>
        <v>0</v>
      </c>
      <c r="Y250" s="2">
        <f t="shared" si="6"/>
        <v>44</v>
      </c>
      <c r="Z250" s="2" t="str">
        <f t="shared" si="7"/>
        <v>TAK</v>
      </c>
    </row>
    <row r="251" spans="1:26" x14ac:dyDescent="0.25">
      <c r="A251" s="2" t="s">
        <v>583</v>
      </c>
      <c r="B251" s="2" t="s">
        <v>133</v>
      </c>
      <c r="C251" s="2">
        <v>8</v>
      </c>
      <c r="D251" s="2">
        <v>3</v>
      </c>
      <c r="E251" s="2">
        <v>5</v>
      </c>
      <c r="F251" s="2">
        <v>5</v>
      </c>
      <c r="G251" s="2">
        <v>5</v>
      </c>
      <c r="H251" s="2">
        <v>6</v>
      </c>
      <c r="I251" s="2">
        <v>63</v>
      </c>
      <c r="J251" s="2">
        <v>66</v>
      </c>
      <c r="K251" s="2">
        <v>71</v>
      </c>
      <c r="L251" s="2">
        <v>11</v>
      </c>
      <c r="M251" s="2">
        <v>57</v>
      </c>
      <c r="N251" s="1">
        <f>AVERAGE(E251:H251)</f>
        <v>5.25</v>
      </c>
      <c r="O251" s="1">
        <f>SUM(I251:M251)/10</f>
        <v>26.8</v>
      </c>
      <c r="P251" s="3">
        <f>VLOOKUP(E251,Tabelka!$E$3:$F$7,2)</f>
        <v>8</v>
      </c>
      <c r="Q251" s="2">
        <f>VLOOKUP(F251,Tabelka!$E$3:$F$7,2)</f>
        <v>8</v>
      </c>
      <c r="R251" s="2">
        <f>VLOOKUP(G251,Tabelka!$E$3:$F$7,2)</f>
        <v>8</v>
      </c>
      <c r="S251" s="2">
        <f>VLOOKUP(H251,Tabelka!$E$3:$F$7,2)</f>
        <v>10</v>
      </c>
      <c r="T251" s="1">
        <f>SUM(P251:S251)</f>
        <v>34</v>
      </c>
      <c r="U251" s="1">
        <f>IF(D251=6,2,0)+C251</f>
        <v>8</v>
      </c>
      <c r="V251" s="2">
        <f>O251+T251+U251</f>
        <v>68.8</v>
      </c>
      <c r="W251" s="2">
        <f>COUNTIF(V$2:V$515,V251)</f>
        <v>2</v>
      </c>
      <c r="X251" s="2">
        <f>COUNTIF(I251:M251,100)</f>
        <v>0</v>
      </c>
      <c r="Y251" s="2">
        <f t="shared" si="6"/>
        <v>42</v>
      </c>
      <c r="Z251" s="2" t="str">
        <f t="shared" si="7"/>
        <v>TAK</v>
      </c>
    </row>
    <row r="252" spans="1:26" x14ac:dyDescent="0.25">
      <c r="A252" s="2" t="s">
        <v>631</v>
      </c>
      <c r="B252" s="2" t="s">
        <v>288</v>
      </c>
      <c r="C252" s="2">
        <v>8</v>
      </c>
      <c r="D252" s="2">
        <v>3</v>
      </c>
      <c r="E252" s="2">
        <v>2</v>
      </c>
      <c r="F252" s="2">
        <v>4</v>
      </c>
      <c r="G252" s="2">
        <v>6</v>
      </c>
      <c r="H252" s="2">
        <v>6</v>
      </c>
      <c r="I252" s="2">
        <v>99</v>
      </c>
      <c r="J252" s="2">
        <v>51</v>
      </c>
      <c r="K252" s="2">
        <v>25</v>
      </c>
      <c r="L252" s="2">
        <v>89</v>
      </c>
      <c r="M252" s="2">
        <v>73</v>
      </c>
      <c r="N252" s="1">
        <f>AVERAGE(E252:H252)</f>
        <v>4.5</v>
      </c>
      <c r="O252" s="1">
        <f>SUM(I252:M252)/10</f>
        <v>33.700000000000003</v>
      </c>
      <c r="P252" s="3">
        <f>VLOOKUP(E252,Tabelka!$E$3:$F$7,2)</f>
        <v>0</v>
      </c>
      <c r="Q252" s="2">
        <f>VLOOKUP(F252,Tabelka!$E$3:$F$7,2)</f>
        <v>6</v>
      </c>
      <c r="R252" s="2">
        <f>VLOOKUP(G252,Tabelka!$E$3:$F$7,2)</f>
        <v>10</v>
      </c>
      <c r="S252" s="2">
        <f>VLOOKUP(H252,Tabelka!$E$3:$F$7,2)</f>
        <v>10</v>
      </c>
      <c r="T252" s="1">
        <f>SUM(P252:S252)</f>
        <v>26</v>
      </c>
      <c r="U252" s="1">
        <f>IF(D252=6,2,0)+C252</f>
        <v>8</v>
      </c>
      <c r="V252" s="2">
        <f>O252+T252+U252</f>
        <v>67.7</v>
      </c>
      <c r="W252" s="2">
        <f>COUNTIF(V$2:V$515,V252)</f>
        <v>2</v>
      </c>
      <c r="X252" s="2">
        <f>COUNTIF(I252:M252,100)</f>
        <v>0</v>
      </c>
      <c r="Y252" s="2">
        <f t="shared" si="6"/>
        <v>34</v>
      </c>
      <c r="Z252" s="2" t="str">
        <f t="shared" si="7"/>
        <v>TAK</v>
      </c>
    </row>
    <row r="253" spans="1:26" x14ac:dyDescent="0.25">
      <c r="A253" s="2" t="s">
        <v>127</v>
      </c>
      <c r="B253" s="2" t="s">
        <v>90</v>
      </c>
      <c r="C253" s="2">
        <v>2</v>
      </c>
      <c r="D253" s="2">
        <v>6</v>
      </c>
      <c r="E253" s="2">
        <v>6</v>
      </c>
      <c r="F253" s="2">
        <v>3</v>
      </c>
      <c r="G253" s="2">
        <v>6</v>
      </c>
      <c r="H253" s="2">
        <v>2</v>
      </c>
      <c r="I253" s="2">
        <v>71</v>
      </c>
      <c r="J253" s="2">
        <v>95</v>
      </c>
      <c r="K253" s="2">
        <v>90</v>
      </c>
      <c r="L253" s="2">
        <v>50</v>
      </c>
      <c r="M253" s="2">
        <v>91</v>
      </c>
      <c r="N253" s="1">
        <f>AVERAGE(E253:H253)</f>
        <v>4.25</v>
      </c>
      <c r="O253" s="1">
        <f>SUM(I253:M253)/10</f>
        <v>39.700000000000003</v>
      </c>
      <c r="P253" s="3">
        <f>VLOOKUP(E253,Tabelka!$E$3:$F$7,2)</f>
        <v>10</v>
      </c>
      <c r="Q253" s="2">
        <f>VLOOKUP(F253,Tabelka!$E$3:$F$7,2)</f>
        <v>4</v>
      </c>
      <c r="R253" s="2">
        <f>VLOOKUP(G253,Tabelka!$E$3:$F$7,2)</f>
        <v>10</v>
      </c>
      <c r="S253" s="2">
        <f>VLOOKUP(H253,Tabelka!$E$3:$F$7,2)</f>
        <v>0</v>
      </c>
      <c r="T253" s="1">
        <f>SUM(P253:S253)</f>
        <v>24</v>
      </c>
      <c r="U253" s="1">
        <f>IF(D253=6,2,0)+C253</f>
        <v>4</v>
      </c>
      <c r="V253" s="2">
        <f>O253+T253+U253</f>
        <v>67.7</v>
      </c>
      <c r="W253" s="2">
        <f>COUNTIF(V$2:V$515,V253)</f>
        <v>2</v>
      </c>
      <c r="X253" s="2">
        <f>COUNTIF(I253:M253,100)</f>
        <v>0</v>
      </c>
      <c r="Y253" s="2">
        <f t="shared" si="6"/>
        <v>28</v>
      </c>
      <c r="Z253" s="2" t="str">
        <f t="shared" si="7"/>
        <v/>
      </c>
    </row>
    <row r="254" spans="1:26" x14ac:dyDescent="0.25">
      <c r="A254" s="2" t="s">
        <v>292</v>
      </c>
      <c r="B254" s="2" t="s">
        <v>225</v>
      </c>
      <c r="C254" s="2">
        <v>7</v>
      </c>
      <c r="D254" s="2">
        <v>6</v>
      </c>
      <c r="E254" s="2">
        <v>4</v>
      </c>
      <c r="F254" s="2">
        <v>5</v>
      </c>
      <c r="G254" s="2">
        <v>4</v>
      </c>
      <c r="H254" s="2">
        <v>6</v>
      </c>
      <c r="I254" s="2">
        <v>52</v>
      </c>
      <c r="J254" s="2">
        <v>32</v>
      </c>
      <c r="K254" s="2">
        <v>57</v>
      </c>
      <c r="L254" s="2">
        <v>58</v>
      </c>
      <c r="M254" s="2">
        <v>67</v>
      </c>
      <c r="N254" s="1">
        <f>AVERAGE(E254:H254)</f>
        <v>4.75</v>
      </c>
      <c r="O254" s="1">
        <f>SUM(I254:M254)/10</f>
        <v>26.6</v>
      </c>
      <c r="P254" s="3">
        <f>VLOOKUP(E254,Tabelka!$E$3:$F$7,2)</f>
        <v>6</v>
      </c>
      <c r="Q254" s="2">
        <f>VLOOKUP(F254,Tabelka!$E$3:$F$7,2)</f>
        <v>8</v>
      </c>
      <c r="R254" s="2">
        <f>VLOOKUP(G254,Tabelka!$E$3:$F$7,2)</f>
        <v>6</v>
      </c>
      <c r="S254" s="2">
        <f>VLOOKUP(H254,Tabelka!$E$3:$F$7,2)</f>
        <v>10</v>
      </c>
      <c r="T254" s="1">
        <f>SUM(P254:S254)</f>
        <v>30</v>
      </c>
      <c r="U254" s="1">
        <f>IF(D254=6,2,0)+C254</f>
        <v>9</v>
      </c>
      <c r="V254" s="2">
        <f>O254+T254+U254</f>
        <v>65.599999999999994</v>
      </c>
      <c r="W254" s="2">
        <f>COUNTIF(V$2:V$515,V254)</f>
        <v>2</v>
      </c>
      <c r="X254" s="2">
        <f>COUNTIF(I254:M254,100)</f>
        <v>0</v>
      </c>
      <c r="Y254" s="2">
        <f t="shared" si="6"/>
        <v>39</v>
      </c>
      <c r="Z254" s="2" t="str">
        <f t="shared" si="7"/>
        <v>TAK</v>
      </c>
    </row>
    <row r="255" spans="1:26" x14ac:dyDescent="0.25">
      <c r="A255" s="2" t="s">
        <v>610</v>
      </c>
      <c r="B255" s="2" t="s">
        <v>395</v>
      </c>
      <c r="C255" s="2">
        <v>4</v>
      </c>
      <c r="D255" s="2">
        <v>3</v>
      </c>
      <c r="E255" s="2">
        <v>6</v>
      </c>
      <c r="F255" s="2">
        <v>4</v>
      </c>
      <c r="G255" s="2">
        <v>6</v>
      </c>
      <c r="H255" s="2">
        <v>6</v>
      </c>
      <c r="I255" s="2">
        <v>90</v>
      </c>
      <c r="J255" s="2">
        <v>31</v>
      </c>
      <c r="K255" s="2">
        <v>75</v>
      </c>
      <c r="L255" s="2">
        <v>1</v>
      </c>
      <c r="M255" s="2">
        <v>58</v>
      </c>
      <c r="N255" s="1">
        <f>AVERAGE(E255:H255)</f>
        <v>5.5</v>
      </c>
      <c r="O255" s="1">
        <f>SUM(I255:M255)/10</f>
        <v>25.5</v>
      </c>
      <c r="P255" s="3">
        <f>VLOOKUP(E255,Tabelka!$E$3:$F$7,2)</f>
        <v>10</v>
      </c>
      <c r="Q255" s="2">
        <f>VLOOKUP(F255,Tabelka!$E$3:$F$7,2)</f>
        <v>6</v>
      </c>
      <c r="R255" s="2">
        <f>VLOOKUP(G255,Tabelka!$E$3:$F$7,2)</f>
        <v>10</v>
      </c>
      <c r="S255" s="2">
        <f>VLOOKUP(H255,Tabelka!$E$3:$F$7,2)</f>
        <v>10</v>
      </c>
      <c r="T255" s="1">
        <f>SUM(P255:S255)</f>
        <v>36</v>
      </c>
      <c r="U255" s="1">
        <f>IF(D255=6,2,0)+C255</f>
        <v>4</v>
      </c>
      <c r="V255" s="2">
        <f>O255+T255+U255</f>
        <v>65.5</v>
      </c>
      <c r="W255" s="2">
        <f>COUNTIF(V$2:V$515,V255)</f>
        <v>2</v>
      </c>
      <c r="X255" s="2">
        <f>COUNTIF(I255:M255,100)</f>
        <v>0</v>
      </c>
      <c r="Y255" s="2">
        <f t="shared" si="6"/>
        <v>40</v>
      </c>
      <c r="Z255" s="2" t="str">
        <f t="shared" si="7"/>
        <v>TAK</v>
      </c>
    </row>
    <row r="256" spans="1:26" x14ac:dyDescent="0.25">
      <c r="A256" s="2" t="s">
        <v>573</v>
      </c>
      <c r="B256" s="2" t="s">
        <v>526</v>
      </c>
      <c r="C256" s="2">
        <v>4</v>
      </c>
      <c r="D256" s="2">
        <v>3</v>
      </c>
      <c r="E256" s="2">
        <v>5</v>
      </c>
      <c r="F256" s="2">
        <v>6</v>
      </c>
      <c r="G256" s="2">
        <v>3</v>
      </c>
      <c r="H256" s="2">
        <v>4</v>
      </c>
      <c r="I256" s="2">
        <v>68</v>
      </c>
      <c r="J256" s="2">
        <v>19</v>
      </c>
      <c r="K256" s="2">
        <v>94</v>
      </c>
      <c r="L256" s="2">
        <v>92</v>
      </c>
      <c r="M256" s="2">
        <v>62</v>
      </c>
      <c r="N256" s="1">
        <f>AVERAGE(E256:H256)</f>
        <v>4.5</v>
      </c>
      <c r="O256" s="1">
        <f>SUM(I256:M256)/10</f>
        <v>33.5</v>
      </c>
      <c r="P256" s="3">
        <f>VLOOKUP(E256,Tabelka!$E$3:$F$7,2)</f>
        <v>8</v>
      </c>
      <c r="Q256" s="2">
        <f>VLOOKUP(F256,Tabelka!$E$3:$F$7,2)</f>
        <v>10</v>
      </c>
      <c r="R256" s="2">
        <f>VLOOKUP(G256,Tabelka!$E$3:$F$7,2)</f>
        <v>4</v>
      </c>
      <c r="S256" s="2">
        <f>VLOOKUP(H256,Tabelka!$E$3:$F$7,2)</f>
        <v>6</v>
      </c>
      <c r="T256" s="1">
        <f>SUM(P256:S256)</f>
        <v>28</v>
      </c>
      <c r="U256" s="1">
        <f>IF(D256=6,2,0)+C256</f>
        <v>4</v>
      </c>
      <c r="V256" s="2">
        <f>O256+T256+U256</f>
        <v>65.5</v>
      </c>
      <c r="W256" s="2">
        <f>COUNTIF(V$2:V$515,V256)</f>
        <v>2</v>
      </c>
      <c r="X256" s="2">
        <f>COUNTIF(I256:M256,100)</f>
        <v>0</v>
      </c>
      <c r="Y256" s="2">
        <f t="shared" si="6"/>
        <v>32</v>
      </c>
      <c r="Z256" s="2" t="str">
        <f t="shared" si="7"/>
        <v/>
      </c>
    </row>
    <row r="257" spans="1:26" x14ac:dyDescent="0.25">
      <c r="A257" s="2" t="s">
        <v>264</v>
      </c>
      <c r="B257" s="2" t="s">
        <v>246</v>
      </c>
      <c r="C257" s="2">
        <v>8</v>
      </c>
      <c r="D257" s="2">
        <v>3</v>
      </c>
      <c r="E257" s="2">
        <v>5</v>
      </c>
      <c r="F257" s="2">
        <v>5</v>
      </c>
      <c r="G257" s="2">
        <v>5</v>
      </c>
      <c r="H257" s="2">
        <v>6</v>
      </c>
      <c r="I257" s="2">
        <v>55</v>
      </c>
      <c r="J257" s="2">
        <v>10</v>
      </c>
      <c r="K257" s="2">
        <v>80</v>
      </c>
      <c r="L257" s="2">
        <v>8</v>
      </c>
      <c r="M257" s="2">
        <v>78</v>
      </c>
      <c r="N257" s="1">
        <f>AVERAGE(E257:H257)</f>
        <v>5.25</v>
      </c>
      <c r="O257" s="1">
        <f>SUM(I257:M257)/10</f>
        <v>23.1</v>
      </c>
      <c r="P257" s="3">
        <f>VLOOKUP(E257,Tabelka!$E$3:$F$7,2)</f>
        <v>8</v>
      </c>
      <c r="Q257" s="2">
        <f>VLOOKUP(F257,Tabelka!$E$3:$F$7,2)</f>
        <v>8</v>
      </c>
      <c r="R257" s="2">
        <f>VLOOKUP(G257,Tabelka!$E$3:$F$7,2)</f>
        <v>8</v>
      </c>
      <c r="S257" s="2">
        <f>VLOOKUP(H257,Tabelka!$E$3:$F$7,2)</f>
        <v>10</v>
      </c>
      <c r="T257" s="1">
        <f>SUM(P257:S257)</f>
        <v>34</v>
      </c>
      <c r="U257" s="1">
        <f>IF(D257=6,2,0)+C257</f>
        <v>8</v>
      </c>
      <c r="V257" s="2">
        <f>O257+T257+U257</f>
        <v>65.099999999999994</v>
      </c>
      <c r="W257" s="2">
        <f>COUNTIF(V$2:V$515,V257)</f>
        <v>2</v>
      </c>
      <c r="X257" s="2">
        <f>COUNTIF(I257:M257,100)</f>
        <v>0</v>
      </c>
      <c r="Y257" s="2">
        <f t="shared" si="6"/>
        <v>42</v>
      </c>
      <c r="Z257" s="2" t="str">
        <f t="shared" si="7"/>
        <v>TAK</v>
      </c>
    </row>
    <row r="258" spans="1:26" x14ac:dyDescent="0.25">
      <c r="A258" s="2" t="s">
        <v>655</v>
      </c>
      <c r="B258" s="2" t="s">
        <v>38</v>
      </c>
      <c r="C258" s="2">
        <v>7</v>
      </c>
      <c r="D258" s="2">
        <v>2</v>
      </c>
      <c r="E258" s="2">
        <v>6</v>
      </c>
      <c r="F258" s="2">
        <v>6</v>
      </c>
      <c r="G258" s="2">
        <v>6</v>
      </c>
      <c r="H258" s="2">
        <v>5</v>
      </c>
      <c r="I258" s="2">
        <v>27</v>
      </c>
      <c r="J258" s="2">
        <v>93</v>
      </c>
      <c r="K258" s="2">
        <v>10</v>
      </c>
      <c r="L258" s="2">
        <v>43</v>
      </c>
      <c r="M258" s="2">
        <v>28</v>
      </c>
      <c r="N258" s="1">
        <f>AVERAGE(E258:H258)</f>
        <v>5.75</v>
      </c>
      <c r="O258" s="1">
        <f>SUM(I258:M258)/10</f>
        <v>20.100000000000001</v>
      </c>
      <c r="P258" s="3">
        <f>VLOOKUP(E258,Tabelka!$E$3:$F$7,2)</f>
        <v>10</v>
      </c>
      <c r="Q258" s="2">
        <f>VLOOKUP(F258,Tabelka!$E$3:$F$7,2)</f>
        <v>10</v>
      </c>
      <c r="R258" s="2">
        <f>VLOOKUP(G258,Tabelka!$E$3:$F$7,2)</f>
        <v>10</v>
      </c>
      <c r="S258" s="2">
        <f>VLOOKUP(H258,Tabelka!$E$3:$F$7,2)</f>
        <v>8</v>
      </c>
      <c r="T258" s="1">
        <f>SUM(P258:S258)</f>
        <v>38</v>
      </c>
      <c r="U258" s="1">
        <f>IF(D258=6,2,0)+C258</f>
        <v>7</v>
      </c>
      <c r="V258" s="2">
        <f>O258+T258+U258</f>
        <v>65.099999999999994</v>
      </c>
      <c r="W258" s="2">
        <f>COUNTIF(V$2:V$515,V258)</f>
        <v>2</v>
      </c>
      <c r="X258" s="2">
        <f>COUNTIF(I258:M258,100)</f>
        <v>0</v>
      </c>
      <c r="Y258" s="2">
        <f t="shared" si="6"/>
        <v>45</v>
      </c>
      <c r="Z258" s="2" t="str">
        <f t="shared" si="7"/>
        <v>TAK</v>
      </c>
    </row>
    <row r="259" spans="1:26" x14ac:dyDescent="0.25">
      <c r="A259" s="2" t="s">
        <v>458</v>
      </c>
      <c r="B259" s="2" t="s">
        <v>74</v>
      </c>
      <c r="C259" s="2">
        <v>2</v>
      </c>
      <c r="D259" s="2">
        <v>3</v>
      </c>
      <c r="E259" s="2">
        <v>6</v>
      </c>
      <c r="F259" s="2">
        <v>6</v>
      </c>
      <c r="G259" s="2">
        <v>4</v>
      </c>
      <c r="H259" s="2">
        <v>4</v>
      </c>
      <c r="I259" s="2">
        <v>61</v>
      </c>
      <c r="J259" s="2">
        <v>3</v>
      </c>
      <c r="K259" s="2">
        <v>88</v>
      </c>
      <c r="L259" s="2">
        <v>72</v>
      </c>
      <c r="M259" s="2">
        <v>84</v>
      </c>
      <c r="N259" s="1">
        <f>AVERAGE(E259:H259)</f>
        <v>5</v>
      </c>
      <c r="O259" s="1">
        <f>SUM(I259:M259)/10</f>
        <v>30.8</v>
      </c>
      <c r="P259" s="3">
        <f>VLOOKUP(E259,Tabelka!$E$3:$F$7,2)</f>
        <v>10</v>
      </c>
      <c r="Q259" s="2">
        <f>VLOOKUP(F259,Tabelka!$E$3:$F$7,2)</f>
        <v>10</v>
      </c>
      <c r="R259" s="2">
        <f>VLOOKUP(G259,Tabelka!$E$3:$F$7,2)</f>
        <v>6</v>
      </c>
      <c r="S259" s="2">
        <f>VLOOKUP(H259,Tabelka!$E$3:$F$7,2)</f>
        <v>6</v>
      </c>
      <c r="T259" s="1">
        <f>SUM(P259:S259)</f>
        <v>32</v>
      </c>
      <c r="U259" s="1">
        <f>IF(D259=6,2,0)+C259</f>
        <v>2</v>
      </c>
      <c r="V259" s="2">
        <f>O259+T259+U259</f>
        <v>64.8</v>
      </c>
      <c r="W259" s="2">
        <f>COUNTIF(V$2:V$515,V259)</f>
        <v>2</v>
      </c>
      <c r="X259" s="2">
        <f>COUNTIF(I259:M259,100)</f>
        <v>0</v>
      </c>
      <c r="Y259" s="2">
        <f t="shared" ref="Y259:Y322" si="8">T259+U259</f>
        <v>34</v>
      </c>
      <c r="Z259" s="2" t="str">
        <f t="shared" ref="Z259:Z322" si="9">IF(Y259&gt;O259,"TAK","")</f>
        <v>TAK</v>
      </c>
    </row>
    <row r="260" spans="1:26" x14ac:dyDescent="0.25">
      <c r="A260" s="2" t="s">
        <v>312</v>
      </c>
      <c r="B260" s="2" t="s">
        <v>313</v>
      </c>
      <c r="C260" s="2">
        <v>5</v>
      </c>
      <c r="D260" s="2">
        <v>2</v>
      </c>
      <c r="E260" s="2">
        <v>4</v>
      </c>
      <c r="F260" s="2">
        <v>5</v>
      </c>
      <c r="G260" s="2">
        <v>6</v>
      </c>
      <c r="H260" s="2">
        <v>4</v>
      </c>
      <c r="I260" s="2">
        <v>68</v>
      </c>
      <c r="J260" s="2">
        <v>37</v>
      </c>
      <c r="K260" s="2">
        <v>91</v>
      </c>
      <c r="L260" s="2">
        <v>56</v>
      </c>
      <c r="M260" s="2">
        <v>46</v>
      </c>
      <c r="N260" s="1">
        <f>AVERAGE(E260:H260)</f>
        <v>4.75</v>
      </c>
      <c r="O260" s="1">
        <f>SUM(I260:M260)/10</f>
        <v>29.8</v>
      </c>
      <c r="P260" s="3">
        <f>VLOOKUP(E260,Tabelka!$E$3:$F$7,2)</f>
        <v>6</v>
      </c>
      <c r="Q260" s="2">
        <f>VLOOKUP(F260,Tabelka!$E$3:$F$7,2)</f>
        <v>8</v>
      </c>
      <c r="R260" s="2">
        <f>VLOOKUP(G260,Tabelka!$E$3:$F$7,2)</f>
        <v>10</v>
      </c>
      <c r="S260" s="2">
        <f>VLOOKUP(H260,Tabelka!$E$3:$F$7,2)</f>
        <v>6</v>
      </c>
      <c r="T260" s="1">
        <f>SUM(P260:S260)</f>
        <v>30</v>
      </c>
      <c r="U260" s="1">
        <f>IF(D260=6,2,0)+C260</f>
        <v>5</v>
      </c>
      <c r="V260" s="2">
        <f>O260+T260+U260</f>
        <v>64.8</v>
      </c>
      <c r="W260" s="2">
        <f>COUNTIF(V$2:V$515,V260)</f>
        <v>2</v>
      </c>
      <c r="X260" s="2">
        <f>COUNTIF(I260:M260,100)</f>
        <v>0</v>
      </c>
      <c r="Y260" s="2">
        <f t="shared" si="8"/>
        <v>35</v>
      </c>
      <c r="Z260" s="2" t="str">
        <f t="shared" si="9"/>
        <v>TAK</v>
      </c>
    </row>
    <row r="261" spans="1:26" x14ac:dyDescent="0.25">
      <c r="A261" s="2" t="s">
        <v>598</v>
      </c>
      <c r="B261" s="2" t="s">
        <v>166</v>
      </c>
      <c r="C261" s="2">
        <v>8</v>
      </c>
      <c r="D261" s="2">
        <v>5</v>
      </c>
      <c r="E261" s="2">
        <v>5</v>
      </c>
      <c r="F261" s="2">
        <v>4</v>
      </c>
      <c r="G261" s="2">
        <v>6</v>
      </c>
      <c r="H261" s="2">
        <v>2</v>
      </c>
      <c r="I261" s="2">
        <v>60</v>
      </c>
      <c r="J261" s="2">
        <v>31</v>
      </c>
      <c r="K261" s="2">
        <v>86</v>
      </c>
      <c r="L261" s="2">
        <v>76</v>
      </c>
      <c r="M261" s="2">
        <v>64</v>
      </c>
      <c r="N261" s="1">
        <f>AVERAGE(E261:H261)</f>
        <v>4.25</v>
      </c>
      <c r="O261" s="1">
        <f>SUM(I261:M261)/10</f>
        <v>31.7</v>
      </c>
      <c r="P261" s="3">
        <f>VLOOKUP(E261,Tabelka!$E$3:$F$7,2)</f>
        <v>8</v>
      </c>
      <c r="Q261" s="2">
        <f>VLOOKUP(F261,Tabelka!$E$3:$F$7,2)</f>
        <v>6</v>
      </c>
      <c r="R261" s="2">
        <f>VLOOKUP(G261,Tabelka!$E$3:$F$7,2)</f>
        <v>10</v>
      </c>
      <c r="S261" s="2">
        <f>VLOOKUP(H261,Tabelka!$E$3:$F$7,2)</f>
        <v>0</v>
      </c>
      <c r="T261" s="1">
        <f>SUM(P261:S261)</f>
        <v>24</v>
      </c>
      <c r="U261" s="1">
        <f>IF(D261=6,2,0)+C261</f>
        <v>8</v>
      </c>
      <c r="V261" s="2">
        <f>O261+T261+U261</f>
        <v>63.7</v>
      </c>
      <c r="W261" s="2">
        <f>COUNTIF(V$2:V$515,V261)</f>
        <v>2</v>
      </c>
      <c r="X261" s="2">
        <f>COUNTIF(I261:M261,100)</f>
        <v>0</v>
      </c>
      <c r="Y261" s="2">
        <f t="shared" si="8"/>
        <v>32</v>
      </c>
      <c r="Z261" s="2" t="str">
        <f t="shared" si="9"/>
        <v>TAK</v>
      </c>
    </row>
    <row r="262" spans="1:26" x14ac:dyDescent="0.25">
      <c r="A262" s="2" t="s">
        <v>84</v>
      </c>
      <c r="B262" s="2" t="s">
        <v>38</v>
      </c>
      <c r="C262" s="2">
        <v>7</v>
      </c>
      <c r="D262" s="2">
        <v>4</v>
      </c>
      <c r="E262" s="2">
        <v>6</v>
      </c>
      <c r="F262" s="2">
        <v>4</v>
      </c>
      <c r="G262" s="2">
        <v>3</v>
      </c>
      <c r="H262" s="2">
        <v>3</v>
      </c>
      <c r="I262" s="2">
        <v>12</v>
      </c>
      <c r="J262" s="2">
        <v>86</v>
      </c>
      <c r="K262" s="2">
        <v>61</v>
      </c>
      <c r="L262" s="2">
        <v>94</v>
      </c>
      <c r="M262" s="2">
        <v>74</v>
      </c>
      <c r="N262" s="1">
        <f>AVERAGE(E262:H262)</f>
        <v>4</v>
      </c>
      <c r="O262" s="1">
        <f>SUM(I262:M262)/10</f>
        <v>32.700000000000003</v>
      </c>
      <c r="P262" s="3">
        <f>VLOOKUP(E262,Tabelka!$E$3:$F$7,2)</f>
        <v>10</v>
      </c>
      <c r="Q262" s="2">
        <f>VLOOKUP(F262,Tabelka!$E$3:$F$7,2)</f>
        <v>6</v>
      </c>
      <c r="R262" s="2">
        <f>VLOOKUP(G262,Tabelka!$E$3:$F$7,2)</f>
        <v>4</v>
      </c>
      <c r="S262" s="2">
        <f>VLOOKUP(H262,Tabelka!$E$3:$F$7,2)</f>
        <v>4</v>
      </c>
      <c r="T262" s="1">
        <f>SUM(P262:S262)</f>
        <v>24</v>
      </c>
      <c r="U262" s="1">
        <f>IF(D262=6,2,0)+C262</f>
        <v>7</v>
      </c>
      <c r="V262" s="2">
        <f>O262+T262+U262</f>
        <v>63.7</v>
      </c>
      <c r="W262" s="2">
        <f>COUNTIF(V$2:V$515,V262)</f>
        <v>2</v>
      </c>
      <c r="X262" s="2">
        <f>COUNTIF(I262:M262,100)</f>
        <v>0</v>
      </c>
      <c r="Y262" s="2">
        <f t="shared" si="8"/>
        <v>31</v>
      </c>
      <c r="Z262" s="2" t="str">
        <f t="shared" si="9"/>
        <v/>
      </c>
    </row>
    <row r="263" spans="1:26" x14ac:dyDescent="0.25">
      <c r="A263" s="2" t="s">
        <v>424</v>
      </c>
      <c r="B263" s="2" t="s">
        <v>425</v>
      </c>
      <c r="C263" s="2">
        <v>8</v>
      </c>
      <c r="D263" s="2">
        <v>5</v>
      </c>
      <c r="E263" s="2">
        <v>4</v>
      </c>
      <c r="F263" s="2">
        <v>6</v>
      </c>
      <c r="G263" s="2">
        <v>6</v>
      </c>
      <c r="H263" s="2">
        <v>5</v>
      </c>
      <c r="I263" s="2">
        <v>37</v>
      </c>
      <c r="J263" s="2">
        <v>52</v>
      </c>
      <c r="K263" s="2">
        <v>6</v>
      </c>
      <c r="L263" s="2">
        <v>34</v>
      </c>
      <c r="M263" s="2">
        <v>84</v>
      </c>
      <c r="N263" s="1">
        <f>AVERAGE(E263:H263)</f>
        <v>5.25</v>
      </c>
      <c r="O263" s="1">
        <f>SUM(I263:M263)/10</f>
        <v>21.3</v>
      </c>
      <c r="P263" s="3">
        <f>VLOOKUP(E263,Tabelka!$E$3:$F$7,2)</f>
        <v>6</v>
      </c>
      <c r="Q263" s="2">
        <f>VLOOKUP(F263,Tabelka!$E$3:$F$7,2)</f>
        <v>10</v>
      </c>
      <c r="R263" s="2">
        <f>VLOOKUP(G263,Tabelka!$E$3:$F$7,2)</f>
        <v>10</v>
      </c>
      <c r="S263" s="2">
        <f>VLOOKUP(H263,Tabelka!$E$3:$F$7,2)</f>
        <v>8</v>
      </c>
      <c r="T263" s="1">
        <f>SUM(P263:S263)</f>
        <v>34</v>
      </c>
      <c r="U263" s="1">
        <f>IF(D263=6,2,0)+C263</f>
        <v>8</v>
      </c>
      <c r="V263" s="2">
        <f>O263+T263+U263</f>
        <v>63.3</v>
      </c>
      <c r="W263" s="2">
        <f>COUNTIF(V$2:V$515,V263)</f>
        <v>2</v>
      </c>
      <c r="X263" s="2">
        <f>COUNTIF(I263:M263,100)</f>
        <v>0</v>
      </c>
      <c r="Y263" s="2">
        <f t="shared" si="8"/>
        <v>42</v>
      </c>
      <c r="Z263" s="2" t="str">
        <f t="shared" si="9"/>
        <v>TAK</v>
      </c>
    </row>
    <row r="264" spans="1:26" ht="30" x14ac:dyDescent="0.25">
      <c r="A264" s="2" t="s">
        <v>630</v>
      </c>
      <c r="B264" s="2" t="s">
        <v>273</v>
      </c>
      <c r="C264" s="2">
        <v>8</v>
      </c>
      <c r="D264" s="2">
        <v>4</v>
      </c>
      <c r="E264" s="2">
        <v>3</v>
      </c>
      <c r="F264" s="2">
        <v>6</v>
      </c>
      <c r="G264" s="2">
        <v>2</v>
      </c>
      <c r="H264" s="2">
        <v>6</v>
      </c>
      <c r="I264" s="2">
        <v>87</v>
      </c>
      <c r="J264" s="2">
        <v>54</v>
      </c>
      <c r="K264" s="2">
        <v>69</v>
      </c>
      <c r="L264" s="2">
        <v>96</v>
      </c>
      <c r="M264" s="2">
        <v>7</v>
      </c>
      <c r="N264" s="1">
        <f>AVERAGE(E264:H264)</f>
        <v>4.25</v>
      </c>
      <c r="O264" s="1">
        <f>SUM(I264:M264)/10</f>
        <v>31.3</v>
      </c>
      <c r="P264" s="3">
        <f>VLOOKUP(E264,Tabelka!$E$3:$F$7,2)</f>
        <v>4</v>
      </c>
      <c r="Q264" s="2">
        <f>VLOOKUP(F264,Tabelka!$E$3:$F$7,2)</f>
        <v>10</v>
      </c>
      <c r="R264" s="2">
        <f>VLOOKUP(G264,Tabelka!$E$3:$F$7,2)</f>
        <v>0</v>
      </c>
      <c r="S264" s="2">
        <f>VLOOKUP(H264,Tabelka!$E$3:$F$7,2)</f>
        <v>10</v>
      </c>
      <c r="T264" s="1">
        <f>SUM(P264:S264)</f>
        <v>24</v>
      </c>
      <c r="U264" s="1">
        <f>IF(D264=6,2,0)+C264</f>
        <v>8</v>
      </c>
      <c r="V264" s="2">
        <f>O264+T264+U264</f>
        <v>63.3</v>
      </c>
      <c r="W264" s="2">
        <f>COUNTIF(V$2:V$515,V264)</f>
        <v>2</v>
      </c>
      <c r="X264" s="2">
        <f>COUNTIF(I264:M264,100)</f>
        <v>0</v>
      </c>
      <c r="Y264" s="2">
        <f t="shared" si="8"/>
        <v>32</v>
      </c>
      <c r="Z264" s="2" t="str">
        <f t="shared" si="9"/>
        <v>TAK</v>
      </c>
    </row>
    <row r="265" spans="1:26" x14ac:dyDescent="0.25">
      <c r="A265" s="2" t="s">
        <v>479</v>
      </c>
      <c r="B265" s="2" t="s">
        <v>30</v>
      </c>
      <c r="C265" s="2">
        <v>7</v>
      </c>
      <c r="D265" s="2">
        <v>4</v>
      </c>
      <c r="E265" s="2">
        <v>4</v>
      </c>
      <c r="F265" s="2">
        <v>6</v>
      </c>
      <c r="G265" s="2">
        <v>5</v>
      </c>
      <c r="H265" s="2">
        <v>5</v>
      </c>
      <c r="I265" s="2">
        <v>10</v>
      </c>
      <c r="J265" s="2">
        <v>32</v>
      </c>
      <c r="K265" s="2">
        <v>73</v>
      </c>
      <c r="L265" s="2">
        <v>96</v>
      </c>
      <c r="M265" s="2">
        <v>29</v>
      </c>
      <c r="N265" s="1">
        <f>AVERAGE(E265:H265)</f>
        <v>5</v>
      </c>
      <c r="O265" s="1">
        <f>SUM(I265:M265)/10</f>
        <v>24</v>
      </c>
      <c r="P265" s="3">
        <f>VLOOKUP(E265,Tabelka!$E$3:$F$7,2)</f>
        <v>6</v>
      </c>
      <c r="Q265" s="2">
        <f>VLOOKUP(F265,Tabelka!$E$3:$F$7,2)</f>
        <v>10</v>
      </c>
      <c r="R265" s="2">
        <f>VLOOKUP(G265,Tabelka!$E$3:$F$7,2)</f>
        <v>8</v>
      </c>
      <c r="S265" s="2">
        <f>VLOOKUP(H265,Tabelka!$E$3:$F$7,2)</f>
        <v>8</v>
      </c>
      <c r="T265" s="1">
        <f>SUM(P265:S265)</f>
        <v>32</v>
      </c>
      <c r="U265" s="1">
        <f>IF(D265=6,2,0)+C265</f>
        <v>7</v>
      </c>
      <c r="V265" s="2">
        <f>O265+T265+U265</f>
        <v>63</v>
      </c>
      <c r="W265" s="2">
        <f>COUNTIF(V$2:V$515,V265)</f>
        <v>2</v>
      </c>
      <c r="X265" s="2">
        <f>COUNTIF(I265:M265,100)</f>
        <v>0</v>
      </c>
      <c r="Y265" s="2">
        <f t="shared" si="8"/>
        <v>39</v>
      </c>
      <c r="Z265" s="2" t="str">
        <f t="shared" si="9"/>
        <v>TAK</v>
      </c>
    </row>
    <row r="266" spans="1:26" x14ac:dyDescent="0.25">
      <c r="A266" s="2" t="s">
        <v>103</v>
      </c>
      <c r="B266" s="2" t="s">
        <v>55</v>
      </c>
      <c r="C266" s="2">
        <v>8</v>
      </c>
      <c r="D266" s="2">
        <v>6</v>
      </c>
      <c r="E266" s="2">
        <v>2</v>
      </c>
      <c r="F266" s="2">
        <v>2</v>
      </c>
      <c r="G266" s="2">
        <v>6</v>
      </c>
      <c r="H266" s="2">
        <v>6</v>
      </c>
      <c r="I266" s="2">
        <v>86</v>
      </c>
      <c r="J266" s="2">
        <v>67</v>
      </c>
      <c r="K266" s="2">
        <v>94</v>
      </c>
      <c r="L266" s="2">
        <v>38</v>
      </c>
      <c r="M266" s="2">
        <v>45</v>
      </c>
      <c r="N266" s="1">
        <f>AVERAGE(E266:H266)</f>
        <v>4</v>
      </c>
      <c r="O266" s="1">
        <f>SUM(I266:M266)/10</f>
        <v>33</v>
      </c>
      <c r="P266" s="3">
        <f>VLOOKUP(E266,Tabelka!$E$3:$F$7,2)</f>
        <v>0</v>
      </c>
      <c r="Q266" s="2">
        <f>VLOOKUP(F266,Tabelka!$E$3:$F$7,2)</f>
        <v>0</v>
      </c>
      <c r="R266" s="2">
        <f>VLOOKUP(G266,Tabelka!$E$3:$F$7,2)</f>
        <v>10</v>
      </c>
      <c r="S266" s="2">
        <f>VLOOKUP(H266,Tabelka!$E$3:$F$7,2)</f>
        <v>10</v>
      </c>
      <c r="T266" s="1">
        <f>SUM(P266:S266)</f>
        <v>20</v>
      </c>
      <c r="U266" s="1">
        <f>IF(D266=6,2,0)+C266</f>
        <v>10</v>
      </c>
      <c r="V266" s="2">
        <f>O266+T266+U266</f>
        <v>63</v>
      </c>
      <c r="W266" s="2">
        <f>COUNTIF(V$2:V$515,V266)</f>
        <v>2</v>
      </c>
      <c r="X266" s="2">
        <f>COUNTIF(I266:M266,100)</f>
        <v>0</v>
      </c>
      <c r="Y266" s="2">
        <f t="shared" si="8"/>
        <v>30</v>
      </c>
      <c r="Z266" s="2" t="str">
        <f t="shared" si="9"/>
        <v/>
      </c>
    </row>
    <row r="267" spans="1:26" x14ac:dyDescent="0.25">
      <c r="A267" s="2" t="s">
        <v>215</v>
      </c>
      <c r="B267" s="2" t="s">
        <v>216</v>
      </c>
      <c r="C267" s="2">
        <v>5</v>
      </c>
      <c r="D267" s="2">
        <v>6</v>
      </c>
      <c r="E267" s="2">
        <v>5</v>
      </c>
      <c r="F267" s="2">
        <v>3</v>
      </c>
      <c r="G267" s="2">
        <v>5</v>
      </c>
      <c r="H267" s="2">
        <v>3</v>
      </c>
      <c r="I267" s="2">
        <v>61</v>
      </c>
      <c r="J267" s="2">
        <v>95</v>
      </c>
      <c r="K267" s="2">
        <v>36</v>
      </c>
      <c r="L267" s="2">
        <v>86</v>
      </c>
      <c r="M267" s="2">
        <v>36</v>
      </c>
      <c r="N267" s="1">
        <f>AVERAGE(E267:H267)</f>
        <v>4</v>
      </c>
      <c r="O267" s="1">
        <f>SUM(I267:M267)/10</f>
        <v>31.4</v>
      </c>
      <c r="P267" s="3">
        <f>VLOOKUP(E267,Tabelka!$E$3:$F$7,2)</f>
        <v>8</v>
      </c>
      <c r="Q267" s="2">
        <f>VLOOKUP(F267,Tabelka!$E$3:$F$7,2)</f>
        <v>4</v>
      </c>
      <c r="R267" s="2">
        <f>VLOOKUP(G267,Tabelka!$E$3:$F$7,2)</f>
        <v>8</v>
      </c>
      <c r="S267" s="2">
        <f>VLOOKUP(H267,Tabelka!$E$3:$F$7,2)</f>
        <v>4</v>
      </c>
      <c r="T267" s="1">
        <f>SUM(P267:S267)</f>
        <v>24</v>
      </c>
      <c r="U267" s="1">
        <f>IF(D267=6,2,0)+C267</f>
        <v>7</v>
      </c>
      <c r="V267" s="2">
        <f>O267+T267+U267</f>
        <v>62.4</v>
      </c>
      <c r="W267" s="2">
        <f>COUNTIF(V$2:V$515,V267)</f>
        <v>2</v>
      </c>
      <c r="X267" s="2">
        <f>COUNTIF(I267:M267,100)</f>
        <v>0</v>
      </c>
      <c r="Y267" s="2">
        <f t="shared" si="8"/>
        <v>31</v>
      </c>
      <c r="Z267" s="2" t="str">
        <f t="shared" si="9"/>
        <v/>
      </c>
    </row>
    <row r="268" spans="1:26" x14ac:dyDescent="0.25">
      <c r="A268" s="2" t="s">
        <v>565</v>
      </c>
      <c r="B268" s="2" t="s">
        <v>302</v>
      </c>
      <c r="C268" s="2">
        <v>3</v>
      </c>
      <c r="D268" s="2">
        <v>5</v>
      </c>
      <c r="E268" s="2">
        <v>6</v>
      </c>
      <c r="F268" s="2">
        <v>4</v>
      </c>
      <c r="G268" s="2">
        <v>6</v>
      </c>
      <c r="H268" s="2">
        <v>6</v>
      </c>
      <c r="I268" s="2">
        <v>79</v>
      </c>
      <c r="J268" s="2">
        <v>52</v>
      </c>
      <c r="K268" s="2">
        <v>11</v>
      </c>
      <c r="L268" s="2">
        <v>9</v>
      </c>
      <c r="M268" s="2">
        <v>83</v>
      </c>
      <c r="N268" s="1">
        <f>AVERAGE(E268:H268)</f>
        <v>5.5</v>
      </c>
      <c r="O268" s="1">
        <f>SUM(I268:M268)/10</f>
        <v>23.4</v>
      </c>
      <c r="P268" s="3">
        <f>VLOOKUP(E268,Tabelka!$E$3:$F$7,2)</f>
        <v>10</v>
      </c>
      <c r="Q268" s="2">
        <f>VLOOKUP(F268,Tabelka!$E$3:$F$7,2)</f>
        <v>6</v>
      </c>
      <c r="R268" s="2">
        <f>VLOOKUP(G268,Tabelka!$E$3:$F$7,2)</f>
        <v>10</v>
      </c>
      <c r="S268" s="2">
        <f>VLOOKUP(H268,Tabelka!$E$3:$F$7,2)</f>
        <v>10</v>
      </c>
      <c r="T268" s="1">
        <f>SUM(P268:S268)</f>
        <v>36</v>
      </c>
      <c r="U268" s="1">
        <f>IF(D268=6,2,0)+C268</f>
        <v>3</v>
      </c>
      <c r="V268" s="2">
        <f>O268+T268+U268</f>
        <v>62.4</v>
      </c>
      <c r="W268" s="2">
        <f>COUNTIF(V$2:V$515,V268)</f>
        <v>2</v>
      </c>
      <c r="X268" s="2">
        <f>COUNTIF(I268:M268,100)</f>
        <v>0</v>
      </c>
      <c r="Y268" s="2">
        <f t="shared" si="8"/>
        <v>39</v>
      </c>
      <c r="Z268" s="2" t="str">
        <f t="shared" si="9"/>
        <v>TAK</v>
      </c>
    </row>
    <row r="269" spans="1:26" x14ac:dyDescent="0.25">
      <c r="A269" s="2" t="s">
        <v>466</v>
      </c>
      <c r="B269" s="2" t="s">
        <v>16</v>
      </c>
      <c r="C269" s="2">
        <v>8</v>
      </c>
      <c r="D269" s="2">
        <v>3</v>
      </c>
      <c r="E269" s="2">
        <v>5</v>
      </c>
      <c r="F269" s="2">
        <v>6</v>
      </c>
      <c r="G269" s="2">
        <v>3</v>
      </c>
      <c r="H269" s="2">
        <v>5</v>
      </c>
      <c r="I269" s="2">
        <v>7</v>
      </c>
      <c r="J269" s="2">
        <v>96</v>
      </c>
      <c r="K269" s="2">
        <v>85</v>
      </c>
      <c r="L269" s="2">
        <v>8</v>
      </c>
      <c r="M269" s="2">
        <v>46</v>
      </c>
      <c r="N269" s="1">
        <f>AVERAGE(E269:H269)</f>
        <v>4.75</v>
      </c>
      <c r="O269" s="1">
        <f>SUM(I269:M269)/10</f>
        <v>24.2</v>
      </c>
      <c r="P269" s="3">
        <f>VLOOKUP(E269,Tabelka!$E$3:$F$7,2)</f>
        <v>8</v>
      </c>
      <c r="Q269" s="2">
        <f>VLOOKUP(F269,Tabelka!$E$3:$F$7,2)</f>
        <v>10</v>
      </c>
      <c r="R269" s="2">
        <f>VLOOKUP(G269,Tabelka!$E$3:$F$7,2)</f>
        <v>4</v>
      </c>
      <c r="S269" s="2">
        <f>VLOOKUP(H269,Tabelka!$E$3:$F$7,2)</f>
        <v>8</v>
      </c>
      <c r="T269" s="1">
        <f>SUM(P269:S269)</f>
        <v>30</v>
      </c>
      <c r="U269" s="1">
        <f>IF(D269=6,2,0)+C269</f>
        <v>8</v>
      </c>
      <c r="V269" s="2">
        <f>O269+T269+U269</f>
        <v>62.2</v>
      </c>
      <c r="W269" s="2">
        <f>COUNTIF(V$2:V$515,V269)</f>
        <v>2</v>
      </c>
      <c r="X269" s="2">
        <f>COUNTIF(I269:M269,100)</f>
        <v>0</v>
      </c>
      <c r="Y269" s="2">
        <f t="shared" si="8"/>
        <v>38</v>
      </c>
      <c r="Z269" s="2" t="str">
        <f t="shared" si="9"/>
        <v>TAK</v>
      </c>
    </row>
    <row r="270" spans="1:26" x14ac:dyDescent="0.25">
      <c r="A270" s="2" t="s">
        <v>577</v>
      </c>
      <c r="B270" s="2" t="s">
        <v>360</v>
      </c>
      <c r="C270" s="2">
        <v>3</v>
      </c>
      <c r="D270" s="2">
        <v>3</v>
      </c>
      <c r="E270" s="2">
        <v>6</v>
      </c>
      <c r="F270" s="2">
        <v>4</v>
      </c>
      <c r="G270" s="2">
        <v>4</v>
      </c>
      <c r="H270" s="2">
        <v>3</v>
      </c>
      <c r="I270" s="2">
        <v>87</v>
      </c>
      <c r="J270" s="2">
        <v>50</v>
      </c>
      <c r="K270" s="2">
        <v>61</v>
      </c>
      <c r="L270" s="2">
        <v>48</v>
      </c>
      <c r="M270" s="2">
        <v>86</v>
      </c>
      <c r="N270" s="1">
        <f>AVERAGE(E270:H270)</f>
        <v>4.25</v>
      </c>
      <c r="O270" s="1">
        <f>SUM(I270:M270)/10</f>
        <v>33.200000000000003</v>
      </c>
      <c r="P270" s="3">
        <f>VLOOKUP(E270,Tabelka!$E$3:$F$7,2)</f>
        <v>10</v>
      </c>
      <c r="Q270" s="2">
        <f>VLOOKUP(F270,Tabelka!$E$3:$F$7,2)</f>
        <v>6</v>
      </c>
      <c r="R270" s="2">
        <f>VLOOKUP(G270,Tabelka!$E$3:$F$7,2)</f>
        <v>6</v>
      </c>
      <c r="S270" s="2">
        <f>VLOOKUP(H270,Tabelka!$E$3:$F$7,2)</f>
        <v>4</v>
      </c>
      <c r="T270" s="1">
        <f>SUM(P270:S270)</f>
        <v>26</v>
      </c>
      <c r="U270" s="1">
        <f>IF(D270=6,2,0)+C270</f>
        <v>3</v>
      </c>
      <c r="V270" s="2">
        <f>O270+T270+U270</f>
        <v>62.2</v>
      </c>
      <c r="W270" s="2">
        <f>COUNTIF(V$2:V$515,V270)</f>
        <v>2</v>
      </c>
      <c r="X270" s="2">
        <f>COUNTIF(I270:M270,100)</f>
        <v>0</v>
      </c>
      <c r="Y270" s="2">
        <f t="shared" si="8"/>
        <v>29</v>
      </c>
      <c r="Z270" s="2" t="str">
        <f t="shared" si="9"/>
        <v/>
      </c>
    </row>
    <row r="271" spans="1:26" x14ac:dyDescent="0.25">
      <c r="A271" s="2" t="s">
        <v>77</v>
      </c>
      <c r="B271" s="2" t="s">
        <v>78</v>
      </c>
      <c r="C271" s="2">
        <v>6</v>
      </c>
      <c r="D271" s="2">
        <v>4</v>
      </c>
      <c r="E271" s="2">
        <v>5</v>
      </c>
      <c r="F271" s="2">
        <v>5</v>
      </c>
      <c r="G271" s="2">
        <v>5</v>
      </c>
      <c r="H271" s="2">
        <v>4</v>
      </c>
      <c r="I271" s="2">
        <v>70</v>
      </c>
      <c r="J271" s="2">
        <v>71</v>
      </c>
      <c r="K271" s="2">
        <v>27</v>
      </c>
      <c r="L271" s="2">
        <v>77</v>
      </c>
      <c r="M271" s="2">
        <v>13</v>
      </c>
      <c r="N271" s="1">
        <f>AVERAGE(E271:H271)</f>
        <v>4.75</v>
      </c>
      <c r="O271" s="1">
        <f>SUM(I271:M271)/10</f>
        <v>25.8</v>
      </c>
      <c r="P271" s="3">
        <f>VLOOKUP(E271,Tabelka!$E$3:$F$7,2)</f>
        <v>8</v>
      </c>
      <c r="Q271" s="2">
        <f>VLOOKUP(F271,Tabelka!$E$3:$F$7,2)</f>
        <v>8</v>
      </c>
      <c r="R271" s="2">
        <f>VLOOKUP(G271,Tabelka!$E$3:$F$7,2)</f>
        <v>8</v>
      </c>
      <c r="S271" s="2">
        <f>VLOOKUP(H271,Tabelka!$E$3:$F$7,2)</f>
        <v>6</v>
      </c>
      <c r="T271" s="1">
        <f>SUM(P271:S271)</f>
        <v>30</v>
      </c>
      <c r="U271" s="1">
        <f>IF(D271=6,2,0)+C271</f>
        <v>6</v>
      </c>
      <c r="V271" s="2">
        <f>O271+T271+U271</f>
        <v>61.8</v>
      </c>
      <c r="W271" s="2">
        <f>COUNTIF(V$2:V$515,V271)</f>
        <v>2</v>
      </c>
      <c r="X271" s="2">
        <f>COUNTIF(I271:M271,100)</f>
        <v>0</v>
      </c>
      <c r="Y271" s="2">
        <f t="shared" si="8"/>
        <v>36</v>
      </c>
      <c r="Z271" s="2" t="str">
        <f t="shared" si="9"/>
        <v>TAK</v>
      </c>
    </row>
    <row r="272" spans="1:26" x14ac:dyDescent="0.25">
      <c r="A272" s="2" t="s">
        <v>407</v>
      </c>
      <c r="B272" s="2" t="s">
        <v>395</v>
      </c>
      <c r="C272" s="2">
        <v>5</v>
      </c>
      <c r="D272" s="2">
        <v>5</v>
      </c>
      <c r="E272" s="2">
        <v>5</v>
      </c>
      <c r="F272" s="2">
        <v>4</v>
      </c>
      <c r="G272" s="2">
        <v>6</v>
      </c>
      <c r="H272" s="2">
        <v>5</v>
      </c>
      <c r="I272" s="2">
        <v>73</v>
      </c>
      <c r="J272" s="2">
        <v>49</v>
      </c>
      <c r="K272" s="2">
        <v>54</v>
      </c>
      <c r="L272" s="2">
        <v>67</v>
      </c>
      <c r="M272" s="2">
        <v>5</v>
      </c>
      <c r="N272" s="1">
        <f>AVERAGE(E272:H272)</f>
        <v>5</v>
      </c>
      <c r="O272" s="1">
        <f>SUM(I272:M272)/10</f>
        <v>24.8</v>
      </c>
      <c r="P272" s="3">
        <f>VLOOKUP(E272,Tabelka!$E$3:$F$7,2)</f>
        <v>8</v>
      </c>
      <c r="Q272" s="2">
        <f>VLOOKUP(F272,Tabelka!$E$3:$F$7,2)</f>
        <v>6</v>
      </c>
      <c r="R272" s="2">
        <f>VLOOKUP(G272,Tabelka!$E$3:$F$7,2)</f>
        <v>10</v>
      </c>
      <c r="S272" s="2">
        <f>VLOOKUP(H272,Tabelka!$E$3:$F$7,2)</f>
        <v>8</v>
      </c>
      <c r="T272" s="1">
        <f>SUM(P272:S272)</f>
        <v>32</v>
      </c>
      <c r="U272" s="1">
        <f>IF(D272=6,2,0)+C272</f>
        <v>5</v>
      </c>
      <c r="V272" s="2">
        <f>O272+T272+U272</f>
        <v>61.8</v>
      </c>
      <c r="W272" s="2">
        <f>COUNTIF(V$2:V$515,V272)</f>
        <v>2</v>
      </c>
      <c r="X272" s="2">
        <f>COUNTIF(I272:M272,100)</f>
        <v>0</v>
      </c>
      <c r="Y272" s="2">
        <f t="shared" si="8"/>
        <v>37</v>
      </c>
      <c r="Z272" s="2" t="str">
        <f t="shared" si="9"/>
        <v>TAK</v>
      </c>
    </row>
    <row r="273" spans="1:26" x14ac:dyDescent="0.25">
      <c r="A273" s="2" t="s">
        <v>191</v>
      </c>
      <c r="B273" s="2" t="s">
        <v>16</v>
      </c>
      <c r="C273" s="2">
        <v>2</v>
      </c>
      <c r="D273" s="2">
        <v>4</v>
      </c>
      <c r="E273" s="2">
        <v>6</v>
      </c>
      <c r="F273" s="2">
        <v>3</v>
      </c>
      <c r="G273" s="2">
        <v>6</v>
      </c>
      <c r="H273" s="2">
        <v>6</v>
      </c>
      <c r="I273" s="2">
        <v>72</v>
      </c>
      <c r="J273" s="2">
        <v>51</v>
      </c>
      <c r="K273" s="2">
        <v>1</v>
      </c>
      <c r="L273" s="2">
        <v>33</v>
      </c>
      <c r="M273" s="2">
        <v>91</v>
      </c>
      <c r="N273" s="1">
        <f>AVERAGE(E273:H273)</f>
        <v>5.25</v>
      </c>
      <c r="O273" s="1">
        <f>SUM(I273:M273)/10</f>
        <v>24.8</v>
      </c>
      <c r="P273" s="3">
        <f>VLOOKUP(E273,Tabelka!$E$3:$F$7,2)</f>
        <v>10</v>
      </c>
      <c r="Q273" s="2">
        <f>VLOOKUP(F273,Tabelka!$E$3:$F$7,2)</f>
        <v>4</v>
      </c>
      <c r="R273" s="2">
        <f>VLOOKUP(G273,Tabelka!$E$3:$F$7,2)</f>
        <v>10</v>
      </c>
      <c r="S273" s="2">
        <f>VLOOKUP(H273,Tabelka!$E$3:$F$7,2)</f>
        <v>10</v>
      </c>
      <c r="T273" s="1">
        <f>SUM(P273:S273)</f>
        <v>34</v>
      </c>
      <c r="U273" s="1">
        <f>IF(D273=6,2,0)+C273</f>
        <v>2</v>
      </c>
      <c r="V273" s="2">
        <f>O273+T273+U273</f>
        <v>60.8</v>
      </c>
      <c r="W273" s="2">
        <f>COUNTIF(V$2:V$515,V273)</f>
        <v>2</v>
      </c>
      <c r="X273" s="2">
        <f>COUNTIF(I273:M273,100)</f>
        <v>0</v>
      </c>
      <c r="Y273" s="2">
        <f t="shared" si="8"/>
        <v>36</v>
      </c>
      <c r="Z273" s="2" t="str">
        <f t="shared" si="9"/>
        <v>TAK</v>
      </c>
    </row>
    <row r="274" spans="1:26" x14ac:dyDescent="0.25">
      <c r="A274" s="2" t="s">
        <v>93</v>
      </c>
      <c r="B274" s="2" t="s">
        <v>32</v>
      </c>
      <c r="C274" s="2">
        <v>6</v>
      </c>
      <c r="D274" s="2">
        <v>5</v>
      </c>
      <c r="E274" s="2">
        <v>6</v>
      </c>
      <c r="F274" s="2">
        <v>5</v>
      </c>
      <c r="G274" s="2">
        <v>6</v>
      </c>
      <c r="H274" s="2">
        <v>3</v>
      </c>
      <c r="I274" s="2">
        <v>78</v>
      </c>
      <c r="J274" s="2">
        <v>22</v>
      </c>
      <c r="K274" s="2">
        <v>95</v>
      </c>
      <c r="L274" s="2">
        <v>18</v>
      </c>
      <c r="M274" s="2">
        <v>15</v>
      </c>
      <c r="N274" s="1">
        <f>AVERAGE(E274:H274)</f>
        <v>5</v>
      </c>
      <c r="O274" s="1">
        <f>SUM(I274:M274)/10</f>
        <v>22.8</v>
      </c>
      <c r="P274" s="3">
        <f>VLOOKUP(E274,Tabelka!$E$3:$F$7,2)</f>
        <v>10</v>
      </c>
      <c r="Q274" s="2">
        <f>VLOOKUP(F274,Tabelka!$E$3:$F$7,2)</f>
        <v>8</v>
      </c>
      <c r="R274" s="2">
        <f>VLOOKUP(G274,Tabelka!$E$3:$F$7,2)</f>
        <v>10</v>
      </c>
      <c r="S274" s="2">
        <f>VLOOKUP(H274,Tabelka!$E$3:$F$7,2)</f>
        <v>4</v>
      </c>
      <c r="T274" s="1">
        <f>SUM(P274:S274)</f>
        <v>32</v>
      </c>
      <c r="U274" s="1">
        <f>IF(D274=6,2,0)+C274</f>
        <v>6</v>
      </c>
      <c r="V274" s="2">
        <f>O274+T274+U274</f>
        <v>60.8</v>
      </c>
      <c r="W274" s="2">
        <f>COUNTIF(V$2:V$515,V274)</f>
        <v>2</v>
      </c>
      <c r="X274" s="2">
        <f>COUNTIF(I274:M274,100)</f>
        <v>0</v>
      </c>
      <c r="Y274" s="2">
        <f t="shared" si="8"/>
        <v>38</v>
      </c>
      <c r="Z274" s="2" t="str">
        <f t="shared" si="9"/>
        <v>TAK</v>
      </c>
    </row>
    <row r="275" spans="1:26" x14ac:dyDescent="0.25">
      <c r="A275" s="2" t="s">
        <v>499</v>
      </c>
      <c r="B275" s="2" t="s">
        <v>498</v>
      </c>
      <c r="C275" s="2">
        <v>4</v>
      </c>
      <c r="D275" s="2">
        <v>6</v>
      </c>
      <c r="E275" s="2">
        <v>2</v>
      </c>
      <c r="F275" s="2">
        <v>6</v>
      </c>
      <c r="G275" s="2">
        <v>4</v>
      </c>
      <c r="H275" s="2">
        <v>5</v>
      </c>
      <c r="I275" s="2">
        <v>98</v>
      </c>
      <c r="J275" s="2">
        <v>42</v>
      </c>
      <c r="K275" s="2">
        <v>49</v>
      </c>
      <c r="L275" s="2">
        <v>83</v>
      </c>
      <c r="M275" s="2">
        <v>32</v>
      </c>
      <c r="N275" s="1">
        <f>AVERAGE(E275:H275)</f>
        <v>4.25</v>
      </c>
      <c r="O275" s="1">
        <f>SUM(I275:M275)/10</f>
        <v>30.4</v>
      </c>
      <c r="P275" s="3">
        <f>VLOOKUP(E275,Tabelka!$E$3:$F$7,2)</f>
        <v>0</v>
      </c>
      <c r="Q275" s="2">
        <f>VLOOKUP(F275,Tabelka!$E$3:$F$7,2)</f>
        <v>10</v>
      </c>
      <c r="R275" s="2">
        <f>VLOOKUP(G275,Tabelka!$E$3:$F$7,2)</f>
        <v>6</v>
      </c>
      <c r="S275" s="2">
        <f>VLOOKUP(H275,Tabelka!$E$3:$F$7,2)</f>
        <v>8</v>
      </c>
      <c r="T275" s="1">
        <f>SUM(P275:S275)</f>
        <v>24</v>
      </c>
      <c r="U275" s="1">
        <f>IF(D275=6,2,0)+C275</f>
        <v>6</v>
      </c>
      <c r="V275" s="2">
        <f>O275+T275+U275</f>
        <v>60.4</v>
      </c>
      <c r="W275" s="2">
        <f>COUNTIF(V$2:V$515,V275)</f>
        <v>2</v>
      </c>
      <c r="X275" s="2">
        <f>COUNTIF(I275:M275,100)</f>
        <v>0</v>
      </c>
      <c r="Y275" s="2">
        <f t="shared" si="8"/>
        <v>30</v>
      </c>
      <c r="Z275" s="2" t="str">
        <f t="shared" si="9"/>
        <v/>
      </c>
    </row>
    <row r="276" spans="1:26" x14ac:dyDescent="0.25">
      <c r="A276" s="2" t="s">
        <v>488</v>
      </c>
      <c r="B276" s="2" t="s">
        <v>489</v>
      </c>
      <c r="C276" s="2">
        <v>6</v>
      </c>
      <c r="D276" s="2">
        <v>6</v>
      </c>
      <c r="E276" s="2">
        <v>6</v>
      </c>
      <c r="F276" s="2">
        <v>4</v>
      </c>
      <c r="G276" s="2">
        <v>6</v>
      </c>
      <c r="H276" s="2">
        <v>4</v>
      </c>
      <c r="I276" s="2">
        <v>64</v>
      </c>
      <c r="J276" s="2">
        <v>18</v>
      </c>
      <c r="K276" s="2">
        <v>23</v>
      </c>
      <c r="L276" s="2">
        <v>81</v>
      </c>
      <c r="M276" s="2">
        <v>18</v>
      </c>
      <c r="N276" s="1">
        <f>AVERAGE(E276:H276)</f>
        <v>5</v>
      </c>
      <c r="O276" s="1">
        <f>SUM(I276:M276)/10</f>
        <v>20.399999999999999</v>
      </c>
      <c r="P276" s="3">
        <f>VLOOKUP(E276,Tabelka!$E$3:$F$7,2)</f>
        <v>10</v>
      </c>
      <c r="Q276" s="2">
        <f>VLOOKUP(F276,Tabelka!$E$3:$F$7,2)</f>
        <v>6</v>
      </c>
      <c r="R276" s="2">
        <f>VLOOKUP(G276,Tabelka!$E$3:$F$7,2)</f>
        <v>10</v>
      </c>
      <c r="S276" s="2">
        <f>VLOOKUP(H276,Tabelka!$E$3:$F$7,2)</f>
        <v>6</v>
      </c>
      <c r="T276" s="1">
        <f>SUM(P276:S276)</f>
        <v>32</v>
      </c>
      <c r="U276" s="1">
        <f>IF(D276=6,2,0)+C276</f>
        <v>8</v>
      </c>
      <c r="V276" s="2">
        <f>O276+T276+U276</f>
        <v>60.4</v>
      </c>
      <c r="W276" s="2">
        <f>COUNTIF(V$2:V$515,V276)</f>
        <v>2</v>
      </c>
      <c r="X276" s="2">
        <f>COUNTIF(I276:M276,100)</f>
        <v>0</v>
      </c>
      <c r="Y276" s="2">
        <f t="shared" si="8"/>
        <v>40</v>
      </c>
      <c r="Z276" s="2" t="str">
        <f t="shared" si="9"/>
        <v>TAK</v>
      </c>
    </row>
    <row r="277" spans="1:26" x14ac:dyDescent="0.25">
      <c r="A277" s="2" t="s">
        <v>567</v>
      </c>
      <c r="B277" s="2" t="s">
        <v>568</v>
      </c>
      <c r="C277" s="2">
        <v>1</v>
      </c>
      <c r="D277" s="2">
        <v>3</v>
      </c>
      <c r="E277" s="2">
        <v>4</v>
      </c>
      <c r="F277" s="2">
        <v>6</v>
      </c>
      <c r="G277" s="2">
        <v>6</v>
      </c>
      <c r="H277" s="2">
        <v>3</v>
      </c>
      <c r="I277" s="2">
        <v>52</v>
      </c>
      <c r="J277" s="2">
        <v>36</v>
      </c>
      <c r="K277" s="2">
        <v>41</v>
      </c>
      <c r="L277" s="2">
        <v>96</v>
      </c>
      <c r="M277" s="2">
        <v>66</v>
      </c>
      <c r="N277" s="1">
        <f>AVERAGE(E277:H277)</f>
        <v>4.75</v>
      </c>
      <c r="O277" s="1">
        <f>SUM(I277:M277)/10</f>
        <v>29.1</v>
      </c>
      <c r="P277" s="3">
        <f>VLOOKUP(E277,Tabelka!$E$3:$F$7,2)</f>
        <v>6</v>
      </c>
      <c r="Q277" s="2">
        <f>VLOOKUP(F277,Tabelka!$E$3:$F$7,2)</f>
        <v>10</v>
      </c>
      <c r="R277" s="2">
        <f>VLOOKUP(G277,Tabelka!$E$3:$F$7,2)</f>
        <v>10</v>
      </c>
      <c r="S277" s="2">
        <f>VLOOKUP(H277,Tabelka!$E$3:$F$7,2)</f>
        <v>4</v>
      </c>
      <c r="T277" s="1">
        <f>SUM(P277:S277)</f>
        <v>30</v>
      </c>
      <c r="U277" s="1">
        <f>IF(D277=6,2,0)+C277</f>
        <v>1</v>
      </c>
      <c r="V277" s="2">
        <f>O277+T277+U277</f>
        <v>60.1</v>
      </c>
      <c r="W277" s="2">
        <f>COUNTIF(V$2:V$515,V277)</f>
        <v>2</v>
      </c>
      <c r="X277" s="2">
        <f>COUNTIF(I277:M277,100)</f>
        <v>0</v>
      </c>
      <c r="Y277" s="2">
        <f t="shared" si="8"/>
        <v>31</v>
      </c>
      <c r="Z277" s="2" t="str">
        <f t="shared" si="9"/>
        <v>TAK</v>
      </c>
    </row>
    <row r="278" spans="1:26" ht="30" x14ac:dyDescent="0.25">
      <c r="A278" s="2" t="s">
        <v>666</v>
      </c>
      <c r="B278" s="2" t="s">
        <v>34</v>
      </c>
      <c r="C278" s="2">
        <v>4</v>
      </c>
      <c r="D278" s="2">
        <v>5</v>
      </c>
      <c r="E278" s="2">
        <v>3</v>
      </c>
      <c r="F278" s="2">
        <v>6</v>
      </c>
      <c r="G278" s="2">
        <v>6</v>
      </c>
      <c r="H278" s="2">
        <v>3</v>
      </c>
      <c r="I278" s="2">
        <v>23</v>
      </c>
      <c r="J278" s="2">
        <v>16</v>
      </c>
      <c r="K278" s="2">
        <v>85</v>
      </c>
      <c r="L278" s="2">
        <v>82</v>
      </c>
      <c r="M278" s="2">
        <v>75</v>
      </c>
      <c r="N278" s="1">
        <f>AVERAGE(E278:H278)</f>
        <v>4.5</v>
      </c>
      <c r="O278" s="1">
        <f>SUM(I278:M278)/10</f>
        <v>28.1</v>
      </c>
      <c r="P278" s="3">
        <f>VLOOKUP(E278,Tabelka!$E$3:$F$7,2)</f>
        <v>4</v>
      </c>
      <c r="Q278" s="2">
        <f>VLOOKUP(F278,Tabelka!$E$3:$F$7,2)</f>
        <v>10</v>
      </c>
      <c r="R278" s="2">
        <f>VLOOKUP(G278,Tabelka!$E$3:$F$7,2)</f>
        <v>10</v>
      </c>
      <c r="S278" s="2">
        <f>VLOOKUP(H278,Tabelka!$E$3:$F$7,2)</f>
        <v>4</v>
      </c>
      <c r="T278" s="1">
        <f>SUM(P278:S278)</f>
        <v>28</v>
      </c>
      <c r="U278" s="1">
        <f>IF(D278=6,2,0)+C278</f>
        <v>4</v>
      </c>
      <c r="V278" s="2">
        <f>O278+T278+U278</f>
        <v>60.1</v>
      </c>
      <c r="W278" s="2">
        <f>COUNTIF(V$2:V$515,V278)</f>
        <v>2</v>
      </c>
      <c r="X278" s="2">
        <f>COUNTIF(I278:M278,100)</f>
        <v>0</v>
      </c>
      <c r="Y278" s="2">
        <f t="shared" si="8"/>
        <v>32</v>
      </c>
      <c r="Z278" s="2" t="str">
        <f t="shared" si="9"/>
        <v>TAK</v>
      </c>
    </row>
    <row r="279" spans="1:26" x14ac:dyDescent="0.25">
      <c r="A279" s="2" t="s">
        <v>607</v>
      </c>
      <c r="B279" s="2" t="s">
        <v>608</v>
      </c>
      <c r="C279" s="2">
        <v>2</v>
      </c>
      <c r="D279" s="2">
        <v>2</v>
      </c>
      <c r="E279" s="2">
        <v>6</v>
      </c>
      <c r="F279" s="2">
        <v>5</v>
      </c>
      <c r="G279" s="2">
        <v>6</v>
      </c>
      <c r="H279" s="2">
        <v>3</v>
      </c>
      <c r="I279" s="2">
        <v>74</v>
      </c>
      <c r="J279" s="2">
        <v>25</v>
      </c>
      <c r="K279" s="2">
        <v>78</v>
      </c>
      <c r="L279" s="2">
        <v>6</v>
      </c>
      <c r="M279" s="2">
        <v>69</v>
      </c>
      <c r="N279" s="1">
        <f>AVERAGE(E279:H279)</f>
        <v>5</v>
      </c>
      <c r="O279" s="1">
        <f>SUM(I279:M279)/10</f>
        <v>25.2</v>
      </c>
      <c r="P279" s="3">
        <f>VLOOKUP(E279,Tabelka!$E$3:$F$7,2)</f>
        <v>10</v>
      </c>
      <c r="Q279" s="2">
        <f>VLOOKUP(F279,Tabelka!$E$3:$F$7,2)</f>
        <v>8</v>
      </c>
      <c r="R279" s="2">
        <f>VLOOKUP(G279,Tabelka!$E$3:$F$7,2)</f>
        <v>10</v>
      </c>
      <c r="S279" s="2">
        <f>VLOOKUP(H279,Tabelka!$E$3:$F$7,2)</f>
        <v>4</v>
      </c>
      <c r="T279" s="1">
        <f>SUM(P279:S279)</f>
        <v>32</v>
      </c>
      <c r="U279" s="1">
        <f>IF(D279=6,2,0)+C279</f>
        <v>2</v>
      </c>
      <c r="V279" s="2">
        <f>O279+T279+U279</f>
        <v>59.2</v>
      </c>
      <c r="W279" s="2">
        <f>COUNTIF(V$2:V$515,V279)</f>
        <v>2</v>
      </c>
      <c r="X279" s="2">
        <f>COUNTIF(I279:M279,100)</f>
        <v>0</v>
      </c>
      <c r="Y279" s="2">
        <f t="shared" si="8"/>
        <v>34</v>
      </c>
      <c r="Z279" s="2" t="str">
        <f t="shared" si="9"/>
        <v>TAK</v>
      </c>
    </row>
    <row r="280" spans="1:26" x14ac:dyDescent="0.25">
      <c r="A280" s="2" t="s">
        <v>125</v>
      </c>
      <c r="B280" s="2" t="s">
        <v>126</v>
      </c>
      <c r="C280" s="2">
        <v>4</v>
      </c>
      <c r="D280" s="2">
        <v>4</v>
      </c>
      <c r="E280" s="2">
        <v>5</v>
      </c>
      <c r="F280" s="2">
        <v>5</v>
      </c>
      <c r="G280" s="2">
        <v>3</v>
      </c>
      <c r="H280" s="2">
        <v>6</v>
      </c>
      <c r="I280" s="2">
        <v>44</v>
      </c>
      <c r="J280" s="2">
        <v>16</v>
      </c>
      <c r="K280" s="2">
        <v>68</v>
      </c>
      <c r="L280" s="2">
        <v>55</v>
      </c>
      <c r="M280" s="2">
        <v>66</v>
      </c>
      <c r="N280" s="1">
        <f>AVERAGE(E280:H280)</f>
        <v>4.75</v>
      </c>
      <c r="O280" s="1">
        <f>SUM(I280:M280)/10</f>
        <v>24.9</v>
      </c>
      <c r="P280" s="3">
        <f>VLOOKUP(E280,Tabelka!$E$3:$F$7,2)</f>
        <v>8</v>
      </c>
      <c r="Q280" s="2">
        <f>VLOOKUP(F280,Tabelka!$E$3:$F$7,2)</f>
        <v>8</v>
      </c>
      <c r="R280" s="2">
        <f>VLOOKUP(G280,Tabelka!$E$3:$F$7,2)</f>
        <v>4</v>
      </c>
      <c r="S280" s="2">
        <f>VLOOKUP(H280,Tabelka!$E$3:$F$7,2)</f>
        <v>10</v>
      </c>
      <c r="T280" s="1">
        <f>SUM(P280:S280)</f>
        <v>30</v>
      </c>
      <c r="U280" s="1">
        <f>IF(D280=6,2,0)+C280</f>
        <v>4</v>
      </c>
      <c r="V280" s="2">
        <f>O280+T280+U280</f>
        <v>58.9</v>
      </c>
      <c r="W280" s="2">
        <f>COUNTIF(V$2:V$515,V280)</f>
        <v>2</v>
      </c>
      <c r="X280" s="2">
        <f>COUNTIF(I280:M280,100)</f>
        <v>0</v>
      </c>
      <c r="Y280" s="2">
        <f t="shared" si="8"/>
        <v>34</v>
      </c>
      <c r="Z280" s="2" t="str">
        <f t="shared" si="9"/>
        <v>TAK</v>
      </c>
    </row>
    <row r="281" spans="1:26" x14ac:dyDescent="0.25">
      <c r="A281" s="2" t="s">
        <v>507</v>
      </c>
      <c r="B281" s="2" t="s">
        <v>508</v>
      </c>
      <c r="C281" s="2">
        <v>1</v>
      </c>
      <c r="D281" s="2">
        <v>3</v>
      </c>
      <c r="E281" s="2">
        <v>4</v>
      </c>
      <c r="F281" s="2">
        <v>3</v>
      </c>
      <c r="G281" s="2">
        <v>5</v>
      </c>
      <c r="H281" s="2">
        <v>6</v>
      </c>
      <c r="I281" s="2">
        <v>89</v>
      </c>
      <c r="J281" s="2">
        <v>70</v>
      </c>
      <c r="K281" s="2">
        <v>58</v>
      </c>
      <c r="L281" s="2">
        <v>39</v>
      </c>
      <c r="M281" s="2">
        <v>43</v>
      </c>
      <c r="N281" s="1">
        <f>AVERAGE(E281:H281)</f>
        <v>4.5</v>
      </c>
      <c r="O281" s="1">
        <f>SUM(I281:M281)/10</f>
        <v>29.9</v>
      </c>
      <c r="P281" s="3">
        <f>VLOOKUP(E281,Tabelka!$E$3:$F$7,2)</f>
        <v>6</v>
      </c>
      <c r="Q281" s="2">
        <f>VLOOKUP(F281,Tabelka!$E$3:$F$7,2)</f>
        <v>4</v>
      </c>
      <c r="R281" s="2">
        <f>VLOOKUP(G281,Tabelka!$E$3:$F$7,2)</f>
        <v>8</v>
      </c>
      <c r="S281" s="2">
        <f>VLOOKUP(H281,Tabelka!$E$3:$F$7,2)</f>
        <v>10</v>
      </c>
      <c r="T281" s="1">
        <f>SUM(P281:S281)</f>
        <v>28</v>
      </c>
      <c r="U281" s="1">
        <f>IF(D281=6,2,0)+C281</f>
        <v>1</v>
      </c>
      <c r="V281" s="2">
        <f>O281+T281+U281</f>
        <v>58.9</v>
      </c>
      <c r="W281" s="2">
        <f>COUNTIF(V$2:V$515,V281)</f>
        <v>2</v>
      </c>
      <c r="X281" s="2">
        <f>COUNTIF(I281:M281,100)</f>
        <v>0</v>
      </c>
      <c r="Y281" s="2">
        <f t="shared" si="8"/>
        <v>29</v>
      </c>
      <c r="Z281" s="2" t="str">
        <f t="shared" si="9"/>
        <v/>
      </c>
    </row>
    <row r="282" spans="1:26" x14ac:dyDescent="0.25">
      <c r="A282" s="2" t="s">
        <v>541</v>
      </c>
      <c r="B282" s="2" t="s">
        <v>503</v>
      </c>
      <c r="C282" s="2">
        <v>6</v>
      </c>
      <c r="D282" s="2">
        <v>4</v>
      </c>
      <c r="E282" s="2">
        <v>2</v>
      </c>
      <c r="F282" s="2">
        <v>6</v>
      </c>
      <c r="G282" s="2">
        <v>2</v>
      </c>
      <c r="H282" s="2">
        <v>6</v>
      </c>
      <c r="I282" s="2">
        <v>20</v>
      </c>
      <c r="J282" s="2">
        <v>92</v>
      </c>
      <c r="K282" s="2">
        <v>44</v>
      </c>
      <c r="L282" s="2">
        <v>89</v>
      </c>
      <c r="M282" s="2">
        <v>79</v>
      </c>
      <c r="N282" s="1">
        <f>AVERAGE(E282:H282)</f>
        <v>4</v>
      </c>
      <c r="O282" s="1">
        <f>SUM(I282:M282)/10</f>
        <v>32.4</v>
      </c>
      <c r="P282" s="3">
        <f>VLOOKUP(E282,Tabelka!$E$3:$F$7,2)</f>
        <v>0</v>
      </c>
      <c r="Q282" s="2">
        <f>VLOOKUP(F282,Tabelka!$E$3:$F$7,2)</f>
        <v>10</v>
      </c>
      <c r="R282" s="2">
        <f>VLOOKUP(G282,Tabelka!$E$3:$F$7,2)</f>
        <v>0</v>
      </c>
      <c r="S282" s="2">
        <f>VLOOKUP(H282,Tabelka!$E$3:$F$7,2)</f>
        <v>10</v>
      </c>
      <c r="T282" s="1">
        <f>SUM(P282:S282)</f>
        <v>20</v>
      </c>
      <c r="U282" s="1">
        <f>IF(D282=6,2,0)+C282</f>
        <v>6</v>
      </c>
      <c r="V282" s="2">
        <f>O282+T282+U282</f>
        <v>58.4</v>
      </c>
      <c r="W282" s="2">
        <f>COUNTIF(V$2:V$515,V282)</f>
        <v>2</v>
      </c>
      <c r="X282" s="2">
        <f>COUNTIF(I282:M282,100)</f>
        <v>0</v>
      </c>
      <c r="Y282" s="2">
        <f t="shared" si="8"/>
        <v>26</v>
      </c>
      <c r="Z282" s="2" t="str">
        <f t="shared" si="9"/>
        <v/>
      </c>
    </row>
    <row r="283" spans="1:26" x14ac:dyDescent="0.25">
      <c r="A283" s="2" t="s">
        <v>224</v>
      </c>
      <c r="B283" s="2" t="s">
        <v>225</v>
      </c>
      <c r="C283" s="2">
        <v>7</v>
      </c>
      <c r="D283" s="2">
        <v>6</v>
      </c>
      <c r="E283" s="2">
        <v>2</v>
      </c>
      <c r="F283" s="2">
        <v>5</v>
      </c>
      <c r="G283" s="2">
        <v>6</v>
      </c>
      <c r="H283" s="2">
        <v>5</v>
      </c>
      <c r="I283" s="2">
        <v>19</v>
      </c>
      <c r="J283" s="2">
        <v>56</v>
      </c>
      <c r="K283" s="2">
        <v>50</v>
      </c>
      <c r="L283" s="2">
        <v>43</v>
      </c>
      <c r="M283" s="2">
        <v>66</v>
      </c>
      <c r="N283" s="1">
        <f>AVERAGE(E283:H283)</f>
        <v>4.5</v>
      </c>
      <c r="O283" s="1">
        <f>SUM(I283:M283)/10</f>
        <v>23.4</v>
      </c>
      <c r="P283" s="3">
        <f>VLOOKUP(E283,Tabelka!$E$3:$F$7,2)</f>
        <v>0</v>
      </c>
      <c r="Q283" s="2">
        <f>VLOOKUP(F283,Tabelka!$E$3:$F$7,2)</f>
        <v>8</v>
      </c>
      <c r="R283" s="2">
        <f>VLOOKUP(G283,Tabelka!$E$3:$F$7,2)</f>
        <v>10</v>
      </c>
      <c r="S283" s="2">
        <f>VLOOKUP(H283,Tabelka!$E$3:$F$7,2)</f>
        <v>8</v>
      </c>
      <c r="T283" s="1">
        <f>SUM(P283:S283)</f>
        <v>26</v>
      </c>
      <c r="U283" s="1">
        <f>IF(D283=6,2,0)+C283</f>
        <v>9</v>
      </c>
      <c r="V283" s="2">
        <f>O283+T283+U283</f>
        <v>58.4</v>
      </c>
      <c r="W283" s="2">
        <f>COUNTIF(V$2:V$515,V283)</f>
        <v>2</v>
      </c>
      <c r="X283" s="2">
        <f>COUNTIF(I283:M283,100)</f>
        <v>0</v>
      </c>
      <c r="Y283" s="2">
        <f t="shared" si="8"/>
        <v>35</v>
      </c>
      <c r="Z283" s="2" t="str">
        <f t="shared" si="9"/>
        <v>TAK</v>
      </c>
    </row>
    <row r="284" spans="1:26" x14ac:dyDescent="0.25">
      <c r="A284" s="2" t="s">
        <v>597</v>
      </c>
      <c r="B284" s="2" t="s">
        <v>218</v>
      </c>
      <c r="C284" s="2">
        <v>4</v>
      </c>
      <c r="D284" s="2">
        <v>5</v>
      </c>
      <c r="E284" s="2">
        <v>4</v>
      </c>
      <c r="F284" s="2">
        <v>4</v>
      </c>
      <c r="G284" s="2">
        <v>5</v>
      </c>
      <c r="H284" s="2">
        <v>3</v>
      </c>
      <c r="I284" s="2">
        <v>59</v>
      </c>
      <c r="J284" s="2">
        <v>89</v>
      </c>
      <c r="K284" s="2">
        <v>32</v>
      </c>
      <c r="L284" s="2">
        <v>80</v>
      </c>
      <c r="M284" s="2">
        <v>38</v>
      </c>
      <c r="N284" s="1">
        <f>AVERAGE(E284:H284)</f>
        <v>4</v>
      </c>
      <c r="O284" s="1">
        <f>SUM(I284:M284)/10</f>
        <v>29.8</v>
      </c>
      <c r="P284" s="3">
        <f>VLOOKUP(E284,Tabelka!$E$3:$F$7,2)</f>
        <v>6</v>
      </c>
      <c r="Q284" s="2">
        <f>VLOOKUP(F284,Tabelka!$E$3:$F$7,2)</f>
        <v>6</v>
      </c>
      <c r="R284" s="2">
        <f>VLOOKUP(G284,Tabelka!$E$3:$F$7,2)</f>
        <v>8</v>
      </c>
      <c r="S284" s="2">
        <f>VLOOKUP(H284,Tabelka!$E$3:$F$7,2)</f>
        <v>4</v>
      </c>
      <c r="T284" s="1">
        <f>SUM(P284:S284)</f>
        <v>24</v>
      </c>
      <c r="U284" s="1">
        <f>IF(D284=6,2,0)+C284</f>
        <v>4</v>
      </c>
      <c r="V284" s="2">
        <f>O284+T284+U284</f>
        <v>57.8</v>
      </c>
      <c r="W284" s="2">
        <f>COUNTIF(V$2:V$515,V284)</f>
        <v>2</v>
      </c>
      <c r="X284" s="2">
        <f>COUNTIF(I284:M284,100)</f>
        <v>0</v>
      </c>
      <c r="Y284" s="2">
        <f t="shared" si="8"/>
        <v>28</v>
      </c>
      <c r="Z284" s="2" t="str">
        <f t="shared" si="9"/>
        <v/>
      </c>
    </row>
    <row r="285" spans="1:26" ht="30" x14ac:dyDescent="0.25">
      <c r="A285" s="2" t="s">
        <v>344</v>
      </c>
      <c r="B285" s="2" t="s">
        <v>345</v>
      </c>
      <c r="C285" s="2">
        <v>7</v>
      </c>
      <c r="D285" s="2">
        <v>3</v>
      </c>
      <c r="E285" s="2">
        <v>3</v>
      </c>
      <c r="F285" s="2">
        <v>3</v>
      </c>
      <c r="G285" s="2">
        <v>3</v>
      </c>
      <c r="H285" s="2">
        <v>6</v>
      </c>
      <c r="I285" s="2">
        <v>72</v>
      </c>
      <c r="J285" s="2">
        <v>40</v>
      </c>
      <c r="K285" s="2">
        <v>54</v>
      </c>
      <c r="L285" s="2">
        <v>44</v>
      </c>
      <c r="M285" s="2">
        <v>78</v>
      </c>
      <c r="N285" s="1">
        <f>AVERAGE(E285:H285)</f>
        <v>3.75</v>
      </c>
      <c r="O285" s="1">
        <f>SUM(I285:M285)/10</f>
        <v>28.8</v>
      </c>
      <c r="P285" s="3">
        <f>VLOOKUP(E285,Tabelka!$E$3:$F$7,2)</f>
        <v>4</v>
      </c>
      <c r="Q285" s="2">
        <f>VLOOKUP(F285,Tabelka!$E$3:$F$7,2)</f>
        <v>4</v>
      </c>
      <c r="R285" s="2">
        <f>VLOOKUP(G285,Tabelka!$E$3:$F$7,2)</f>
        <v>4</v>
      </c>
      <c r="S285" s="2">
        <f>VLOOKUP(H285,Tabelka!$E$3:$F$7,2)</f>
        <v>10</v>
      </c>
      <c r="T285" s="1">
        <f>SUM(P285:S285)</f>
        <v>22</v>
      </c>
      <c r="U285" s="1">
        <f>IF(D285=6,2,0)+C285</f>
        <v>7</v>
      </c>
      <c r="V285" s="2">
        <f>O285+T285+U285</f>
        <v>57.8</v>
      </c>
      <c r="W285" s="2">
        <f>COUNTIF(V$2:V$515,V285)</f>
        <v>2</v>
      </c>
      <c r="X285" s="2">
        <f>COUNTIF(I285:M285,100)</f>
        <v>0</v>
      </c>
      <c r="Y285" s="2">
        <f t="shared" si="8"/>
        <v>29</v>
      </c>
      <c r="Z285" s="2" t="str">
        <f t="shared" si="9"/>
        <v>TAK</v>
      </c>
    </row>
    <row r="286" spans="1:26" x14ac:dyDescent="0.25">
      <c r="A286" s="2" t="s">
        <v>557</v>
      </c>
      <c r="B286" s="2" t="s">
        <v>558</v>
      </c>
      <c r="C286" s="2">
        <v>1</v>
      </c>
      <c r="D286" s="2">
        <v>4</v>
      </c>
      <c r="E286" s="2">
        <v>4</v>
      </c>
      <c r="F286" s="2">
        <v>6</v>
      </c>
      <c r="G286" s="2">
        <v>3</v>
      </c>
      <c r="H286" s="2">
        <v>4</v>
      </c>
      <c r="I286" s="2">
        <v>73</v>
      </c>
      <c r="J286" s="2">
        <v>61</v>
      </c>
      <c r="K286" s="2">
        <v>49</v>
      </c>
      <c r="L286" s="2">
        <v>70</v>
      </c>
      <c r="M286" s="2">
        <v>52</v>
      </c>
      <c r="N286" s="1">
        <f>AVERAGE(E286:H286)</f>
        <v>4.25</v>
      </c>
      <c r="O286" s="1">
        <f>SUM(I286:M286)/10</f>
        <v>30.5</v>
      </c>
      <c r="P286" s="3">
        <f>VLOOKUP(E286,Tabelka!$E$3:$F$7,2)</f>
        <v>6</v>
      </c>
      <c r="Q286" s="2">
        <f>VLOOKUP(F286,Tabelka!$E$3:$F$7,2)</f>
        <v>10</v>
      </c>
      <c r="R286" s="2">
        <f>VLOOKUP(G286,Tabelka!$E$3:$F$7,2)</f>
        <v>4</v>
      </c>
      <c r="S286" s="2">
        <f>VLOOKUP(H286,Tabelka!$E$3:$F$7,2)</f>
        <v>6</v>
      </c>
      <c r="T286" s="1">
        <f>SUM(P286:S286)</f>
        <v>26</v>
      </c>
      <c r="U286" s="1">
        <f>IF(D286=6,2,0)+C286</f>
        <v>1</v>
      </c>
      <c r="V286" s="2">
        <f>O286+T286+U286</f>
        <v>57.5</v>
      </c>
      <c r="W286" s="2">
        <f>COUNTIF(V$2:V$515,V286)</f>
        <v>2</v>
      </c>
      <c r="X286" s="2">
        <f>COUNTIF(I286:M286,100)</f>
        <v>0</v>
      </c>
      <c r="Y286" s="2">
        <f t="shared" si="8"/>
        <v>27</v>
      </c>
      <c r="Z286" s="2" t="str">
        <f t="shared" si="9"/>
        <v/>
      </c>
    </row>
    <row r="287" spans="1:26" x14ac:dyDescent="0.25">
      <c r="A287" s="2" t="s">
        <v>254</v>
      </c>
      <c r="B287" s="2" t="s">
        <v>28</v>
      </c>
      <c r="C287" s="2">
        <v>3</v>
      </c>
      <c r="D287" s="2">
        <v>6</v>
      </c>
      <c r="E287" s="2">
        <v>6</v>
      </c>
      <c r="F287" s="2">
        <v>4</v>
      </c>
      <c r="G287" s="2">
        <v>3</v>
      </c>
      <c r="H287" s="2">
        <v>6</v>
      </c>
      <c r="I287" s="2">
        <v>63</v>
      </c>
      <c r="J287" s="2">
        <v>36</v>
      </c>
      <c r="K287" s="2">
        <v>68</v>
      </c>
      <c r="L287" s="2">
        <v>19</v>
      </c>
      <c r="M287" s="2">
        <v>39</v>
      </c>
      <c r="N287" s="1">
        <f>AVERAGE(E287:H287)</f>
        <v>4.75</v>
      </c>
      <c r="O287" s="1">
        <f>SUM(I287:M287)/10</f>
        <v>22.5</v>
      </c>
      <c r="P287" s="3">
        <f>VLOOKUP(E287,Tabelka!$E$3:$F$7,2)</f>
        <v>10</v>
      </c>
      <c r="Q287" s="2">
        <f>VLOOKUP(F287,Tabelka!$E$3:$F$7,2)</f>
        <v>6</v>
      </c>
      <c r="R287" s="2">
        <f>VLOOKUP(G287,Tabelka!$E$3:$F$7,2)</f>
        <v>4</v>
      </c>
      <c r="S287" s="2">
        <f>VLOOKUP(H287,Tabelka!$E$3:$F$7,2)</f>
        <v>10</v>
      </c>
      <c r="T287" s="1">
        <f>SUM(P287:S287)</f>
        <v>30</v>
      </c>
      <c r="U287" s="1">
        <f>IF(D287=6,2,0)+C287</f>
        <v>5</v>
      </c>
      <c r="V287" s="2">
        <f>O287+T287+U287</f>
        <v>57.5</v>
      </c>
      <c r="W287" s="2">
        <f>COUNTIF(V$2:V$515,V287)</f>
        <v>2</v>
      </c>
      <c r="X287" s="2">
        <f>COUNTIF(I287:M287,100)</f>
        <v>0</v>
      </c>
      <c r="Y287" s="2">
        <f t="shared" si="8"/>
        <v>35</v>
      </c>
      <c r="Z287" s="2" t="str">
        <f t="shared" si="9"/>
        <v>TAK</v>
      </c>
    </row>
    <row r="288" spans="1:26" ht="30" x14ac:dyDescent="0.25">
      <c r="A288" s="2" t="s">
        <v>566</v>
      </c>
      <c r="B288" s="2" t="s">
        <v>174</v>
      </c>
      <c r="C288" s="2">
        <v>6</v>
      </c>
      <c r="D288" s="2">
        <v>5</v>
      </c>
      <c r="E288" s="2">
        <v>5</v>
      </c>
      <c r="F288" s="2">
        <v>5</v>
      </c>
      <c r="G288" s="2">
        <v>4</v>
      </c>
      <c r="H288" s="2">
        <v>4</v>
      </c>
      <c r="I288" s="2">
        <v>34</v>
      </c>
      <c r="J288" s="2">
        <v>15</v>
      </c>
      <c r="K288" s="2">
        <v>40</v>
      </c>
      <c r="L288" s="2">
        <v>85</v>
      </c>
      <c r="M288" s="2">
        <v>52</v>
      </c>
      <c r="N288" s="1">
        <f>AVERAGE(E288:H288)</f>
        <v>4.5</v>
      </c>
      <c r="O288" s="1">
        <f>SUM(I288:M288)/10</f>
        <v>22.6</v>
      </c>
      <c r="P288" s="3">
        <f>VLOOKUP(E288,Tabelka!$E$3:$F$7,2)</f>
        <v>8</v>
      </c>
      <c r="Q288" s="2">
        <f>VLOOKUP(F288,Tabelka!$E$3:$F$7,2)</f>
        <v>8</v>
      </c>
      <c r="R288" s="2">
        <f>VLOOKUP(G288,Tabelka!$E$3:$F$7,2)</f>
        <v>6</v>
      </c>
      <c r="S288" s="2">
        <f>VLOOKUP(H288,Tabelka!$E$3:$F$7,2)</f>
        <v>6</v>
      </c>
      <c r="T288" s="1">
        <f>SUM(P288:S288)</f>
        <v>28</v>
      </c>
      <c r="U288" s="1">
        <f>IF(D288=6,2,0)+C288</f>
        <v>6</v>
      </c>
      <c r="V288" s="2">
        <f>O288+T288+U288</f>
        <v>56.6</v>
      </c>
      <c r="W288" s="2">
        <f>COUNTIF(V$2:V$515,V288)</f>
        <v>2</v>
      </c>
      <c r="X288" s="2">
        <f>COUNTIF(I288:M288,100)</f>
        <v>0</v>
      </c>
      <c r="Y288" s="2">
        <f t="shared" si="8"/>
        <v>34</v>
      </c>
      <c r="Z288" s="2" t="str">
        <f t="shared" si="9"/>
        <v>TAK</v>
      </c>
    </row>
    <row r="289" spans="1:26" x14ac:dyDescent="0.25">
      <c r="A289" s="2" t="s">
        <v>624</v>
      </c>
      <c r="B289" s="2" t="s">
        <v>414</v>
      </c>
      <c r="C289" s="2">
        <v>6</v>
      </c>
      <c r="D289" s="2">
        <v>2</v>
      </c>
      <c r="E289" s="2">
        <v>4</v>
      </c>
      <c r="F289" s="2">
        <v>3</v>
      </c>
      <c r="G289" s="2">
        <v>3</v>
      </c>
      <c r="H289" s="2">
        <v>2</v>
      </c>
      <c r="I289" s="2">
        <v>72</v>
      </c>
      <c r="J289" s="2">
        <v>79</v>
      </c>
      <c r="K289" s="2">
        <v>98</v>
      </c>
      <c r="L289" s="2">
        <v>86</v>
      </c>
      <c r="M289" s="2">
        <v>31</v>
      </c>
      <c r="N289" s="1">
        <f>AVERAGE(E289:H289)</f>
        <v>3</v>
      </c>
      <c r="O289" s="1">
        <f>SUM(I289:M289)/10</f>
        <v>36.6</v>
      </c>
      <c r="P289" s="3">
        <f>VLOOKUP(E289,Tabelka!$E$3:$F$7,2)</f>
        <v>6</v>
      </c>
      <c r="Q289" s="2">
        <f>VLOOKUP(F289,Tabelka!$E$3:$F$7,2)</f>
        <v>4</v>
      </c>
      <c r="R289" s="2">
        <f>VLOOKUP(G289,Tabelka!$E$3:$F$7,2)</f>
        <v>4</v>
      </c>
      <c r="S289" s="2">
        <f>VLOOKUP(H289,Tabelka!$E$3:$F$7,2)</f>
        <v>0</v>
      </c>
      <c r="T289" s="1">
        <f>SUM(P289:S289)</f>
        <v>14</v>
      </c>
      <c r="U289" s="1">
        <f>IF(D289=6,2,0)+C289</f>
        <v>6</v>
      </c>
      <c r="V289" s="2">
        <f>O289+T289+U289</f>
        <v>56.6</v>
      </c>
      <c r="W289" s="2">
        <f>COUNTIF(V$2:V$515,V289)</f>
        <v>2</v>
      </c>
      <c r="X289" s="2">
        <f>COUNTIF(I289:M289,100)</f>
        <v>0</v>
      </c>
      <c r="Y289" s="2">
        <f t="shared" si="8"/>
        <v>20</v>
      </c>
      <c r="Z289" s="2" t="str">
        <f t="shared" si="9"/>
        <v/>
      </c>
    </row>
    <row r="290" spans="1:26" x14ac:dyDescent="0.25">
      <c r="A290" s="2" t="s">
        <v>468</v>
      </c>
      <c r="B290" s="2" t="s">
        <v>164</v>
      </c>
      <c r="C290" s="2">
        <v>5</v>
      </c>
      <c r="D290" s="2">
        <v>3</v>
      </c>
      <c r="E290" s="2">
        <v>5</v>
      </c>
      <c r="F290" s="2">
        <v>3</v>
      </c>
      <c r="G290" s="2">
        <v>5</v>
      </c>
      <c r="H290" s="2">
        <v>3</v>
      </c>
      <c r="I290" s="2">
        <v>52</v>
      </c>
      <c r="J290" s="2">
        <v>65</v>
      </c>
      <c r="K290" s="2">
        <v>48</v>
      </c>
      <c r="L290" s="2">
        <v>58</v>
      </c>
      <c r="M290" s="2">
        <v>48</v>
      </c>
      <c r="N290" s="1">
        <f>AVERAGE(E290:H290)</f>
        <v>4</v>
      </c>
      <c r="O290" s="1">
        <f>SUM(I290:M290)/10</f>
        <v>27.1</v>
      </c>
      <c r="P290" s="3">
        <f>VLOOKUP(E290,Tabelka!$E$3:$F$7,2)</f>
        <v>8</v>
      </c>
      <c r="Q290" s="2">
        <f>VLOOKUP(F290,Tabelka!$E$3:$F$7,2)</f>
        <v>4</v>
      </c>
      <c r="R290" s="2">
        <f>VLOOKUP(G290,Tabelka!$E$3:$F$7,2)</f>
        <v>8</v>
      </c>
      <c r="S290" s="2">
        <f>VLOOKUP(H290,Tabelka!$E$3:$F$7,2)</f>
        <v>4</v>
      </c>
      <c r="T290" s="1">
        <f>SUM(P290:S290)</f>
        <v>24</v>
      </c>
      <c r="U290" s="1">
        <f>IF(D290=6,2,0)+C290</f>
        <v>5</v>
      </c>
      <c r="V290" s="2">
        <f>O290+T290+U290</f>
        <v>56.1</v>
      </c>
      <c r="W290" s="2">
        <f>COUNTIF(V$2:V$515,V290)</f>
        <v>2</v>
      </c>
      <c r="X290" s="2">
        <f>COUNTIF(I290:M290,100)</f>
        <v>0</v>
      </c>
      <c r="Y290" s="2">
        <f t="shared" si="8"/>
        <v>29</v>
      </c>
      <c r="Z290" s="2" t="str">
        <f t="shared" si="9"/>
        <v>TAK</v>
      </c>
    </row>
    <row r="291" spans="1:26" x14ac:dyDescent="0.25">
      <c r="A291" s="2" t="s">
        <v>109</v>
      </c>
      <c r="B291" s="2" t="s">
        <v>110</v>
      </c>
      <c r="C291" s="2">
        <v>8</v>
      </c>
      <c r="D291" s="2">
        <v>2</v>
      </c>
      <c r="E291" s="2">
        <v>4</v>
      </c>
      <c r="F291" s="2">
        <v>5</v>
      </c>
      <c r="G291" s="2">
        <v>2</v>
      </c>
      <c r="H291" s="2">
        <v>4</v>
      </c>
      <c r="I291" s="2">
        <v>20</v>
      </c>
      <c r="J291" s="2">
        <v>78</v>
      </c>
      <c r="K291" s="2">
        <v>54</v>
      </c>
      <c r="L291" s="2">
        <v>34</v>
      </c>
      <c r="M291" s="2">
        <v>95</v>
      </c>
      <c r="N291" s="1">
        <f>AVERAGE(E291:H291)</f>
        <v>3.75</v>
      </c>
      <c r="O291" s="1">
        <f>SUM(I291:M291)/10</f>
        <v>28.1</v>
      </c>
      <c r="P291" s="3">
        <f>VLOOKUP(E291,Tabelka!$E$3:$F$7,2)</f>
        <v>6</v>
      </c>
      <c r="Q291" s="2">
        <f>VLOOKUP(F291,Tabelka!$E$3:$F$7,2)</f>
        <v>8</v>
      </c>
      <c r="R291" s="2">
        <f>VLOOKUP(G291,Tabelka!$E$3:$F$7,2)</f>
        <v>0</v>
      </c>
      <c r="S291" s="2">
        <f>VLOOKUP(H291,Tabelka!$E$3:$F$7,2)</f>
        <v>6</v>
      </c>
      <c r="T291" s="1">
        <f>SUM(P291:S291)</f>
        <v>20</v>
      </c>
      <c r="U291" s="1">
        <f>IF(D291=6,2,0)+C291</f>
        <v>8</v>
      </c>
      <c r="V291" s="2">
        <f>O291+T291+U291</f>
        <v>56.1</v>
      </c>
      <c r="W291" s="2">
        <f>COUNTIF(V$2:V$515,V291)</f>
        <v>2</v>
      </c>
      <c r="X291" s="2">
        <f>COUNTIF(I291:M291,100)</f>
        <v>0</v>
      </c>
      <c r="Y291" s="2">
        <f t="shared" si="8"/>
        <v>28</v>
      </c>
      <c r="Z291" s="2" t="str">
        <f t="shared" si="9"/>
        <v/>
      </c>
    </row>
    <row r="292" spans="1:26" x14ac:dyDescent="0.25">
      <c r="A292" s="2" t="s">
        <v>348</v>
      </c>
      <c r="B292" s="2" t="s">
        <v>210</v>
      </c>
      <c r="C292" s="2">
        <v>7</v>
      </c>
      <c r="D292" s="2">
        <v>5</v>
      </c>
      <c r="E292" s="2">
        <v>3</v>
      </c>
      <c r="F292" s="2">
        <v>2</v>
      </c>
      <c r="G292" s="2">
        <v>5</v>
      </c>
      <c r="H292" s="2">
        <v>3</v>
      </c>
      <c r="I292" s="2">
        <v>89</v>
      </c>
      <c r="J292" s="2">
        <v>97</v>
      </c>
      <c r="K292" s="2">
        <v>66</v>
      </c>
      <c r="L292" s="2">
        <v>5</v>
      </c>
      <c r="M292" s="2">
        <v>68</v>
      </c>
      <c r="N292" s="1">
        <f>AVERAGE(E292:H292)</f>
        <v>3.25</v>
      </c>
      <c r="O292" s="1">
        <f>SUM(I292:M292)/10</f>
        <v>32.5</v>
      </c>
      <c r="P292" s="3">
        <f>VLOOKUP(E292,Tabelka!$E$3:$F$7,2)</f>
        <v>4</v>
      </c>
      <c r="Q292" s="2">
        <f>VLOOKUP(F292,Tabelka!$E$3:$F$7,2)</f>
        <v>0</v>
      </c>
      <c r="R292" s="2">
        <f>VLOOKUP(G292,Tabelka!$E$3:$F$7,2)</f>
        <v>8</v>
      </c>
      <c r="S292" s="2">
        <f>VLOOKUP(H292,Tabelka!$E$3:$F$7,2)</f>
        <v>4</v>
      </c>
      <c r="T292" s="1">
        <f>SUM(P292:S292)</f>
        <v>16</v>
      </c>
      <c r="U292" s="1">
        <f>IF(D292=6,2,0)+C292</f>
        <v>7</v>
      </c>
      <c r="V292" s="2">
        <f>O292+T292+U292</f>
        <v>55.5</v>
      </c>
      <c r="W292" s="2">
        <f>COUNTIF(V$2:V$515,V292)</f>
        <v>2</v>
      </c>
      <c r="X292" s="2">
        <f>COUNTIF(I292:M292,100)</f>
        <v>0</v>
      </c>
      <c r="Y292" s="2">
        <f t="shared" si="8"/>
        <v>23</v>
      </c>
      <c r="Z292" s="2" t="str">
        <f t="shared" si="9"/>
        <v/>
      </c>
    </row>
    <row r="293" spans="1:26" x14ac:dyDescent="0.25">
      <c r="A293" s="2" t="s">
        <v>519</v>
      </c>
      <c r="B293" s="2" t="s">
        <v>520</v>
      </c>
      <c r="C293" s="2">
        <v>3</v>
      </c>
      <c r="D293" s="2">
        <v>3</v>
      </c>
      <c r="E293" s="2">
        <v>3</v>
      </c>
      <c r="F293" s="2">
        <v>6</v>
      </c>
      <c r="G293" s="2">
        <v>3</v>
      </c>
      <c r="H293" s="2">
        <v>2</v>
      </c>
      <c r="I293" s="2">
        <v>62</v>
      </c>
      <c r="J293" s="2">
        <v>92</v>
      </c>
      <c r="K293" s="2">
        <v>75</v>
      </c>
      <c r="L293" s="2">
        <v>30</v>
      </c>
      <c r="M293" s="2">
        <v>86</v>
      </c>
      <c r="N293" s="1">
        <f>AVERAGE(E293:H293)</f>
        <v>3.5</v>
      </c>
      <c r="O293" s="1">
        <f>SUM(I293:M293)/10</f>
        <v>34.5</v>
      </c>
      <c r="P293" s="3">
        <f>VLOOKUP(E293,Tabelka!$E$3:$F$7,2)</f>
        <v>4</v>
      </c>
      <c r="Q293" s="2">
        <f>VLOOKUP(F293,Tabelka!$E$3:$F$7,2)</f>
        <v>10</v>
      </c>
      <c r="R293" s="2">
        <f>VLOOKUP(G293,Tabelka!$E$3:$F$7,2)</f>
        <v>4</v>
      </c>
      <c r="S293" s="2">
        <f>VLOOKUP(H293,Tabelka!$E$3:$F$7,2)</f>
        <v>0</v>
      </c>
      <c r="T293" s="1">
        <f>SUM(P293:S293)</f>
        <v>18</v>
      </c>
      <c r="U293" s="1">
        <f>IF(D293=6,2,0)+C293</f>
        <v>3</v>
      </c>
      <c r="V293" s="2">
        <f>O293+T293+U293</f>
        <v>55.5</v>
      </c>
      <c r="W293" s="2">
        <f>COUNTIF(V$2:V$515,V293)</f>
        <v>2</v>
      </c>
      <c r="X293" s="2">
        <f>COUNTIF(I293:M293,100)</f>
        <v>0</v>
      </c>
      <c r="Y293" s="2">
        <f t="shared" si="8"/>
        <v>21</v>
      </c>
      <c r="Z293" s="2" t="str">
        <f t="shared" si="9"/>
        <v/>
      </c>
    </row>
    <row r="294" spans="1:26" x14ac:dyDescent="0.25">
      <c r="A294" s="2" t="s">
        <v>606</v>
      </c>
      <c r="B294" s="2" t="s">
        <v>242</v>
      </c>
      <c r="C294" s="2">
        <v>2</v>
      </c>
      <c r="D294" s="2">
        <v>5</v>
      </c>
      <c r="E294" s="2">
        <v>3</v>
      </c>
      <c r="F294" s="2">
        <v>2</v>
      </c>
      <c r="G294" s="2">
        <v>3</v>
      </c>
      <c r="H294" s="2">
        <v>6</v>
      </c>
      <c r="I294" s="2">
        <v>59</v>
      </c>
      <c r="J294" s="2">
        <v>29</v>
      </c>
      <c r="K294" s="2">
        <v>92</v>
      </c>
      <c r="L294" s="2">
        <v>96</v>
      </c>
      <c r="M294" s="2">
        <v>77</v>
      </c>
      <c r="N294" s="1">
        <f>AVERAGE(E294:H294)</f>
        <v>3.5</v>
      </c>
      <c r="O294" s="1">
        <f>SUM(I294:M294)/10</f>
        <v>35.299999999999997</v>
      </c>
      <c r="P294" s="3">
        <f>VLOOKUP(E294,Tabelka!$E$3:$F$7,2)</f>
        <v>4</v>
      </c>
      <c r="Q294" s="2">
        <f>VLOOKUP(F294,Tabelka!$E$3:$F$7,2)</f>
        <v>0</v>
      </c>
      <c r="R294" s="2">
        <f>VLOOKUP(G294,Tabelka!$E$3:$F$7,2)</f>
        <v>4</v>
      </c>
      <c r="S294" s="2">
        <f>VLOOKUP(H294,Tabelka!$E$3:$F$7,2)</f>
        <v>10</v>
      </c>
      <c r="T294" s="1">
        <f>SUM(P294:S294)</f>
        <v>18</v>
      </c>
      <c r="U294" s="1">
        <f>IF(D294=6,2,0)+C294</f>
        <v>2</v>
      </c>
      <c r="V294" s="2">
        <f>O294+T294+U294</f>
        <v>55.3</v>
      </c>
      <c r="W294" s="2">
        <f>COUNTIF(V$2:V$515,V294)</f>
        <v>2</v>
      </c>
      <c r="X294" s="2">
        <f>COUNTIF(I294:M294,100)</f>
        <v>0</v>
      </c>
      <c r="Y294" s="2">
        <f t="shared" si="8"/>
        <v>20</v>
      </c>
      <c r="Z294" s="2" t="str">
        <f t="shared" si="9"/>
        <v/>
      </c>
    </row>
    <row r="295" spans="1:26" x14ac:dyDescent="0.25">
      <c r="A295" s="2" t="s">
        <v>328</v>
      </c>
      <c r="B295" s="2" t="s">
        <v>68</v>
      </c>
      <c r="C295" s="2">
        <v>0</v>
      </c>
      <c r="D295" s="2">
        <v>6</v>
      </c>
      <c r="E295" s="2">
        <v>6</v>
      </c>
      <c r="F295" s="2">
        <v>4</v>
      </c>
      <c r="G295" s="2">
        <v>4</v>
      </c>
      <c r="H295" s="2">
        <v>3</v>
      </c>
      <c r="I295" s="2">
        <v>25</v>
      </c>
      <c r="J295" s="2">
        <v>40</v>
      </c>
      <c r="K295" s="2">
        <v>61</v>
      </c>
      <c r="L295" s="2">
        <v>59</v>
      </c>
      <c r="M295" s="2">
        <v>88</v>
      </c>
      <c r="N295" s="1">
        <f>AVERAGE(E295:H295)</f>
        <v>4.25</v>
      </c>
      <c r="O295" s="1">
        <f>SUM(I295:M295)/10</f>
        <v>27.3</v>
      </c>
      <c r="P295" s="3">
        <f>VLOOKUP(E295,Tabelka!$E$3:$F$7,2)</f>
        <v>10</v>
      </c>
      <c r="Q295" s="2">
        <f>VLOOKUP(F295,Tabelka!$E$3:$F$7,2)</f>
        <v>6</v>
      </c>
      <c r="R295" s="2">
        <f>VLOOKUP(G295,Tabelka!$E$3:$F$7,2)</f>
        <v>6</v>
      </c>
      <c r="S295" s="2">
        <f>VLOOKUP(H295,Tabelka!$E$3:$F$7,2)</f>
        <v>4</v>
      </c>
      <c r="T295" s="1">
        <f>SUM(P295:S295)</f>
        <v>26</v>
      </c>
      <c r="U295" s="1">
        <f>IF(D295=6,2,0)+C295</f>
        <v>2</v>
      </c>
      <c r="V295" s="2">
        <f>O295+T295+U295</f>
        <v>55.3</v>
      </c>
      <c r="W295" s="2">
        <f>COUNTIF(V$2:V$515,V295)</f>
        <v>2</v>
      </c>
      <c r="X295" s="2">
        <f>COUNTIF(I295:M295,100)</f>
        <v>0</v>
      </c>
      <c r="Y295" s="2">
        <f t="shared" si="8"/>
        <v>28</v>
      </c>
      <c r="Z295" s="2" t="str">
        <f t="shared" si="9"/>
        <v>TAK</v>
      </c>
    </row>
    <row r="296" spans="1:26" x14ac:dyDescent="0.25">
      <c r="A296" s="2" t="s">
        <v>176</v>
      </c>
      <c r="B296" s="2" t="s">
        <v>177</v>
      </c>
      <c r="C296" s="2">
        <v>6</v>
      </c>
      <c r="D296" s="2">
        <v>5</v>
      </c>
      <c r="E296" s="2">
        <v>2</v>
      </c>
      <c r="F296" s="2">
        <v>6</v>
      </c>
      <c r="G296" s="2">
        <v>6</v>
      </c>
      <c r="H296" s="2">
        <v>4</v>
      </c>
      <c r="I296" s="2">
        <v>48</v>
      </c>
      <c r="J296" s="2">
        <v>39</v>
      </c>
      <c r="K296" s="2">
        <v>45</v>
      </c>
      <c r="L296" s="2">
        <v>39</v>
      </c>
      <c r="M296" s="2">
        <v>59</v>
      </c>
      <c r="N296" s="1">
        <f>AVERAGE(E296:H296)</f>
        <v>4.5</v>
      </c>
      <c r="O296" s="1">
        <f>SUM(I296:M296)/10</f>
        <v>23</v>
      </c>
      <c r="P296" s="3">
        <f>VLOOKUP(E296,Tabelka!$E$3:$F$7,2)</f>
        <v>0</v>
      </c>
      <c r="Q296" s="2">
        <f>VLOOKUP(F296,Tabelka!$E$3:$F$7,2)</f>
        <v>10</v>
      </c>
      <c r="R296" s="2">
        <f>VLOOKUP(G296,Tabelka!$E$3:$F$7,2)</f>
        <v>10</v>
      </c>
      <c r="S296" s="2">
        <f>VLOOKUP(H296,Tabelka!$E$3:$F$7,2)</f>
        <v>6</v>
      </c>
      <c r="T296" s="1">
        <f>SUM(P296:S296)</f>
        <v>26</v>
      </c>
      <c r="U296" s="1">
        <f>IF(D296=6,2,0)+C296</f>
        <v>6</v>
      </c>
      <c r="V296" s="2">
        <f>O296+T296+U296</f>
        <v>55</v>
      </c>
      <c r="W296" s="2">
        <f>COUNTIF(V$2:V$515,V296)</f>
        <v>2</v>
      </c>
      <c r="X296" s="2">
        <f>COUNTIF(I296:M296,100)</f>
        <v>0</v>
      </c>
      <c r="Y296" s="2">
        <f t="shared" si="8"/>
        <v>32</v>
      </c>
      <c r="Z296" s="2" t="str">
        <f t="shared" si="9"/>
        <v>TAK</v>
      </c>
    </row>
    <row r="297" spans="1:26" x14ac:dyDescent="0.25">
      <c r="A297" s="2" t="s">
        <v>168</v>
      </c>
      <c r="B297" s="2" t="s">
        <v>169</v>
      </c>
      <c r="C297" s="2">
        <v>5</v>
      </c>
      <c r="D297" s="2">
        <v>4</v>
      </c>
      <c r="E297" s="2">
        <v>6</v>
      </c>
      <c r="F297" s="2">
        <v>2</v>
      </c>
      <c r="G297" s="2">
        <v>5</v>
      </c>
      <c r="H297" s="2">
        <v>4</v>
      </c>
      <c r="I297" s="2">
        <v>93</v>
      </c>
      <c r="J297" s="2">
        <v>47</v>
      </c>
      <c r="K297" s="2">
        <v>47</v>
      </c>
      <c r="L297" s="2">
        <v>34</v>
      </c>
      <c r="M297" s="2">
        <v>39</v>
      </c>
      <c r="N297" s="1">
        <f>AVERAGE(E297:H297)</f>
        <v>4.25</v>
      </c>
      <c r="O297" s="1">
        <f>SUM(I297:M297)/10</f>
        <v>26</v>
      </c>
      <c r="P297" s="3">
        <f>VLOOKUP(E297,Tabelka!$E$3:$F$7,2)</f>
        <v>10</v>
      </c>
      <c r="Q297" s="2">
        <f>VLOOKUP(F297,Tabelka!$E$3:$F$7,2)</f>
        <v>0</v>
      </c>
      <c r="R297" s="2">
        <f>VLOOKUP(G297,Tabelka!$E$3:$F$7,2)</f>
        <v>8</v>
      </c>
      <c r="S297" s="2">
        <f>VLOOKUP(H297,Tabelka!$E$3:$F$7,2)</f>
        <v>6</v>
      </c>
      <c r="T297" s="1">
        <f>SUM(P297:S297)</f>
        <v>24</v>
      </c>
      <c r="U297" s="1">
        <f>IF(D297=6,2,0)+C297</f>
        <v>5</v>
      </c>
      <c r="V297" s="2">
        <f>O297+T297+U297</f>
        <v>55</v>
      </c>
      <c r="W297" s="2">
        <f>COUNTIF(V$2:V$515,V297)</f>
        <v>2</v>
      </c>
      <c r="X297" s="2">
        <f>COUNTIF(I297:M297,100)</f>
        <v>0</v>
      </c>
      <c r="Y297" s="2">
        <f t="shared" si="8"/>
        <v>29</v>
      </c>
      <c r="Z297" s="2" t="str">
        <f t="shared" si="9"/>
        <v>TAK</v>
      </c>
    </row>
    <row r="298" spans="1:26" x14ac:dyDescent="0.25">
      <c r="A298" s="2" t="s">
        <v>277</v>
      </c>
      <c r="B298" s="2" t="s">
        <v>161</v>
      </c>
      <c r="C298" s="2">
        <v>1</v>
      </c>
      <c r="D298" s="2">
        <v>4</v>
      </c>
      <c r="E298" s="2">
        <v>4</v>
      </c>
      <c r="F298" s="2">
        <v>3</v>
      </c>
      <c r="G298" s="2">
        <v>6</v>
      </c>
      <c r="H298" s="2">
        <v>6</v>
      </c>
      <c r="I298" s="2">
        <v>33</v>
      </c>
      <c r="J298" s="2">
        <v>38</v>
      </c>
      <c r="K298" s="2">
        <v>27</v>
      </c>
      <c r="L298" s="2">
        <v>60</v>
      </c>
      <c r="M298" s="2">
        <v>80</v>
      </c>
      <c r="N298" s="1">
        <f>AVERAGE(E298:H298)</f>
        <v>4.75</v>
      </c>
      <c r="O298" s="1">
        <f>SUM(I298:M298)/10</f>
        <v>23.8</v>
      </c>
      <c r="P298" s="3">
        <f>VLOOKUP(E298,Tabelka!$E$3:$F$7,2)</f>
        <v>6</v>
      </c>
      <c r="Q298" s="2">
        <f>VLOOKUP(F298,Tabelka!$E$3:$F$7,2)</f>
        <v>4</v>
      </c>
      <c r="R298" s="2">
        <f>VLOOKUP(G298,Tabelka!$E$3:$F$7,2)</f>
        <v>10</v>
      </c>
      <c r="S298" s="2">
        <f>VLOOKUP(H298,Tabelka!$E$3:$F$7,2)</f>
        <v>10</v>
      </c>
      <c r="T298" s="1">
        <f>SUM(P298:S298)</f>
        <v>30</v>
      </c>
      <c r="U298" s="1">
        <f>IF(D298=6,2,0)+C298</f>
        <v>1</v>
      </c>
      <c r="V298" s="2">
        <f>O298+T298+U298</f>
        <v>54.8</v>
      </c>
      <c r="W298" s="2">
        <f>COUNTIF(V$2:V$515,V298)</f>
        <v>2</v>
      </c>
      <c r="X298" s="2">
        <f>COUNTIF(I298:M298,100)</f>
        <v>0</v>
      </c>
      <c r="Y298" s="2">
        <f t="shared" si="8"/>
        <v>31</v>
      </c>
      <c r="Z298" s="2" t="str">
        <f t="shared" si="9"/>
        <v>TAK</v>
      </c>
    </row>
    <row r="299" spans="1:26" ht="30" x14ac:dyDescent="0.25">
      <c r="A299" s="2" t="s">
        <v>383</v>
      </c>
      <c r="B299" s="2" t="s">
        <v>384</v>
      </c>
      <c r="C299" s="2">
        <v>2</v>
      </c>
      <c r="D299" s="2">
        <v>5</v>
      </c>
      <c r="E299" s="2">
        <v>3</v>
      </c>
      <c r="F299" s="2">
        <v>6</v>
      </c>
      <c r="G299" s="2">
        <v>3</v>
      </c>
      <c r="H299" s="2">
        <v>3</v>
      </c>
      <c r="I299" s="2">
        <v>86</v>
      </c>
      <c r="J299" s="2">
        <v>36</v>
      </c>
      <c r="K299" s="2">
        <v>76</v>
      </c>
      <c r="L299" s="2">
        <v>91</v>
      </c>
      <c r="M299" s="2">
        <v>19</v>
      </c>
      <c r="N299" s="1">
        <f>AVERAGE(E299:H299)</f>
        <v>3.75</v>
      </c>
      <c r="O299" s="1">
        <f>SUM(I299:M299)/10</f>
        <v>30.8</v>
      </c>
      <c r="P299" s="3">
        <f>VLOOKUP(E299,Tabelka!$E$3:$F$7,2)</f>
        <v>4</v>
      </c>
      <c r="Q299" s="2">
        <f>VLOOKUP(F299,Tabelka!$E$3:$F$7,2)</f>
        <v>10</v>
      </c>
      <c r="R299" s="2">
        <f>VLOOKUP(G299,Tabelka!$E$3:$F$7,2)</f>
        <v>4</v>
      </c>
      <c r="S299" s="2">
        <f>VLOOKUP(H299,Tabelka!$E$3:$F$7,2)</f>
        <v>4</v>
      </c>
      <c r="T299" s="1">
        <f>SUM(P299:S299)</f>
        <v>22</v>
      </c>
      <c r="U299" s="1">
        <f>IF(D299=6,2,0)+C299</f>
        <v>2</v>
      </c>
      <c r="V299" s="2">
        <f>O299+T299+U299</f>
        <v>54.8</v>
      </c>
      <c r="W299" s="2">
        <f>COUNTIF(V$2:V$515,V299)</f>
        <v>2</v>
      </c>
      <c r="X299" s="2">
        <f>COUNTIF(I299:M299,100)</f>
        <v>0</v>
      </c>
      <c r="Y299" s="2">
        <f t="shared" si="8"/>
        <v>24</v>
      </c>
      <c r="Z299" s="2" t="str">
        <f t="shared" si="9"/>
        <v/>
      </c>
    </row>
    <row r="300" spans="1:26" x14ac:dyDescent="0.25">
      <c r="A300" s="2" t="s">
        <v>85</v>
      </c>
      <c r="B300" s="2" t="s">
        <v>86</v>
      </c>
      <c r="C300" s="2">
        <v>8</v>
      </c>
      <c r="D300" s="2">
        <v>5</v>
      </c>
      <c r="E300" s="2">
        <v>4</v>
      </c>
      <c r="F300" s="2">
        <v>6</v>
      </c>
      <c r="G300" s="2">
        <v>2</v>
      </c>
      <c r="H300" s="2">
        <v>6</v>
      </c>
      <c r="I300" s="2">
        <v>32</v>
      </c>
      <c r="J300" s="2">
        <v>88</v>
      </c>
      <c r="K300" s="2">
        <v>15</v>
      </c>
      <c r="L300" s="2">
        <v>45</v>
      </c>
      <c r="M300" s="2">
        <v>24</v>
      </c>
      <c r="N300" s="1">
        <f>AVERAGE(E300:H300)</f>
        <v>4.5</v>
      </c>
      <c r="O300" s="1">
        <f>SUM(I300:M300)/10</f>
        <v>20.399999999999999</v>
      </c>
      <c r="P300" s="3">
        <f>VLOOKUP(E300,Tabelka!$E$3:$F$7,2)</f>
        <v>6</v>
      </c>
      <c r="Q300" s="2">
        <f>VLOOKUP(F300,Tabelka!$E$3:$F$7,2)</f>
        <v>10</v>
      </c>
      <c r="R300" s="2">
        <f>VLOOKUP(G300,Tabelka!$E$3:$F$7,2)</f>
        <v>0</v>
      </c>
      <c r="S300" s="2">
        <f>VLOOKUP(H300,Tabelka!$E$3:$F$7,2)</f>
        <v>10</v>
      </c>
      <c r="T300" s="1">
        <f>SUM(P300:S300)</f>
        <v>26</v>
      </c>
      <c r="U300" s="1">
        <f>IF(D300=6,2,0)+C300</f>
        <v>8</v>
      </c>
      <c r="V300" s="2">
        <f>O300+T300+U300</f>
        <v>54.4</v>
      </c>
      <c r="W300" s="2">
        <f>COUNTIF(V$2:V$515,V300)</f>
        <v>2</v>
      </c>
      <c r="X300" s="2">
        <f>COUNTIF(I300:M300,100)</f>
        <v>0</v>
      </c>
      <c r="Y300" s="2">
        <f t="shared" si="8"/>
        <v>34</v>
      </c>
      <c r="Z300" s="2" t="str">
        <f t="shared" si="9"/>
        <v>TAK</v>
      </c>
    </row>
    <row r="301" spans="1:26" x14ac:dyDescent="0.25">
      <c r="A301" s="2" t="s">
        <v>529</v>
      </c>
      <c r="B301" s="2" t="s">
        <v>530</v>
      </c>
      <c r="C301" s="2">
        <v>5</v>
      </c>
      <c r="D301" s="2">
        <v>5</v>
      </c>
      <c r="E301" s="2">
        <v>5</v>
      </c>
      <c r="F301" s="2">
        <v>5</v>
      </c>
      <c r="G301" s="2">
        <v>5</v>
      </c>
      <c r="H301" s="2">
        <v>3</v>
      </c>
      <c r="I301" s="2">
        <v>99</v>
      </c>
      <c r="J301" s="2">
        <v>47</v>
      </c>
      <c r="K301" s="2">
        <v>3</v>
      </c>
      <c r="L301" s="2">
        <v>6</v>
      </c>
      <c r="M301" s="2">
        <v>59</v>
      </c>
      <c r="N301" s="1">
        <f>AVERAGE(E301:H301)</f>
        <v>4.5</v>
      </c>
      <c r="O301" s="1">
        <f>SUM(I301:M301)/10</f>
        <v>21.4</v>
      </c>
      <c r="P301" s="3">
        <f>VLOOKUP(E301,Tabelka!$E$3:$F$7,2)</f>
        <v>8</v>
      </c>
      <c r="Q301" s="2">
        <f>VLOOKUP(F301,Tabelka!$E$3:$F$7,2)</f>
        <v>8</v>
      </c>
      <c r="R301" s="2">
        <f>VLOOKUP(G301,Tabelka!$E$3:$F$7,2)</f>
        <v>8</v>
      </c>
      <c r="S301" s="2">
        <f>VLOOKUP(H301,Tabelka!$E$3:$F$7,2)</f>
        <v>4</v>
      </c>
      <c r="T301" s="1">
        <f>SUM(P301:S301)</f>
        <v>28</v>
      </c>
      <c r="U301" s="1">
        <f>IF(D301=6,2,0)+C301</f>
        <v>5</v>
      </c>
      <c r="V301" s="2">
        <f>O301+T301+U301</f>
        <v>54.4</v>
      </c>
      <c r="W301" s="2">
        <f>COUNTIF(V$2:V$515,V301)</f>
        <v>2</v>
      </c>
      <c r="X301" s="2">
        <f>COUNTIF(I301:M301,100)</f>
        <v>0</v>
      </c>
      <c r="Y301" s="2">
        <f t="shared" si="8"/>
        <v>33</v>
      </c>
      <c r="Z301" s="2" t="str">
        <f t="shared" si="9"/>
        <v>TAK</v>
      </c>
    </row>
    <row r="302" spans="1:26" x14ac:dyDescent="0.25">
      <c r="A302" s="2" t="s">
        <v>404</v>
      </c>
      <c r="B302" s="2" t="s">
        <v>397</v>
      </c>
      <c r="C302" s="2">
        <v>2</v>
      </c>
      <c r="D302" s="2">
        <v>2</v>
      </c>
      <c r="E302" s="2">
        <v>5</v>
      </c>
      <c r="F302" s="2">
        <v>5</v>
      </c>
      <c r="G302" s="2">
        <v>5</v>
      </c>
      <c r="H302" s="2">
        <v>4</v>
      </c>
      <c r="I302" s="2">
        <v>88</v>
      </c>
      <c r="J302" s="2">
        <v>37</v>
      </c>
      <c r="K302" s="2">
        <v>50</v>
      </c>
      <c r="L302" s="2">
        <v>19</v>
      </c>
      <c r="M302" s="2">
        <v>28</v>
      </c>
      <c r="N302" s="1">
        <f>AVERAGE(E302:H302)</f>
        <v>4.75</v>
      </c>
      <c r="O302" s="1">
        <f>SUM(I302:M302)/10</f>
        <v>22.2</v>
      </c>
      <c r="P302" s="3">
        <f>VLOOKUP(E302,Tabelka!$E$3:$F$7,2)</f>
        <v>8</v>
      </c>
      <c r="Q302" s="2">
        <f>VLOOKUP(F302,Tabelka!$E$3:$F$7,2)</f>
        <v>8</v>
      </c>
      <c r="R302" s="2">
        <f>VLOOKUP(G302,Tabelka!$E$3:$F$7,2)</f>
        <v>8</v>
      </c>
      <c r="S302" s="2">
        <f>VLOOKUP(H302,Tabelka!$E$3:$F$7,2)</f>
        <v>6</v>
      </c>
      <c r="T302" s="1">
        <f>SUM(P302:S302)</f>
        <v>30</v>
      </c>
      <c r="U302" s="1">
        <f>IF(D302=6,2,0)+C302</f>
        <v>2</v>
      </c>
      <c r="V302" s="2">
        <f>O302+T302+U302</f>
        <v>54.2</v>
      </c>
      <c r="W302" s="2">
        <f>COUNTIF(V$2:V$515,V302)</f>
        <v>2</v>
      </c>
      <c r="X302" s="2">
        <f>COUNTIF(I302:M302,100)</f>
        <v>0</v>
      </c>
      <c r="Y302" s="2">
        <f t="shared" si="8"/>
        <v>32</v>
      </c>
      <c r="Z302" s="2" t="str">
        <f t="shared" si="9"/>
        <v>TAK</v>
      </c>
    </row>
    <row r="303" spans="1:26" x14ac:dyDescent="0.25">
      <c r="A303" s="2" t="s">
        <v>650</v>
      </c>
      <c r="B303" s="2" t="s">
        <v>651</v>
      </c>
      <c r="C303" s="2">
        <v>6</v>
      </c>
      <c r="D303" s="2">
        <v>2</v>
      </c>
      <c r="E303" s="2">
        <v>3</v>
      </c>
      <c r="F303" s="2">
        <v>6</v>
      </c>
      <c r="G303" s="2">
        <v>5</v>
      </c>
      <c r="H303" s="2">
        <v>4</v>
      </c>
      <c r="I303" s="2">
        <v>78</v>
      </c>
      <c r="J303" s="2">
        <v>1</v>
      </c>
      <c r="K303" s="2">
        <v>9</v>
      </c>
      <c r="L303" s="2">
        <v>33</v>
      </c>
      <c r="M303" s="2">
        <v>81</v>
      </c>
      <c r="N303" s="1">
        <f>AVERAGE(E303:H303)</f>
        <v>4.5</v>
      </c>
      <c r="O303" s="1">
        <f>SUM(I303:M303)/10</f>
        <v>20.2</v>
      </c>
      <c r="P303" s="3">
        <f>VLOOKUP(E303,Tabelka!$E$3:$F$7,2)</f>
        <v>4</v>
      </c>
      <c r="Q303" s="2">
        <f>VLOOKUP(F303,Tabelka!$E$3:$F$7,2)</f>
        <v>10</v>
      </c>
      <c r="R303" s="2">
        <f>VLOOKUP(G303,Tabelka!$E$3:$F$7,2)</f>
        <v>8</v>
      </c>
      <c r="S303" s="2">
        <f>VLOOKUP(H303,Tabelka!$E$3:$F$7,2)</f>
        <v>6</v>
      </c>
      <c r="T303" s="1">
        <f>SUM(P303:S303)</f>
        <v>28</v>
      </c>
      <c r="U303" s="1">
        <f>IF(D303=6,2,0)+C303</f>
        <v>6</v>
      </c>
      <c r="V303" s="2">
        <f>O303+T303+U303</f>
        <v>54.2</v>
      </c>
      <c r="W303" s="2">
        <f>COUNTIF(V$2:V$515,V303)</f>
        <v>2</v>
      </c>
      <c r="X303" s="2">
        <f>COUNTIF(I303:M303,100)</f>
        <v>0</v>
      </c>
      <c r="Y303" s="2">
        <f t="shared" si="8"/>
        <v>34</v>
      </c>
      <c r="Z303" s="2" t="str">
        <f t="shared" si="9"/>
        <v>TAK</v>
      </c>
    </row>
    <row r="304" spans="1:26" x14ac:dyDescent="0.25">
      <c r="A304" s="2" t="s">
        <v>392</v>
      </c>
      <c r="B304" s="2" t="s">
        <v>16</v>
      </c>
      <c r="C304" s="2">
        <v>5</v>
      </c>
      <c r="D304" s="2">
        <v>2</v>
      </c>
      <c r="E304" s="2">
        <v>5</v>
      </c>
      <c r="F304" s="2">
        <v>5</v>
      </c>
      <c r="G304" s="2">
        <v>6</v>
      </c>
      <c r="H304" s="2">
        <v>5</v>
      </c>
      <c r="I304" s="2">
        <v>17</v>
      </c>
      <c r="J304" s="2">
        <v>23</v>
      </c>
      <c r="K304" s="2">
        <v>33</v>
      </c>
      <c r="L304" s="2">
        <v>16</v>
      </c>
      <c r="M304" s="2">
        <v>62</v>
      </c>
      <c r="N304" s="1">
        <f>AVERAGE(E304:H304)</f>
        <v>5.25</v>
      </c>
      <c r="O304" s="1">
        <f>SUM(I304:M304)/10</f>
        <v>15.1</v>
      </c>
      <c r="P304" s="3">
        <f>VLOOKUP(E304,Tabelka!$E$3:$F$7,2)</f>
        <v>8</v>
      </c>
      <c r="Q304" s="2">
        <f>VLOOKUP(F304,Tabelka!$E$3:$F$7,2)</f>
        <v>8</v>
      </c>
      <c r="R304" s="2">
        <f>VLOOKUP(G304,Tabelka!$E$3:$F$7,2)</f>
        <v>10</v>
      </c>
      <c r="S304" s="2">
        <f>VLOOKUP(H304,Tabelka!$E$3:$F$7,2)</f>
        <v>8</v>
      </c>
      <c r="T304" s="1">
        <f>SUM(P304:S304)</f>
        <v>34</v>
      </c>
      <c r="U304" s="1">
        <f>IF(D304=6,2,0)+C304</f>
        <v>5</v>
      </c>
      <c r="V304" s="2">
        <f>O304+T304+U304</f>
        <v>54.1</v>
      </c>
      <c r="W304" s="2">
        <f>COUNTIF(V$2:V$515,V304)</f>
        <v>2</v>
      </c>
      <c r="X304" s="2">
        <f>COUNTIF(I304:M304,100)</f>
        <v>0</v>
      </c>
      <c r="Y304" s="2">
        <f t="shared" si="8"/>
        <v>39</v>
      </c>
      <c r="Z304" s="2" t="str">
        <f t="shared" si="9"/>
        <v>TAK</v>
      </c>
    </row>
    <row r="305" spans="1:26" x14ac:dyDescent="0.25">
      <c r="A305" s="2" t="s">
        <v>437</v>
      </c>
      <c r="B305" s="2" t="s">
        <v>438</v>
      </c>
      <c r="C305" s="2">
        <v>5</v>
      </c>
      <c r="D305" s="2">
        <v>2</v>
      </c>
      <c r="E305" s="2">
        <v>6</v>
      </c>
      <c r="F305" s="2">
        <v>3</v>
      </c>
      <c r="G305" s="2">
        <v>3</v>
      </c>
      <c r="H305" s="2">
        <v>5</v>
      </c>
      <c r="I305" s="2">
        <v>69</v>
      </c>
      <c r="J305" s="2">
        <v>15</v>
      </c>
      <c r="K305" s="2">
        <v>39</v>
      </c>
      <c r="L305" s="2">
        <v>69</v>
      </c>
      <c r="M305" s="2">
        <v>39</v>
      </c>
      <c r="N305" s="1">
        <f>AVERAGE(E305:H305)</f>
        <v>4.25</v>
      </c>
      <c r="O305" s="1">
        <f>SUM(I305:M305)/10</f>
        <v>23.1</v>
      </c>
      <c r="P305" s="3">
        <f>VLOOKUP(E305,Tabelka!$E$3:$F$7,2)</f>
        <v>10</v>
      </c>
      <c r="Q305" s="2">
        <f>VLOOKUP(F305,Tabelka!$E$3:$F$7,2)</f>
        <v>4</v>
      </c>
      <c r="R305" s="2">
        <f>VLOOKUP(G305,Tabelka!$E$3:$F$7,2)</f>
        <v>4</v>
      </c>
      <c r="S305" s="2">
        <f>VLOOKUP(H305,Tabelka!$E$3:$F$7,2)</f>
        <v>8</v>
      </c>
      <c r="T305" s="1">
        <f>SUM(P305:S305)</f>
        <v>26</v>
      </c>
      <c r="U305" s="1">
        <f>IF(D305=6,2,0)+C305</f>
        <v>5</v>
      </c>
      <c r="V305" s="2">
        <f>O305+T305+U305</f>
        <v>54.1</v>
      </c>
      <c r="W305" s="2">
        <f>COUNTIF(V$2:V$515,V305)</f>
        <v>2</v>
      </c>
      <c r="X305" s="2">
        <f>COUNTIF(I305:M305,100)</f>
        <v>0</v>
      </c>
      <c r="Y305" s="2">
        <f t="shared" si="8"/>
        <v>31</v>
      </c>
      <c r="Z305" s="2" t="str">
        <f t="shared" si="9"/>
        <v>TAK</v>
      </c>
    </row>
    <row r="306" spans="1:26" x14ac:dyDescent="0.25">
      <c r="A306" s="2" t="s">
        <v>230</v>
      </c>
      <c r="B306" s="2" t="s">
        <v>137</v>
      </c>
      <c r="C306" s="2">
        <v>7</v>
      </c>
      <c r="D306" s="2">
        <v>3</v>
      </c>
      <c r="E306" s="2">
        <v>2</v>
      </c>
      <c r="F306" s="2">
        <v>3</v>
      </c>
      <c r="G306" s="2">
        <v>5</v>
      </c>
      <c r="H306" s="2">
        <v>6</v>
      </c>
      <c r="I306" s="2">
        <v>25</v>
      </c>
      <c r="J306" s="2">
        <v>14</v>
      </c>
      <c r="K306" s="2">
        <v>19</v>
      </c>
      <c r="L306" s="2">
        <v>95</v>
      </c>
      <c r="M306" s="2">
        <v>91</v>
      </c>
      <c r="N306" s="1">
        <f>AVERAGE(E306:H306)</f>
        <v>4</v>
      </c>
      <c r="O306" s="1">
        <f>SUM(I306:M306)/10</f>
        <v>24.4</v>
      </c>
      <c r="P306" s="3">
        <f>VLOOKUP(E306,Tabelka!$E$3:$F$7,2)</f>
        <v>0</v>
      </c>
      <c r="Q306" s="2">
        <f>VLOOKUP(F306,Tabelka!$E$3:$F$7,2)</f>
        <v>4</v>
      </c>
      <c r="R306" s="2">
        <f>VLOOKUP(G306,Tabelka!$E$3:$F$7,2)</f>
        <v>8</v>
      </c>
      <c r="S306" s="2">
        <f>VLOOKUP(H306,Tabelka!$E$3:$F$7,2)</f>
        <v>10</v>
      </c>
      <c r="T306" s="1">
        <f>SUM(P306:S306)</f>
        <v>22</v>
      </c>
      <c r="U306" s="1">
        <f>IF(D306=6,2,0)+C306</f>
        <v>7</v>
      </c>
      <c r="V306" s="2">
        <f>O306+T306+U306</f>
        <v>53.4</v>
      </c>
      <c r="W306" s="2">
        <f>COUNTIF(V$2:V$515,V306)</f>
        <v>2</v>
      </c>
      <c r="X306" s="2">
        <f>COUNTIF(I306:M306,100)</f>
        <v>0</v>
      </c>
      <c r="Y306" s="2">
        <f t="shared" si="8"/>
        <v>29</v>
      </c>
      <c r="Z306" s="2" t="str">
        <f t="shared" si="9"/>
        <v>TAK</v>
      </c>
    </row>
    <row r="307" spans="1:26" x14ac:dyDescent="0.25">
      <c r="A307" s="2" t="s">
        <v>493</v>
      </c>
      <c r="B307" s="2" t="s">
        <v>180</v>
      </c>
      <c r="C307" s="2">
        <v>4</v>
      </c>
      <c r="D307" s="2">
        <v>2</v>
      </c>
      <c r="E307" s="2">
        <v>4</v>
      </c>
      <c r="F307" s="2">
        <v>2</v>
      </c>
      <c r="G307" s="2">
        <v>5</v>
      </c>
      <c r="H307" s="2">
        <v>4</v>
      </c>
      <c r="I307" s="2">
        <v>62</v>
      </c>
      <c r="J307" s="2">
        <v>3</v>
      </c>
      <c r="K307" s="2">
        <v>84</v>
      </c>
      <c r="L307" s="2">
        <v>48</v>
      </c>
      <c r="M307" s="2">
        <v>94</v>
      </c>
      <c r="N307" s="1">
        <f>AVERAGE(E307:H307)</f>
        <v>3.75</v>
      </c>
      <c r="O307" s="1">
        <f>SUM(I307:M307)/10</f>
        <v>29.1</v>
      </c>
      <c r="P307" s="3">
        <f>VLOOKUP(E307,Tabelka!$E$3:$F$7,2)</f>
        <v>6</v>
      </c>
      <c r="Q307" s="2">
        <f>VLOOKUP(F307,Tabelka!$E$3:$F$7,2)</f>
        <v>0</v>
      </c>
      <c r="R307" s="2">
        <f>VLOOKUP(G307,Tabelka!$E$3:$F$7,2)</f>
        <v>8</v>
      </c>
      <c r="S307" s="2">
        <f>VLOOKUP(H307,Tabelka!$E$3:$F$7,2)</f>
        <v>6</v>
      </c>
      <c r="T307" s="1">
        <f>SUM(P307:S307)</f>
        <v>20</v>
      </c>
      <c r="U307" s="1">
        <f>IF(D307=6,2,0)+C307</f>
        <v>4</v>
      </c>
      <c r="V307" s="2">
        <f>O307+T307+U307</f>
        <v>53.1</v>
      </c>
      <c r="W307" s="2">
        <f>COUNTIF(V$2:V$515,V307)</f>
        <v>2</v>
      </c>
      <c r="X307" s="2">
        <f>COUNTIF(I307:M307,100)</f>
        <v>0</v>
      </c>
      <c r="Y307" s="2">
        <f t="shared" si="8"/>
        <v>24</v>
      </c>
      <c r="Z307" s="2" t="str">
        <f t="shared" si="9"/>
        <v/>
      </c>
    </row>
    <row r="308" spans="1:26" x14ac:dyDescent="0.25">
      <c r="A308" s="2" t="s">
        <v>114</v>
      </c>
      <c r="B308" s="2" t="s">
        <v>101</v>
      </c>
      <c r="C308" s="2">
        <v>1</v>
      </c>
      <c r="D308" s="2">
        <v>4</v>
      </c>
      <c r="E308" s="2">
        <v>6</v>
      </c>
      <c r="F308" s="2">
        <v>3</v>
      </c>
      <c r="G308" s="2">
        <v>4</v>
      </c>
      <c r="H308" s="2">
        <v>2</v>
      </c>
      <c r="I308" s="2">
        <v>70</v>
      </c>
      <c r="J308" s="2">
        <v>39</v>
      </c>
      <c r="K308" s="2">
        <v>65</v>
      </c>
      <c r="L308" s="2">
        <v>57</v>
      </c>
      <c r="M308" s="2">
        <v>90</v>
      </c>
      <c r="N308" s="1">
        <f>AVERAGE(E308:H308)</f>
        <v>3.75</v>
      </c>
      <c r="O308" s="1">
        <f>SUM(I308:M308)/10</f>
        <v>32.1</v>
      </c>
      <c r="P308" s="3">
        <f>VLOOKUP(E308,Tabelka!$E$3:$F$7,2)</f>
        <v>10</v>
      </c>
      <c r="Q308" s="2">
        <f>VLOOKUP(F308,Tabelka!$E$3:$F$7,2)</f>
        <v>4</v>
      </c>
      <c r="R308" s="2">
        <f>VLOOKUP(G308,Tabelka!$E$3:$F$7,2)</f>
        <v>6</v>
      </c>
      <c r="S308" s="2">
        <f>VLOOKUP(H308,Tabelka!$E$3:$F$7,2)</f>
        <v>0</v>
      </c>
      <c r="T308" s="1">
        <f>SUM(P308:S308)</f>
        <v>20</v>
      </c>
      <c r="U308" s="1">
        <f>IF(D308=6,2,0)+C308</f>
        <v>1</v>
      </c>
      <c r="V308" s="2">
        <f>O308+T308+U308</f>
        <v>53.1</v>
      </c>
      <c r="W308" s="2">
        <f>COUNTIF(V$2:V$515,V308)</f>
        <v>2</v>
      </c>
      <c r="X308" s="2">
        <f>COUNTIF(I308:M308,100)</f>
        <v>0</v>
      </c>
      <c r="Y308" s="2">
        <f t="shared" si="8"/>
        <v>21</v>
      </c>
      <c r="Z308" s="2" t="str">
        <f t="shared" si="9"/>
        <v/>
      </c>
    </row>
    <row r="309" spans="1:26" x14ac:dyDescent="0.25">
      <c r="A309" s="2" t="s">
        <v>375</v>
      </c>
      <c r="B309" s="2" t="s">
        <v>205</v>
      </c>
      <c r="C309" s="2">
        <v>6</v>
      </c>
      <c r="D309" s="2">
        <v>6</v>
      </c>
      <c r="E309" s="2">
        <v>3</v>
      </c>
      <c r="F309" s="2">
        <v>6</v>
      </c>
      <c r="G309" s="2">
        <v>6</v>
      </c>
      <c r="H309" s="2">
        <v>2</v>
      </c>
      <c r="I309" s="2">
        <v>1</v>
      </c>
      <c r="J309" s="2">
        <v>34</v>
      </c>
      <c r="K309" s="2">
        <v>76</v>
      </c>
      <c r="L309" s="2">
        <v>39</v>
      </c>
      <c r="M309" s="2">
        <v>56</v>
      </c>
      <c r="N309" s="1">
        <f>AVERAGE(E309:H309)</f>
        <v>4.25</v>
      </c>
      <c r="O309" s="1">
        <f>SUM(I309:M309)/10</f>
        <v>20.6</v>
      </c>
      <c r="P309" s="3">
        <f>VLOOKUP(E309,Tabelka!$E$3:$F$7,2)</f>
        <v>4</v>
      </c>
      <c r="Q309" s="2">
        <f>VLOOKUP(F309,Tabelka!$E$3:$F$7,2)</f>
        <v>10</v>
      </c>
      <c r="R309" s="2">
        <f>VLOOKUP(G309,Tabelka!$E$3:$F$7,2)</f>
        <v>10</v>
      </c>
      <c r="S309" s="2">
        <f>VLOOKUP(H309,Tabelka!$E$3:$F$7,2)</f>
        <v>0</v>
      </c>
      <c r="T309" s="1">
        <f>SUM(P309:S309)</f>
        <v>24</v>
      </c>
      <c r="U309" s="1">
        <f>IF(D309=6,2,0)+C309</f>
        <v>8</v>
      </c>
      <c r="V309" s="2">
        <f>O309+T309+U309</f>
        <v>52.6</v>
      </c>
      <c r="W309" s="2">
        <f>COUNTIF(V$2:V$515,V309)</f>
        <v>2</v>
      </c>
      <c r="X309" s="2">
        <f>COUNTIF(I309:M309,100)</f>
        <v>0</v>
      </c>
      <c r="Y309" s="2">
        <f t="shared" si="8"/>
        <v>32</v>
      </c>
      <c r="Z309" s="2" t="str">
        <f t="shared" si="9"/>
        <v>TAK</v>
      </c>
    </row>
    <row r="310" spans="1:26" ht="30" x14ac:dyDescent="0.25">
      <c r="A310" s="2" t="s">
        <v>24</v>
      </c>
      <c r="B310" s="2" t="s">
        <v>23</v>
      </c>
      <c r="C310" s="2">
        <v>8</v>
      </c>
      <c r="D310" s="2">
        <v>6</v>
      </c>
      <c r="E310" s="2">
        <v>6</v>
      </c>
      <c r="F310" s="2">
        <v>5</v>
      </c>
      <c r="G310" s="2">
        <v>5</v>
      </c>
      <c r="H310" s="2">
        <v>2</v>
      </c>
      <c r="I310" s="2">
        <v>75</v>
      </c>
      <c r="J310" s="2">
        <v>25</v>
      </c>
      <c r="K310" s="2">
        <v>5</v>
      </c>
      <c r="L310" s="2">
        <v>3</v>
      </c>
      <c r="M310" s="2">
        <v>58</v>
      </c>
      <c r="N310" s="1">
        <f>AVERAGE(E310:H310)</f>
        <v>4.5</v>
      </c>
      <c r="O310" s="1">
        <f>SUM(I310:M310)/10</f>
        <v>16.600000000000001</v>
      </c>
      <c r="P310" s="3">
        <f>VLOOKUP(E310,Tabelka!$E$3:$F$7,2)</f>
        <v>10</v>
      </c>
      <c r="Q310" s="2">
        <f>VLOOKUP(F310,Tabelka!$E$3:$F$7,2)</f>
        <v>8</v>
      </c>
      <c r="R310" s="2">
        <f>VLOOKUP(G310,Tabelka!$E$3:$F$7,2)</f>
        <v>8</v>
      </c>
      <c r="S310" s="2">
        <f>VLOOKUP(H310,Tabelka!$E$3:$F$7,2)</f>
        <v>0</v>
      </c>
      <c r="T310" s="1">
        <f>SUM(P310:S310)</f>
        <v>26</v>
      </c>
      <c r="U310" s="1">
        <f>IF(D310=6,2,0)+C310</f>
        <v>10</v>
      </c>
      <c r="V310" s="2">
        <f>O310+T310+U310</f>
        <v>52.6</v>
      </c>
      <c r="W310" s="2">
        <f>COUNTIF(V$2:V$515,V310)</f>
        <v>2</v>
      </c>
      <c r="X310" s="2">
        <f>COUNTIF(I310:M310,100)</f>
        <v>0</v>
      </c>
      <c r="Y310" s="2">
        <f t="shared" si="8"/>
        <v>36</v>
      </c>
      <c r="Z310" s="2" t="str">
        <f t="shared" si="9"/>
        <v>TAK</v>
      </c>
    </row>
    <row r="311" spans="1:26" x14ac:dyDescent="0.25">
      <c r="A311" s="2" t="s">
        <v>654</v>
      </c>
      <c r="B311" s="2" t="s">
        <v>340</v>
      </c>
      <c r="C311" s="2">
        <v>5</v>
      </c>
      <c r="D311" s="2">
        <v>2</v>
      </c>
      <c r="E311" s="2">
        <v>3</v>
      </c>
      <c r="F311" s="2">
        <v>3</v>
      </c>
      <c r="G311" s="2">
        <v>6</v>
      </c>
      <c r="H311" s="2">
        <v>3</v>
      </c>
      <c r="I311" s="2">
        <v>79</v>
      </c>
      <c r="J311" s="2">
        <v>21</v>
      </c>
      <c r="K311" s="2">
        <v>41</v>
      </c>
      <c r="L311" s="2">
        <v>39</v>
      </c>
      <c r="M311" s="2">
        <v>74</v>
      </c>
      <c r="N311" s="1">
        <f>AVERAGE(E311:H311)</f>
        <v>3.75</v>
      </c>
      <c r="O311" s="1">
        <f>SUM(I311:M311)/10</f>
        <v>25.4</v>
      </c>
      <c r="P311" s="3">
        <f>VLOOKUP(E311,Tabelka!$E$3:$F$7,2)</f>
        <v>4</v>
      </c>
      <c r="Q311" s="2">
        <f>VLOOKUP(F311,Tabelka!$E$3:$F$7,2)</f>
        <v>4</v>
      </c>
      <c r="R311" s="2">
        <f>VLOOKUP(G311,Tabelka!$E$3:$F$7,2)</f>
        <v>10</v>
      </c>
      <c r="S311" s="2">
        <f>VLOOKUP(H311,Tabelka!$E$3:$F$7,2)</f>
        <v>4</v>
      </c>
      <c r="T311" s="1">
        <f>SUM(P311:S311)</f>
        <v>22</v>
      </c>
      <c r="U311" s="1">
        <f>IF(D311=6,2,0)+C311</f>
        <v>5</v>
      </c>
      <c r="V311" s="2">
        <f>O311+T311+U311</f>
        <v>52.4</v>
      </c>
      <c r="W311" s="2">
        <f>COUNTIF(V$2:V$515,V311)</f>
        <v>2</v>
      </c>
      <c r="X311" s="2">
        <f>COUNTIF(I311:M311,100)</f>
        <v>0</v>
      </c>
      <c r="Y311" s="2">
        <f t="shared" si="8"/>
        <v>27</v>
      </c>
      <c r="Z311" s="2" t="str">
        <f t="shared" si="9"/>
        <v>TAK</v>
      </c>
    </row>
    <row r="312" spans="1:26" x14ac:dyDescent="0.25">
      <c r="A312" s="2" t="s">
        <v>453</v>
      </c>
      <c r="B312" s="2" t="s">
        <v>130</v>
      </c>
      <c r="C312" s="2">
        <v>6</v>
      </c>
      <c r="D312" s="2">
        <v>4</v>
      </c>
      <c r="E312" s="2">
        <v>4</v>
      </c>
      <c r="F312" s="2">
        <v>5</v>
      </c>
      <c r="G312" s="2">
        <v>2</v>
      </c>
      <c r="H312" s="2">
        <v>4</v>
      </c>
      <c r="I312" s="2">
        <v>41</v>
      </c>
      <c r="J312" s="2">
        <v>62</v>
      </c>
      <c r="K312" s="2">
        <v>60</v>
      </c>
      <c r="L312" s="2">
        <v>18</v>
      </c>
      <c r="M312" s="2">
        <v>83</v>
      </c>
      <c r="N312" s="1">
        <f>AVERAGE(E312:H312)</f>
        <v>3.75</v>
      </c>
      <c r="O312" s="1">
        <f>SUM(I312:M312)/10</f>
        <v>26.4</v>
      </c>
      <c r="P312" s="3">
        <f>VLOOKUP(E312,Tabelka!$E$3:$F$7,2)</f>
        <v>6</v>
      </c>
      <c r="Q312" s="2">
        <f>VLOOKUP(F312,Tabelka!$E$3:$F$7,2)</f>
        <v>8</v>
      </c>
      <c r="R312" s="2">
        <f>VLOOKUP(G312,Tabelka!$E$3:$F$7,2)</f>
        <v>0</v>
      </c>
      <c r="S312" s="2">
        <f>VLOOKUP(H312,Tabelka!$E$3:$F$7,2)</f>
        <v>6</v>
      </c>
      <c r="T312" s="1">
        <f>SUM(P312:S312)</f>
        <v>20</v>
      </c>
      <c r="U312" s="1">
        <f>IF(D312=6,2,0)+C312</f>
        <v>6</v>
      </c>
      <c r="V312" s="2">
        <f>O312+T312+U312</f>
        <v>52.4</v>
      </c>
      <c r="W312" s="2">
        <f>COUNTIF(V$2:V$515,V312)</f>
        <v>2</v>
      </c>
      <c r="X312" s="2">
        <f>COUNTIF(I312:M312,100)</f>
        <v>0</v>
      </c>
      <c r="Y312" s="2">
        <f t="shared" si="8"/>
        <v>26</v>
      </c>
      <c r="Z312" s="2" t="str">
        <f t="shared" si="9"/>
        <v/>
      </c>
    </row>
    <row r="313" spans="1:26" x14ac:dyDescent="0.25">
      <c r="A313" s="2" t="s">
        <v>450</v>
      </c>
      <c r="B313" s="2" t="s">
        <v>395</v>
      </c>
      <c r="C313" s="2">
        <v>7</v>
      </c>
      <c r="D313" s="2">
        <v>2</v>
      </c>
      <c r="E313" s="2">
        <v>4</v>
      </c>
      <c r="F313" s="2">
        <v>3</v>
      </c>
      <c r="G313" s="2">
        <v>4</v>
      </c>
      <c r="H313" s="2">
        <v>2</v>
      </c>
      <c r="I313" s="2">
        <v>58</v>
      </c>
      <c r="J313" s="2">
        <v>56</v>
      </c>
      <c r="K313" s="2">
        <v>47</v>
      </c>
      <c r="L313" s="2">
        <v>61</v>
      </c>
      <c r="M313" s="2">
        <v>69</v>
      </c>
      <c r="N313" s="1">
        <f>AVERAGE(E313:H313)</f>
        <v>3.25</v>
      </c>
      <c r="O313" s="1">
        <f>SUM(I313:M313)/10</f>
        <v>29.1</v>
      </c>
      <c r="P313" s="3">
        <f>VLOOKUP(E313,Tabelka!$E$3:$F$7,2)</f>
        <v>6</v>
      </c>
      <c r="Q313" s="2">
        <f>VLOOKUP(F313,Tabelka!$E$3:$F$7,2)</f>
        <v>4</v>
      </c>
      <c r="R313" s="2">
        <f>VLOOKUP(G313,Tabelka!$E$3:$F$7,2)</f>
        <v>6</v>
      </c>
      <c r="S313" s="2">
        <f>VLOOKUP(H313,Tabelka!$E$3:$F$7,2)</f>
        <v>0</v>
      </c>
      <c r="T313" s="1">
        <f>SUM(P313:S313)</f>
        <v>16</v>
      </c>
      <c r="U313" s="1">
        <f>IF(D313=6,2,0)+C313</f>
        <v>7</v>
      </c>
      <c r="V313" s="2">
        <f>O313+T313+U313</f>
        <v>52.1</v>
      </c>
      <c r="W313" s="2">
        <f>COUNTIF(V$2:V$515,V313)</f>
        <v>2</v>
      </c>
      <c r="X313" s="2">
        <f>COUNTIF(I313:M313,100)</f>
        <v>0</v>
      </c>
      <c r="Y313" s="2">
        <f t="shared" si="8"/>
        <v>23</v>
      </c>
      <c r="Z313" s="2" t="str">
        <f t="shared" si="9"/>
        <v/>
      </c>
    </row>
    <row r="314" spans="1:26" x14ac:dyDescent="0.25">
      <c r="A314" s="2" t="s">
        <v>494</v>
      </c>
      <c r="B314" s="2" t="s">
        <v>495</v>
      </c>
      <c r="C314" s="2">
        <v>4</v>
      </c>
      <c r="D314" s="2">
        <v>5</v>
      </c>
      <c r="E314" s="2">
        <v>5</v>
      </c>
      <c r="F314" s="2">
        <v>6</v>
      </c>
      <c r="G314" s="2">
        <v>2</v>
      </c>
      <c r="H314" s="2">
        <v>3</v>
      </c>
      <c r="I314" s="2">
        <v>35</v>
      </c>
      <c r="J314" s="2">
        <v>49</v>
      </c>
      <c r="K314" s="2">
        <v>59</v>
      </c>
      <c r="L314" s="2">
        <v>44</v>
      </c>
      <c r="M314" s="2">
        <v>68</v>
      </c>
      <c r="N314" s="1">
        <f>AVERAGE(E314:H314)</f>
        <v>4</v>
      </c>
      <c r="O314" s="1">
        <f>SUM(I314:M314)/10</f>
        <v>25.5</v>
      </c>
      <c r="P314" s="3">
        <f>VLOOKUP(E314,Tabelka!$E$3:$F$7,2)</f>
        <v>8</v>
      </c>
      <c r="Q314" s="2">
        <f>VLOOKUP(F314,Tabelka!$E$3:$F$7,2)</f>
        <v>10</v>
      </c>
      <c r="R314" s="2">
        <f>VLOOKUP(G314,Tabelka!$E$3:$F$7,2)</f>
        <v>0</v>
      </c>
      <c r="S314" s="2">
        <f>VLOOKUP(H314,Tabelka!$E$3:$F$7,2)</f>
        <v>4</v>
      </c>
      <c r="T314" s="1">
        <f>SUM(P314:S314)</f>
        <v>22</v>
      </c>
      <c r="U314" s="1">
        <f>IF(D314=6,2,0)+C314</f>
        <v>4</v>
      </c>
      <c r="V314" s="2">
        <f>O314+T314+U314</f>
        <v>51.5</v>
      </c>
      <c r="W314" s="2">
        <f>COUNTIF(V$2:V$515,V314)</f>
        <v>2</v>
      </c>
      <c r="X314" s="2">
        <f>COUNTIF(I314:M314,100)</f>
        <v>0</v>
      </c>
      <c r="Y314" s="2">
        <f t="shared" si="8"/>
        <v>26</v>
      </c>
      <c r="Z314" s="2" t="str">
        <f t="shared" si="9"/>
        <v>TAK</v>
      </c>
    </row>
    <row r="315" spans="1:26" x14ac:dyDescent="0.25">
      <c r="A315" s="2" t="s">
        <v>319</v>
      </c>
      <c r="B315" s="2" t="s">
        <v>197</v>
      </c>
      <c r="C315" s="2">
        <v>3</v>
      </c>
      <c r="D315" s="2">
        <v>2</v>
      </c>
      <c r="E315" s="2">
        <v>5</v>
      </c>
      <c r="F315" s="2">
        <v>3</v>
      </c>
      <c r="G315" s="2">
        <v>5</v>
      </c>
      <c r="H315" s="2">
        <v>2</v>
      </c>
      <c r="I315" s="2">
        <v>47</v>
      </c>
      <c r="J315" s="2">
        <v>7</v>
      </c>
      <c r="K315" s="2">
        <v>72</v>
      </c>
      <c r="L315" s="2">
        <v>74</v>
      </c>
      <c r="M315" s="2">
        <v>85</v>
      </c>
      <c r="N315" s="1">
        <f>AVERAGE(E315:H315)</f>
        <v>3.75</v>
      </c>
      <c r="O315" s="1">
        <f>SUM(I315:M315)/10</f>
        <v>28.5</v>
      </c>
      <c r="P315" s="3">
        <f>VLOOKUP(E315,Tabelka!$E$3:$F$7,2)</f>
        <v>8</v>
      </c>
      <c r="Q315" s="2">
        <f>VLOOKUP(F315,Tabelka!$E$3:$F$7,2)</f>
        <v>4</v>
      </c>
      <c r="R315" s="2">
        <f>VLOOKUP(G315,Tabelka!$E$3:$F$7,2)</f>
        <v>8</v>
      </c>
      <c r="S315" s="2">
        <f>VLOOKUP(H315,Tabelka!$E$3:$F$7,2)</f>
        <v>0</v>
      </c>
      <c r="T315" s="1">
        <f>SUM(P315:S315)</f>
        <v>20</v>
      </c>
      <c r="U315" s="1">
        <f>IF(D315=6,2,0)+C315</f>
        <v>3</v>
      </c>
      <c r="V315" s="2">
        <f>O315+T315+U315</f>
        <v>51.5</v>
      </c>
      <c r="W315" s="2">
        <f>COUNTIF(V$2:V$515,V315)</f>
        <v>2</v>
      </c>
      <c r="X315" s="2">
        <f>COUNTIF(I315:M315,100)</f>
        <v>0</v>
      </c>
      <c r="Y315" s="2">
        <f t="shared" si="8"/>
        <v>23</v>
      </c>
      <c r="Z315" s="2" t="str">
        <f t="shared" si="9"/>
        <v/>
      </c>
    </row>
    <row r="316" spans="1:26" x14ac:dyDescent="0.25">
      <c r="A316" s="2" t="s">
        <v>422</v>
      </c>
      <c r="B316" s="2" t="s">
        <v>340</v>
      </c>
      <c r="C316" s="2">
        <v>0</v>
      </c>
      <c r="D316" s="2">
        <v>4</v>
      </c>
      <c r="E316" s="2">
        <v>3</v>
      </c>
      <c r="F316" s="2">
        <v>6</v>
      </c>
      <c r="G316" s="2">
        <v>5</v>
      </c>
      <c r="H316" s="2">
        <v>5</v>
      </c>
      <c r="I316" s="2">
        <v>5</v>
      </c>
      <c r="J316" s="2">
        <v>26</v>
      </c>
      <c r="K316" s="2">
        <v>6</v>
      </c>
      <c r="L316" s="2">
        <v>82</v>
      </c>
      <c r="M316" s="2">
        <v>94</v>
      </c>
      <c r="N316" s="1">
        <f>AVERAGE(E316:H316)</f>
        <v>4.75</v>
      </c>
      <c r="O316" s="1">
        <f>SUM(I316:M316)/10</f>
        <v>21.3</v>
      </c>
      <c r="P316" s="3">
        <f>VLOOKUP(E316,Tabelka!$E$3:$F$7,2)</f>
        <v>4</v>
      </c>
      <c r="Q316" s="2">
        <f>VLOOKUP(F316,Tabelka!$E$3:$F$7,2)</f>
        <v>10</v>
      </c>
      <c r="R316" s="2">
        <f>VLOOKUP(G316,Tabelka!$E$3:$F$7,2)</f>
        <v>8</v>
      </c>
      <c r="S316" s="2">
        <f>VLOOKUP(H316,Tabelka!$E$3:$F$7,2)</f>
        <v>8</v>
      </c>
      <c r="T316" s="1">
        <f>SUM(P316:S316)</f>
        <v>30</v>
      </c>
      <c r="U316" s="1">
        <f>IF(D316=6,2,0)+C316</f>
        <v>0</v>
      </c>
      <c r="V316" s="2">
        <f>O316+T316+U316</f>
        <v>51.3</v>
      </c>
      <c r="W316" s="2">
        <f>COUNTIF(V$2:V$515,V316)</f>
        <v>2</v>
      </c>
      <c r="X316" s="2">
        <f>COUNTIF(I316:M316,100)</f>
        <v>0</v>
      </c>
      <c r="Y316" s="2">
        <f t="shared" si="8"/>
        <v>30</v>
      </c>
      <c r="Z316" s="2" t="str">
        <f t="shared" si="9"/>
        <v>TAK</v>
      </c>
    </row>
    <row r="317" spans="1:26" x14ac:dyDescent="0.25">
      <c r="A317" s="2" t="s">
        <v>289</v>
      </c>
      <c r="B317" s="2" t="s">
        <v>30</v>
      </c>
      <c r="C317" s="2">
        <v>3</v>
      </c>
      <c r="D317" s="2">
        <v>6</v>
      </c>
      <c r="E317" s="2">
        <v>3</v>
      </c>
      <c r="F317" s="2">
        <v>6</v>
      </c>
      <c r="G317" s="2">
        <v>2</v>
      </c>
      <c r="H317" s="2">
        <v>5</v>
      </c>
      <c r="I317" s="2">
        <v>25</v>
      </c>
      <c r="J317" s="2">
        <v>78</v>
      </c>
      <c r="K317" s="2">
        <v>36</v>
      </c>
      <c r="L317" s="2">
        <v>67</v>
      </c>
      <c r="M317" s="2">
        <v>37</v>
      </c>
      <c r="N317" s="1">
        <f>AVERAGE(E317:H317)</f>
        <v>4</v>
      </c>
      <c r="O317" s="1">
        <f>SUM(I317:M317)/10</f>
        <v>24.3</v>
      </c>
      <c r="P317" s="3">
        <f>VLOOKUP(E317,Tabelka!$E$3:$F$7,2)</f>
        <v>4</v>
      </c>
      <c r="Q317" s="2">
        <f>VLOOKUP(F317,Tabelka!$E$3:$F$7,2)</f>
        <v>10</v>
      </c>
      <c r="R317" s="2">
        <f>VLOOKUP(G317,Tabelka!$E$3:$F$7,2)</f>
        <v>0</v>
      </c>
      <c r="S317" s="2">
        <f>VLOOKUP(H317,Tabelka!$E$3:$F$7,2)</f>
        <v>8</v>
      </c>
      <c r="T317" s="1">
        <f>SUM(P317:S317)</f>
        <v>22</v>
      </c>
      <c r="U317" s="1">
        <f>IF(D317=6,2,0)+C317</f>
        <v>5</v>
      </c>
      <c r="V317" s="2">
        <f>O317+T317+U317</f>
        <v>51.3</v>
      </c>
      <c r="W317" s="2">
        <f>COUNTIF(V$2:V$515,V317)</f>
        <v>2</v>
      </c>
      <c r="X317" s="2">
        <f>COUNTIF(I317:M317,100)</f>
        <v>0</v>
      </c>
      <c r="Y317" s="2">
        <f t="shared" si="8"/>
        <v>27</v>
      </c>
      <c r="Z317" s="2" t="str">
        <f t="shared" si="9"/>
        <v>TAK</v>
      </c>
    </row>
    <row r="318" spans="1:26" ht="30" x14ac:dyDescent="0.25">
      <c r="A318" s="2" t="s">
        <v>280</v>
      </c>
      <c r="B318" s="2" t="s">
        <v>159</v>
      </c>
      <c r="C318" s="2">
        <v>6</v>
      </c>
      <c r="D318" s="2">
        <v>6</v>
      </c>
      <c r="E318" s="2">
        <v>2</v>
      </c>
      <c r="F318" s="2">
        <v>4</v>
      </c>
      <c r="G318" s="2">
        <v>5</v>
      </c>
      <c r="H318" s="2">
        <v>2</v>
      </c>
      <c r="I318" s="2">
        <v>34</v>
      </c>
      <c r="J318" s="2">
        <v>92</v>
      </c>
      <c r="K318" s="2">
        <v>51</v>
      </c>
      <c r="L318" s="2">
        <v>32</v>
      </c>
      <c r="M318" s="2">
        <v>80</v>
      </c>
      <c r="N318" s="1">
        <f>AVERAGE(E318:H318)</f>
        <v>3.25</v>
      </c>
      <c r="O318" s="1">
        <f>SUM(I318:M318)/10</f>
        <v>28.9</v>
      </c>
      <c r="P318" s="3">
        <f>VLOOKUP(E318,Tabelka!$E$3:$F$7,2)</f>
        <v>0</v>
      </c>
      <c r="Q318" s="2">
        <f>VLOOKUP(F318,Tabelka!$E$3:$F$7,2)</f>
        <v>6</v>
      </c>
      <c r="R318" s="2">
        <f>VLOOKUP(G318,Tabelka!$E$3:$F$7,2)</f>
        <v>8</v>
      </c>
      <c r="S318" s="2">
        <f>VLOOKUP(H318,Tabelka!$E$3:$F$7,2)</f>
        <v>0</v>
      </c>
      <c r="T318" s="1">
        <f>SUM(P318:S318)</f>
        <v>14</v>
      </c>
      <c r="U318" s="1">
        <f>IF(D318=6,2,0)+C318</f>
        <v>8</v>
      </c>
      <c r="V318" s="2">
        <f>O318+T318+U318</f>
        <v>50.9</v>
      </c>
      <c r="W318" s="2">
        <f>COUNTIF(V$2:V$515,V318)</f>
        <v>2</v>
      </c>
      <c r="X318" s="2">
        <f>COUNTIF(I318:M318,100)</f>
        <v>0</v>
      </c>
      <c r="Y318" s="2">
        <f t="shared" si="8"/>
        <v>22</v>
      </c>
      <c r="Z318" s="2" t="str">
        <f t="shared" si="9"/>
        <v/>
      </c>
    </row>
    <row r="319" spans="1:26" x14ac:dyDescent="0.25">
      <c r="A319" s="2" t="s">
        <v>405</v>
      </c>
      <c r="B319" s="2" t="s">
        <v>197</v>
      </c>
      <c r="C319" s="2">
        <v>7</v>
      </c>
      <c r="D319" s="2">
        <v>2</v>
      </c>
      <c r="E319" s="2">
        <v>3</v>
      </c>
      <c r="F319" s="2">
        <v>5</v>
      </c>
      <c r="G319" s="2">
        <v>5</v>
      </c>
      <c r="H319" s="2">
        <v>2</v>
      </c>
      <c r="I319" s="2">
        <v>26</v>
      </c>
      <c r="J319" s="2">
        <v>30</v>
      </c>
      <c r="K319" s="2">
        <v>96</v>
      </c>
      <c r="L319" s="2">
        <v>59</v>
      </c>
      <c r="M319" s="2">
        <v>28</v>
      </c>
      <c r="N319" s="1">
        <f>AVERAGE(E319:H319)</f>
        <v>3.75</v>
      </c>
      <c r="O319" s="1">
        <f>SUM(I319:M319)/10</f>
        <v>23.9</v>
      </c>
      <c r="P319" s="3">
        <f>VLOOKUP(E319,Tabelka!$E$3:$F$7,2)</f>
        <v>4</v>
      </c>
      <c r="Q319" s="2">
        <f>VLOOKUP(F319,Tabelka!$E$3:$F$7,2)</f>
        <v>8</v>
      </c>
      <c r="R319" s="2">
        <f>VLOOKUP(G319,Tabelka!$E$3:$F$7,2)</f>
        <v>8</v>
      </c>
      <c r="S319" s="2">
        <f>VLOOKUP(H319,Tabelka!$E$3:$F$7,2)</f>
        <v>0</v>
      </c>
      <c r="T319" s="1">
        <f>SUM(P319:S319)</f>
        <v>20</v>
      </c>
      <c r="U319" s="1">
        <f>IF(D319=6,2,0)+C319</f>
        <v>7</v>
      </c>
      <c r="V319" s="2">
        <f>O319+T319+U319</f>
        <v>50.9</v>
      </c>
      <c r="W319" s="2">
        <f>COUNTIF(V$2:V$515,V319)</f>
        <v>2</v>
      </c>
      <c r="X319" s="2">
        <f>COUNTIF(I319:M319,100)</f>
        <v>0</v>
      </c>
      <c r="Y319" s="2">
        <f t="shared" si="8"/>
        <v>27</v>
      </c>
      <c r="Z319" s="2" t="str">
        <f t="shared" si="9"/>
        <v>TAK</v>
      </c>
    </row>
    <row r="320" spans="1:26" ht="30" x14ac:dyDescent="0.25">
      <c r="A320" s="2" t="s">
        <v>342</v>
      </c>
      <c r="B320" s="2" t="s">
        <v>343</v>
      </c>
      <c r="C320" s="2">
        <v>2</v>
      </c>
      <c r="D320" s="2">
        <v>5</v>
      </c>
      <c r="E320" s="2">
        <v>2</v>
      </c>
      <c r="F320" s="2">
        <v>4</v>
      </c>
      <c r="G320" s="2">
        <v>4</v>
      </c>
      <c r="H320" s="2">
        <v>4</v>
      </c>
      <c r="I320" s="2">
        <v>46</v>
      </c>
      <c r="J320" s="2">
        <v>58</v>
      </c>
      <c r="K320" s="2">
        <v>72</v>
      </c>
      <c r="L320" s="2">
        <v>83</v>
      </c>
      <c r="M320" s="2">
        <v>48</v>
      </c>
      <c r="N320" s="1">
        <f>AVERAGE(E320:H320)</f>
        <v>3.5</v>
      </c>
      <c r="O320" s="1">
        <f>SUM(I320:M320)/10</f>
        <v>30.7</v>
      </c>
      <c r="P320" s="3">
        <f>VLOOKUP(E320,Tabelka!$E$3:$F$7,2)</f>
        <v>0</v>
      </c>
      <c r="Q320" s="2">
        <f>VLOOKUP(F320,Tabelka!$E$3:$F$7,2)</f>
        <v>6</v>
      </c>
      <c r="R320" s="2">
        <f>VLOOKUP(G320,Tabelka!$E$3:$F$7,2)</f>
        <v>6</v>
      </c>
      <c r="S320" s="2">
        <f>VLOOKUP(H320,Tabelka!$E$3:$F$7,2)</f>
        <v>6</v>
      </c>
      <c r="T320" s="1">
        <f>SUM(P320:S320)</f>
        <v>18</v>
      </c>
      <c r="U320" s="1">
        <f>IF(D320=6,2,0)+C320</f>
        <v>2</v>
      </c>
      <c r="V320" s="2">
        <f>O320+T320+U320</f>
        <v>50.7</v>
      </c>
      <c r="W320" s="2">
        <f>COUNTIF(V$2:V$515,V320)</f>
        <v>2</v>
      </c>
      <c r="X320" s="2">
        <f>COUNTIF(I320:M320,100)</f>
        <v>0</v>
      </c>
      <c r="Y320" s="2">
        <f t="shared" si="8"/>
        <v>20</v>
      </c>
      <c r="Z320" s="2" t="str">
        <f t="shared" si="9"/>
        <v/>
      </c>
    </row>
    <row r="321" spans="1:26" x14ac:dyDescent="0.25">
      <c r="A321" s="2" t="s">
        <v>200</v>
      </c>
      <c r="B321" s="2" t="s">
        <v>201</v>
      </c>
      <c r="C321" s="2">
        <v>5</v>
      </c>
      <c r="D321" s="2">
        <v>3</v>
      </c>
      <c r="E321" s="2">
        <v>2</v>
      </c>
      <c r="F321" s="2">
        <v>2</v>
      </c>
      <c r="G321" s="2">
        <v>4</v>
      </c>
      <c r="H321" s="2">
        <v>6</v>
      </c>
      <c r="I321" s="2">
        <v>24</v>
      </c>
      <c r="J321" s="2">
        <v>79</v>
      </c>
      <c r="K321" s="2">
        <v>99</v>
      </c>
      <c r="L321" s="2">
        <v>6</v>
      </c>
      <c r="M321" s="2">
        <v>89</v>
      </c>
      <c r="N321" s="1">
        <f>AVERAGE(E321:H321)</f>
        <v>3.5</v>
      </c>
      <c r="O321" s="1">
        <f>SUM(I321:M321)/10</f>
        <v>29.7</v>
      </c>
      <c r="P321" s="3">
        <f>VLOOKUP(E321,Tabelka!$E$3:$F$7,2)</f>
        <v>0</v>
      </c>
      <c r="Q321" s="2">
        <f>VLOOKUP(F321,Tabelka!$E$3:$F$7,2)</f>
        <v>0</v>
      </c>
      <c r="R321" s="2">
        <f>VLOOKUP(G321,Tabelka!$E$3:$F$7,2)</f>
        <v>6</v>
      </c>
      <c r="S321" s="2">
        <f>VLOOKUP(H321,Tabelka!$E$3:$F$7,2)</f>
        <v>10</v>
      </c>
      <c r="T321" s="1">
        <f>SUM(P321:S321)</f>
        <v>16</v>
      </c>
      <c r="U321" s="1">
        <f>IF(D321=6,2,0)+C321</f>
        <v>5</v>
      </c>
      <c r="V321" s="2">
        <f>O321+T321+U321</f>
        <v>50.7</v>
      </c>
      <c r="W321" s="2">
        <f>COUNTIF(V$2:V$515,V321)</f>
        <v>2</v>
      </c>
      <c r="X321" s="2">
        <f>COUNTIF(I321:M321,100)</f>
        <v>0</v>
      </c>
      <c r="Y321" s="2">
        <f t="shared" si="8"/>
        <v>21</v>
      </c>
      <c r="Z321" s="2" t="str">
        <f t="shared" si="9"/>
        <v/>
      </c>
    </row>
    <row r="322" spans="1:26" x14ac:dyDescent="0.25">
      <c r="A322" s="2" t="s">
        <v>385</v>
      </c>
      <c r="B322" s="2" t="s">
        <v>288</v>
      </c>
      <c r="C322" s="2">
        <v>0</v>
      </c>
      <c r="D322" s="2">
        <v>4</v>
      </c>
      <c r="E322" s="2">
        <v>3</v>
      </c>
      <c r="F322" s="2">
        <v>5</v>
      </c>
      <c r="G322" s="2">
        <v>2</v>
      </c>
      <c r="H322" s="2">
        <v>6</v>
      </c>
      <c r="I322" s="2">
        <v>86</v>
      </c>
      <c r="J322" s="2">
        <v>76</v>
      </c>
      <c r="K322" s="2">
        <v>17</v>
      </c>
      <c r="L322" s="2">
        <v>68</v>
      </c>
      <c r="M322" s="2">
        <v>39</v>
      </c>
      <c r="N322" s="1">
        <f>AVERAGE(E322:H322)</f>
        <v>4</v>
      </c>
      <c r="O322" s="1">
        <f>SUM(I322:M322)/10</f>
        <v>28.6</v>
      </c>
      <c r="P322" s="3">
        <f>VLOOKUP(E322,Tabelka!$E$3:$F$7,2)</f>
        <v>4</v>
      </c>
      <c r="Q322" s="2">
        <f>VLOOKUP(F322,Tabelka!$E$3:$F$7,2)</f>
        <v>8</v>
      </c>
      <c r="R322" s="2">
        <f>VLOOKUP(G322,Tabelka!$E$3:$F$7,2)</f>
        <v>0</v>
      </c>
      <c r="S322" s="2">
        <f>VLOOKUP(H322,Tabelka!$E$3:$F$7,2)</f>
        <v>10</v>
      </c>
      <c r="T322" s="1">
        <f>SUM(P322:S322)</f>
        <v>22</v>
      </c>
      <c r="U322" s="1">
        <f>IF(D322=6,2,0)+C322</f>
        <v>0</v>
      </c>
      <c r="V322" s="2">
        <f>O322+T322+U322</f>
        <v>50.6</v>
      </c>
      <c r="W322" s="2">
        <f>COUNTIF(V$2:V$515,V322)</f>
        <v>2</v>
      </c>
      <c r="X322" s="2">
        <f>COUNTIF(I322:M322,100)</f>
        <v>0</v>
      </c>
      <c r="Y322" s="2">
        <f t="shared" si="8"/>
        <v>22</v>
      </c>
      <c r="Z322" s="2" t="str">
        <f t="shared" si="9"/>
        <v/>
      </c>
    </row>
    <row r="323" spans="1:26" x14ac:dyDescent="0.25">
      <c r="A323" s="2" t="s">
        <v>220</v>
      </c>
      <c r="B323" s="2" t="s">
        <v>130</v>
      </c>
      <c r="C323" s="2">
        <v>0</v>
      </c>
      <c r="D323" s="2">
        <v>5</v>
      </c>
      <c r="E323" s="2">
        <v>2</v>
      </c>
      <c r="F323" s="2">
        <v>4</v>
      </c>
      <c r="G323" s="2">
        <v>3</v>
      </c>
      <c r="H323" s="2">
        <v>3</v>
      </c>
      <c r="I323" s="2">
        <v>52</v>
      </c>
      <c r="J323" s="2">
        <v>74</v>
      </c>
      <c r="K323" s="2">
        <v>79</v>
      </c>
      <c r="L323" s="2">
        <v>92</v>
      </c>
      <c r="M323" s="2">
        <v>69</v>
      </c>
      <c r="N323" s="1">
        <f>AVERAGE(E323:H323)</f>
        <v>3</v>
      </c>
      <c r="O323" s="1">
        <f>SUM(I323:M323)/10</f>
        <v>36.6</v>
      </c>
      <c r="P323" s="3">
        <f>VLOOKUP(E323,Tabelka!$E$3:$F$7,2)</f>
        <v>0</v>
      </c>
      <c r="Q323" s="2">
        <f>VLOOKUP(F323,Tabelka!$E$3:$F$7,2)</f>
        <v>6</v>
      </c>
      <c r="R323" s="2">
        <f>VLOOKUP(G323,Tabelka!$E$3:$F$7,2)</f>
        <v>4</v>
      </c>
      <c r="S323" s="2">
        <f>VLOOKUP(H323,Tabelka!$E$3:$F$7,2)</f>
        <v>4</v>
      </c>
      <c r="T323" s="1">
        <f>SUM(P323:S323)</f>
        <v>14</v>
      </c>
      <c r="U323" s="1">
        <f>IF(D323=6,2,0)+C323</f>
        <v>0</v>
      </c>
      <c r="V323" s="2">
        <f>O323+T323+U323</f>
        <v>50.6</v>
      </c>
      <c r="W323" s="2">
        <f>COUNTIF(V$2:V$515,V323)</f>
        <v>2</v>
      </c>
      <c r="X323" s="2">
        <f>COUNTIF(I323:M323,100)</f>
        <v>0</v>
      </c>
      <c r="Y323" s="2">
        <f t="shared" ref="Y323:Y386" si="10">T323+U323</f>
        <v>14</v>
      </c>
      <c r="Z323" s="2" t="str">
        <f t="shared" ref="Z323:Z386" si="11">IF(Y323&gt;O323,"TAK","")</f>
        <v/>
      </c>
    </row>
    <row r="324" spans="1:26" x14ac:dyDescent="0.25">
      <c r="A324" s="2" t="s">
        <v>502</v>
      </c>
      <c r="B324" s="2" t="s">
        <v>503</v>
      </c>
      <c r="C324" s="2">
        <v>5</v>
      </c>
      <c r="D324" s="2">
        <v>2</v>
      </c>
      <c r="E324" s="2">
        <v>6</v>
      </c>
      <c r="F324" s="2">
        <v>3</v>
      </c>
      <c r="G324" s="2">
        <v>2</v>
      </c>
      <c r="H324" s="2">
        <v>5</v>
      </c>
      <c r="I324" s="2">
        <v>35</v>
      </c>
      <c r="J324" s="2">
        <v>56</v>
      </c>
      <c r="K324" s="2">
        <v>6</v>
      </c>
      <c r="L324" s="2">
        <v>84</v>
      </c>
      <c r="M324" s="2">
        <v>54</v>
      </c>
      <c r="N324" s="1">
        <f>AVERAGE(E324:H324)</f>
        <v>4</v>
      </c>
      <c r="O324" s="1">
        <f>SUM(I324:M324)/10</f>
        <v>23.5</v>
      </c>
      <c r="P324" s="3">
        <f>VLOOKUP(E324,Tabelka!$E$3:$F$7,2)</f>
        <v>10</v>
      </c>
      <c r="Q324" s="2">
        <f>VLOOKUP(F324,Tabelka!$E$3:$F$7,2)</f>
        <v>4</v>
      </c>
      <c r="R324" s="2">
        <f>VLOOKUP(G324,Tabelka!$E$3:$F$7,2)</f>
        <v>0</v>
      </c>
      <c r="S324" s="2">
        <f>VLOOKUP(H324,Tabelka!$E$3:$F$7,2)</f>
        <v>8</v>
      </c>
      <c r="T324" s="1">
        <f>SUM(P324:S324)</f>
        <v>22</v>
      </c>
      <c r="U324" s="1">
        <f>IF(D324=6,2,0)+C324</f>
        <v>5</v>
      </c>
      <c r="V324" s="2">
        <f>O324+T324+U324</f>
        <v>50.5</v>
      </c>
      <c r="W324" s="2">
        <f>COUNTIF(V$2:V$515,V324)</f>
        <v>2</v>
      </c>
      <c r="X324" s="2">
        <f>COUNTIF(I324:M324,100)</f>
        <v>0</v>
      </c>
      <c r="Y324" s="2">
        <f t="shared" si="10"/>
        <v>27</v>
      </c>
      <c r="Z324" s="2" t="str">
        <f t="shared" si="11"/>
        <v>TAK</v>
      </c>
    </row>
    <row r="325" spans="1:26" x14ac:dyDescent="0.25">
      <c r="A325" s="2" t="s">
        <v>91</v>
      </c>
      <c r="B325" s="2" t="s">
        <v>70</v>
      </c>
      <c r="C325" s="2">
        <v>1</v>
      </c>
      <c r="D325" s="2">
        <v>5</v>
      </c>
      <c r="E325" s="2">
        <v>3</v>
      </c>
      <c r="F325" s="2">
        <v>6</v>
      </c>
      <c r="G325" s="2">
        <v>4</v>
      </c>
      <c r="H325" s="2">
        <v>4</v>
      </c>
      <c r="I325" s="2">
        <v>38</v>
      </c>
      <c r="J325" s="2">
        <v>43</v>
      </c>
      <c r="K325" s="2">
        <v>49</v>
      </c>
      <c r="L325" s="2">
        <v>89</v>
      </c>
      <c r="M325" s="2">
        <v>16</v>
      </c>
      <c r="N325" s="1">
        <f>AVERAGE(E325:H325)</f>
        <v>4.25</v>
      </c>
      <c r="O325" s="1">
        <f>SUM(I325:M325)/10</f>
        <v>23.5</v>
      </c>
      <c r="P325" s="3">
        <f>VLOOKUP(E325,Tabelka!$E$3:$F$7,2)</f>
        <v>4</v>
      </c>
      <c r="Q325" s="2">
        <f>VLOOKUP(F325,Tabelka!$E$3:$F$7,2)</f>
        <v>10</v>
      </c>
      <c r="R325" s="2">
        <f>VLOOKUP(G325,Tabelka!$E$3:$F$7,2)</f>
        <v>6</v>
      </c>
      <c r="S325" s="2">
        <f>VLOOKUP(H325,Tabelka!$E$3:$F$7,2)</f>
        <v>6</v>
      </c>
      <c r="T325" s="1">
        <f>SUM(P325:S325)</f>
        <v>26</v>
      </c>
      <c r="U325" s="1">
        <f>IF(D325=6,2,0)+C325</f>
        <v>1</v>
      </c>
      <c r="V325" s="2">
        <f>O325+T325+U325</f>
        <v>50.5</v>
      </c>
      <c r="W325" s="2">
        <f>COUNTIF(V$2:V$515,V325)</f>
        <v>2</v>
      </c>
      <c r="X325" s="2">
        <f>COUNTIF(I325:M325,100)</f>
        <v>0</v>
      </c>
      <c r="Y325" s="2">
        <f t="shared" si="10"/>
        <v>27</v>
      </c>
      <c r="Z325" s="2" t="str">
        <f t="shared" si="11"/>
        <v>TAK</v>
      </c>
    </row>
    <row r="326" spans="1:26" x14ac:dyDescent="0.25">
      <c r="A326" s="2" t="s">
        <v>257</v>
      </c>
      <c r="B326" s="2" t="s">
        <v>20</v>
      </c>
      <c r="C326" s="2">
        <v>0</v>
      </c>
      <c r="D326" s="2">
        <v>6</v>
      </c>
      <c r="E326" s="2">
        <v>6</v>
      </c>
      <c r="F326" s="2">
        <v>5</v>
      </c>
      <c r="G326" s="2">
        <v>3</v>
      </c>
      <c r="H326" s="2">
        <v>2</v>
      </c>
      <c r="I326" s="2">
        <v>39</v>
      </c>
      <c r="J326" s="2">
        <v>66</v>
      </c>
      <c r="K326" s="2">
        <v>84</v>
      </c>
      <c r="L326" s="2">
        <v>47</v>
      </c>
      <c r="M326" s="2">
        <v>21</v>
      </c>
      <c r="N326" s="1">
        <f>AVERAGE(E326:H326)</f>
        <v>4</v>
      </c>
      <c r="O326" s="1">
        <f>SUM(I326:M326)/10</f>
        <v>25.7</v>
      </c>
      <c r="P326" s="3">
        <f>VLOOKUP(E326,Tabelka!$E$3:$F$7,2)</f>
        <v>10</v>
      </c>
      <c r="Q326" s="2">
        <f>VLOOKUP(F326,Tabelka!$E$3:$F$7,2)</f>
        <v>8</v>
      </c>
      <c r="R326" s="2">
        <f>VLOOKUP(G326,Tabelka!$E$3:$F$7,2)</f>
        <v>4</v>
      </c>
      <c r="S326" s="2">
        <f>VLOOKUP(H326,Tabelka!$E$3:$F$7,2)</f>
        <v>0</v>
      </c>
      <c r="T326" s="1">
        <f>SUM(P326:S326)</f>
        <v>22</v>
      </c>
      <c r="U326" s="1">
        <f>IF(D326=6,2,0)+C326</f>
        <v>2</v>
      </c>
      <c r="V326" s="2">
        <f>O326+T326+U326</f>
        <v>49.7</v>
      </c>
      <c r="W326" s="2">
        <f>COUNTIF(V$2:V$515,V326)</f>
        <v>2</v>
      </c>
      <c r="X326" s="2">
        <f>COUNTIF(I326:M326,100)</f>
        <v>0</v>
      </c>
      <c r="Y326" s="2">
        <f t="shared" si="10"/>
        <v>24</v>
      </c>
      <c r="Z326" s="2" t="str">
        <f t="shared" si="11"/>
        <v/>
      </c>
    </row>
    <row r="327" spans="1:26" x14ac:dyDescent="0.25">
      <c r="A327" s="2" t="s">
        <v>671</v>
      </c>
      <c r="B327" s="2" t="s">
        <v>101</v>
      </c>
      <c r="C327" s="2">
        <v>3</v>
      </c>
      <c r="D327" s="2">
        <v>2</v>
      </c>
      <c r="E327" s="2">
        <v>2</v>
      </c>
      <c r="F327" s="2">
        <v>3</v>
      </c>
      <c r="G327" s="2">
        <v>5</v>
      </c>
      <c r="H327" s="2">
        <v>4</v>
      </c>
      <c r="I327" s="2">
        <v>32</v>
      </c>
      <c r="J327" s="2">
        <v>80</v>
      </c>
      <c r="K327" s="2">
        <v>47</v>
      </c>
      <c r="L327" s="2">
        <v>98</v>
      </c>
      <c r="M327" s="2">
        <v>30</v>
      </c>
      <c r="N327" s="1">
        <f>AVERAGE(E327:H327)</f>
        <v>3.5</v>
      </c>
      <c r="O327" s="1">
        <f>SUM(I327:M327)/10</f>
        <v>28.7</v>
      </c>
      <c r="P327" s="3">
        <f>VLOOKUP(E327,Tabelka!$E$3:$F$7,2)</f>
        <v>0</v>
      </c>
      <c r="Q327" s="2">
        <f>VLOOKUP(F327,Tabelka!$E$3:$F$7,2)</f>
        <v>4</v>
      </c>
      <c r="R327" s="2">
        <f>VLOOKUP(G327,Tabelka!$E$3:$F$7,2)</f>
        <v>8</v>
      </c>
      <c r="S327" s="2">
        <f>VLOOKUP(H327,Tabelka!$E$3:$F$7,2)</f>
        <v>6</v>
      </c>
      <c r="T327" s="1">
        <f>SUM(P327:S327)</f>
        <v>18</v>
      </c>
      <c r="U327" s="1">
        <f>IF(D327=6,2,0)+C327</f>
        <v>3</v>
      </c>
      <c r="V327" s="2">
        <f>O327+T327+U327</f>
        <v>49.7</v>
      </c>
      <c r="W327" s="2">
        <f>COUNTIF(V$2:V$515,V327)</f>
        <v>2</v>
      </c>
      <c r="X327" s="2">
        <f>COUNTIF(I327:M327,100)</f>
        <v>0</v>
      </c>
      <c r="Y327" s="2">
        <f t="shared" si="10"/>
        <v>21</v>
      </c>
      <c r="Z327" s="2" t="str">
        <f t="shared" si="11"/>
        <v/>
      </c>
    </row>
    <row r="328" spans="1:26" x14ac:dyDescent="0.25">
      <c r="A328" s="2" t="s">
        <v>627</v>
      </c>
      <c r="B328" s="2" t="s">
        <v>133</v>
      </c>
      <c r="C328" s="2">
        <v>3</v>
      </c>
      <c r="D328" s="2">
        <v>3</v>
      </c>
      <c r="E328" s="2">
        <v>3</v>
      </c>
      <c r="F328" s="2">
        <v>3</v>
      </c>
      <c r="G328" s="2">
        <v>4</v>
      </c>
      <c r="H328" s="2">
        <v>5</v>
      </c>
      <c r="I328" s="2">
        <v>18</v>
      </c>
      <c r="J328" s="2">
        <v>94</v>
      </c>
      <c r="K328" s="2">
        <v>29</v>
      </c>
      <c r="L328" s="2">
        <v>50</v>
      </c>
      <c r="M328" s="2">
        <v>54</v>
      </c>
      <c r="N328" s="1">
        <f>AVERAGE(E328:H328)</f>
        <v>3.75</v>
      </c>
      <c r="O328" s="1">
        <f>SUM(I328:M328)/10</f>
        <v>24.5</v>
      </c>
      <c r="P328" s="3">
        <f>VLOOKUP(E328,Tabelka!$E$3:$F$7,2)</f>
        <v>4</v>
      </c>
      <c r="Q328" s="2">
        <f>VLOOKUP(F328,Tabelka!$E$3:$F$7,2)</f>
        <v>4</v>
      </c>
      <c r="R328" s="2">
        <f>VLOOKUP(G328,Tabelka!$E$3:$F$7,2)</f>
        <v>6</v>
      </c>
      <c r="S328" s="2">
        <f>VLOOKUP(H328,Tabelka!$E$3:$F$7,2)</f>
        <v>8</v>
      </c>
      <c r="T328" s="1">
        <f>SUM(P328:S328)</f>
        <v>22</v>
      </c>
      <c r="U328" s="1">
        <f>IF(D328=6,2,0)+C328</f>
        <v>3</v>
      </c>
      <c r="V328" s="2">
        <f>O328+T328+U328</f>
        <v>49.5</v>
      </c>
      <c r="W328" s="2">
        <f>COUNTIF(V$2:V$515,V328)</f>
        <v>2</v>
      </c>
      <c r="X328" s="2">
        <f>COUNTIF(I328:M328,100)</f>
        <v>0</v>
      </c>
      <c r="Y328" s="2">
        <f t="shared" si="10"/>
        <v>25</v>
      </c>
      <c r="Z328" s="2" t="str">
        <f t="shared" si="11"/>
        <v>TAK</v>
      </c>
    </row>
    <row r="329" spans="1:26" x14ac:dyDescent="0.25">
      <c r="A329" s="2" t="s">
        <v>88</v>
      </c>
      <c r="B329" s="2" t="s">
        <v>26</v>
      </c>
      <c r="C329" s="2">
        <v>3</v>
      </c>
      <c r="D329" s="2">
        <v>2</v>
      </c>
      <c r="E329" s="2">
        <v>3</v>
      </c>
      <c r="F329" s="2">
        <v>3</v>
      </c>
      <c r="G329" s="2">
        <v>6</v>
      </c>
      <c r="H329" s="2">
        <v>6</v>
      </c>
      <c r="I329" s="2">
        <v>10</v>
      </c>
      <c r="J329" s="2">
        <v>21</v>
      </c>
      <c r="K329" s="2">
        <v>35</v>
      </c>
      <c r="L329" s="2">
        <v>98</v>
      </c>
      <c r="M329" s="2">
        <v>21</v>
      </c>
      <c r="N329" s="1">
        <f>AVERAGE(E329:H329)</f>
        <v>4.5</v>
      </c>
      <c r="O329" s="1">
        <f>SUM(I329:M329)/10</f>
        <v>18.5</v>
      </c>
      <c r="P329" s="3">
        <f>VLOOKUP(E329,Tabelka!$E$3:$F$7,2)</f>
        <v>4</v>
      </c>
      <c r="Q329" s="2">
        <f>VLOOKUP(F329,Tabelka!$E$3:$F$7,2)</f>
        <v>4</v>
      </c>
      <c r="R329" s="2">
        <f>VLOOKUP(G329,Tabelka!$E$3:$F$7,2)</f>
        <v>10</v>
      </c>
      <c r="S329" s="2">
        <f>VLOOKUP(H329,Tabelka!$E$3:$F$7,2)</f>
        <v>10</v>
      </c>
      <c r="T329" s="1">
        <f>SUM(P329:S329)</f>
        <v>28</v>
      </c>
      <c r="U329" s="1">
        <f>IF(D329=6,2,0)+C329</f>
        <v>3</v>
      </c>
      <c r="V329" s="2">
        <f>O329+T329+U329</f>
        <v>49.5</v>
      </c>
      <c r="W329" s="2">
        <f>COUNTIF(V$2:V$515,V329)</f>
        <v>2</v>
      </c>
      <c r="X329" s="2">
        <f>COUNTIF(I329:M329,100)</f>
        <v>0</v>
      </c>
      <c r="Y329" s="2">
        <f t="shared" si="10"/>
        <v>31</v>
      </c>
      <c r="Z329" s="2" t="str">
        <f t="shared" si="11"/>
        <v>TAK</v>
      </c>
    </row>
    <row r="330" spans="1:26" x14ac:dyDescent="0.25">
      <c r="A330" s="2" t="s">
        <v>334</v>
      </c>
      <c r="B330" s="2" t="s">
        <v>242</v>
      </c>
      <c r="C330" s="2">
        <v>0</v>
      </c>
      <c r="D330" s="2">
        <v>3</v>
      </c>
      <c r="E330" s="2">
        <v>4</v>
      </c>
      <c r="F330" s="2">
        <v>6</v>
      </c>
      <c r="G330" s="2">
        <v>3</v>
      </c>
      <c r="H330" s="2">
        <v>5</v>
      </c>
      <c r="I330" s="2">
        <v>49</v>
      </c>
      <c r="J330" s="2">
        <v>31</v>
      </c>
      <c r="K330" s="2">
        <v>34</v>
      </c>
      <c r="L330" s="2">
        <v>22</v>
      </c>
      <c r="M330" s="2">
        <v>76</v>
      </c>
      <c r="N330" s="1">
        <f>AVERAGE(E330:H330)</f>
        <v>4.5</v>
      </c>
      <c r="O330" s="1">
        <f>SUM(I330:M330)/10</f>
        <v>21.2</v>
      </c>
      <c r="P330" s="3">
        <f>VLOOKUP(E330,Tabelka!$E$3:$F$7,2)</f>
        <v>6</v>
      </c>
      <c r="Q330" s="2">
        <f>VLOOKUP(F330,Tabelka!$E$3:$F$7,2)</f>
        <v>10</v>
      </c>
      <c r="R330" s="2">
        <f>VLOOKUP(G330,Tabelka!$E$3:$F$7,2)</f>
        <v>4</v>
      </c>
      <c r="S330" s="2">
        <f>VLOOKUP(H330,Tabelka!$E$3:$F$7,2)</f>
        <v>8</v>
      </c>
      <c r="T330" s="1">
        <f>SUM(P330:S330)</f>
        <v>28</v>
      </c>
      <c r="U330" s="1">
        <f>IF(D330=6,2,0)+C330</f>
        <v>0</v>
      </c>
      <c r="V330" s="2">
        <f>O330+T330+U330</f>
        <v>49.2</v>
      </c>
      <c r="W330" s="2">
        <f>COUNTIF(V$2:V$515,V330)</f>
        <v>2</v>
      </c>
      <c r="X330" s="2">
        <f>COUNTIF(I330:M330,100)</f>
        <v>0</v>
      </c>
      <c r="Y330" s="2">
        <f t="shared" si="10"/>
        <v>28</v>
      </c>
      <c r="Z330" s="2" t="str">
        <f t="shared" si="11"/>
        <v>TAK</v>
      </c>
    </row>
    <row r="331" spans="1:26" x14ac:dyDescent="0.25">
      <c r="A331" s="2" t="s">
        <v>192</v>
      </c>
      <c r="B331" s="2" t="s">
        <v>30</v>
      </c>
      <c r="C331" s="2">
        <v>1</v>
      </c>
      <c r="D331" s="2">
        <v>4</v>
      </c>
      <c r="E331" s="2">
        <v>4</v>
      </c>
      <c r="F331" s="2">
        <v>3</v>
      </c>
      <c r="G331" s="2">
        <v>3</v>
      </c>
      <c r="H331" s="2">
        <v>6</v>
      </c>
      <c r="I331" s="2">
        <v>25</v>
      </c>
      <c r="J331" s="2">
        <v>23</v>
      </c>
      <c r="K331" s="2">
        <v>20</v>
      </c>
      <c r="L331" s="2">
        <v>93</v>
      </c>
      <c r="M331" s="2">
        <v>78</v>
      </c>
      <c r="N331" s="1">
        <f>AVERAGE(E331:H331)</f>
        <v>4</v>
      </c>
      <c r="O331" s="1">
        <f>SUM(I331:M331)/10</f>
        <v>23.9</v>
      </c>
      <c r="P331" s="3">
        <f>VLOOKUP(E331,Tabelka!$E$3:$F$7,2)</f>
        <v>6</v>
      </c>
      <c r="Q331" s="2">
        <f>VLOOKUP(F331,Tabelka!$E$3:$F$7,2)</f>
        <v>4</v>
      </c>
      <c r="R331" s="2">
        <f>VLOOKUP(G331,Tabelka!$E$3:$F$7,2)</f>
        <v>4</v>
      </c>
      <c r="S331" s="2">
        <f>VLOOKUP(H331,Tabelka!$E$3:$F$7,2)</f>
        <v>10</v>
      </c>
      <c r="T331" s="1">
        <f>SUM(P331:S331)</f>
        <v>24</v>
      </c>
      <c r="U331" s="1">
        <f>IF(D331=6,2,0)+C331</f>
        <v>1</v>
      </c>
      <c r="V331" s="2">
        <f>O331+T331+U331</f>
        <v>48.9</v>
      </c>
      <c r="W331" s="2">
        <f>COUNTIF(V$2:V$515,V331)</f>
        <v>2</v>
      </c>
      <c r="X331" s="2">
        <f>COUNTIF(I331:M331,100)</f>
        <v>0</v>
      </c>
      <c r="Y331" s="2">
        <f t="shared" si="10"/>
        <v>25</v>
      </c>
      <c r="Z331" s="2" t="str">
        <f t="shared" si="11"/>
        <v>TAK</v>
      </c>
    </row>
    <row r="332" spans="1:26" x14ac:dyDescent="0.25">
      <c r="A332" s="2" t="s">
        <v>52</v>
      </c>
      <c r="B332" s="2" t="s">
        <v>53</v>
      </c>
      <c r="C332" s="2">
        <v>7</v>
      </c>
      <c r="D332" s="2">
        <v>2</v>
      </c>
      <c r="E332" s="2">
        <v>4</v>
      </c>
      <c r="F332" s="2">
        <v>5</v>
      </c>
      <c r="G332" s="2">
        <v>3</v>
      </c>
      <c r="H332" s="2">
        <v>4</v>
      </c>
      <c r="I332" s="2">
        <v>59</v>
      </c>
      <c r="J332" s="2">
        <v>14</v>
      </c>
      <c r="K332" s="2">
        <v>99</v>
      </c>
      <c r="L332" s="2">
        <v>4</v>
      </c>
      <c r="M332" s="2">
        <v>3</v>
      </c>
      <c r="N332" s="1">
        <f>AVERAGE(E332:H332)</f>
        <v>4</v>
      </c>
      <c r="O332" s="1">
        <f>SUM(I332:M332)/10</f>
        <v>17.899999999999999</v>
      </c>
      <c r="P332" s="3">
        <f>VLOOKUP(E332,Tabelka!$E$3:$F$7,2)</f>
        <v>6</v>
      </c>
      <c r="Q332" s="2">
        <f>VLOOKUP(F332,Tabelka!$E$3:$F$7,2)</f>
        <v>8</v>
      </c>
      <c r="R332" s="2">
        <f>VLOOKUP(G332,Tabelka!$E$3:$F$7,2)</f>
        <v>4</v>
      </c>
      <c r="S332" s="2">
        <f>VLOOKUP(H332,Tabelka!$E$3:$F$7,2)</f>
        <v>6</v>
      </c>
      <c r="T332" s="1">
        <f>SUM(P332:S332)</f>
        <v>24</v>
      </c>
      <c r="U332" s="1">
        <f>IF(D332=6,2,0)+C332</f>
        <v>7</v>
      </c>
      <c r="V332" s="2">
        <f>O332+T332+U332</f>
        <v>48.9</v>
      </c>
      <c r="W332" s="2">
        <f>COUNTIF(V$2:V$515,V332)</f>
        <v>2</v>
      </c>
      <c r="X332" s="2">
        <f>COUNTIF(I332:M332,100)</f>
        <v>0</v>
      </c>
      <c r="Y332" s="2">
        <f t="shared" si="10"/>
        <v>31</v>
      </c>
      <c r="Z332" s="2" t="str">
        <f t="shared" si="11"/>
        <v>TAK</v>
      </c>
    </row>
    <row r="333" spans="1:26" x14ac:dyDescent="0.25">
      <c r="A333" s="2" t="s">
        <v>431</v>
      </c>
      <c r="B333" s="2" t="s">
        <v>242</v>
      </c>
      <c r="C333" s="2">
        <v>0</v>
      </c>
      <c r="D333" s="2">
        <v>6</v>
      </c>
      <c r="E333" s="2">
        <v>3</v>
      </c>
      <c r="F333" s="2">
        <v>2</v>
      </c>
      <c r="G333" s="2">
        <v>3</v>
      </c>
      <c r="H333" s="2">
        <v>5</v>
      </c>
      <c r="I333" s="2">
        <v>27</v>
      </c>
      <c r="J333" s="2">
        <v>62</v>
      </c>
      <c r="K333" s="2">
        <v>56</v>
      </c>
      <c r="L333" s="2">
        <v>66</v>
      </c>
      <c r="M333" s="2">
        <v>92</v>
      </c>
      <c r="N333" s="1">
        <f>AVERAGE(E333:H333)</f>
        <v>3.25</v>
      </c>
      <c r="O333" s="1">
        <f>SUM(I333:M333)/10</f>
        <v>30.3</v>
      </c>
      <c r="P333" s="3">
        <f>VLOOKUP(E333,Tabelka!$E$3:$F$7,2)</f>
        <v>4</v>
      </c>
      <c r="Q333" s="2">
        <f>VLOOKUP(F333,Tabelka!$E$3:$F$7,2)</f>
        <v>0</v>
      </c>
      <c r="R333" s="2">
        <f>VLOOKUP(G333,Tabelka!$E$3:$F$7,2)</f>
        <v>4</v>
      </c>
      <c r="S333" s="2">
        <f>VLOOKUP(H333,Tabelka!$E$3:$F$7,2)</f>
        <v>8</v>
      </c>
      <c r="T333" s="1">
        <f>SUM(P333:S333)</f>
        <v>16</v>
      </c>
      <c r="U333" s="1">
        <f>IF(D333=6,2,0)+C333</f>
        <v>2</v>
      </c>
      <c r="V333" s="2">
        <f>O333+T333+U333</f>
        <v>48.3</v>
      </c>
      <c r="W333" s="2">
        <f>COUNTIF(V$2:V$515,V333)</f>
        <v>2</v>
      </c>
      <c r="X333" s="2">
        <f>COUNTIF(I333:M333,100)</f>
        <v>0</v>
      </c>
      <c r="Y333" s="2">
        <f t="shared" si="10"/>
        <v>18</v>
      </c>
      <c r="Z333" s="2" t="str">
        <f t="shared" si="11"/>
        <v/>
      </c>
    </row>
    <row r="334" spans="1:26" ht="30" x14ac:dyDescent="0.25">
      <c r="A334" s="2" t="s">
        <v>454</v>
      </c>
      <c r="B334" s="2" t="s">
        <v>369</v>
      </c>
      <c r="C334" s="2">
        <v>3</v>
      </c>
      <c r="D334" s="2">
        <v>2</v>
      </c>
      <c r="E334" s="2">
        <v>3</v>
      </c>
      <c r="F334" s="2">
        <v>4</v>
      </c>
      <c r="G334" s="2">
        <v>2</v>
      </c>
      <c r="H334" s="2">
        <v>4</v>
      </c>
      <c r="I334" s="2">
        <v>90</v>
      </c>
      <c r="J334" s="2">
        <v>26</v>
      </c>
      <c r="K334" s="2">
        <v>50</v>
      </c>
      <c r="L334" s="2">
        <v>74</v>
      </c>
      <c r="M334" s="2">
        <v>53</v>
      </c>
      <c r="N334" s="1">
        <f>AVERAGE(E334:H334)</f>
        <v>3.25</v>
      </c>
      <c r="O334" s="1">
        <f>SUM(I334:M334)/10</f>
        <v>29.3</v>
      </c>
      <c r="P334" s="3">
        <f>VLOOKUP(E334,Tabelka!$E$3:$F$7,2)</f>
        <v>4</v>
      </c>
      <c r="Q334" s="2">
        <f>VLOOKUP(F334,Tabelka!$E$3:$F$7,2)</f>
        <v>6</v>
      </c>
      <c r="R334" s="2">
        <f>VLOOKUP(G334,Tabelka!$E$3:$F$7,2)</f>
        <v>0</v>
      </c>
      <c r="S334" s="2">
        <f>VLOOKUP(H334,Tabelka!$E$3:$F$7,2)</f>
        <v>6</v>
      </c>
      <c r="T334" s="1">
        <f>SUM(P334:S334)</f>
        <v>16</v>
      </c>
      <c r="U334" s="1">
        <f>IF(D334=6,2,0)+C334</f>
        <v>3</v>
      </c>
      <c r="V334" s="2">
        <f>O334+T334+U334</f>
        <v>48.3</v>
      </c>
      <c r="W334" s="2">
        <f>COUNTIF(V$2:V$515,V334)</f>
        <v>2</v>
      </c>
      <c r="X334" s="2">
        <f>COUNTIF(I334:M334,100)</f>
        <v>0</v>
      </c>
      <c r="Y334" s="2">
        <f t="shared" si="10"/>
        <v>19</v>
      </c>
      <c r="Z334" s="2" t="str">
        <f t="shared" si="11"/>
        <v/>
      </c>
    </row>
    <row r="335" spans="1:26" x14ac:dyDescent="0.25">
      <c r="A335" s="2" t="s">
        <v>42</v>
      </c>
      <c r="B335" s="2" t="s">
        <v>43</v>
      </c>
      <c r="C335" s="2">
        <v>2</v>
      </c>
      <c r="D335" s="2">
        <v>5</v>
      </c>
      <c r="E335" s="2">
        <v>3</v>
      </c>
      <c r="F335" s="2">
        <v>5</v>
      </c>
      <c r="G335" s="2">
        <v>6</v>
      </c>
      <c r="H335" s="2">
        <v>3</v>
      </c>
      <c r="I335" s="2">
        <v>47</v>
      </c>
      <c r="J335" s="2">
        <v>30</v>
      </c>
      <c r="K335" s="2">
        <v>2</v>
      </c>
      <c r="L335" s="2">
        <v>45</v>
      </c>
      <c r="M335" s="2">
        <v>76</v>
      </c>
      <c r="N335" s="1">
        <f>AVERAGE(E335:H335)</f>
        <v>4.25</v>
      </c>
      <c r="O335" s="1">
        <f>SUM(I335:M335)/10</f>
        <v>20</v>
      </c>
      <c r="P335" s="3">
        <f>VLOOKUP(E335,Tabelka!$E$3:$F$7,2)</f>
        <v>4</v>
      </c>
      <c r="Q335" s="2">
        <f>VLOOKUP(F335,Tabelka!$E$3:$F$7,2)</f>
        <v>8</v>
      </c>
      <c r="R335" s="2">
        <f>VLOOKUP(G335,Tabelka!$E$3:$F$7,2)</f>
        <v>10</v>
      </c>
      <c r="S335" s="2">
        <f>VLOOKUP(H335,Tabelka!$E$3:$F$7,2)</f>
        <v>4</v>
      </c>
      <c r="T335" s="1">
        <f>SUM(P335:S335)</f>
        <v>26</v>
      </c>
      <c r="U335" s="1">
        <f>IF(D335=6,2,0)+C335</f>
        <v>2</v>
      </c>
      <c r="V335" s="2">
        <f>O335+T335+U335</f>
        <v>48</v>
      </c>
      <c r="W335" s="2">
        <f>COUNTIF(V$2:V$515,V335)</f>
        <v>2</v>
      </c>
      <c r="X335" s="2">
        <f>COUNTIF(I335:M335,100)</f>
        <v>0</v>
      </c>
      <c r="Y335" s="2">
        <f t="shared" si="10"/>
        <v>28</v>
      </c>
      <c r="Z335" s="2" t="str">
        <f t="shared" si="11"/>
        <v>TAK</v>
      </c>
    </row>
    <row r="336" spans="1:26" x14ac:dyDescent="0.25">
      <c r="A336" s="2" t="s">
        <v>296</v>
      </c>
      <c r="B336" s="2" t="s">
        <v>222</v>
      </c>
      <c r="C336" s="2">
        <v>7</v>
      </c>
      <c r="D336" s="2">
        <v>2</v>
      </c>
      <c r="E336" s="2">
        <v>2</v>
      </c>
      <c r="F336" s="2">
        <v>6</v>
      </c>
      <c r="G336" s="2">
        <v>5</v>
      </c>
      <c r="H336" s="2">
        <v>3</v>
      </c>
      <c r="I336" s="2">
        <v>45</v>
      </c>
      <c r="J336" s="2">
        <v>81</v>
      </c>
      <c r="K336" s="2">
        <v>28</v>
      </c>
      <c r="L336" s="2">
        <v>11</v>
      </c>
      <c r="M336" s="2">
        <v>25</v>
      </c>
      <c r="N336" s="1">
        <f>AVERAGE(E336:H336)</f>
        <v>4</v>
      </c>
      <c r="O336" s="1">
        <f>SUM(I336:M336)/10</f>
        <v>19</v>
      </c>
      <c r="P336" s="3">
        <f>VLOOKUP(E336,Tabelka!$E$3:$F$7,2)</f>
        <v>0</v>
      </c>
      <c r="Q336" s="2">
        <f>VLOOKUP(F336,Tabelka!$E$3:$F$7,2)</f>
        <v>10</v>
      </c>
      <c r="R336" s="2">
        <f>VLOOKUP(G336,Tabelka!$E$3:$F$7,2)</f>
        <v>8</v>
      </c>
      <c r="S336" s="2">
        <f>VLOOKUP(H336,Tabelka!$E$3:$F$7,2)</f>
        <v>4</v>
      </c>
      <c r="T336" s="1">
        <f>SUM(P336:S336)</f>
        <v>22</v>
      </c>
      <c r="U336" s="1">
        <f>IF(D336=6,2,0)+C336</f>
        <v>7</v>
      </c>
      <c r="V336" s="2">
        <f>O336+T336+U336</f>
        <v>48</v>
      </c>
      <c r="W336" s="2">
        <f>COUNTIF(V$2:V$515,V336)</f>
        <v>2</v>
      </c>
      <c r="X336" s="2">
        <f>COUNTIF(I336:M336,100)</f>
        <v>0</v>
      </c>
      <c r="Y336" s="2">
        <f t="shared" si="10"/>
        <v>29</v>
      </c>
      <c r="Z336" s="2" t="str">
        <f t="shared" si="11"/>
        <v>TAK</v>
      </c>
    </row>
    <row r="337" spans="1:26" x14ac:dyDescent="0.25">
      <c r="A337" s="2" t="s">
        <v>245</v>
      </c>
      <c r="B337" s="2" t="s">
        <v>246</v>
      </c>
      <c r="C337" s="2">
        <v>8</v>
      </c>
      <c r="D337" s="2">
        <v>5</v>
      </c>
      <c r="E337" s="2">
        <v>4</v>
      </c>
      <c r="F337" s="2">
        <v>2</v>
      </c>
      <c r="G337" s="2">
        <v>4</v>
      </c>
      <c r="H337" s="2">
        <v>2</v>
      </c>
      <c r="I337" s="2">
        <v>70</v>
      </c>
      <c r="J337" s="2">
        <v>4</v>
      </c>
      <c r="K337" s="2">
        <v>92</v>
      </c>
      <c r="L337" s="2">
        <v>91</v>
      </c>
      <c r="M337" s="2">
        <v>21</v>
      </c>
      <c r="N337" s="1">
        <f>AVERAGE(E337:H337)</f>
        <v>3</v>
      </c>
      <c r="O337" s="1">
        <f>SUM(I337:M337)/10</f>
        <v>27.8</v>
      </c>
      <c r="P337" s="3">
        <f>VLOOKUP(E337,Tabelka!$E$3:$F$7,2)</f>
        <v>6</v>
      </c>
      <c r="Q337" s="2">
        <f>VLOOKUP(F337,Tabelka!$E$3:$F$7,2)</f>
        <v>0</v>
      </c>
      <c r="R337" s="2">
        <f>VLOOKUP(G337,Tabelka!$E$3:$F$7,2)</f>
        <v>6</v>
      </c>
      <c r="S337" s="2">
        <f>VLOOKUP(H337,Tabelka!$E$3:$F$7,2)</f>
        <v>0</v>
      </c>
      <c r="T337" s="1">
        <f>SUM(P337:S337)</f>
        <v>12</v>
      </c>
      <c r="U337" s="1">
        <f>IF(D337=6,2,0)+C337</f>
        <v>8</v>
      </c>
      <c r="V337" s="2">
        <f>O337+T337+U337</f>
        <v>47.8</v>
      </c>
      <c r="W337" s="2">
        <f>COUNTIF(V$2:V$515,V337)</f>
        <v>2</v>
      </c>
      <c r="X337" s="2">
        <f>COUNTIF(I337:M337,100)</f>
        <v>0</v>
      </c>
      <c r="Y337" s="2">
        <f t="shared" si="10"/>
        <v>20</v>
      </c>
      <c r="Z337" s="2" t="str">
        <f t="shared" si="11"/>
        <v/>
      </c>
    </row>
    <row r="338" spans="1:26" x14ac:dyDescent="0.25">
      <c r="A338" s="2" t="s">
        <v>440</v>
      </c>
      <c r="B338" s="2" t="s">
        <v>251</v>
      </c>
      <c r="C338" s="2">
        <v>1</v>
      </c>
      <c r="D338" s="2">
        <v>6</v>
      </c>
      <c r="E338" s="2">
        <v>6</v>
      </c>
      <c r="F338" s="2">
        <v>5</v>
      </c>
      <c r="G338" s="2">
        <v>3</v>
      </c>
      <c r="H338" s="2">
        <v>6</v>
      </c>
      <c r="I338" s="2">
        <v>8</v>
      </c>
      <c r="J338" s="2">
        <v>17</v>
      </c>
      <c r="K338" s="2">
        <v>37</v>
      </c>
      <c r="L338" s="2">
        <v>10</v>
      </c>
      <c r="M338" s="2">
        <v>56</v>
      </c>
      <c r="N338" s="1">
        <f>AVERAGE(E338:H338)</f>
        <v>5</v>
      </c>
      <c r="O338" s="1">
        <f>SUM(I338:M338)/10</f>
        <v>12.8</v>
      </c>
      <c r="P338" s="3">
        <f>VLOOKUP(E338,Tabelka!$E$3:$F$7,2)</f>
        <v>10</v>
      </c>
      <c r="Q338" s="2">
        <f>VLOOKUP(F338,Tabelka!$E$3:$F$7,2)</f>
        <v>8</v>
      </c>
      <c r="R338" s="2">
        <f>VLOOKUP(G338,Tabelka!$E$3:$F$7,2)</f>
        <v>4</v>
      </c>
      <c r="S338" s="2">
        <f>VLOOKUP(H338,Tabelka!$E$3:$F$7,2)</f>
        <v>10</v>
      </c>
      <c r="T338" s="1">
        <f>SUM(P338:S338)</f>
        <v>32</v>
      </c>
      <c r="U338" s="1">
        <f>IF(D338=6,2,0)+C338</f>
        <v>3</v>
      </c>
      <c r="V338" s="2">
        <f>O338+T338+U338</f>
        <v>47.8</v>
      </c>
      <c r="W338" s="2">
        <f>COUNTIF(V$2:V$515,V338)</f>
        <v>2</v>
      </c>
      <c r="X338" s="2">
        <f>COUNTIF(I338:M338,100)</f>
        <v>0</v>
      </c>
      <c r="Y338" s="2">
        <f t="shared" si="10"/>
        <v>35</v>
      </c>
      <c r="Z338" s="2" t="str">
        <f t="shared" si="11"/>
        <v>TAK</v>
      </c>
    </row>
    <row r="339" spans="1:26" x14ac:dyDescent="0.25">
      <c r="A339" s="2" t="s">
        <v>179</v>
      </c>
      <c r="B339" s="2" t="s">
        <v>180</v>
      </c>
      <c r="C339" s="2">
        <v>0</v>
      </c>
      <c r="D339" s="2">
        <v>5</v>
      </c>
      <c r="E339" s="2">
        <v>3</v>
      </c>
      <c r="F339" s="2">
        <v>5</v>
      </c>
      <c r="G339" s="2">
        <v>2</v>
      </c>
      <c r="H339" s="2">
        <v>5</v>
      </c>
      <c r="I339" s="2">
        <v>20</v>
      </c>
      <c r="J339" s="2">
        <v>51</v>
      </c>
      <c r="K339" s="2">
        <v>64</v>
      </c>
      <c r="L339" s="2">
        <v>67</v>
      </c>
      <c r="M339" s="2">
        <v>72</v>
      </c>
      <c r="N339" s="1">
        <f>AVERAGE(E339:H339)</f>
        <v>3.75</v>
      </c>
      <c r="O339" s="1">
        <f>SUM(I339:M339)/10</f>
        <v>27.4</v>
      </c>
      <c r="P339" s="3">
        <f>VLOOKUP(E339,Tabelka!$E$3:$F$7,2)</f>
        <v>4</v>
      </c>
      <c r="Q339" s="2">
        <f>VLOOKUP(F339,Tabelka!$E$3:$F$7,2)</f>
        <v>8</v>
      </c>
      <c r="R339" s="2">
        <f>VLOOKUP(G339,Tabelka!$E$3:$F$7,2)</f>
        <v>0</v>
      </c>
      <c r="S339" s="2">
        <f>VLOOKUP(H339,Tabelka!$E$3:$F$7,2)</f>
        <v>8</v>
      </c>
      <c r="T339" s="1">
        <f>SUM(P339:S339)</f>
        <v>20</v>
      </c>
      <c r="U339" s="1">
        <f>IF(D339=6,2,0)+C339</f>
        <v>0</v>
      </c>
      <c r="V339" s="2">
        <f>O339+T339+U339</f>
        <v>47.4</v>
      </c>
      <c r="W339" s="2">
        <f>COUNTIF(V$2:V$515,V339)</f>
        <v>2</v>
      </c>
      <c r="X339" s="2">
        <f>COUNTIF(I339:M339,100)</f>
        <v>0</v>
      </c>
      <c r="Y339" s="2">
        <f t="shared" si="10"/>
        <v>20</v>
      </c>
      <c r="Z339" s="2" t="str">
        <f t="shared" si="11"/>
        <v/>
      </c>
    </row>
    <row r="340" spans="1:26" x14ac:dyDescent="0.25">
      <c r="A340" s="2" t="s">
        <v>98</v>
      </c>
      <c r="B340" s="2" t="s">
        <v>99</v>
      </c>
      <c r="C340" s="2">
        <v>0</v>
      </c>
      <c r="D340" s="2">
        <v>3</v>
      </c>
      <c r="E340" s="2">
        <v>4</v>
      </c>
      <c r="F340" s="2">
        <v>6</v>
      </c>
      <c r="G340" s="2">
        <v>4</v>
      </c>
      <c r="H340" s="2">
        <v>4</v>
      </c>
      <c r="I340" s="2">
        <v>41</v>
      </c>
      <c r="J340" s="2">
        <v>88</v>
      </c>
      <c r="K340" s="2">
        <v>4</v>
      </c>
      <c r="L340" s="2">
        <v>24</v>
      </c>
      <c r="M340" s="2">
        <v>37</v>
      </c>
      <c r="N340" s="1">
        <f>AVERAGE(E340:H340)</f>
        <v>4.5</v>
      </c>
      <c r="O340" s="1">
        <f>SUM(I340:M340)/10</f>
        <v>19.399999999999999</v>
      </c>
      <c r="P340" s="3">
        <f>VLOOKUP(E340,Tabelka!$E$3:$F$7,2)</f>
        <v>6</v>
      </c>
      <c r="Q340" s="2">
        <f>VLOOKUP(F340,Tabelka!$E$3:$F$7,2)</f>
        <v>10</v>
      </c>
      <c r="R340" s="2">
        <f>VLOOKUP(G340,Tabelka!$E$3:$F$7,2)</f>
        <v>6</v>
      </c>
      <c r="S340" s="2">
        <f>VLOOKUP(H340,Tabelka!$E$3:$F$7,2)</f>
        <v>6</v>
      </c>
      <c r="T340" s="1">
        <f>SUM(P340:S340)</f>
        <v>28</v>
      </c>
      <c r="U340" s="1">
        <f>IF(D340=6,2,0)+C340</f>
        <v>0</v>
      </c>
      <c r="V340" s="2">
        <f>O340+T340+U340</f>
        <v>47.4</v>
      </c>
      <c r="W340" s="2">
        <f>COUNTIF(V$2:V$515,V340)</f>
        <v>2</v>
      </c>
      <c r="X340" s="2">
        <f>COUNTIF(I340:M340,100)</f>
        <v>0</v>
      </c>
      <c r="Y340" s="2">
        <f t="shared" si="10"/>
        <v>28</v>
      </c>
      <c r="Z340" s="2" t="str">
        <f t="shared" si="11"/>
        <v>TAK</v>
      </c>
    </row>
    <row r="341" spans="1:26" x14ac:dyDescent="0.25">
      <c r="A341" s="2" t="s">
        <v>644</v>
      </c>
      <c r="B341" s="2" t="s">
        <v>145</v>
      </c>
      <c r="C341" s="2">
        <v>3</v>
      </c>
      <c r="D341" s="2">
        <v>4</v>
      </c>
      <c r="E341" s="2">
        <v>6</v>
      </c>
      <c r="F341" s="2">
        <v>4</v>
      </c>
      <c r="G341" s="2">
        <v>6</v>
      </c>
      <c r="H341" s="2">
        <v>2</v>
      </c>
      <c r="I341" s="2">
        <v>62</v>
      </c>
      <c r="J341" s="2">
        <v>31</v>
      </c>
      <c r="K341" s="2">
        <v>64</v>
      </c>
      <c r="L341" s="2">
        <v>1</v>
      </c>
      <c r="M341" s="2">
        <v>25</v>
      </c>
      <c r="N341" s="1">
        <f>AVERAGE(E341:H341)</f>
        <v>4.5</v>
      </c>
      <c r="O341" s="1">
        <f>SUM(I341:M341)/10</f>
        <v>18.3</v>
      </c>
      <c r="P341" s="3">
        <f>VLOOKUP(E341,Tabelka!$E$3:$F$7,2)</f>
        <v>10</v>
      </c>
      <c r="Q341" s="2">
        <f>VLOOKUP(F341,Tabelka!$E$3:$F$7,2)</f>
        <v>6</v>
      </c>
      <c r="R341" s="2">
        <f>VLOOKUP(G341,Tabelka!$E$3:$F$7,2)</f>
        <v>10</v>
      </c>
      <c r="S341" s="2">
        <f>VLOOKUP(H341,Tabelka!$E$3:$F$7,2)</f>
        <v>0</v>
      </c>
      <c r="T341" s="1">
        <f>SUM(P341:S341)</f>
        <v>26</v>
      </c>
      <c r="U341" s="1">
        <f>IF(D341=6,2,0)+C341</f>
        <v>3</v>
      </c>
      <c r="V341" s="2">
        <f>O341+T341+U341</f>
        <v>47.3</v>
      </c>
      <c r="W341" s="2">
        <f>COUNTIF(V$2:V$515,V341)</f>
        <v>2</v>
      </c>
      <c r="X341" s="2">
        <f>COUNTIF(I341:M341,100)</f>
        <v>0</v>
      </c>
      <c r="Y341" s="2">
        <f t="shared" si="10"/>
        <v>29</v>
      </c>
      <c r="Z341" s="2" t="str">
        <f t="shared" si="11"/>
        <v>TAK</v>
      </c>
    </row>
    <row r="342" spans="1:26" x14ac:dyDescent="0.25">
      <c r="A342" s="2" t="s">
        <v>287</v>
      </c>
      <c r="B342" s="2" t="s">
        <v>288</v>
      </c>
      <c r="C342" s="2">
        <v>3</v>
      </c>
      <c r="D342" s="2">
        <v>4</v>
      </c>
      <c r="E342" s="2">
        <v>6</v>
      </c>
      <c r="F342" s="2">
        <v>3</v>
      </c>
      <c r="G342" s="2">
        <v>2</v>
      </c>
      <c r="H342" s="2">
        <v>2</v>
      </c>
      <c r="I342" s="2">
        <v>79</v>
      </c>
      <c r="J342" s="2">
        <v>70</v>
      </c>
      <c r="K342" s="2">
        <v>42</v>
      </c>
      <c r="L342" s="2">
        <v>36</v>
      </c>
      <c r="M342" s="2">
        <v>76</v>
      </c>
      <c r="N342" s="1">
        <f>AVERAGE(E342:H342)</f>
        <v>3.25</v>
      </c>
      <c r="O342" s="1">
        <f>SUM(I342:M342)/10</f>
        <v>30.3</v>
      </c>
      <c r="P342" s="3">
        <f>VLOOKUP(E342,Tabelka!$E$3:$F$7,2)</f>
        <v>10</v>
      </c>
      <c r="Q342" s="2">
        <f>VLOOKUP(F342,Tabelka!$E$3:$F$7,2)</f>
        <v>4</v>
      </c>
      <c r="R342" s="2">
        <f>VLOOKUP(G342,Tabelka!$E$3:$F$7,2)</f>
        <v>0</v>
      </c>
      <c r="S342" s="2">
        <f>VLOOKUP(H342,Tabelka!$E$3:$F$7,2)</f>
        <v>0</v>
      </c>
      <c r="T342" s="1">
        <f>SUM(P342:S342)</f>
        <v>14</v>
      </c>
      <c r="U342" s="1">
        <f>IF(D342=6,2,0)+C342</f>
        <v>3</v>
      </c>
      <c r="V342" s="2">
        <f>O342+T342+U342</f>
        <v>47.3</v>
      </c>
      <c r="W342" s="2">
        <f>COUNTIF(V$2:V$515,V342)</f>
        <v>2</v>
      </c>
      <c r="X342" s="2">
        <f>COUNTIF(I342:M342,100)</f>
        <v>0</v>
      </c>
      <c r="Y342" s="2">
        <f t="shared" si="10"/>
        <v>17</v>
      </c>
      <c r="Z342" s="2" t="str">
        <f t="shared" si="11"/>
        <v/>
      </c>
    </row>
    <row r="343" spans="1:26" x14ac:dyDescent="0.25">
      <c r="A343" s="2" t="s">
        <v>111</v>
      </c>
      <c r="B343" s="2" t="s">
        <v>74</v>
      </c>
      <c r="C343" s="2">
        <v>5</v>
      </c>
      <c r="D343" s="2">
        <v>2</v>
      </c>
      <c r="E343" s="2">
        <v>4</v>
      </c>
      <c r="F343" s="2">
        <v>5</v>
      </c>
      <c r="G343" s="2">
        <v>5</v>
      </c>
      <c r="H343" s="2">
        <v>3</v>
      </c>
      <c r="I343" s="2">
        <v>39</v>
      </c>
      <c r="J343" s="2">
        <v>16</v>
      </c>
      <c r="K343" s="2">
        <v>8</v>
      </c>
      <c r="L343" s="2">
        <v>66</v>
      </c>
      <c r="M343" s="2">
        <v>29</v>
      </c>
      <c r="N343" s="1">
        <f>AVERAGE(E343:H343)</f>
        <v>4.25</v>
      </c>
      <c r="O343" s="1">
        <f>SUM(I343:M343)/10</f>
        <v>15.8</v>
      </c>
      <c r="P343" s="3">
        <f>VLOOKUP(E343,Tabelka!$E$3:$F$7,2)</f>
        <v>6</v>
      </c>
      <c r="Q343" s="2">
        <f>VLOOKUP(F343,Tabelka!$E$3:$F$7,2)</f>
        <v>8</v>
      </c>
      <c r="R343" s="2">
        <f>VLOOKUP(G343,Tabelka!$E$3:$F$7,2)</f>
        <v>8</v>
      </c>
      <c r="S343" s="2">
        <f>VLOOKUP(H343,Tabelka!$E$3:$F$7,2)</f>
        <v>4</v>
      </c>
      <c r="T343" s="1">
        <f>SUM(P343:S343)</f>
        <v>26</v>
      </c>
      <c r="U343" s="1">
        <f>IF(D343=6,2,0)+C343</f>
        <v>5</v>
      </c>
      <c r="V343" s="2">
        <f>O343+T343+U343</f>
        <v>46.8</v>
      </c>
      <c r="W343" s="2">
        <f>COUNTIF(V$2:V$515,V343)</f>
        <v>2</v>
      </c>
      <c r="X343" s="2">
        <f>COUNTIF(I343:M343,100)</f>
        <v>0</v>
      </c>
      <c r="Y343" s="2">
        <f t="shared" si="10"/>
        <v>31</v>
      </c>
      <c r="Z343" s="2" t="str">
        <f t="shared" si="11"/>
        <v>TAK</v>
      </c>
    </row>
    <row r="344" spans="1:26" x14ac:dyDescent="0.25">
      <c r="A344" s="2" t="s">
        <v>446</v>
      </c>
      <c r="B344" s="2" t="s">
        <v>30</v>
      </c>
      <c r="C344" s="2">
        <v>3</v>
      </c>
      <c r="D344" s="2">
        <v>2</v>
      </c>
      <c r="E344" s="2">
        <v>5</v>
      </c>
      <c r="F344" s="2">
        <v>3</v>
      </c>
      <c r="G344" s="2">
        <v>3</v>
      </c>
      <c r="H344" s="2">
        <v>4</v>
      </c>
      <c r="I344" s="2">
        <v>95</v>
      </c>
      <c r="J344" s="2">
        <v>25</v>
      </c>
      <c r="K344" s="2">
        <v>48</v>
      </c>
      <c r="L344" s="2">
        <v>27</v>
      </c>
      <c r="M344" s="2">
        <v>23</v>
      </c>
      <c r="N344" s="1">
        <f>AVERAGE(E344:H344)</f>
        <v>3.75</v>
      </c>
      <c r="O344" s="1">
        <f>SUM(I344:M344)/10</f>
        <v>21.8</v>
      </c>
      <c r="P344" s="3">
        <f>VLOOKUP(E344,Tabelka!$E$3:$F$7,2)</f>
        <v>8</v>
      </c>
      <c r="Q344" s="2">
        <f>VLOOKUP(F344,Tabelka!$E$3:$F$7,2)</f>
        <v>4</v>
      </c>
      <c r="R344" s="2">
        <f>VLOOKUP(G344,Tabelka!$E$3:$F$7,2)</f>
        <v>4</v>
      </c>
      <c r="S344" s="2">
        <f>VLOOKUP(H344,Tabelka!$E$3:$F$7,2)</f>
        <v>6</v>
      </c>
      <c r="T344" s="1">
        <f>SUM(P344:S344)</f>
        <v>22</v>
      </c>
      <c r="U344" s="1">
        <f>IF(D344=6,2,0)+C344</f>
        <v>3</v>
      </c>
      <c r="V344" s="2">
        <f>O344+T344+U344</f>
        <v>46.8</v>
      </c>
      <c r="W344" s="2">
        <f>COUNTIF(V$2:V$515,V344)</f>
        <v>2</v>
      </c>
      <c r="X344" s="2">
        <f>COUNTIF(I344:M344,100)</f>
        <v>0</v>
      </c>
      <c r="Y344" s="2">
        <f t="shared" si="10"/>
        <v>25</v>
      </c>
      <c r="Z344" s="2" t="str">
        <f t="shared" si="11"/>
        <v>TAK</v>
      </c>
    </row>
    <row r="345" spans="1:26" x14ac:dyDescent="0.25">
      <c r="A345" s="2" t="s">
        <v>356</v>
      </c>
      <c r="B345" s="2" t="s">
        <v>357</v>
      </c>
      <c r="C345" s="2">
        <v>2</v>
      </c>
      <c r="D345" s="2">
        <v>4</v>
      </c>
      <c r="E345" s="2">
        <v>2</v>
      </c>
      <c r="F345" s="2">
        <v>4</v>
      </c>
      <c r="G345" s="2">
        <v>3</v>
      </c>
      <c r="H345" s="2">
        <v>4</v>
      </c>
      <c r="I345" s="2">
        <v>65</v>
      </c>
      <c r="J345" s="2">
        <v>50</v>
      </c>
      <c r="K345" s="2">
        <v>15</v>
      </c>
      <c r="L345" s="2">
        <v>67</v>
      </c>
      <c r="M345" s="2">
        <v>88</v>
      </c>
      <c r="N345" s="1">
        <f>AVERAGE(E345:H345)</f>
        <v>3.25</v>
      </c>
      <c r="O345" s="1">
        <f>SUM(I345:M345)/10</f>
        <v>28.5</v>
      </c>
      <c r="P345" s="3">
        <f>VLOOKUP(E345,Tabelka!$E$3:$F$7,2)</f>
        <v>0</v>
      </c>
      <c r="Q345" s="2">
        <f>VLOOKUP(F345,Tabelka!$E$3:$F$7,2)</f>
        <v>6</v>
      </c>
      <c r="R345" s="2">
        <f>VLOOKUP(G345,Tabelka!$E$3:$F$7,2)</f>
        <v>4</v>
      </c>
      <c r="S345" s="2">
        <f>VLOOKUP(H345,Tabelka!$E$3:$F$7,2)</f>
        <v>6</v>
      </c>
      <c r="T345" s="1">
        <f>SUM(P345:S345)</f>
        <v>16</v>
      </c>
      <c r="U345" s="1">
        <f>IF(D345=6,2,0)+C345</f>
        <v>2</v>
      </c>
      <c r="V345" s="2">
        <f>O345+T345+U345</f>
        <v>46.5</v>
      </c>
      <c r="W345" s="2">
        <f>COUNTIF(V$2:V$515,V345)</f>
        <v>2</v>
      </c>
      <c r="X345" s="2">
        <f>COUNTIF(I345:M345,100)</f>
        <v>0</v>
      </c>
      <c r="Y345" s="2">
        <f t="shared" si="10"/>
        <v>18</v>
      </c>
      <c r="Z345" s="2" t="str">
        <f t="shared" si="11"/>
        <v/>
      </c>
    </row>
    <row r="346" spans="1:26" x14ac:dyDescent="0.25">
      <c r="A346" s="2" t="s">
        <v>457</v>
      </c>
      <c r="B346" s="2" t="s">
        <v>409</v>
      </c>
      <c r="C346" s="2">
        <v>0</v>
      </c>
      <c r="D346" s="2">
        <v>3</v>
      </c>
      <c r="E346" s="2">
        <v>6</v>
      </c>
      <c r="F346" s="2">
        <v>4</v>
      </c>
      <c r="G346" s="2">
        <v>6</v>
      </c>
      <c r="H346" s="2">
        <v>3</v>
      </c>
      <c r="I346" s="2">
        <v>13</v>
      </c>
      <c r="J346" s="2">
        <v>42</v>
      </c>
      <c r="K346" s="2">
        <v>23</v>
      </c>
      <c r="L346" s="2">
        <v>14</v>
      </c>
      <c r="M346" s="2">
        <v>73</v>
      </c>
      <c r="N346" s="1">
        <f>AVERAGE(E346:H346)</f>
        <v>4.75</v>
      </c>
      <c r="O346" s="1">
        <f>SUM(I346:M346)/10</f>
        <v>16.5</v>
      </c>
      <c r="P346" s="3">
        <f>VLOOKUP(E346,Tabelka!$E$3:$F$7,2)</f>
        <v>10</v>
      </c>
      <c r="Q346" s="2">
        <f>VLOOKUP(F346,Tabelka!$E$3:$F$7,2)</f>
        <v>6</v>
      </c>
      <c r="R346" s="2">
        <f>VLOOKUP(G346,Tabelka!$E$3:$F$7,2)</f>
        <v>10</v>
      </c>
      <c r="S346" s="2">
        <f>VLOOKUP(H346,Tabelka!$E$3:$F$7,2)</f>
        <v>4</v>
      </c>
      <c r="T346" s="1">
        <f>SUM(P346:S346)</f>
        <v>30</v>
      </c>
      <c r="U346" s="1">
        <f>IF(D346=6,2,0)+C346</f>
        <v>0</v>
      </c>
      <c r="V346" s="2">
        <f>O346+T346+U346</f>
        <v>46.5</v>
      </c>
      <c r="W346" s="2">
        <f>COUNTIF(V$2:V$515,V346)</f>
        <v>2</v>
      </c>
      <c r="X346" s="2">
        <f>COUNTIF(I346:M346,100)</f>
        <v>0</v>
      </c>
      <c r="Y346" s="2">
        <f t="shared" si="10"/>
        <v>30</v>
      </c>
      <c r="Z346" s="2" t="str">
        <f t="shared" si="11"/>
        <v>TAK</v>
      </c>
    </row>
    <row r="347" spans="1:26" x14ac:dyDescent="0.25">
      <c r="A347" s="2" t="s">
        <v>336</v>
      </c>
      <c r="B347" s="2" t="s">
        <v>210</v>
      </c>
      <c r="C347" s="2">
        <v>8</v>
      </c>
      <c r="D347" s="2">
        <v>5</v>
      </c>
      <c r="E347" s="2">
        <v>6</v>
      </c>
      <c r="F347" s="2">
        <v>4</v>
      </c>
      <c r="G347" s="2">
        <v>5</v>
      </c>
      <c r="H347" s="2">
        <v>4</v>
      </c>
      <c r="I347" s="2">
        <v>5</v>
      </c>
      <c r="J347" s="2">
        <v>48</v>
      </c>
      <c r="K347" s="2">
        <v>2</v>
      </c>
      <c r="L347" s="2">
        <v>12</v>
      </c>
      <c r="M347" s="2">
        <v>15</v>
      </c>
      <c r="N347" s="1">
        <f>AVERAGE(E347:H347)</f>
        <v>4.75</v>
      </c>
      <c r="O347" s="1">
        <f>SUM(I347:M347)/10</f>
        <v>8.1999999999999993</v>
      </c>
      <c r="P347" s="3">
        <f>VLOOKUP(E347,Tabelka!$E$3:$F$7,2)</f>
        <v>10</v>
      </c>
      <c r="Q347" s="2">
        <f>VLOOKUP(F347,Tabelka!$E$3:$F$7,2)</f>
        <v>6</v>
      </c>
      <c r="R347" s="2">
        <f>VLOOKUP(G347,Tabelka!$E$3:$F$7,2)</f>
        <v>8</v>
      </c>
      <c r="S347" s="2">
        <f>VLOOKUP(H347,Tabelka!$E$3:$F$7,2)</f>
        <v>6</v>
      </c>
      <c r="T347" s="1">
        <f>SUM(P347:S347)</f>
        <v>30</v>
      </c>
      <c r="U347" s="1">
        <f>IF(D347=6,2,0)+C347</f>
        <v>8</v>
      </c>
      <c r="V347" s="2">
        <f>O347+T347+U347</f>
        <v>46.2</v>
      </c>
      <c r="W347" s="2">
        <f>COUNTIF(V$2:V$515,V347)</f>
        <v>2</v>
      </c>
      <c r="X347" s="2">
        <f>COUNTIF(I347:M347,100)</f>
        <v>0</v>
      </c>
      <c r="Y347" s="2">
        <f t="shared" si="10"/>
        <v>38</v>
      </c>
      <c r="Z347" s="2" t="str">
        <f t="shared" si="11"/>
        <v>TAK</v>
      </c>
    </row>
    <row r="348" spans="1:26" x14ac:dyDescent="0.25">
      <c r="A348" s="2" t="s">
        <v>490</v>
      </c>
      <c r="B348" s="2" t="s">
        <v>38</v>
      </c>
      <c r="C348" s="2">
        <v>2</v>
      </c>
      <c r="D348" s="2">
        <v>4</v>
      </c>
      <c r="E348" s="2">
        <v>3</v>
      </c>
      <c r="F348" s="2">
        <v>5</v>
      </c>
      <c r="G348" s="2">
        <v>2</v>
      </c>
      <c r="H348" s="2">
        <v>3</v>
      </c>
      <c r="I348" s="2">
        <v>96</v>
      </c>
      <c r="J348" s="2">
        <v>32</v>
      </c>
      <c r="K348" s="2">
        <v>73</v>
      </c>
      <c r="L348" s="2">
        <v>7</v>
      </c>
      <c r="M348" s="2">
        <v>74</v>
      </c>
      <c r="N348" s="1">
        <f>AVERAGE(E348:H348)</f>
        <v>3.25</v>
      </c>
      <c r="O348" s="1">
        <f>SUM(I348:M348)/10</f>
        <v>28.2</v>
      </c>
      <c r="P348" s="3">
        <f>VLOOKUP(E348,Tabelka!$E$3:$F$7,2)</f>
        <v>4</v>
      </c>
      <c r="Q348" s="2">
        <f>VLOOKUP(F348,Tabelka!$E$3:$F$7,2)</f>
        <v>8</v>
      </c>
      <c r="R348" s="2">
        <f>VLOOKUP(G348,Tabelka!$E$3:$F$7,2)</f>
        <v>0</v>
      </c>
      <c r="S348" s="2">
        <f>VLOOKUP(H348,Tabelka!$E$3:$F$7,2)</f>
        <v>4</v>
      </c>
      <c r="T348" s="1">
        <f>SUM(P348:S348)</f>
        <v>16</v>
      </c>
      <c r="U348" s="1">
        <f>IF(D348=6,2,0)+C348</f>
        <v>2</v>
      </c>
      <c r="V348" s="2">
        <f>O348+T348+U348</f>
        <v>46.2</v>
      </c>
      <c r="W348" s="2">
        <f>COUNTIF(V$2:V$515,V348)</f>
        <v>2</v>
      </c>
      <c r="X348" s="2">
        <f>COUNTIF(I348:M348,100)</f>
        <v>0</v>
      </c>
      <c r="Y348" s="2">
        <f t="shared" si="10"/>
        <v>18</v>
      </c>
      <c r="Z348" s="2" t="str">
        <f t="shared" si="11"/>
        <v/>
      </c>
    </row>
    <row r="349" spans="1:26" x14ac:dyDescent="0.25">
      <c r="A349" s="2" t="s">
        <v>652</v>
      </c>
      <c r="B349" s="2" t="s">
        <v>239</v>
      </c>
      <c r="C349" s="2">
        <v>8</v>
      </c>
      <c r="D349" s="2">
        <v>2</v>
      </c>
      <c r="E349" s="2">
        <v>3</v>
      </c>
      <c r="F349" s="2">
        <v>4</v>
      </c>
      <c r="G349" s="2">
        <v>5</v>
      </c>
      <c r="H349" s="2">
        <v>4</v>
      </c>
      <c r="I349" s="2">
        <v>65</v>
      </c>
      <c r="J349" s="2">
        <v>19</v>
      </c>
      <c r="K349" s="2">
        <v>19</v>
      </c>
      <c r="L349" s="2">
        <v>8</v>
      </c>
      <c r="M349" s="2">
        <v>20</v>
      </c>
      <c r="N349" s="1">
        <f>AVERAGE(E349:H349)</f>
        <v>4</v>
      </c>
      <c r="O349" s="1">
        <f>SUM(I349:M349)/10</f>
        <v>13.1</v>
      </c>
      <c r="P349" s="3">
        <f>VLOOKUP(E349,Tabelka!$E$3:$F$7,2)</f>
        <v>4</v>
      </c>
      <c r="Q349" s="2">
        <f>VLOOKUP(F349,Tabelka!$E$3:$F$7,2)</f>
        <v>6</v>
      </c>
      <c r="R349" s="2">
        <f>VLOOKUP(G349,Tabelka!$E$3:$F$7,2)</f>
        <v>8</v>
      </c>
      <c r="S349" s="2">
        <f>VLOOKUP(H349,Tabelka!$E$3:$F$7,2)</f>
        <v>6</v>
      </c>
      <c r="T349" s="1">
        <f>SUM(P349:S349)</f>
        <v>24</v>
      </c>
      <c r="U349" s="1">
        <f>IF(D349=6,2,0)+C349</f>
        <v>8</v>
      </c>
      <c r="V349" s="2">
        <f>O349+T349+U349</f>
        <v>45.1</v>
      </c>
      <c r="W349" s="2">
        <f>COUNTIF(V$2:V$515,V349)</f>
        <v>2</v>
      </c>
      <c r="X349" s="2">
        <f>COUNTIF(I349:M349,100)</f>
        <v>0</v>
      </c>
      <c r="Y349" s="2">
        <f t="shared" si="10"/>
        <v>32</v>
      </c>
      <c r="Z349" s="2" t="str">
        <f t="shared" si="11"/>
        <v>TAK</v>
      </c>
    </row>
    <row r="350" spans="1:26" x14ac:dyDescent="0.25">
      <c r="A350" s="2" t="s">
        <v>304</v>
      </c>
      <c r="B350" s="2" t="s">
        <v>70</v>
      </c>
      <c r="C350" s="2">
        <v>4</v>
      </c>
      <c r="D350" s="2">
        <v>5</v>
      </c>
      <c r="E350" s="2">
        <v>3</v>
      </c>
      <c r="F350" s="2">
        <v>5</v>
      </c>
      <c r="G350" s="2">
        <v>5</v>
      </c>
      <c r="H350" s="2">
        <v>2</v>
      </c>
      <c r="I350" s="2">
        <v>70</v>
      </c>
      <c r="J350" s="2">
        <v>20</v>
      </c>
      <c r="K350" s="2">
        <v>38</v>
      </c>
      <c r="L350" s="2">
        <v>18</v>
      </c>
      <c r="M350" s="2">
        <v>65</v>
      </c>
      <c r="N350" s="1">
        <f>AVERAGE(E350:H350)</f>
        <v>3.75</v>
      </c>
      <c r="O350" s="1">
        <f>SUM(I350:M350)/10</f>
        <v>21.1</v>
      </c>
      <c r="P350" s="3">
        <f>VLOOKUP(E350,Tabelka!$E$3:$F$7,2)</f>
        <v>4</v>
      </c>
      <c r="Q350" s="2">
        <f>VLOOKUP(F350,Tabelka!$E$3:$F$7,2)</f>
        <v>8</v>
      </c>
      <c r="R350" s="2">
        <f>VLOOKUP(G350,Tabelka!$E$3:$F$7,2)</f>
        <v>8</v>
      </c>
      <c r="S350" s="2">
        <f>VLOOKUP(H350,Tabelka!$E$3:$F$7,2)</f>
        <v>0</v>
      </c>
      <c r="T350" s="1">
        <f>SUM(P350:S350)</f>
        <v>20</v>
      </c>
      <c r="U350" s="1">
        <f>IF(D350=6,2,0)+C350</f>
        <v>4</v>
      </c>
      <c r="V350" s="2">
        <f>O350+T350+U350</f>
        <v>45.1</v>
      </c>
      <c r="W350" s="2">
        <f>COUNTIF(V$2:V$515,V350)</f>
        <v>2</v>
      </c>
      <c r="X350" s="2">
        <f>COUNTIF(I350:M350,100)</f>
        <v>0</v>
      </c>
      <c r="Y350" s="2">
        <f t="shared" si="10"/>
        <v>24</v>
      </c>
      <c r="Z350" s="2" t="str">
        <f t="shared" si="11"/>
        <v>TAK</v>
      </c>
    </row>
    <row r="351" spans="1:26" x14ac:dyDescent="0.25">
      <c r="A351" s="2" t="s">
        <v>125</v>
      </c>
      <c r="B351" s="2" t="s">
        <v>307</v>
      </c>
      <c r="C351" s="2">
        <v>2</v>
      </c>
      <c r="D351" s="2">
        <v>2</v>
      </c>
      <c r="E351" s="2">
        <v>4</v>
      </c>
      <c r="F351" s="2">
        <v>4</v>
      </c>
      <c r="G351" s="2">
        <v>4</v>
      </c>
      <c r="H351" s="2">
        <v>3</v>
      </c>
      <c r="I351" s="2">
        <v>18</v>
      </c>
      <c r="J351" s="2">
        <v>50</v>
      </c>
      <c r="K351" s="2">
        <v>99</v>
      </c>
      <c r="L351" s="2">
        <v>35</v>
      </c>
      <c r="M351" s="2">
        <v>8</v>
      </c>
      <c r="N351" s="1">
        <f>AVERAGE(E351:H351)</f>
        <v>3.75</v>
      </c>
      <c r="O351" s="1">
        <f>SUM(I351:M351)/10</f>
        <v>21</v>
      </c>
      <c r="P351" s="3">
        <f>VLOOKUP(E351,Tabelka!$E$3:$F$7,2)</f>
        <v>6</v>
      </c>
      <c r="Q351" s="2">
        <f>VLOOKUP(F351,Tabelka!$E$3:$F$7,2)</f>
        <v>6</v>
      </c>
      <c r="R351" s="2">
        <f>VLOOKUP(G351,Tabelka!$E$3:$F$7,2)</f>
        <v>6</v>
      </c>
      <c r="S351" s="2">
        <f>VLOOKUP(H351,Tabelka!$E$3:$F$7,2)</f>
        <v>4</v>
      </c>
      <c r="T351" s="1">
        <f>SUM(P351:S351)</f>
        <v>22</v>
      </c>
      <c r="U351" s="1">
        <f>IF(D351=6,2,0)+C351</f>
        <v>2</v>
      </c>
      <c r="V351" s="2">
        <f>O351+T351+U351</f>
        <v>45</v>
      </c>
      <c r="W351" s="2">
        <f>COUNTIF(V$2:V$515,V351)</f>
        <v>2</v>
      </c>
      <c r="X351" s="2">
        <f>COUNTIF(I351:M351,100)</f>
        <v>0</v>
      </c>
      <c r="Y351" s="2">
        <f t="shared" si="10"/>
        <v>24</v>
      </c>
      <c r="Z351" s="2" t="str">
        <f t="shared" si="11"/>
        <v>TAK</v>
      </c>
    </row>
    <row r="352" spans="1:26" x14ac:dyDescent="0.25">
      <c r="A352" s="2" t="s">
        <v>389</v>
      </c>
      <c r="B352" s="2" t="s">
        <v>324</v>
      </c>
      <c r="C352" s="2">
        <v>6</v>
      </c>
      <c r="D352" s="2">
        <v>4</v>
      </c>
      <c r="E352" s="2">
        <v>6</v>
      </c>
      <c r="F352" s="2">
        <v>3</v>
      </c>
      <c r="G352" s="2">
        <v>3</v>
      </c>
      <c r="H352" s="2">
        <v>3</v>
      </c>
      <c r="I352" s="2">
        <v>9</v>
      </c>
      <c r="J352" s="2">
        <v>15</v>
      </c>
      <c r="K352" s="2">
        <v>6</v>
      </c>
      <c r="L352" s="2">
        <v>65</v>
      </c>
      <c r="M352" s="2">
        <v>75</v>
      </c>
      <c r="N352" s="1">
        <f>AVERAGE(E352:H352)</f>
        <v>3.75</v>
      </c>
      <c r="O352" s="1">
        <f>SUM(I352:M352)/10</f>
        <v>17</v>
      </c>
      <c r="P352" s="3">
        <f>VLOOKUP(E352,Tabelka!$E$3:$F$7,2)</f>
        <v>10</v>
      </c>
      <c r="Q352" s="2">
        <f>VLOOKUP(F352,Tabelka!$E$3:$F$7,2)</f>
        <v>4</v>
      </c>
      <c r="R352" s="2">
        <f>VLOOKUP(G352,Tabelka!$E$3:$F$7,2)</f>
        <v>4</v>
      </c>
      <c r="S352" s="2">
        <f>VLOOKUP(H352,Tabelka!$E$3:$F$7,2)</f>
        <v>4</v>
      </c>
      <c r="T352" s="1">
        <f>SUM(P352:S352)</f>
        <v>22</v>
      </c>
      <c r="U352" s="1">
        <f>IF(D352=6,2,0)+C352</f>
        <v>6</v>
      </c>
      <c r="V352" s="2">
        <f>O352+T352+U352</f>
        <v>45</v>
      </c>
      <c r="W352" s="2">
        <f>COUNTIF(V$2:V$515,V352)</f>
        <v>2</v>
      </c>
      <c r="X352" s="2">
        <f>COUNTIF(I352:M352,100)</f>
        <v>0</v>
      </c>
      <c r="Y352" s="2">
        <f t="shared" si="10"/>
        <v>28</v>
      </c>
      <c r="Z352" s="2" t="str">
        <f t="shared" si="11"/>
        <v>TAK</v>
      </c>
    </row>
    <row r="353" spans="1:26" x14ac:dyDescent="0.25">
      <c r="A353" s="2" t="s">
        <v>400</v>
      </c>
      <c r="B353" s="2" t="s">
        <v>409</v>
      </c>
      <c r="C353" s="2">
        <v>0</v>
      </c>
      <c r="D353" s="2">
        <v>4</v>
      </c>
      <c r="E353" s="2">
        <v>5</v>
      </c>
      <c r="F353" s="2">
        <v>6</v>
      </c>
      <c r="G353" s="2">
        <v>3</v>
      </c>
      <c r="H353" s="2">
        <v>5</v>
      </c>
      <c r="I353" s="2">
        <v>66</v>
      </c>
      <c r="J353" s="2">
        <v>31</v>
      </c>
      <c r="K353" s="2">
        <v>5</v>
      </c>
      <c r="L353" s="2">
        <v>9</v>
      </c>
      <c r="M353" s="2">
        <v>38</v>
      </c>
      <c r="N353" s="1">
        <f>AVERAGE(E353:H353)</f>
        <v>4.75</v>
      </c>
      <c r="O353" s="1">
        <f>SUM(I353:M353)/10</f>
        <v>14.9</v>
      </c>
      <c r="P353" s="3">
        <f>VLOOKUP(E353,Tabelka!$E$3:$F$7,2)</f>
        <v>8</v>
      </c>
      <c r="Q353" s="2">
        <f>VLOOKUP(F353,Tabelka!$E$3:$F$7,2)</f>
        <v>10</v>
      </c>
      <c r="R353" s="2">
        <f>VLOOKUP(G353,Tabelka!$E$3:$F$7,2)</f>
        <v>4</v>
      </c>
      <c r="S353" s="2">
        <f>VLOOKUP(H353,Tabelka!$E$3:$F$7,2)</f>
        <v>8</v>
      </c>
      <c r="T353" s="1">
        <f>SUM(P353:S353)</f>
        <v>30</v>
      </c>
      <c r="U353" s="1">
        <f>IF(D353=6,2,0)+C353</f>
        <v>0</v>
      </c>
      <c r="V353" s="2">
        <f>O353+T353+U353</f>
        <v>44.9</v>
      </c>
      <c r="W353" s="2">
        <f>COUNTIF(V$2:V$515,V353)</f>
        <v>2</v>
      </c>
      <c r="X353" s="2">
        <f>COUNTIF(I353:M353,100)</f>
        <v>0</v>
      </c>
      <c r="Y353" s="2">
        <f t="shared" si="10"/>
        <v>30</v>
      </c>
      <c r="Z353" s="2" t="str">
        <f t="shared" si="11"/>
        <v>TAK</v>
      </c>
    </row>
    <row r="354" spans="1:26" ht="30" x14ac:dyDescent="0.25">
      <c r="A354" s="2" t="s">
        <v>123</v>
      </c>
      <c r="B354" s="2" t="s">
        <v>273</v>
      </c>
      <c r="C354" s="2">
        <v>5</v>
      </c>
      <c r="D354" s="2">
        <v>4</v>
      </c>
      <c r="E354" s="2">
        <v>6</v>
      </c>
      <c r="F354" s="2">
        <v>2</v>
      </c>
      <c r="G354" s="2">
        <v>3</v>
      </c>
      <c r="H354" s="2">
        <v>4</v>
      </c>
      <c r="I354" s="2">
        <v>53</v>
      </c>
      <c r="J354" s="2">
        <v>57</v>
      </c>
      <c r="K354" s="2">
        <v>30</v>
      </c>
      <c r="L354" s="2">
        <v>7</v>
      </c>
      <c r="M354" s="2">
        <v>52</v>
      </c>
      <c r="N354" s="1">
        <f>AVERAGE(E354:H354)</f>
        <v>3.75</v>
      </c>
      <c r="O354" s="1">
        <f>SUM(I354:M354)/10</f>
        <v>19.899999999999999</v>
      </c>
      <c r="P354" s="3">
        <f>VLOOKUP(E354,Tabelka!$E$3:$F$7,2)</f>
        <v>10</v>
      </c>
      <c r="Q354" s="2">
        <f>VLOOKUP(F354,Tabelka!$E$3:$F$7,2)</f>
        <v>0</v>
      </c>
      <c r="R354" s="2">
        <f>VLOOKUP(G354,Tabelka!$E$3:$F$7,2)</f>
        <v>4</v>
      </c>
      <c r="S354" s="2">
        <f>VLOOKUP(H354,Tabelka!$E$3:$F$7,2)</f>
        <v>6</v>
      </c>
      <c r="T354" s="1">
        <f>SUM(P354:S354)</f>
        <v>20</v>
      </c>
      <c r="U354" s="1">
        <f>IF(D354=6,2,0)+C354</f>
        <v>5</v>
      </c>
      <c r="V354" s="2">
        <f>O354+T354+U354</f>
        <v>44.9</v>
      </c>
      <c r="W354" s="2">
        <f>COUNTIF(V$2:V$515,V354)</f>
        <v>2</v>
      </c>
      <c r="X354" s="2">
        <f>COUNTIF(I354:M354,100)</f>
        <v>0</v>
      </c>
      <c r="Y354" s="2">
        <f t="shared" si="10"/>
        <v>25</v>
      </c>
      <c r="Z354" s="2" t="str">
        <f t="shared" si="11"/>
        <v>TAK</v>
      </c>
    </row>
    <row r="355" spans="1:26" x14ac:dyDescent="0.25">
      <c r="A355" s="2" t="s">
        <v>481</v>
      </c>
      <c r="B355" s="2" t="s">
        <v>61</v>
      </c>
      <c r="C355" s="2">
        <v>5</v>
      </c>
      <c r="D355" s="2">
        <v>4</v>
      </c>
      <c r="E355" s="2">
        <v>6</v>
      </c>
      <c r="F355" s="2">
        <v>5</v>
      </c>
      <c r="G355" s="2">
        <v>2</v>
      </c>
      <c r="H355" s="2">
        <v>3</v>
      </c>
      <c r="I355" s="2">
        <v>21</v>
      </c>
      <c r="J355" s="2">
        <v>48</v>
      </c>
      <c r="K355" s="2">
        <v>45</v>
      </c>
      <c r="L355" s="2">
        <v>1</v>
      </c>
      <c r="M355" s="2">
        <v>51</v>
      </c>
      <c r="N355" s="1">
        <f>AVERAGE(E355:H355)</f>
        <v>4</v>
      </c>
      <c r="O355" s="1">
        <f>SUM(I355:M355)/10</f>
        <v>16.600000000000001</v>
      </c>
      <c r="P355" s="3">
        <f>VLOOKUP(E355,Tabelka!$E$3:$F$7,2)</f>
        <v>10</v>
      </c>
      <c r="Q355" s="2">
        <f>VLOOKUP(F355,Tabelka!$E$3:$F$7,2)</f>
        <v>8</v>
      </c>
      <c r="R355" s="2">
        <f>VLOOKUP(G355,Tabelka!$E$3:$F$7,2)</f>
        <v>0</v>
      </c>
      <c r="S355" s="2">
        <f>VLOOKUP(H355,Tabelka!$E$3:$F$7,2)</f>
        <v>4</v>
      </c>
      <c r="T355" s="1">
        <f>SUM(P355:S355)</f>
        <v>22</v>
      </c>
      <c r="U355" s="1">
        <f>IF(D355=6,2,0)+C355</f>
        <v>5</v>
      </c>
      <c r="V355" s="2">
        <f>O355+T355+U355</f>
        <v>43.6</v>
      </c>
      <c r="W355" s="2">
        <f>COUNTIF(V$2:V$515,V355)</f>
        <v>2</v>
      </c>
      <c r="X355" s="2">
        <f>COUNTIF(I355:M355,100)</f>
        <v>0</v>
      </c>
      <c r="Y355" s="2">
        <f t="shared" si="10"/>
        <v>27</v>
      </c>
      <c r="Z355" s="2" t="str">
        <f t="shared" si="11"/>
        <v>TAK</v>
      </c>
    </row>
    <row r="356" spans="1:26" x14ac:dyDescent="0.25">
      <c r="A356" s="2" t="s">
        <v>492</v>
      </c>
      <c r="B356" s="2" t="s">
        <v>90</v>
      </c>
      <c r="C356" s="2">
        <v>4</v>
      </c>
      <c r="D356" s="2">
        <v>2</v>
      </c>
      <c r="E356" s="2">
        <v>4</v>
      </c>
      <c r="F356" s="2">
        <v>5</v>
      </c>
      <c r="G356" s="2">
        <v>4</v>
      </c>
      <c r="H356" s="2">
        <v>2</v>
      </c>
      <c r="I356" s="2">
        <v>17</v>
      </c>
      <c r="J356" s="2">
        <v>17</v>
      </c>
      <c r="K356" s="2">
        <v>92</v>
      </c>
      <c r="L356" s="2">
        <v>6</v>
      </c>
      <c r="M356" s="2">
        <v>64</v>
      </c>
      <c r="N356" s="1">
        <f>AVERAGE(E356:H356)</f>
        <v>3.75</v>
      </c>
      <c r="O356" s="1">
        <f>SUM(I356:M356)/10</f>
        <v>19.600000000000001</v>
      </c>
      <c r="P356" s="3">
        <f>VLOOKUP(E356,Tabelka!$E$3:$F$7,2)</f>
        <v>6</v>
      </c>
      <c r="Q356" s="2">
        <f>VLOOKUP(F356,Tabelka!$E$3:$F$7,2)</f>
        <v>8</v>
      </c>
      <c r="R356" s="2">
        <f>VLOOKUP(G356,Tabelka!$E$3:$F$7,2)</f>
        <v>6</v>
      </c>
      <c r="S356" s="2">
        <f>VLOOKUP(H356,Tabelka!$E$3:$F$7,2)</f>
        <v>0</v>
      </c>
      <c r="T356" s="1">
        <f>SUM(P356:S356)</f>
        <v>20</v>
      </c>
      <c r="U356" s="1">
        <f>IF(D356=6,2,0)+C356</f>
        <v>4</v>
      </c>
      <c r="V356" s="2">
        <f>O356+T356+U356</f>
        <v>43.6</v>
      </c>
      <c r="W356" s="2">
        <f>COUNTIF(V$2:V$515,V356)</f>
        <v>2</v>
      </c>
      <c r="X356" s="2">
        <f>COUNTIF(I356:M356,100)</f>
        <v>0</v>
      </c>
      <c r="Y356" s="2">
        <f t="shared" si="10"/>
        <v>24</v>
      </c>
      <c r="Z356" s="2" t="str">
        <f t="shared" si="11"/>
        <v>TAK</v>
      </c>
    </row>
    <row r="357" spans="1:26" x14ac:dyDescent="0.25">
      <c r="A357" s="2" t="s">
        <v>315</v>
      </c>
      <c r="B357" s="2" t="s">
        <v>316</v>
      </c>
      <c r="C357" s="2">
        <v>2</v>
      </c>
      <c r="D357" s="2">
        <v>2</v>
      </c>
      <c r="E357" s="2">
        <v>6</v>
      </c>
      <c r="F357" s="2">
        <v>2</v>
      </c>
      <c r="G357" s="2">
        <v>2</v>
      </c>
      <c r="H357" s="2">
        <v>4</v>
      </c>
      <c r="I357" s="2">
        <v>13</v>
      </c>
      <c r="J357" s="2">
        <v>7</v>
      </c>
      <c r="K357" s="2">
        <v>71</v>
      </c>
      <c r="L357" s="2">
        <v>64</v>
      </c>
      <c r="M357" s="2">
        <v>96</v>
      </c>
      <c r="N357" s="1">
        <f>AVERAGE(E357:H357)</f>
        <v>3.5</v>
      </c>
      <c r="O357" s="1">
        <f>SUM(I357:M357)/10</f>
        <v>25.1</v>
      </c>
      <c r="P357" s="3">
        <f>VLOOKUP(E357,Tabelka!$E$3:$F$7,2)</f>
        <v>10</v>
      </c>
      <c r="Q357" s="2">
        <f>VLOOKUP(F357,Tabelka!$E$3:$F$7,2)</f>
        <v>0</v>
      </c>
      <c r="R357" s="2">
        <f>VLOOKUP(G357,Tabelka!$E$3:$F$7,2)</f>
        <v>0</v>
      </c>
      <c r="S357" s="2">
        <f>VLOOKUP(H357,Tabelka!$E$3:$F$7,2)</f>
        <v>6</v>
      </c>
      <c r="T357" s="1">
        <f>SUM(P357:S357)</f>
        <v>16</v>
      </c>
      <c r="U357" s="1">
        <f>IF(D357=6,2,0)+C357</f>
        <v>2</v>
      </c>
      <c r="V357" s="2">
        <f>O357+T357+U357</f>
        <v>43.1</v>
      </c>
      <c r="W357" s="2">
        <f>COUNTIF(V$2:V$515,V357)</f>
        <v>2</v>
      </c>
      <c r="X357" s="2">
        <f>COUNTIF(I357:M357,100)</f>
        <v>0</v>
      </c>
      <c r="Y357" s="2">
        <f t="shared" si="10"/>
        <v>18</v>
      </c>
      <c r="Z357" s="2" t="str">
        <f t="shared" si="11"/>
        <v/>
      </c>
    </row>
    <row r="358" spans="1:26" x14ac:dyDescent="0.25">
      <c r="A358" s="2" t="s">
        <v>237</v>
      </c>
      <c r="B358" s="2" t="s">
        <v>166</v>
      </c>
      <c r="C358" s="2">
        <v>4</v>
      </c>
      <c r="D358" s="2">
        <v>5</v>
      </c>
      <c r="E358" s="2">
        <v>4</v>
      </c>
      <c r="F358" s="2">
        <v>4</v>
      </c>
      <c r="G358" s="2">
        <v>2</v>
      </c>
      <c r="H358" s="2">
        <v>2</v>
      </c>
      <c r="I358" s="2">
        <v>71</v>
      </c>
      <c r="J358" s="2">
        <v>99</v>
      </c>
      <c r="K358" s="2">
        <v>56</v>
      </c>
      <c r="L358" s="2">
        <v>2</v>
      </c>
      <c r="M358" s="2">
        <v>43</v>
      </c>
      <c r="N358" s="1">
        <f>AVERAGE(E358:H358)</f>
        <v>3</v>
      </c>
      <c r="O358" s="1">
        <f>SUM(I358:M358)/10</f>
        <v>27.1</v>
      </c>
      <c r="P358" s="3">
        <f>VLOOKUP(E358,Tabelka!$E$3:$F$7,2)</f>
        <v>6</v>
      </c>
      <c r="Q358" s="2">
        <f>VLOOKUP(F358,Tabelka!$E$3:$F$7,2)</f>
        <v>6</v>
      </c>
      <c r="R358" s="2">
        <f>VLOOKUP(G358,Tabelka!$E$3:$F$7,2)</f>
        <v>0</v>
      </c>
      <c r="S358" s="2">
        <f>VLOOKUP(H358,Tabelka!$E$3:$F$7,2)</f>
        <v>0</v>
      </c>
      <c r="T358" s="1">
        <f>SUM(P358:S358)</f>
        <v>12</v>
      </c>
      <c r="U358" s="1">
        <f>IF(D358=6,2,0)+C358</f>
        <v>4</v>
      </c>
      <c r="V358" s="2">
        <f>O358+T358+U358</f>
        <v>43.1</v>
      </c>
      <c r="W358" s="2">
        <f>COUNTIF(V$2:V$515,V358)</f>
        <v>2</v>
      </c>
      <c r="X358" s="2">
        <f>COUNTIF(I358:M358,100)</f>
        <v>0</v>
      </c>
      <c r="Y358" s="2">
        <f t="shared" si="10"/>
        <v>16</v>
      </c>
      <c r="Z358" s="2" t="str">
        <f t="shared" si="11"/>
        <v/>
      </c>
    </row>
    <row r="359" spans="1:26" x14ac:dyDescent="0.25">
      <c r="A359" s="2" t="s">
        <v>213</v>
      </c>
      <c r="B359" s="2" t="s">
        <v>72</v>
      </c>
      <c r="C359" s="2">
        <v>4</v>
      </c>
      <c r="D359" s="2">
        <v>4</v>
      </c>
      <c r="E359" s="2">
        <v>6</v>
      </c>
      <c r="F359" s="2">
        <v>2</v>
      </c>
      <c r="G359" s="2">
        <v>5</v>
      </c>
      <c r="H359" s="2">
        <v>2</v>
      </c>
      <c r="I359" s="2">
        <v>60</v>
      </c>
      <c r="J359" s="2">
        <v>75</v>
      </c>
      <c r="K359" s="2">
        <v>10</v>
      </c>
      <c r="L359" s="2">
        <v>59</v>
      </c>
      <c r="M359" s="2">
        <v>5</v>
      </c>
      <c r="N359" s="1">
        <f>AVERAGE(E359:H359)</f>
        <v>3.75</v>
      </c>
      <c r="O359" s="1">
        <f>SUM(I359:M359)/10</f>
        <v>20.9</v>
      </c>
      <c r="P359" s="3">
        <f>VLOOKUP(E359,Tabelka!$E$3:$F$7,2)</f>
        <v>10</v>
      </c>
      <c r="Q359" s="2">
        <f>VLOOKUP(F359,Tabelka!$E$3:$F$7,2)</f>
        <v>0</v>
      </c>
      <c r="R359" s="2">
        <f>VLOOKUP(G359,Tabelka!$E$3:$F$7,2)</f>
        <v>8</v>
      </c>
      <c r="S359" s="2">
        <f>VLOOKUP(H359,Tabelka!$E$3:$F$7,2)</f>
        <v>0</v>
      </c>
      <c r="T359" s="1">
        <f>SUM(P359:S359)</f>
        <v>18</v>
      </c>
      <c r="U359" s="1">
        <f>IF(D359=6,2,0)+C359</f>
        <v>4</v>
      </c>
      <c r="V359" s="2">
        <f>O359+T359+U359</f>
        <v>42.9</v>
      </c>
      <c r="W359" s="2">
        <f>COUNTIF(V$2:V$515,V359)</f>
        <v>2</v>
      </c>
      <c r="X359" s="2">
        <f>COUNTIF(I359:M359,100)</f>
        <v>0</v>
      </c>
      <c r="Y359" s="2">
        <f t="shared" si="10"/>
        <v>22</v>
      </c>
      <c r="Z359" s="2" t="str">
        <f t="shared" si="11"/>
        <v>TAK</v>
      </c>
    </row>
    <row r="360" spans="1:26" x14ac:dyDescent="0.25">
      <c r="A360" s="2" t="s">
        <v>382</v>
      </c>
      <c r="B360" s="2" t="s">
        <v>45</v>
      </c>
      <c r="C360" s="2">
        <v>2</v>
      </c>
      <c r="D360" s="2">
        <v>5</v>
      </c>
      <c r="E360" s="2">
        <v>3</v>
      </c>
      <c r="F360" s="2">
        <v>4</v>
      </c>
      <c r="G360" s="2">
        <v>6</v>
      </c>
      <c r="H360" s="2">
        <v>3</v>
      </c>
      <c r="I360" s="2">
        <v>8</v>
      </c>
      <c r="J360" s="2">
        <v>46</v>
      </c>
      <c r="K360" s="2">
        <v>55</v>
      </c>
      <c r="L360" s="2">
        <v>39</v>
      </c>
      <c r="M360" s="2">
        <v>21</v>
      </c>
      <c r="N360" s="1">
        <f>AVERAGE(E360:H360)</f>
        <v>4</v>
      </c>
      <c r="O360" s="1">
        <f>SUM(I360:M360)/10</f>
        <v>16.899999999999999</v>
      </c>
      <c r="P360" s="3">
        <f>VLOOKUP(E360,Tabelka!$E$3:$F$7,2)</f>
        <v>4</v>
      </c>
      <c r="Q360" s="2">
        <f>VLOOKUP(F360,Tabelka!$E$3:$F$7,2)</f>
        <v>6</v>
      </c>
      <c r="R360" s="2">
        <f>VLOOKUP(G360,Tabelka!$E$3:$F$7,2)</f>
        <v>10</v>
      </c>
      <c r="S360" s="2">
        <f>VLOOKUP(H360,Tabelka!$E$3:$F$7,2)</f>
        <v>4</v>
      </c>
      <c r="T360" s="1">
        <f>SUM(P360:S360)</f>
        <v>24</v>
      </c>
      <c r="U360" s="1">
        <f>IF(D360=6,2,0)+C360</f>
        <v>2</v>
      </c>
      <c r="V360" s="2">
        <f>O360+T360+U360</f>
        <v>42.9</v>
      </c>
      <c r="W360" s="2">
        <f>COUNTIF(V$2:V$515,V360)</f>
        <v>2</v>
      </c>
      <c r="X360" s="2">
        <f>COUNTIF(I360:M360,100)</f>
        <v>0</v>
      </c>
      <c r="Y360" s="2">
        <f t="shared" si="10"/>
        <v>26</v>
      </c>
      <c r="Z360" s="2" t="str">
        <f t="shared" si="11"/>
        <v>TAK</v>
      </c>
    </row>
    <row r="361" spans="1:26" x14ac:dyDescent="0.25">
      <c r="A361" s="2" t="s">
        <v>310</v>
      </c>
      <c r="B361" s="2" t="s">
        <v>311</v>
      </c>
      <c r="C361" s="2">
        <v>2</v>
      </c>
      <c r="D361" s="2">
        <v>5</v>
      </c>
      <c r="E361" s="2">
        <v>5</v>
      </c>
      <c r="F361" s="2">
        <v>5</v>
      </c>
      <c r="G361" s="2">
        <v>3</v>
      </c>
      <c r="H361" s="2">
        <v>2</v>
      </c>
      <c r="I361" s="2">
        <v>69</v>
      </c>
      <c r="J361" s="2">
        <v>49</v>
      </c>
      <c r="K361" s="2">
        <v>67</v>
      </c>
      <c r="L361" s="2">
        <v>20</v>
      </c>
      <c r="M361" s="2">
        <v>3</v>
      </c>
      <c r="N361" s="1">
        <f>AVERAGE(E361:H361)</f>
        <v>3.75</v>
      </c>
      <c r="O361" s="1">
        <f>SUM(I361:M361)/10</f>
        <v>20.8</v>
      </c>
      <c r="P361" s="3">
        <f>VLOOKUP(E361,Tabelka!$E$3:$F$7,2)</f>
        <v>8</v>
      </c>
      <c r="Q361" s="2">
        <f>VLOOKUP(F361,Tabelka!$E$3:$F$7,2)</f>
        <v>8</v>
      </c>
      <c r="R361" s="2">
        <f>VLOOKUP(G361,Tabelka!$E$3:$F$7,2)</f>
        <v>4</v>
      </c>
      <c r="S361" s="2">
        <f>VLOOKUP(H361,Tabelka!$E$3:$F$7,2)</f>
        <v>0</v>
      </c>
      <c r="T361" s="1">
        <f>SUM(P361:S361)</f>
        <v>20</v>
      </c>
      <c r="U361" s="1">
        <f>IF(D361=6,2,0)+C361</f>
        <v>2</v>
      </c>
      <c r="V361" s="2">
        <f>O361+T361+U361</f>
        <v>42.8</v>
      </c>
      <c r="W361" s="2">
        <f>COUNTIF(V$2:V$515,V361)</f>
        <v>2</v>
      </c>
      <c r="X361" s="2">
        <f>COUNTIF(I361:M361,100)</f>
        <v>0</v>
      </c>
      <c r="Y361" s="2">
        <f t="shared" si="10"/>
        <v>22</v>
      </c>
      <c r="Z361" s="2" t="str">
        <f t="shared" si="11"/>
        <v>TAK</v>
      </c>
    </row>
    <row r="362" spans="1:26" x14ac:dyDescent="0.25">
      <c r="A362" s="2" t="s">
        <v>484</v>
      </c>
      <c r="B362" s="2" t="s">
        <v>101</v>
      </c>
      <c r="C362" s="2">
        <v>2</v>
      </c>
      <c r="D362" s="2">
        <v>5</v>
      </c>
      <c r="E362" s="2">
        <v>2</v>
      </c>
      <c r="F362" s="2">
        <v>3</v>
      </c>
      <c r="G362" s="2">
        <v>5</v>
      </c>
      <c r="H362" s="2">
        <v>2</v>
      </c>
      <c r="I362" s="2">
        <v>26</v>
      </c>
      <c r="J362" s="2">
        <v>31</v>
      </c>
      <c r="K362" s="2">
        <v>88</v>
      </c>
      <c r="L362" s="2">
        <v>98</v>
      </c>
      <c r="M362" s="2">
        <v>45</v>
      </c>
      <c r="N362" s="1">
        <f>AVERAGE(E362:H362)</f>
        <v>3</v>
      </c>
      <c r="O362" s="1">
        <f>SUM(I362:M362)/10</f>
        <v>28.8</v>
      </c>
      <c r="P362" s="3">
        <f>VLOOKUP(E362,Tabelka!$E$3:$F$7,2)</f>
        <v>0</v>
      </c>
      <c r="Q362" s="2">
        <f>VLOOKUP(F362,Tabelka!$E$3:$F$7,2)</f>
        <v>4</v>
      </c>
      <c r="R362" s="2">
        <f>VLOOKUP(G362,Tabelka!$E$3:$F$7,2)</f>
        <v>8</v>
      </c>
      <c r="S362" s="2">
        <f>VLOOKUP(H362,Tabelka!$E$3:$F$7,2)</f>
        <v>0</v>
      </c>
      <c r="T362" s="1">
        <f>SUM(P362:S362)</f>
        <v>12</v>
      </c>
      <c r="U362" s="1">
        <f>IF(D362=6,2,0)+C362</f>
        <v>2</v>
      </c>
      <c r="V362" s="2">
        <f>O362+T362+U362</f>
        <v>42.8</v>
      </c>
      <c r="W362" s="2">
        <f>COUNTIF(V$2:V$515,V362)</f>
        <v>2</v>
      </c>
      <c r="X362" s="2">
        <f>COUNTIF(I362:M362,100)</f>
        <v>0</v>
      </c>
      <c r="Y362" s="2">
        <f t="shared" si="10"/>
        <v>14</v>
      </c>
      <c r="Z362" s="2" t="str">
        <f t="shared" si="11"/>
        <v/>
      </c>
    </row>
    <row r="363" spans="1:26" x14ac:dyDescent="0.25">
      <c r="A363" s="2" t="s">
        <v>478</v>
      </c>
      <c r="B363" s="2" t="s">
        <v>101</v>
      </c>
      <c r="C363" s="2">
        <v>3</v>
      </c>
      <c r="D363" s="2">
        <v>6</v>
      </c>
      <c r="E363" s="2">
        <v>2</v>
      </c>
      <c r="F363" s="2">
        <v>2</v>
      </c>
      <c r="G363" s="2">
        <v>5</v>
      </c>
      <c r="H363" s="2">
        <v>2</v>
      </c>
      <c r="I363" s="2">
        <v>97</v>
      </c>
      <c r="J363" s="2">
        <v>40</v>
      </c>
      <c r="K363" s="2">
        <v>41</v>
      </c>
      <c r="L363" s="2">
        <v>46</v>
      </c>
      <c r="M363" s="2">
        <v>59</v>
      </c>
      <c r="N363" s="1">
        <f>AVERAGE(E363:H363)</f>
        <v>2.75</v>
      </c>
      <c r="O363" s="1">
        <f>SUM(I363:M363)/10</f>
        <v>28.3</v>
      </c>
      <c r="P363" s="3">
        <f>VLOOKUP(E363,Tabelka!$E$3:$F$7,2)</f>
        <v>0</v>
      </c>
      <c r="Q363" s="2">
        <f>VLOOKUP(F363,Tabelka!$E$3:$F$7,2)</f>
        <v>0</v>
      </c>
      <c r="R363" s="2">
        <f>VLOOKUP(G363,Tabelka!$E$3:$F$7,2)</f>
        <v>8</v>
      </c>
      <c r="S363" s="2">
        <f>VLOOKUP(H363,Tabelka!$E$3:$F$7,2)</f>
        <v>0</v>
      </c>
      <c r="T363" s="1">
        <f>SUM(P363:S363)</f>
        <v>8</v>
      </c>
      <c r="U363" s="1">
        <f>IF(D363=6,2,0)+C363</f>
        <v>5</v>
      </c>
      <c r="V363" s="2">
        <f>O363+T363+U363</f>
        <v>41.3</v>
      </c>
      <c r="W363" s="2">
        <f>COUNTIF(V$2:V$515,V363)</f>
        <v>2</v>
      </c>
      <c r="X363" s="2">
        <f>COUNTIF(I363:M363,100)</f>
        <v>0</v>
      </c>
      <c r="Y363" s="2">
        <f t="shared" si="10"/>
        <v>13</v>
      </c>
      <c r="Z363" s="2" t="str">
        <f t="shared" si="11"/>
        <v/>
      </c>
    </row>
    <row r="364" spans="1:26" x14ac:dyDescent="0.25">
      <c r="A364" s="2" t="s">
        <v>285</v>
      </c>
      <c r="B364" s="2" t="s">
        <v>286</v>
      </c>
      <c r="C364" s="2">
        <v>2</v>
      </c>
      <c r="D364" s="2">
        <v>5</v>
      </c>
      <c r="E364" s="2">
        <v>4</v>
      </c>
      <c r="F364" s="2">
        <v>4</v>
      </c>
      <c r="G364" s="2">
        <v>2</v>
      </c>
      <c r="H364" s="2">
        <v>5</v>
      </c>
      <c r="I364" s="2">
        <v>46</v>
      </c>
      <c r="J364" s="2">
        <v>15</v>
      </c>
      <c r="K364" s="2">
        <v>67</v>
      </c>
      <c r="L364" s="2">
        <v>56</v>
      </c>
      <c r="M364" s="2">
        <v>9</v>
      </c>
      <c r="N364" s="1">
        <f>AVERAGE(E364:H364)</f>
        <v>3.75</v>
      </c>
      <c r="O364" s="1">
        <f>SUM(I364:M364)/10</f>
        <v>19.3</v>
      </c>
      <c r="P364" s="3">
        <f>VLOOKUP(E364,Tabelka!$E$3:$F$7,2)</f>
        <v>6</v>
      </c>
      <c r="Q364" s="2">
        <f>VLOOKUP(F364,Tabelka!$E$3:$F$7,2)</f>
        <v>6</v>
      </c>
      <c r="R364" s="2">
        <f>VLOOKUP(G364,Tabelka!$E$3:$F$7,2)</f>
        <v>0</v>
      </c>
      <c r="S364" s="2">
        <f>VLOOKUP(H364,Tabelka!$E$3:$F$7,2)</f>
        <v>8</v>
      </c>
      <c r="T364" s="1">
        <f>SUM(P364:S364)</f>
        <v>20</v>
      </c>
      <c r="U364" s="1">
        <f>IF(D364=6,2,0)+C364</f>
        <v>2</v>
      </c>
      <c r="V364" s="2">
        <f>O364+T364+U364</f>
        <v>41.3</v>
      </c>
      <c r="W364" s="2">
        <f>COUNTIF(V$2:V$515,V364)</f>
        <v>2</v>
      </c>
      <c r="X364" s="2">
        <f>COUNTIF(I364:M364,100)</f>
        <v>0</v>
      </c>
      <c r="Y364" s="2">
        <f t="shared" si="10"/>
        <v>22</v>
      </c>
      <c r="Z364" s="2" t="str">
        <f t="shared" si="11"/>
        <v>TAK</v>
      </c>
    </row>
    <row r="365" spans="1:26" x14ac:dyDescent="0.25">
      <c r="A365" s="2" t="s">
        <v>603</v>
      </c>
      <c r="B365" s="2" t="s">
        <v>604</v>
      </c>
      <c r="C365" s="2">
        <v>7</v>
      </c>
      <c r="D365" s="2">
        <v>4</v>
      </c>
      <c r="E365" s="2">
        <v>3</v>
      </c>
      <c r="F365" s="2">
        <v>6</v>
      </c>
      <c r="G365" s="2">
        <v>3</v>
      </c>
      <c r="H365" s="2">
        <v>2</v>
      </c>
      <c r="I365" s="2">
        <v>28</v>
      </c>
      <c r="J365" s="2">
        <v>75</v>
      </c>
      <c r="K365" s="2">
        <v>15</v>
      </c>
      <c r="L365" s="2">
        <v>6</v>
      </c>
      <c r="M365" s="2">
        <v>33</v>
      </c>
      <c r="N365" s="1">
        <f>AVERAGE(E365:H365)</f>
        <v>3.5</v>
      </c>
      <c r="O365" s="1">
        <f>SUM(I365:M365)/10</f>
        <v>15.7</v>
      </c>
      <c r="P365" s="3">
        <f>VLOOKUP(E365,Tabelka!$E$3:$F$7,2)</f>
        <v>4</v>
      </c>
      <c r="Q365" s="2">
        <f>VLOOKUP(F365,Tabelka!$E$3:$F$7,2)</f>
        <v>10</v>
      </c>
      <c r="R365" s="2">
        <f>VLOOKUP(G365,Tabelka!$E$3:$F$7,2)</f>
        <v>4</v>
      </c>
      <c r="S365" s="2">
        <f>VLOOKUP(H365,Tabelka!$E$3:$F$7,2)</f>
        <v>0</v>
      </c>
      <c r="T365" s="1">
        <f>SUM(P365:S365)</f>
        <v>18</v>
      </c>
      <c r="U365" s="1">
        <f>IF(D365=6,2,0)+C365</f>
        <v>7</v>
      </c>
      <c r="V365" s="2">
        <f>O365+T365+U365</f>
        <v>40.700000000000003</v>
      </c>
      <c r="W365" s="2">
        <f>COUNTIF(V$2:V$515,V365)</f>
        <v>2</v>
      </c>
      <c r="X365" s="2">
        <f>COUNTIF(I365:M365,100)</f>
        <v>0</v>
      </c>
      <c r="Y365" s="2">
        <f t="shared" si="10"/>
        <v>25</v>
      </c>
      <c r="Z365" s="2" t="str">
        <f t="shared" si="11"/>
        <v>TAK</v>
      </c>
    </row>
    <row r="366" spans="1:26" ht="30" x14ac:dyDescent="0.25">
      <c r="A366" s="2" t="s">
        <v>146</v>
      </c>
      <c r="B366" s="2" t="s">
        <v>147</v>
      </c>
      <c r="C366" s="2">
        <v>3</v>
      </c>
      <c r="D366" s="2">
        <v>5</v>
      </c>
      <c r="E366" s="2">
        <v>2</v>
      </c>
      <c r="F366" s="2">
        <v>6</v>
      </c>
      <c r="G366" s="2">
        <v>3</v>
      </c>
      <c r="H366" s="2">
        <v>3</v>
      </c>
      <c r="I366" s="2">
        <v>95</v>
      </c>
      <c r="J366" s="2">
        <v>15</v>
      </c>
      <c r="K366" s="2">
        <v>44</v>
      </c>
      <c r="L366" s="2">
        <v>29</v>
      </c>
      <c r="M366" s="2">
        <v>14</v>
      </c>
      <c r="N366" s="1">
        <f>AVERAGE(E366:H366)</f>
        <v>3.5</v>
      </c>
      <c r="O366" s="1">
        <f>SUM(I366:M366)/10</f>
        <v>19.7</v>
      </c>
      <c r="P366" s="3">
        <f>VLOOKUP(E366,Tabelka!$E$3:$F$7,2)</f>
        <v>0</v>
      </c>
      <c r="Q366" s="2">
        <f>VLOOKUP(F366,Tabelka!$E$3:$F$7,2)</f>
        <v>10</v>
      </c>
      <c r="R366" s="2">
        <f>VLOOKUP(G366,Tabelka!$E$3:$F$7,2)</f>
        <v>4</v>
      </c>
      <c r="S366" s="2">
        <f>VLOOKUP(H366,Tabelka!$E$3:$F$7,2)</f>
        <v>4</v>
      </c>
      <c r="T366" s="1">
        <f>SUM(P366:S366)</f>
        <v>18</v>
      </c>
      <c r="U366" s="1">
        <f>IF(D366=6,2,0)+C366</f>
        <v>3</v>
      </c>
      <c r="V366" s="2">
        <f>O366+T366+U366</f>
        <v>40.700000000000003</v>
      </c>
      <c r="W366" s="2">
        <f>COUNTIF(V$2:V$515,V366)</f>
        <v>2</v>
      </c>
      <c r="X366" s="2">
        <f>COUNTIF(I366:M366,100)</f>
        <v>0</v>
      </c>
      <c r="Y366" s="2">
        <f t="shared" si="10"/>
        <v>21</v>
      </c>
      <c r="Z366" s="2" t="str">
        <f t="shared" si="11"/>
        <v>TAK</v>
      </c>
    </row>
    <row r="367" spans="1:26" x14ac:dyDescent="0.25">
      <c r="A367" s="2" t="s">
        <v>341</v>
      </c>
      <c r="B367" s="2" t="s">
        <v>177</v>
      </c>
      <c r="C367" s="2">
        <v>4</v>
      </c>
      <c r="D367" s="2">
        <v>6</v>
      </c>
      <c r="E367" s="2">
        <v>4</v>
      </c>
      <c r="F367" s="2">
        <v>5</v>
      </c>
      <c r="G367" s="2">
        <v>5</v>
      </c>
      <c r="H367" s="2">
        <v>2</v>
      </c>
      <c r="I367" s="2">
        <v>48</v>
      </c>
      <c r="J367" s="2">
        <v>9</v>
      </c>
      <c r="K367" s="2">
        <v>45</v>
      </c>
      <c r="L367" s="2">
        <v>10</v>
      </c>
      <c r="M367" s="2">
        <v>3</v>
      </c>
      <c r="N367" s="1">
        <f>AVERAGE(E367:H367)</f>
        <v>4</v>
      </c>
      <c r="O367" s="1">
        <f>SUM(I367:M367)/10</f>
        <v>11.5</v>
      </c>
      <c r="P367" s="3">
        <f>VLOOKUP(E367,Tabelka!$E$3:$F$7,2)</f>
        <v>6</v>
      </c>
      <c r="Q367" s="2">
        <f>VLOOKUP(F367,Tabelka!$E$3:$F$7,2)</f>
        <v>8</v>
      </c>
      <c r="R367" s="2">
        <f>VLOOKUP(G367,Tabelka!$E$3:$F$7,2)</f>
        <v>8</v>
      </c>
      <c r="S367" s="2">
        <f>VLOOKUP(H367,Tabelka!$E$3:$F$7,2)</f>
        <v>0</v>
      </c>
      <c r="T367" s="1">
        <f>SUM(P367:S367)</f>
        <v>22</v>
      </c>
      <c r="U367" s="1">
        <f>IF(D367=6,2,0)+C367</f>
        <v>6</v>
      </c>
      <c r="V367" s="2">
        <f>O367+T367+U367</f>
        <v>39.5</v>
      </c>
      <c r="W367" s="2">
        <f>COUNTIF(V$2:V$515,V367)</f>
        <v>2</v>
      </c>
      <c r="X367" s="2">
        <f>COUNTIF(I367:M367,100)</f>
        <v>0</v>
      </c>
      <c r="Y367" s="2">
        <f t="shared" si="10"/>
        <v>28</v>
      </c>
      <c r="Z367" s="2" t="str">
        <f t="shared" si="11"/>
        <v>TAK</v>
      </c>
    </row>
    <row r="368" spans="1:26" x14ac:dyDescent="0.25">
      <c r="A368" s="2" t="s">
        <v>543</v>
      </c>
      <c r="B368" s="2" t="s">
        <v>41</v>
      </c>
      <c r="C368" s="2">
        <v>0</v>
      </c>
      <c r="D368" s="2">
        <v>2</v>
      </c>
      <c r="E368" s="2">
        <v>2</v>
      </c>
      <c r="F368" s="2">
        <v>4</v>
      </c>
      <c r="G368" s="2">
        <v>2</v>
      </c>
      <c r="H368" s="2">
        <v>4</v>
      </c>
      <c r="I368" s="2">
        <v>24</v>
      </c>
      <c r="J368" s="2">
        <v>81</v>
      </c>
      <c r="K368" s="2">
        <v>74</v>
      </c>
      <c r="L368" s="2">
        <v>4</v>
      </c>
      <c r="M368" s="2">
        <v>92</v>
      </c>
      <c r="N368" s="1">
        <f>AVERAGE(E368:H368)</f>
        <v>3</v>
      </c>
      <c r="O368" s="1">
        <f>SUM(I368:M368)/10</f>
        <v>27.5</v>
      </c>
      <c r="P368" s="3">
        <f>VLOOKUP(E368,Tabelka!$E$3:$F$7,2)</f>
        <v>0</v>
      </c>
      <c r="Q368" s="2">
        <f>VLOOKUP(F368,Tabelka!$E$3:$F$7,2)</f>
        <v>6</v>
      </c>
      <c r="R368" s="2">
        <f>VLOOKUP(G368,Tabelka!$E$3:$F$7,2)</f>
        <v>0</v>
      </c>
      <c r="S368" s="2">
        <f>VLOOKUP(H368,Tabelka!$E$3:$F$7,2)</f>
        <v>6</v>
      </c>
      <c r="T368" s="1">
        <f>SUM(P368:S368)</f>
        <v>12</v>
      </c>
      <c r="U368" s="1">
        <f>IF(D368=6,2,0)+C368</f>
        <v>0</v>
      </c>
      <c r="V368" s="2">
        <f>O368+T368+U368</f>
        <v>39.5</v>
      </c>
      <c r="W368" s="2">
        <f>COUNTIF(V$2:V$515,V368)</f>
        <v>2</v>
      </c>
      <c r="X368" s="2">
        <f>COUNTIF(I368:M368,100)</f>
        <v>0</v>
      </c>
      <c r="Y368" s="2">
        <f t="shared" si="10"/>
        <v>12</v>
      </c>
      <c r="Z368" s="2" t="str">
        <f t="shared" si="11"/>
        <v/>
      </c>
    </row>
    <row r="369" spans="1:26" ht="30" x14ac:dyDescent="0.25">
      <c r="A369" s="2" t="s">
        <v>380</v>
      </c>
      <c r="B369" s="2" t="s">
        <v>381</v>
      </c>
      <c r="C369" s="2">
        <v>3</v>
      </c>
      <c r="D369" s="2">
        <v>2</v>
      </c>
      <c r="E369" s="2">
        <v>2</v>
      </c>
      <c r="F369" s="2">
        <v>4</v>
      </c>
      <c r="G369" s="2">
        <v>3</v>
      </c>
      <c r="H369" s="2">
        <v>5</v>
      </c>
      <c r="I369" s="2">
        <v>40</v>
      </c>
      <c r="J369" s="2">
        <v>28</v>
      </c>
      <c r="K369" s="2">
        <v>88</v>
      </c>
      <c r="L369" s="2">
        <v>11</v>
      </c>
      <c r="M369" s="2">
        <v>9</v>
      </c>
      <c r="N369" s="1">
        <f>AVERAGE(E369:H369)</f>
        <v>3.5</v>
      </c>
      <c r="O369" s="1">
        <f>SUM(I369:M369)/10</f>
        <v>17.600000000000001</v>
      </c>
      <c r="P369" s="3">
        <f>VLOOKUP(E369,Tabelka!$E$3:$F$7,2)</f>
        <v>0</v>
      </c>
      <c r="Q369" s="2">
        <f>VLOOKUP(F369,Tabelka!$E$3:$F$7,2)</f>
        <v>6</v>
      </c>
      <c r="R369" s="2">
        <f>VLOOKUP(G369,Tabelka!$E$3:$F$7,2)</f>
        <v>4</v>
      </c>
      <c r="S369" s="2">
        <f>VLOOKUP(H369,Tabelka!$E$3:$F$7,2)</f>
        <v>8</v>
      </c>
      <c r="T369" s="1">
        <f>SUM(P369:S369)</f>
        <v>18</v>
      </c>
      <c r="U369" s="1">
        <f>IF(D369=6,2,0)+C369</f>
        <v>3</v>
      </c>
      <c r="V369" s="2">
        <f>O369+T369+U369</f>
        <v>38.6</v>
      </c>
      <c r="W369" s="2">
        <f>COUNTIF(V$2:V$515,V369)</f>
        <v>2</v>
      </c>
      <c r="X369" s="2">
        <f>COUNTIF(I369:M369,100)</f>
        <v>0</v>
      </c>
      <c r="Y369" s="2">
        <f t="shared" si="10"/>
        <v>21</v>
      </c>
      <c r="Z369" s="2" t="str">
        <f t="shared" si="11"/>
        <v>TAK</v>
      </c>
    </row>
    <row r="370" spans="1:26" ht="30" x14ac:dyDescent="0.25">
      <c r="A370" s="2" t="s">
        <v>622</v>
      </c>
      <c r="B370" s="2" t="s">
        <v>448</v>
      </c>
      <c r="C370" s="2">
        <v>1</v>
      </c>
      <c r="D370" s="2">
        <v>2</v>
      </c>
      <c r="E370" s="2">
        <v>3</v>
      </c>
      <c r="F370" s="2">
        <v>3</v>
      </c>
      <c r="G370" s="2">
        <v>2</v>
      </c>
      <c r="H370" s="2">
        <v>6</v>
      </c>
      <c r="I370" s="2">
        <v>35</v>
      </c>
      <c r="J370" s="2">
        <v>20</v>
      </c>
      <c r="K370" s="2">
        <v>46</v>
      </c>
      <c r="L370" s="2">
        <v>84</v>
      </c>
      <c r="M370" s="2">
        <v>11</v>
      </c>
      <c r="N370" s="1">
        <f>AVERAGE(E370:H370)</f>
        <v>3.5</v>
      </c>
      <c r="O370" s="1">
        <f>SUM(I370:M370)/10</f>
        <v>19.600000000000001</v>
      </c>
      <c r="P370" s="3">
        <f>VLOOKUP(E370,Tabelka!$E$3:$F$7,2)</f>
        <v>4</v>
      </c>
      <c r="Q370" s="2">
        <f>VLOOKUP(F370,Tabelka!$E$3:$F$7,2)</f>
        <v>4</v>
      </c>
      <c r="R370" s="2">
        <f>VLOOKUP(G370,Tabelka!$E$3:$F$7,2)</f>
        <v>0</v>
      </c>
      <c r="S370" s="2">
        <f>VLOOKUP(H370,Tabelka!$E$3:$F$7,2)</f>
        <v>10</v>
      </c>
      <c r="T370" s="1">
        <f>SUM(P370:S370)</f>
        <v>18</v>
      </c>
      <c r="U370" s="1">
        <f>IF(D370=6,2,0)+C370</f>
        <v>1</v>
      </c>
      <c r="V370" s="2">
        <f>O370+T370+U370</f>
        <v>38.6</v>
      </c>
      <c r="W370" s="2">
        <f>COUNTIF(V$2:V$515,V370)</f>
        <v>2</v>
      </c>
      <c r="X370" s="2">
        <f>COUNTIF(I370:M370,100)</f>
        <v>0</v>
      </c>
      <c r="Y370" s="2">
        <f t="shared" si="10"/>
        <v>19</v>
      </c>
      <c r="Z370" s="2" t="str">
        <f t="shared" si="11"/>
        <v/>
      </c>
    </row>
    <row r="371" spans="1:26" x14ac:dyDescent="0.25">
      <c r="A371" s="2" t="s">
        <v>282</v>
      </c>
      <c r="B371" s="2" t="s">
        <v>41</v>
      </c>
      <c r="C371" s="2">
        <v>1</v>
      </c>
      <c r="D371" s="2">
        <v>5</v>
      </c>
      <c r="E371" s="2">
        <v>6</v>
      </c>
      <c r="F371" s="2">
        <v>4</v>
      </c>
      <c r="G371" s="2">
        <v>3</v>
      </c>
      <c r="H371" s="2">
        <v>2</v>
      </c>
      <c r="I371" s="2">
        <v>14</v>
      </c>
      <c r="J371" s="2">
        <v>49</v>
      </c>
      <c r="K371" s="2">
        <v>64</v>
      </c>
      <c r="L371" s="2">
        <v>36</v>
      </c>
      <c r="M371" s="2">
        <v>2</v>
      </c>
      <c r="N371" s="1">
        <f>AVERAGE(E371:H371)</f>
        <v>3.75</v>
      </c>
      <c r="O371" s="1">
        <f>SUM(I371:M371)/10</f>
        <v>16.5</v>
      </c>
      <c r="P371" s="3">
        <f>VLOOKUP(E371,Tabelka!$E$3:$F$7,2)</f>
        <v>10</v>
      </c>
      <c r="Q371" s="2">
        <f>VLOOKUP(F371,Tabelka!$E$3:$F$7,2)</f>
        <v>6</v>
      </c>
      <c r="R371" s="2">
        <f>VLOOKUP(G371,Tabelka!$E$3:$F$7,2)</f>
        <v>4</v>
      </c>
      <c r="S371" s="2">
        <f>VLOOKUP(H371,Tabelka!$E$3:$F$7,2)</f>
        <v>0</v>
      </c>
      <c r="T371" s="1">
        <f>SUM(P371:S371)</f>
        <v>20</v>
      </c>
      <c r="U371" s="1">
        <f>IF(D371=6,2,0)+C371</f>
        <v>1</v>
      </c>
      <c r="V371" s="2">
        <f>O371+T371+U371</f>
        <v>37.5</v>
      </c>
      <c r="W371" s="2">
        <f>COUNTIF(V$2:V$515,V371)</f>
        <v>2</v>
      </c>
      <c r="X371" s="2">
        <f>COUNTIF(I371:M371,100)</f>
        <v>0</v>
      </c>
      <c r="Y371" s="2">
        <f t="shared" si="10"/>
        <v>21</v>
      </c>
      <c r="Z371" s="2" t="str">
        <f t="shared" si="11"/>
        <v>TAK</v>
      </c>
    </row>
    <row r="372" spans="1:26" x14ac:dyDescent="0.25">
      <c r="A372" s="2" t="s">
        <v>534</v>
      </c>
      <c r="B372" s="2" t="s">
        <v>90</v>
      </c>
      <c r="C372" s="2">
        <v>2</v>
      </c>
      <c r="D372" s="2">
        <v>4</v>
      </c>
      <c r="E372" s="2">
        <v>5</v>
      </c>
      <c r="F372" s="2">
        <v>3</v>
      </c>
      <c r="G372" s="2">
        <v>2</v>
      </c>
      <c r="H372" s="2">
        <v>2</v>
      </c>
      <c r="I372" s="2">
        <v>35</v>
      </c>
      <c r="J372" s="2">
        <v>82</v>
      </c>
      <c r="K372" s="2">
        <v>52</v>
      </c>
      <c r="L372" s="2">
        <v>15</v>
      </c>
      <c r="M372" s="2">
        <v>51</v>
      </c>
      <c r="N372" s="1">
        <f>AVERAGE(E372:H372)</f>
        <v>3</v>
      </c>
      <c r="O372" s="1">
        <f>SUM(I372:M372)/10</f>
        <v>23.5</v>
      </c>
      <c r="P372" s="3">
        <f>VLOOKUP(E372,Tabelka!$E$3:$F$7,2)</f>
        <v>8</v>
      </c>
      <c r="Q372" s="2">
        <f>VLOOKUP(F372,Tabelka!$E$3:$F$7,2)</f>
        <v>4</v>
      </c>
      <c r="R372" s="2">
        <f>VLOOKUP(G372,Tabelka!$E$3:$F$7,2)</f>
        <v>0</v>
      </c>
      <c r="S372" s="2">
        <f>VLOOKUP(H372,Tabelka!$E$3:$F$7,2)</f>
        <v>0</v>
      </c>
      <c r="T372" s="1">
        <f>SUM(P372:S372)</f>
        <v>12</v>
      </c>
      <c r="U372" s="1">
        <f>IF(D372=6,2,0)+C372</f>
        <v>2</v>
      </c>
      <c r="V372" s="2">
        <f>O372+T372+U372</f>
        <v>37.5</v>
      </c>
      <c r="W372" s="2">
        <f>COUNTIF(V$2:V$515,V372)</f>
        <v>2</v>
      </c>
      <c r="X372" s="2">
        <f>COUNTIF(I372:M372,100)</f>
        <v>0</v>
      </c>
      <c r="Y372" s="2">
        <f t="shared" si="10"/>
        <v>14</v>
      </c>
      <c r="Z372" s="2" t="str">
        <f t="shared" si="11"/>
        <v/>
      </c>
    </row>
    <row r="373" spans="1:26" x14ac:dyDescent="0.25">
      <c r="A373" s="2" t="s">
        <v>235</v>
      </c>
      <c r="B373" s="2" t="s">
        <v>110</v>
      </c>
      <c r="C373" s="2">
        <v>0</v>
      </c>
      <c r="D373" s="2">
        <v>5</v>
      </c>
      <c r="E373" s="2">
        <v>6</v>
      </c>
      <c r="F373" s="2">
        <v>4</v>
      </c>
      <c r="G373" s="2">
        <v>2</v>
      </c>
      <c r="H373" s="2">
        <v>6</v>
      </c>
      <c r="I373" s="2">
        <v>8</v>
      </c>
      <c r="J373" s="2">
        <v>13</v>
      </c>
      <c r="K373" s="2">
        <v>38</v>
      </c>
      <c r="L373" s="2">
        <v>1</v>
      </c>
      <c r="M373" s="2">
        <v>39</v>
      </c>
      <c r="N373" s="1">
        <f>AVERAGE(E373:H373)</f>
        <v>4.5</v>
      </c>
      <c r="O373" s="1">
        <f>SUM(I373:M373)/10</f>
        <v>9.9</v>
      </c>
      <c r="P373" s="3">
        <f>VLOOKUP(E373,Tabelka!$E$3:$F$7,2)</f>
        <v>10</v>
      </c>
      <c r="Q373" s="2">
        <f>VLOOKUP(F373,Tabelka!$E$3:$F$7,2)</f>
        <v>6</v>
      </c>
      <c r="R373" s="2">
        <f>VLOOKUP(G373,Tabelka!$E$3:$F$7,2)</f>
        <v>0</v>
      </c>
      <c r="S373" s="2">
        <f>VLOOKUP(H373,Tabelka!$E$3:$F$7,2)</f>
        <v>10</v>
      </c>
      <c r="T373" s="1">
        <f>SUM(P373:S373)</f>
        <v>26</v>
      </c>
      <c r="U373" s="1">
        <f>IF(D373=6,2,0)+C373</f>
        <v>0</v>
      </c>
      <c r="V373" s="2">
        <f>O373+T373+U373</f>
        <v>35.9</v>
      </c>
      <c r="W373" s="2">
        <f>COUNTIF(V$2:V$515,V373)</f>
        <v>2</v>
      </c>
      <c r="X373" s="2">
        <f>COUNTIF(I373:M373,100)</f>
        <v>0</v>
      </c>
      <c r="Y373" s="2">
        <f t="shared" si="10"/>
        <v>26</v>
      </c>
      <c r="Z373" s="2" t="str">
        <f t="shared" si="11"/>
        <v>TAK</v>
      </c>
    </row>
    <row r="374" spans="1:26" x14ac:dyDescent="0.25">
      <c r="A374" s="2" t="s">
        <v>123</v>
      </c>
      <c r="B374" s="2" t="s">
        <v>119</v>
      </c>
      <c r="C374" s="2">
        <v>1</v>
      </c>
      <c r="D374" s="2">
        <v>2</v>
      </c>
      <c r="E374" s="2">
        <v>3</v>
      </c>
      <c r="F374" s="2">
        <v>2</v>
      </c>
      <c r="G374" s="2">
        <v>3</v>
      </c>
      <c r="H374" s="2">
        <v>6</v>
      </c>
      <c r="I374" s="2">
        <v>51</v>
      </c>
      <c r="J374" s="2">
        <v>14</v>
      </c>
      <c r="K374" s="2">
        <v>33</v>
      </c>
      <c r="L374" s="2">
        <v>28</v>
      </c>
      <c r="M374" s="2">
        <v>43</v>
      </c>
      <c r="N374" s="1">
        <f>AVERAGE(E374:H374)</f>
        <v>3.5</v>
      </c>
      <c r="O374" s="1">
        <f>SUM(I374:M374)/10</f>
        <v>16.899999999999999</v>
      </c>
      <c r="P374" s="3">
        <f>VLOOKUP(E374,Tabelka!$E$3:$F$7,2)</f>
        <v>4</v>
      </c>
      <c r="Q374" s="2">
        <f>VLOOKUP(F374,Tabelka!$E$3:$F$7,2)</f>
        <v>0</v>
      </c>
      <c r="R374" s="2">
        <f>VLOOKUP(G374,Tabelka!$E$3:$F$7,2)</f>
        <v>4</v>
      </c>
      <c r="S374" s="2">
        <f>VLOOKUP(H374,Tabelka!$E$3:$F$7,2)</f>
        <v>10</v>
      </c>
      <c r="T374" s="1">
        <f>SUM(P374:S374)</f>
        <v>18</v>
      </c>
      <c r="U374" s="1">
        <f>IF(D374=6,2,0)+C374</f>
        <v>1</v>
      </c>
      <c r="V374" s="2">
        <f>O374+T374+U374</f>
        <v>35.9</v>
      </c>
      <c r="W374" s="2">
        <f>COUNTIF(V$2:V$515,V374)</f>
        <v>2</v>
      </c>
      <c r="X374" s="2">
        <f>COUNTIF(I374:M374,100)</f>
        <v>0</v>
      </c>
      <c r="Y374" s="2">
        <f t="shared" si="10"/>
        <v>19</v>
      </c>
      <c r="Z374" s="2" t="str">
        <f t="shared" si="11"/>
        <v>TAK</v>
      </c>
    </row>
    <row r="375" spans="1:26" x14ac:dyDescent="0.25">
      <c r="A375" s="2" t="s">
        <v>523</v>
      </c>
      <c r="B375" s="2" t="s">
        <v>279</v>
      </c>
      <c r="C375" s="2">
        <v>2</v>
      </c>
      <c r="D375" s="2">
        <v>3</v>
      </c>
      <c r="E375" s="2">
        <v>2</v>
      </c>
      <c r="F375" s="2">
        <v>5</v>
      </c>
      <c r="G375" s="2">
        <v>5</v>
      </c>
      <c r="H375" s="2">
        <v>2</v>
      </c>
      <c r="I375" s="2">
        <v>44</v>
      </c>
      <c r="J375" s="2">
        <v>30</v>
      </c>
      <c r="K375" s="2">
        <v>61</v>
      </c>
      <c r="L375" s="2">
        <v>13</v>
      </c>
      <c r="M375" s="2">
        <v>30</v>
      </c>
      <c r="N375" s="1">
        <f>AVERAGE(E375:H375)</f>
        <v>3.5</v>
      </c>
      <c r="O375" s="1">
        <f>SUM(I375:M375)/10</f>
        <v>17.8</v>
      </c>
      <c r="P375" s="3">
        <f>VLOOKUP(E375,Tabelka!$E$3:$F$7,2)</f>
        <v>0</v>
      </c>
      <c r="Q375" s="2">
        <f>VLOOKUP(F375,Tabelka!$E$3:$F$7,2)</f>
        <v>8</v>
      </c>
      <c r="R375" s="2">
        <f>VLOOKUP(G375,Tabelka!$E$3:$F$7,2)</f>
        <v>8</v>
      </c>
      <c r="S375" s="2">
        <f>VLOOKUP(H375,Tabelka!$E$3:$F$7,2)</f>
        <v>0</v>
      </c>
      <c r="T375" s="1">
        <f>SUM(P375:S375)</f>
        <v>16</v>
      </c>
      <c r="U375" s="1">
        <f>IF(D375=6,2,0)+C375</f>
        <v>2</v>
      </c>
      <c r="V375" s="2">
        <f>O375+T375+U375</f>
        <v>35.799999999999997</v>
      </c>
      <c r="W375" s="2">
        <f>COUNTIF(V$2:V$515,V375)</f>
        <v>2</v>
      </c>
      <c r="X375" s="2">
        <f>COUNTIF(I375:M375,100)</f>
        <v>0</v>
      </c>
      <c r="Y375" s="2">
        <f t="shared" si="10"/>
        <v>18</v>
      </c>
      <c r="Z375" s="2" t="str">
        <f t="shared" si="11"/>
        <v>TAK</v>
      </c>
    </row>
    <row r="376" spans="1:26" ht="30" x14ac:dyDescent="0.25">
      <c r="A376" s="2" t="s">
        <v>22</v>
      </c>
      <c r="B376" s="2" t="s">
        <v>23</v>
      </c>
      <c r="C376" s="2">
        <v>7</v>
      </c>
      <c r="D376" s="2">
        <v>3</v>
      </c>
      <c r="E376" s="2">
        <v>2</v>
      </c>
      <c r="F376" s="2">
        <v>2</v>
      </c>
      <c r="G376" s="2">
        <v>2</v>
      </c>
      <c r="H376" s="2">
        <v>3</v>
      </c>
      <c r="I376" s="2">
        <v>77</v>
      </c>
      <c r="J376" s="2">
        <v>10</v>
      </c>
      <c r="K376" s="2">
        <v>11</v>
      </c>
      <c r="L376" s="2">
        <v>72</v>
      </c>
      <c r="M376" s="2">
        <v>78</v>
      </c>
      <c r="N376" s="1">
        <f>AVERAGE(E376:H376)</f>
        <v>2.25</v>
      </c>
      <c r="O376" s="1">
        <f>SUM(I376:M376)/10</f>
        <v>24.8</v>
      </c>
      <c r="P376" s="3">
        <f>VLOOKUP(E376,Tabelka!$E$3:$F$7,2)</f>
        <v>0</v>
      </c>
      <c r="Q376" s="2">
        <f>VLOOKUP(F376,Tabelka!$E$3:$F$7,2)</f>
        <v>0</v>
      </c>
      <c r="R376" s="2">
        <f>VLOOKUP(G376,Tabelka!$E$3:$F$7,2)</f>
        <v>0</v>
      </c>
      <c r="S376" s="2">
        <f>VLOOKUP(H376,Tabelka!$E$3:$F$7,2)</f>
        <v>4</v>
      </c>
      <c r="T376" s="1">
        <f>SUM(P376:S376)</f>
        <v>4</v>
      </c>
      <c r="U376" s="1">
        <f>IF(D376=6,2,0)+C376</f>
        <v>7</v>
      </c>
      <c r="V376" s="2">
        <f>O376+T376+U376</f>
        <v>35.799999999999997</v>
      </c>
      <c r="W376" s="2">
        <f>COUNTIF(V$2:V$515,V376)</f>
        <v>2</v>
      </c>
      <c r="X376" s="2">
        <f>COUNTIF(I376:M376,100)</f>
        <v>0</v>
      </c>
      <c r="Y376" s="2">
        <f t="shared" si="10"/>
        <v>11</v>
      </c>
      <c r="Z376" s="2" t="str">
        <f t="shared" si="11"/>
        <v/>
      </c>
    </row>
    <row r="377" spans="1:26" x14ac:dyDescent="0.25">
      <c r="A377" s="2" t="s">
        <v>263</v>
      </c>
      <c r="B377" s="2" t="s">
        <v>78</v>
      </c>
      <c r="C377" s="2">
        <v>5</v>
      </c>
      <c r="D377" s="2">
        <v>5</v>
      </c>
      <c r="E377" s="2">
        <v>6</v>
      </c>
      <c r="F377" s="2">
        <v>6</v>
      </c>
      <c r="G377" s="2">
        <v>6</v>
      </c>
      <c r="H377" s="2">
        <v>6</v>
      </c>
      <c r="I377" s="2">
        <v>63</v>
      </c>
      <c r="J377" s="2">
        <v>88</v>
      </c>
      <c r="K377" s="2">
        <v>72</v>
      </c>
      <c r="L377" s="2">
        <v>90</v>
      </c>
      <c r="M377" s="2">
        <v>83</v>
      </c>
      <c r="N377" s="1">
        <f>AVERAGE(E377:H377)</f>
        <v>6</v>
      </c>
      <c r="O377" s="1">
        <f>SUM(I377:M377)/10</f>
        <v>39.6</v>
      </c>
      <c r="P377" s="3">
        <f>VLOOKUP(E377,Tabelka!$E$3:$F$7,2)</f>
        <v>10</v>
      </c>
      <c r="Q377" s="2">
        <f>VLOOKUP(F377,Tabelka!$E$3:$F$7,2)</f>
        <v>10</v>
      </c>
      <c r="R377" s="2">
        <f>VLOOKUP(G377,Tabelka!$E$3:$F$7,2)</f>
        <v>10</v>
      </c>
      <c r="S377" s="2">
        <f>VLOOKUP(H377,Tabelka!$E$3:$F$7,2)</f>
        <v>10</v>
      </c>
      <c r="T377" s="1">
        <f>SUM(P377:S377)</f>
        <v>40</v>
      </c>
      <c r="U377" s="1">
        <f>IF(D377=6,2,0)+C377</f>
        <v>5</v>
      </c>
      <c r="V377" s="2">
        <f>O377+T377+U377</f>
        <v>84.6</v>
      </c>
      <c r="W377" s="2">
        <f>COUNTIF(V$2:V$515,V377)</f>
        <v>1</v>
      </c>
      <c r="X377" s="2">
        <f>COUNTIF(I377:M377,100)</f>
        <v>0</v>
      </c>
      <c r="Y377" s="2">
        <f t="shared" si="10"/>
        <v>45</v>
      </c>
      <c r="Z377" s="2" t="str">
        <f t="shared" si="11"/>
        <v>TAK</v>
      </c>
    </row>
    <row r="378" spans="1:26" ht="30" x14ac:dyDescent="0.25">
      <c r="A378" s="2" t="s">
        <v>183</v>
      </c>
      <c r="B378" s="2" t="s">
        <v>155</v>
      </c>
      <c r="C378" s="2">
        <v>4</v>
      </c>
      <c r="D378" s="2">
        <v>2</v>
      </c>
      <c r="E378" s="2">
        <v>6</v>
      </c>
      <c r="F378" s="2">
        <v>6</v>
      </c>
      <c r="G378" s="2">
        <v>6</v>
      </c>
      <c r="H378" s="2">
        <v>4</v>
      </c>
      <c r="I378" s="2">
        <v>91</v>
      </c>
      <c r="J378" s="2">
        <v>63</v>
      </c>
      <c r="K378" s="2">
        <v>88</v>
      </c>
      <c r="L378" s="2">
        <v>68</v>
      </c>
      <c r="M378" s="2">
        <v>75</v>
      </c>
      <c r="N378" s="1">
        <f>AVERAGE(E378:H378)</f>
        <v>5.5</v>
      </c>
      <c r="O378" s="1">
        <f>SUM(I378:M378)/10</f>
        <v>38.5</v>
      </c>
      <c r="P378" s="3">
        <f>VLOOKUP(E378,Tabelka!$E$3:$F$7,2)</f>
        <v>10</v>
      </c>
      <c r="Q378" s="2">
        <f>VLOOKUP(F378,Tabelka!$E$3:$F$7,2)</f>
        <v>10</v>
      </c>
      <c r="R378" s="2">
        <f>VLOOKUP(G378,Tabelka!$E$3:$F$7,2)</f>
        <v>10</v>
      </c>
      <c r="S378" s="2">
        <f>VLOOKUP(H378,Tabelka!$E$3:$F$7,2)</f>
        <v>6</v>
      </c>
      <c r="T378" s="1">
        <f>SUM(P378:S378)</f>
        <v>36</v>
      </c>
      <c r="U378" s="1">
        <f>IF(D378=6,2,0)+C378</f>
        <v>4</v>
      </c>
      <c r="V378" s="2">
        <f>O378+T378+U378</f>
        <v>78.5</v>
      </c>
      <c r="W378" s="2">
        <f>COUNTIF(V$2:V$515,V378)</f>
        <v>1</v>
      </c>
      <c r="X378" s="2">
        <f>COUNTIF(I378:M378,100)</f>
        <v>0</v>
      </c>
      <c r="Y378" s="2">
        <f t="shared" si="10"/>
        <v>40</v>
      </c>
      <c r="Z378" s="2" t="str">
        <f t="shared" si="11"/>
        <v>TAK</v>
      </c>
    </row>
    <row r="379" spans="1:26" x14ac:dyDescent="0.25">
      <c r="A379" s="2" t="s">
        <v>17</v>
      </c>
      <c r="B379" s="2" t="s">
        <v>18</v>
      </c>
      <c r="C379" s="2">
        <v>7</v>
      </c>
      <c r="D379" s="2">
        <v>4</v>
      </c>
      <c r="E379" s="2">
        <v>4</v>
      </c>
      <c r="F379" s="2">
        <v>6</v>
      </c>
      <c r="G379" s="2">
        <v>6</v>
      </c>
      <c r="H379" s="2">
        <v>5</v>
      </c>
      <c r="I379" s="2">
        <v>96</v>
      </c>
      <c r="J379" s="2">
        <v>99</v>
      </c>
      <c r="K379" s="2">
        <v>16</v>
      </c>
      <c r="L379" s="2">
        <v>85</v>
      </c>
      <c r="M379" s="2">
        <v>65</v>
      </c>
      <c r="N379" s="1">
        <f>AVERAGE(E379:H379)</f>
        <v>5.25</v>
      </c>
      <c r="O379" s="1">
        <f>SUM(I379:M379)/10</f>
        <v>36.1</v>
      </c>
      <c r="P379" s="3">
        <f>VLOOKUP(E379,Tabelka!$E$3:$F$7,2)</f>
        <v>6</v>
      </c>
      <c r="Q379" s="2">
        <f>VLOOKUP(F379,Tabelka!$E$3:$F$7,2)</f>
        <v>10</v>
      </c>
      <c r="R379" s="2">
        <f>VLOOKUP(G379,Tabelka!$E$3:$F$7,2)</f>
        <v>10</v>
      </c>
      <c r="S379" s="2">
        <f>VLOOKUP(H379,Tabelka!$E$3:$F$7,2)</f>
        <v>8</v>
      </c>
      <c r="T379" s="1">
        <f>SUM(P379:S379)</f>
        <v>34</v>
      </c>
      <c r="U379" s="1">
        <f>IF(D379=6,2,0)+C379</f>
        <v>7</v>
      </c>
      <c r="V379" s="2">
        <f>O379+T379+U379</f>
        <v>77.099999999999994</v>
      </c>
      <c r="W379" s="2">
        <f>COUNTIF(V$2:V$515,V379)</f>
        <v>1</v>
      </c>
      <c r="X379" s="2">
        <f>COUNTIF(I379:M379,100)</f>
        <v>0</v>
      </c>
      <c r="Y379" s="2">
        <f t="shared" si="10"/>
        <v>41</v>
      </c>
      <c r="Z379" s="2" t="str">
        <f t="shared" si="11"/>
        <v>TAK</v>
      </c>
    </row>
    <row r="380" spans="1:26" x14ac:dyDescent="0.25">
      <c r="A380" s="2" t="s">
        <v>491</v>
      </c>
      <c r="B380" s="2" t="s">
        <v>340</v>
      </c>
      <c r="C380" s="2">
        <v>6</v>
      </c>
      <c r="D380" s="2">
        <v>6</v>
      </c>
      <c r="E380" s="2">
        <v>5</v>
      </c>
      <c r="F380" s="2">
        <v>5</v>
      </c>
      <c r="G380" s="2">
        <v>3</v>
      </c>
      <c r="H380" s="2">
        <v>6</v>
      </c>
      <c r="I380" s="2">
        <v>85</v>
      </c>
      <c r="J380" s="2">
        <v>35</v>
      </c>
      <c r="K380" s="2">
        <v>70</v>
      </c>
      <c r="L380" s="2">
        <v>99</v>
      </c>
      <c r="M380" s="2">
        <v>85</v>
      </c>
      <c r="N380" s="1">
        <f>AVERAGE(E380:H380)</f>
        <v>4.75</v>
      </c>
      <c r="O380" s="1">
        <f>SUM(I380:M380)/10</f>
        <v>37.4</v>
      </c>
      <c r="P380" s="3">
        <f>VLOOKUP(E380,Tabelka!$E$3:$F$7,2)</f>
        <v>8</v>
      </c>
      <c r="Q380" s="2">
        <f>VLOOKUP(F380,Tabelka!$E$3:$F$7,2)</f>
        <v>8</v>
      </c>
      <c r="R380" s="2">
        <f>VLOOKUP(G380,Tabelka!$E$3:$F$7,2)</f>
        <v>4</v>
      </c>
      <c r="S380" s="2">
        <f>VLOOKUP(H380,Tabelka!$E$3:$F$7,2)</f>
        <v>10</v>
      </c>
      <c r="T380" s="1">
        <f>SUM(P380:S380)</f>
        <v>30</v>
      </c>
      <c r="U380" s="1">
        <f>IF(D380=6,2,0)+C380</f>
        <v>8</v>
      </c>
      <c r="V380" s="2">
        <f>O380+T380+U380</f>
        <v>75.400000000000006</v>
      </c>
      <c r="W380" s="2">
        <f>COUNTIF(V$2:V$515,V380)</f>
        <v>1</v>
      </c>
      <c r="X380" s="2">
        <f>COUNTIF(I380:M380,100)</f>
        <v>0</v>
      </c>
      <c r="Y380" s="2">
        <f t="shared" si="10"/>
        <v>38</v>
      </c>
      <c r="Z380" s="2" t="str">
        <f t="shared" si="11"/>
        <v>TAK</v>
      </c>
    </row>
    <row r="381" spans="1:26" ht="30" x14ac:dyDescent="0.25">
      <c r="A381" s="2" t="s">
        <v>240</v>
      </c>
      <c r="B381" s="2" t="s">
        <v>232</v>
      </c>
      <c r="C381" s="2">
        <v>6</v>
      </c>
      <c r="D381" s="2">
        <v>6</v>
      </c>
      <c r="E381" s="2">
        <v>6</v>
      </c>
      <c r="F381" s="2">
        <v>4</v>
      </c>
      <c r="G381" s="2">
        <v>4</v>
      </c>
      <c r="H381" s="2">
        <v>5</v>
      </c>
      <c r="I381" s="2">
        <v>77</v>
      </c>
      <c r="J381" s="2">
        <v>40</v>
      </c>
      <c r="K381" s="2">
        <v>93</v>
      </c>
      <c r="L381" s="2">
        <v>80</v>
      </c>
      <c r="M381" s="2">
        <v>71</v>
      </c>
      <c r="N381" s="1">
        <f>AVERAGE(E381:H381)</f>
        <v>4.75</v>
      </c>
      <c r="O381" s="1">
        <f>SUM(I381:M381)/10</f>
        <v>36.1</v>
      </c>
      <c r="P381" s="3">
        <f>VLOOKUP(E381,Tabelka!$E$3:$F$7,2)</f>
        <v>10</v>
      </c>
      <c r="Q381" s="2">
        <f>VLOOKUP(F381,Tabelka!$E$3:$F$7,2)</f>
        <v>6</v>
      </c>
      <c r="R381" s="2">
        <f>VLOOKUP(G381,Tabelka!$E$3:$F$7,2)</f>
        <v>6</v>
      </c>
      <c r="S381" s="2">
        <f>VLOOKUP(H381,Tabelka!$E$3:$F$7,2)</f>
        <v>8</v>
      </c>
      <c r="T381" s="1">
        <f>SUM(P381:S381)</f>
        <v>30</v>
      </c>
      <c r="U381" s="1">
        <f>IF(D381=6,2,0)+C381</f>
        <v>8</v>
      </c>
      <c r="V381" s="2">
        <f>O381+T381+U381</f>
        <v>74.099999999999994</v>
      </c>
      <c r="W381" s="2">
        <f>COUNTIF(V$2:V$515,V381)</f>
        <v>1</v>
      </c>
      <c r="X381" s="2">
        <f>COUNTIF(I381:M381,100)</f>
        <v>0</v>
      </c>
      <c r="Y381" s="2">
        <f t="shared" si="10"/>
        <v>38</v>
      </c>
      <c r="Z381" s="2" t="str">
        <f t="shared" si="11"/>
        <v>TAK</v>
      </c>
    </row>
    <row r="382" spans="1:26" x14ac:dyDescent="0.25">
      <c r="A382" s="2" t="s">
        <v>100</v>
      </c>
      <c r="B382" s="2" t="s">
        <v>101</v>
      </c>
      <c r="C382" s="2">
        <v>7</v>
      </c>
      <c r="D382" s="2">
        <v>3</v>
      </c>
      <c r="E382" s="2">
        <v>4</v>
      </c>
      <c r="F382" s="2">
        <v>4</v>
      </c>
      <c r="G382" s="2">
        <v>5</v>
      </c>
      <c r="H382" s="2">
        <v>6</v>
      </c>
      <c r="I382" s="2">
        <v>54</v>
      </c>
      <c r="J382" s="2">
        <v>42</v>
      </c>
      <c r="K382" s="2">
        <v>82</v>
      </c>
      <c r="L382" s="2">
        <v>99</v>
      </c>
      <c r="M382" s="2">
        <v>81</v>
      </c>
      <c r="N382" s="1">
        <f>AVERAGE(E382:H382)</f>
        <v>4.75</v>
      </c>
      <c r="O382" s="1">
        <f>SUM(I382:M382)/10</f>
        <v>35.799999999999997</v>
      </c>
      <c r="P382" s="3">
        <f>VLOOKUP(E382,Tabelka!$E$3:$F$7,2)</f>
        <v>6</v>
      </c>
      <c r="Q382" s="2">
        <f>VLOOKUP(F382,Tabelka!$E$3:$F$7,2)</f>
        <v>6</v>
      </c>
      <c r="R382" s="2">
        <f>VLOOKUP(G382,Tabelka!$E$3:$F$7,2)</f>
        <v>8</v>
      </c>
      <c r="S382" s="2">
        <f>VLOOKUP(H382,Tabelka!$E$3:$F$7,2)</f>
        <v>10</v>
      </c>
      <c r="T382" s="1">
        <f>SUM(P382:S382)</f>
        <v>30</v>
      </c>
      <c r="U382" s="1">
        <f>IF(D382=6,2,0)+C382</f>
        <v>7</v>
      </c>
      <c r="V382" s="2">
        <f>O382+T382+U382</f>
        <v>72.8</v>
      </c>
      <c r="W382" s="2">
        <f>COUNTIF(V$2:V$515,V382)</f>
        <v>1</v>
      </c>
      <c r="X382" s="2">
        <f>COUNTIF(I382:M382,100)</f>
        <v>0</v>
      </c>
      <c r="Y382" s="2">
        <f t="shared" si="10"/>
        <v>37</v>
      </c>
      <c r="Z382" s="2" t="str">
        <f t="shared" si="11"/>
        <v>TAK</v>
      </c>
    </row>
    <row r="383" spans="1:26" ht="30" x14ac:dyDescent="0.25">
      <c r="A383" s="2" t="s">
        <v>475</v>
      </c>
      <c r="B383" s="2" t="s">
        <v>232</v>
      </c>
      <c r="C383" s="2">
        <v>5</v>
      </c>
      <c r="D383" s="2">
        <v>5</v>
      </c>
      <c r="E383" s="2">
        <v>6</v>
      </c>
      <c r="F383" s="2">
        <v>4</v>
      </c>
      <c r="G383" s="2">
        <v>5</v>
      </c>
      <c r="H383" s="2">
        <v>5</v>
      </c>
      <c r="I383" s="2">
        <v>53</v>
      </c>
      <c r="J383" s="2">
        <v>97</v>
      </c>
      <c r="K383" s="2">
        <v>28</v>
      </c>
      <c r="L383" s="2">
        <v>88</v>
      </c>
      <c r="M383" s="2">
        <v>87</v>
      </c>
      <c r="N383" s="1">
        <f>AVERAGE(E383:H383)</f>
        <v>5</v>
      </c>
      <c r="O383" s="1">
        <f>SUM(I383:M383)/10</f>
        <v>35.299999999999997</v>
      </c>
      <c r="P383" s="3">
        <f>VLOOKUP(E383,Tabelka!$E$3:$F$7,2)</f>
        <v>10</v>
      </c>
      <c r="Q383" s="2">
        <f>VLOOKUP(F383,Tabelka!$E$3:$F$7,2)</f>
        <v>6</v>
      </c>
      <c r="R383" s="2">
        <f>VLOOKUP(G383,Tabelka!$E$3:$F$7,2)</f>
        <v>8</v>
      </c>
      <c r="S383" s="2">
        <f>VLOOKUP(H383,Tabelka!$E$3:$F$7,2)</f>
        <v>8</v>
      </c>
      <c r="T383" s="1">
        <f>SUM(P383:S383)</f>
        <v>32</v>
      </c>
      <c r="U383" s="1">
        <f>IF(D383=6,2,0)+C383</f>
        <v>5</v>
      </c>
      <c r="V383" s="2">
        <f>O383+T383+U383</f>
        <v>72.3</v>
      </c>
      <c r="W383" s="2">
        <f>COUNTIF(V$2:V$515,V383)</f>
        <v>1</v>
      </c>
      <c r="X383" s="2">
        <f>COUNTIF(I383:M383,100)</f>
        <v>0</v>
      </c>
      <c r="Y383" s="2">
        <f t="shared" si="10"/>
        <v>37</v>
      </c>
      <c r="Z383" s="2" t="str">
        <f t="shared" si="11"/>
        <v>TAK</v>
      </c>
    </row>
    <row r="384" spans="1:26" x14ac:dyDescent="0.25">
      <c r="A384" s="2" t="s">
        <v>275</v>
      </c>
      <c r="B384" s="2" t="s">
        <v>126</v>
      </c>
      <c r="C384" s="2">
        <v>5</v>
      </c>
      <c r="D384" s="2">
        <v>2</v>
      </c>
      <c r="E384" s="2">
        <v>4</v>
      </c>
      <c r="F384" s="2">
        <v>6</v>
      </c>
      <c r="G384" s="2">
        <v>5</v>
      </c>
      <c r="H384" s="2">
        <v>3</v>
      </c>
      <c r="I384" s="2">
        <v>78</v>
      </c>
      <c r="J384" s="2">
        <v>78</v>
      </c>
      <c r="K384" s="2">
        <v>90</v>
      </c>
      <c r="L384" s="2">
        <v>83</v>
      </c>
      <c r="M384" s="2">
        <v>63</v>
      </c>
      <c r="N384" s="1">
        <f>AVERAGE(E384:H384)</f>
        <v>4.5</v>
      </c>
      <c r="O384" s="1">
        <f>SUM(I384:M384)/10</f>
        <v>39.200000000000003</v>
      </c>
      <c r="P384" s="3">
        <f>VLOOKUP(E384,Tabelka!$E$3:$F$7,2)</f>
        <v>6</v>
      </c>
      <c r="Q384" s="2">
        <f>VLOOKUP(F384,Tabelka!$E$3:$F$7,2)</f>
        <v>10</v>
      </c>
      <c r="R384" s="2">
        <f>VLOOKUP(G384,Tabelka!$E$3:$F$7,2)</f>
        <v>8</v>
      </c>
      <c r="S384" s="2">
        <f>VLOOKUP(H384,Tabelka!$E$3:$F$7,2)</f>
        <v>4</v>
      </c>
      <c r="T384" s="1">
        <f>SUM(P384:S384)</f>
        <v>28</v>
      </c>
      <c r="U384" s="1">
        <f>IF(D384=6,2,0)+C384</f>
        <v>5</v>
      </c>
      <c r="V384" s="2">
        <f>O384+T384+U384</f>
        <v>72.2</v>
      </c>
      <c r="W384" s="2">
        <f>COUNTIF(V$2:V$515,V384)</f>
        <v>1</v>
      </c>
      <c r="X384" s="2">
        <f>COUNTIF(I384:M384,100)</f>
        <v>0</v>
      </c>
      <c r="Y384" s="2">
        <f t="shared" si="10"/>
        <v>33</v>
      </c>
      <c r="Z384" s="2" t="str">
        <f t="shared" si="11"/>
        <v/>
      </c>
    </row>
    <row r="385" spans="1:26" x14ac:dyDescent="0.25">
      <c r="A385" s="2" t="s">
        <v>400</v>
      </c>
      <c r="B385" s="2" t="s">
        <v>101</v>
      </c>
      <c r="C385" s="2">
        <v>6</v>
      </c>
      <c r="D385" s="2">
        <v>4</v>
      </c>
      <c r="E385" s="2">
        <v>6</v>
      </c>
      <c r="F385" s="2">
        <v>6</v>
      </c>
      <c r="G385" s="2">
        <v>4</v>
      </c>
      <c r="H385" s="2">
        <v>4</v>
      </c>
      <c r="I385" s="2">
        <v>94</v>
      </c>
      <c r="J385" s="2">
        <v>44</v>
      </c>
      <c r="K385" s="2">
        <v>96</v>
      </c>
      <c r="L385" s="2">
        <v>9</v>
      </c>
      <c r="M385" s="2">
        <v>97</v>
      </c>
      <c r="N385" s="1">
        <f>AVERAGE(E385:H385)</f>
        <v>5</v>
      </c>
      <c r="O385" s="1">
        <f>SUM(I385:M385)/10</f>
        <v>34</v>
      </c>
      <c r="P385" s="3">
        <f>VLOOKUP(E385,Tabelka!$E$3:$F$7,2)</f>
        <v>10</v>
      </c>
      <c r="Q385" s="2">
        <f>VLOOKUP(F385,Tabelka!$E$3:$F$7,2)</f>
        <v>10</v>
      </c>
      <c r="R385" s="2">
        <f>VLOOKUP(G385,Tabelka!$E$3:$F$7,2)</f>
        <v>6</v>
      </c>
      <c r="S385" s="2">
        <f>VLOOKUP(H385,Tabelka!$E$3:$F$7,2)</f>
        <v>6</v>
      </c>
      <c r="T385" s="1">
        <f>SUM(P385:S385)</f>
        <v>32</v>
      </c>
      <c r="U385" s="1">
        <f>IF(D385=6,2,0)+C385</f>
        <v>6</v>
      </c>
      <c r="V385" s="2">
        <f>O385+T385+U385</f>
        <v>72</v>
      </c>
      <c r="W385" s="2">
        <f>COUNTIF(V$2:V$515,V385)</f>
        <v>1</v>
      </c>
      <c r="X385" s="2">
        <f>COUNTIF(I385:M385,100)</f>
        <v>0</v>
      </c>
      <c r="Y385" s="2">
        <f t="shared" si="10"/>
        <v>38</v>
      </c>
      <c r="Z385" s="2" t="str">
        <f t="shared" si="11"/>
        <v>TAK</v>
      </c>
    </row>
    <row r="386" spans="1:26" x14ac:dyDescent="0.25">
      <c r="A386" s="2" t="s">
        <v>420</v>
      </c>
      <c r="B386" s="2" t="s">
        <v>188</v>
      </c>
      <c r="C386" s="2">
        <v>3</v>
      </c>
      <c r="D386" s="2">
        <v>2</v>
      </c>
      <c r="E386" s="2">
        <v>4</v>
      </c>
      <c r="F386" s="2">
        <v>5</v>
      </c>
      <c r="G386" s="2">
        <v>4</v>
      </c>
      <c r="H386" s="2">
        <v>6</v>
      </c>
      <c r="I386" s="2">
        <v>99</v>
      </c>
      <c r="J386" s="2">
        <v>60</v>
      </c>
      <c r="K386" s="2">
        <v>96</v>
      </c>
      <c r="L386" s="2">
        <v>89</v>
      </c>
      <c r="M386" s="2">
        <v>29</v>
      </c>
      <c r="N386" s="1">
        <f>AVERAGE(E386:H386)</f>
        <v>4.75</v>
      </c>
      <c r="O386" s="1">
        <f>SUM(I386:M386)/10</f>
        <v>37.299999999999997</v>
      </c>
      <c r="P386" s="3">
        <f>VLOOKUP(E386,Tabelka!$E$3:$F$7,2)</f>
        <v>6</v>
      </c>
      <c r="Q386" s="2">
        <f>VLOOKUP(F386,Tabelka!$E$3:$F$7,2)</f>
        <v>8</v>
      </c>
      <c r="R386" s="2">
        <f>VLOOKUP(G386,Tabelka!$E$3:$F$7,2)</f>
        <v>6</v>
      </c>
      <c r="S386" s="2">
        <f>VLOOKUP(H386,Tabelka!$E$3:$F$7,2)</f>
        <v>10</v>
      </c>
      <c r="T386" s="1">
        <f>SUM(P386:S386)</f>
        <v>30</v>
      </c>
      <c r="U386" s="1">
        <f>IF(D386=6,2,0)+C386</f>
        <v>3</v>
      </c>
      <c r="V386" s="2">
        <f>O386+T386+U386</f>
        <v>70.3</v>
      </c>
      <c r="W386" s="2">
        <f>COUNTIF(V$2:V$515,V386)</f>
        <v>1</v>
      </c>
      <c r="X386" s="2">
        <f>COUNTIF(I386:M386,100)</f>
        <v>0</v>
      </c>
      <c r="Y386" s="2">
        <f t="shared" si="10"/>
        <v>33</v>
      </c>
      <c r="Z386" s="2" t="str">
        <f t="shared" si="11"/>
        <v/>
      </c>
    </row>
    <row r="387" spans="1:26" x14ac:dyDescent="0.25">
      <c r="A387" s="2" t="s">
        <v>354</v>
      </c>
      <c r="B387" s="2" t="s">
        <v>355</v>
      </c>
      <c r="C387" s="2">
        <v>4</v>
      </c>
      <c r="D387" s="2">
        <v>6</v>
      </c>
      <c r="E387" s="2">
        <v>3</v>
      </c>
      <c r="F387" s="2">
        <v>6</v>
      </c>
      <c r="G387" s="2">
        <v>5</v>
      </c>
      <c r="H387" s="2">
        <v>6</v>
      </c>
      <c r="I387" s="2">
        <v>82</v>
      </c>
      <c r="J387" s="2">
        <v>21</v>
      </c>
      <c r="K387" s="2">
        <v>64</v>
      </c>
      <c r="L387" s="2">
        <v>61</v>
      </c>
      <c r="M387" s="2">
        <v>93</v>
      </c>
      <c r="N387" s="1">
        <f>AVERAGE(E387:H387)</f>
        <v>5</v>
      </c>
      <c r="O387" s="1">
        <f>SUM(I387:M387)/10</f>
        <v>32.1</v>
      </c>
      <c r="P387" s="3">
        <f>VLOOKUP(E387,Tabelka!$E$3:$F$7,2)</f>
        <v>4</v>
      </c>
      <c r="Q387" s="2">
        <f>VLOOKUP(F387,Tabelka!$E$3:$F$7,2)</f>
        <v>10</v>
      </c>
      <c r="R387" s="2">
        <f>VLOOKUP(G387,Tabelka!$E$3:$F$7,2)</f>
        <v>8</v>
      </c>
      <c r="S387" s="2">
        <f>VLOOKUP(H387,Tabelka!$E$3:$F$7,2)</f>
        <v>10</v>
      </c>
      <c r="T387" s="1">
        <f>SUM(P387:S387)</f>
        <v>32</v>
      </c>
      <c r="U387" s="1">
        <f>IF(D387=6,2,0)+C387</f>
        <v>6</v>
      </c>
      <c r="V387" s="2">
        <f>O387+T387+U387</f>
        <v>70.099999999999994</v>
      </c>
      <c r="W387" s="2">
        <f>COUNTIF(V$2:V$515,V387)</f>
        <v>1</v>
      </c>
      <c r="X387" s="2">
        <f>COUNTIF(I387:M387,100)</f>
        <v>0</v>
      </c>
      <c r="Y387" s="2">
        <f t="shared" ref="Y387:Y450" si="12">T387+U387</f>
        <v>38</v>
      </c>
      <c r="Z387" s="2" t="str">
        <f t="shared" ref="Z387:Z450" si="13">IF(Y387&gt;O387,"TAK","")</f>
        <v>TAK</v>
      </c>
    </row>
    <row r="388" spans="1:26" x14ac:dyDescent="0.25">
      <c r="A388" s="2" t="s">
        <v>349</v>
      </c>
      <c r="B388" s="2" t="s">
        <v>350</v>
      </c>
      <c r="C388" s="2">
        <v>8</v>
      </c>
      <c r="D388" s="2">
        <v>3</v>
      </c>
      <c r="E388" s="2">
        <v>5</v>
      </c>
      <c r="F388" s="2">
        <v>3</v>
      </c>
      <c r="G388" s="2">
        <v>6</v>
      </c>
      <c r="H388" s="2">
        <v>6</v>
      </c>
      <c r="I388" s="2">
        <v>98</v>
      </c>
      <c r="J388" s="2">
        <v>27</v>
      </c>
      <c r="K388" s="2">
        <v>75</v>
      </c>
      <c r="L388" s="2">
        <v>69</v>
      </c>
      <c r="M388" s="2">
        <v>29</v>
      </c>
      <c r="N388" s="1">
        <f>AVERAGE(E388:H388)</f>
        <v>5</v>
      </c>
      <c r="O388" s="1">
        <f>SUM(I388:M388)/10</f>
        <v>29.8</v>
      </c>
      <c r="P388" s="3">
        <f>VLOOKUP(E388,Tabelka!$E$3:$F$7,2)</f>
        <v>8</v>
      </c>
      <c r="Q388" s="2">
        <f>VLOOKUP(F388,Tabelka!$E$3:$F$7,2)</f>
        <v>4</v>
      </c>
      <c r="R388" s="2">
        <f>VLOOKUP(G388,Tabelka!$E$3:$F$7,2)</f>
        <v>10</v>
      </c>
      <c r="S388" s="2">
        <f>VLOOKUP(H388,Tabelka!$E$3:$F$7,2)</f>
        <v>10</v>
      </c>
      <c r="T388" s="1">
        <f>SUM(P388:S388)</f>
        <v>32</v>
      </c>
      <c r="U388" s="1">
        <f>IF(D388=6,2,0)+C388</f>
        <v>8</v>
      </c>
      <c r="V388" s="2">
        <f>O388+T388+U388</f>
        <v>69.8</v>
      </c>
      <c r="W388" s="2">
        <f>COUNTIF(V$2:V$515,V388)</f>
        <v>1</v>
      </c>
      <c r="X388" s="2">
        <f>COUNTIF(I388:M388,100)</f>
        <v>0</v>
      </c>
      <c r="Y388" s="2">
        <f t="shared" si="12"/>
        <v>40</v>
      </c>
      <c r="Z388" s="2" t="str">
        <f t="shared" si="13"/>
        <v>TAK</v>
      </c>
    </row>
    <row r="389" spans="1:26" x14ac:dyDescent="0.25">
      <c r="A389" s="2" t="s">
        <v>585</v>
      </c>
      <c r="B389" s="2" t="s">
        <v>586</v>
      </c>
      <c r="C389" s="2">
        <v>6</v>
      </c>
      <c r="D389" s="2">
        <v>5</v>
      </c>
      <c r="E389" s="2">
        <v>4</v>
      </c>
      <c r="F389" s="2">
        <v>5</v>
      </c>
      <c r="G389" s="2">
        <v>6</v>
      </c>
      <c r="H389" s="2">
        <v>3</v>
      </c>
      <c r="I389" s="2">
        <v>90</v>
      </c>
      <c r="J389" s="2">
        <v>98</v>
      </c>
      <c r="K389" s="2">
        <v>10</v>
      </c>
      <c r="L389" s="2">
        <v>95</v>
      </c>
      <c r="M389" s="2">
        <v>63</v>
      </c>
      <c r="N389" s="1">
        <f>AVERAGE(E389:H389)</f>
        <v>4.5</v>
      </c>
      <c r="O389" s="1">
        <f>SUM(I389:M389)/10</f>
        <v>35.6</v>
      </c>
      <c r="P389" s="3">
        <f>VLOOKUP(E389,Tabelka!$E$3:$F$7,2)</f>
        <v>6</v>
      </c>
      <c r="Q389" s="2">
        <f>VLOOKUP(F389,Tabelka!$E$3:$F$7,2)</f>
        <v>8</v>
      </c>
      <c r="R389" s="2">
        <f>VLOOKUP(G389,Tabelka!$E$3:$F$7,2)</f>
        <v>10</v>
      </c>
      <c r="S389" s="2">
        <f>VLOOKUP(H389,Tabelka!$E$3:$F$7,2)</f>
        <v>4</v>
      </c>
      <c r="T389" s="1">
        <f>SUM(P389:S389)</f>
        <v>28</v>
      </c>
      <c r="U389" s="1">
        <f>IF(D389=6,2,0)+C389</f>
        <v>6</v>
      </c>
      <c r="V389" s="2">
        <f>O389+T389+U389</f>
        <v>69.599999999999994</v>
      </c>
      <c r="W389" s="2">
        <f>COUNTIF(V$2:V$515,V389)</f>
        <v>1</v>
      </c>
      <c r="X389" s="2">
        <f>COUNTIF(I389:M389,100)</f>
        <v>0</v>
      </c>
      <c r="Y389" s="2">
        <f t="shared" si="12"/>
        <v>34</v>
      </c>
      <c r="Z389" s="2" t="str">
        <f t="shared" si="13"/>
        <v/>
      </c>
    </row>
    <row r="390" spans="1:26" x14ac:dyDescent="0.25">
      <c r="A390" s="2" t="s">
        <v>373</v>
      </c>
      <c r="B390" s="2" t="s">
        <v>357</v>
      </c>
      <c r="C390" s="2">
        <v>1</v>
      </c>
      <c r="D390" s="2">
        <v>6</v>
      </c>
      <c r="E390" s="2">
        <v>6</v>
      </c>
      <c r="F390" s="2">
        <v>5</v>
      </c>
      <c r="G390" s="2">
        <v>3</v>
      </c>
      <c r="H390" s="2">
        <v>6</v>
      </c>
      <c r="I390" s="2">
        <v>58</v>
      </c>
      <c r="J390" s="2">
        <v>93</v>
      </c>
      <c r="K390" s="2">
        <v>93</v>
      </c>
      <c r="L390" s="2">
        <v>82</v>
      </c>
      <c r="M390" s="2">
        <v>17</v>
      </c>
      <c r="N390" s="1">
        <f>AVERAGE(E390:H390)</f>
        <v>5</v>
      </c>
      <c r="O390" s="1">
        <f>SUM(I390:M390)/10</f>
        <v>34.299999999999997</v>
      </c>
      <c r="P390" s="3">
        <f>VLOOKUP(E390,Tabelka!$E$3:$F$7,2)</f>
        <v>10</v>
      </c>
      <c r="Q390" s="2">
        <f>VLOOKUP(F390,Tabelka!$E$3:$F$7,2)</f>
        <v>8</v>
      </c>
      <c r="R390" s="2">
        <f>VLOOKUP(G390,Tabelka!$E$3:$F$7,2)</f>
        <v>4</v>
      </c>
      <c r="S390" s="2">
        <f>VLOOKUP(H390,Tabelka!$E$3:$F$7,2)</f>
        <v>10</v>
      </c>
      <c r="T390" s="1">
        <f>SUM(P390:S390)</f>
        <v>32</v>
      </c>
      <c r="U390" s="1">
        <f>IF(D390=6,2,0)+C390</f>
        <v>3</v>
      </c>
      <c r="V390" s="2">
        <f>O390+T390+U390</f>
        <v>69.3</v>
      </c>
      <c r="W390" s="2">
        <f>COUNTIF(V$2:V$515,V390)</f>
        <v>1</v>
      </c>
      <c r="X390" s="2">
        <f>COUNTIF(I390:M390,100)</f>
        <v>0</v>
      </c>
      <c r="Y390" s="2">
        <f t="shared" si="12"/>
        <v>35</v>
      </c>
      <c r="Z390" s="2" t="str">
        <f t="shared" si="13"/>
        <v>TAK</v>
      </c>
    </row>
    <row r="391" spans="1:26" x14ac:dyDescent="0.25">
      <c r="A391" s="2" t="s">
        <v>432</v>
      </c>
      <c r="B391" s="2" t="s">
        <v>429</v>
      </c>
      <c r="C391" s="2">
        <v>8</v>
      </c>
      <c r="D391" s="2">
        <v>5</v>
      </c>
      <c r="E391" s="2">
        <v>5</v>
      </c>
      <c r="F391" s="2">
        <v>5</v>
      </c>
      <c r="G391" s="2">
        <v>4</v>
      </c>
      <c r="H391" s="2">
        <v>6</v>
      </c>
      <c r="I391" s="2">
        <v>65</v>
      </c>
      <c r="J391" s="2">
        <v>57</v>
      </c>
      <c r="K391" s="2">
        <v>24</v>
      </c>
      <c r="L391" s="2">
        <v>97</v>
      </c>
      <c r="M391" s="2">
        <v>47</v>
      </c>
      <c r="N391" s="1">
        <f>AVERAGE(E391:H391)</f>
        <v>5</v>
      </c>
      <c r="O391" s="1">
        <f>SUM(I391:M391)/10</f>
        <v>29</v>
      </c>
      <c r="P391" s="3">
        <f>VLOOKUP(E391,Tabelka!$E$3:$F$7,2)</f>
        <v>8</v>
      </c>
      <c r="Q391" s="2">
        <f>VLOOKUP(F391,Tabelka!$E$3:$F$7,2)</f>
        <v>8</v>
      </c>
      <c r="R391" s="2">
        <f>VLOOKUP(G391,Tabelka!$E$3:$F$7,2)</f>
        <v>6</v>
      </c>
      <c r="S391" s="2">
        <f>VLOOKUP(H391,Tabelka!$E$3:$F$7,2)</f>
        <v>10</v>
      </c>
      <c r="T391" s="1">
        <f>SUM(P391:S391)</f>
        <v>32</v>
      </c>
      <c r="U391" s="1">
        <f>IF(D391=6,2,0)+C391</f>
        <v>8</v>
      </c>
      <c r="V391" s="2">
        <f>O391+T391+U391</f>
        <v>69</v>
      </c>
      <c r="W391" s="2">
        <f>COUNTIF(V$2:V$515,V391)</f>
        <v>1</v>
      </c>
      <c r="X391" s="2">
        <f>COUNTIF(I391:M391,100)</f>
        <v>0</v>
      </c>
      <c r="Y391" s="2">
        <f t="shared" si="12"/>
        <v>40</v>
      </c>
      <c r="Z391" s="2" t="str">
        <f t="shared" si="13"/>
        <v>TAK</v>
      </c>
    </row>
    <row r="392" spans="1:26" ht="30" x14ac:dyDescent="0.25">
      <c r="A392" s="2" t="s">
        <v>75</v>
      </c>
      <c r="B392" s="2" t="s">
        <v>76</v>
      </c>
      <c r="C392" s="2">
        <v>4</v>
      </c>
      <c r="D392" s="2">
        <v>6</v>
      </c>
      <c r="E392" s="2">
        <v>5</v>
      </c>
      <c r="F392" s="2">
        <v>5</v>
      </c>
      <c r="G392" s="2">
        <v>6</v>
      </c>
      <c r="H392" s="2">
        <v>4</v>
      </c>
      <c r="I392" s="2">
        <v>56</v>
      </c>
      <c r="J392" s="2">
        <v>75</v>
      </c>
      <c r="K392" s="2">
        <v>51</v>
      </c>
      <c r="L392" s="2">
        <v>47</v>
      </c>
      <c r="M392" s="2">
        <v>71</v>
      </c>
      <c r="N392" s="1">
        <f>AVERAGE(E392:H392)</f>
        <v>5</v>
      </c>
      <c r="O392" s="1">
        <f>SUM(I392:M392)/10</f>
        <v>30</v>
      </c>
      <c r="P392" s="3">
        <f>VLOOKUP(E392,Tabelka!$E$3:$F$7,2)</f>
        <v>8</v>
      </c>
      <c r="Q392" s="2">
        <f>VLOOKUP(F392,Tabelka!$E$3:$F$7,2)</f>
        <v>8</v>
      </c>
      <c r="R392" s="2">
        <f>VLOOKUP(G392,Tabelka!$E$3:$F$7,2)</f>
        <v>10</v>
      </c>
      <c r="S392" s="2">
        <f>VLOOKUP(H392,Tabelka!$E$3:$F$7,2)</f>
        <v>6</v>
      </c>
      <c r="T392" s="1">
        <f>SUM(P392:S392)</f>
        <v>32</v>
      </c>
      <c r="U392" s="1">
        <f>IF(D392=6,2,0)+C392</f>
        <v>6</v>
      </c>
      <c r="V392" s="2">
        <f>O392+T392+U392</f>
        <v>68</v>
      </c>
      <c r="W392" s="2">
        <f>COUNTIF(V$2:V$515,V392)</f>
        <v>1</v>
      </c>
      <c r="X392" s="2">
        <f>COUNTIF(I392:M392,100)</f>
        <v>0</v>
      </c>
      <c r="Y392" s="2">
        <f t="shared" si="12"/>
        <v>38</v>
      </c>
      <c r="Z392" s="2" t="str">
        <f t="shared" si="13"/>
        <v>TAK</v>
      </c>
    </row>
    <row r="393" spans="1:26" x14ac:dyDescent="0.25">
      <c r="A393" s="2" t="s">
        <v>247</v>
      </c>
      <c r="B393" s="2" t="s">
        <v>164</v>
      </c>
      <c r="C393" s="2">
        <v>1</v>
      </c>
      <c r="D393" s="2">
        <v>2</v>
      </c>
      <c r="E393" s="2">
        <v>6</v>
      </c>
      <c r="F393" s="2">
        <v>5</v>
      </c>
      <c r="G393" s="2">
        <v>6</v>
      </c>
      <c r="H393" s="2">
        <v>4</v>
      </c>
      <c r="I393" s="2">
        <v>66</v>
      </c>
      <c r="J393" s="2">
        <v>78</v>
      </c>
      <c r="K393" s="2">
        <v>26</v>
      </c>
      <c r="L393" s="2">
        <v>98</v>
      </c>
      <c r="M393" s="2">
        <v>56</v>
      </c>
      <c r="N393" s="1">
        <f>AVERAGE(E393:H393)</f>
        <v>5.25</v>
      </c>
      <c r="O393" s="1">
        <f>SUM(I393:M393)/10</f>
        <v>32.4</v>
      </c>
      <c r="P393" s="3">
        <f>VLOOKUP(E393,Tabelka!$E$3:$F$7,2)</f>
        <v>10</v>
      </c>
      <c r="Q393" s="2">
        <f>VLOOKUP(F393,Tabelka!$E$3:$F$7,2)</f>
        <v>8</v>
      </c>
      <c r="R393" s="2">
        <f>VLOOKUP(G393,Tabelka!$E$3:$F$7,2)</f>
        <v>10</v>
      </c>
      <c r="S393" s="2">
        <f>VLOOKUP(H393,Tabelka!$E$3:$F$7,2)</f>
        <v>6</v>
      </c>
      <c r="T393" s="1">
        <f>SUM(P393:S393)</f>
        <v>34</v>
      </c>
      <c r="U393" s="1">
        <f>IF(D393=6,2,0)+C393</f>
        <v>1</v>
      </c>
      <c r="V393" s="2">
        <f>O393+T393+U393</f>
        <v>67.400000000000006</v>
      </c>
      <c r="W393" s="2">
        <f>COUNTIF(V$2:V$515,V393)</f>
        <v>1</v>
      </c>
      <c r="X393" s="2">
        <f>COUNTIF(I393:M393,100)</f>
        <v>0</v>
      </c>
      <c r="Y393" s="2">
        <f t="shared" si="12"/>
        <v>35</v>
      </c>
      <c r="Z393" s="2" t="str">
        <f t="shared" si="13"/>
        <v>TAK</v>
      </c>
    </row>
    <row r="394" spans="1:26" ht="30" x14ac:dyDescent="0.25">
      <c r="A394" s="2" t="s">
        <v>613</v>
      </c>
      <c r="B394" s="2" t="s">
        <v>412</v>
      </c>
      <c r="C394" s="2">
        <v>0</v>
      </c>
      <c r="D394" s="2">
        <v>6</v>
      </c>
      <c r="E394" s="2">
        <v>3</v>
      </c>
      <c r="F394" s="2">
        <v>6</v>
      </c>
      <c r="G394" s="2">
        <v>6</v>
      </c>
      <c r="H394" s="2">
        <v>4</v>
      </c>
      <c r="I394" s="2">
        <v>74</v>
      </c>
      <c r="J394" s="2">
        <v>60</v>
      </c>
      <c r="K394" s="2">
        <v>83</v>
      </c>
      <c r="L394" s="2">
        <v>39</v>
      </c>
      <c r="M394" s="2">
        <v>97</v>
      </c>
      <c r="N394" s="1">
        <f>AVERAGE(E394:H394)</f>
        <v>4.75</v>
      </c>
      <c r="O394" s="1">
        <f>SUM(I394:M394)/10</f>
        <v>35.299999999999997</v>
      </c>
      <c r="P394" s="3">
        <f>VLOOKUP(E394,Tabelka!$E$3:$F$7,2)</f>
        <v>4</v>
      </c>
      <c r="Q394" s="2">
        <f>VLOOKUP(F394,Tabelka!$E$3:$F$7,2)</f>
        <v>10</v>
      </c>
      <c r="R394" s="2">
        <f>VLOOKUP(G394,Tabelka!$E$3:$F$7,2)</f>
        <v>10</v>
      </c>
      <c r="S394" s="2">
        <f>VLOOKUP(H394,Tabelka!$E$3:$F$7,2)</f>
        <v>6</v>
      </c>
      <c r="T394" s="1">
        <f>SUM(P394:S394)</f>
        <v>30</v>
      </c>
      <c r="U394" s="1">
        <f>IF(D394=6,2,0)+C394</f>
        <v>2</v>
      </c>
      <c r="V394" s="2">
        <f>O394+T394+U394</f>
        <v>67.3</v>
      </c>
      <c r="W394" s="2">
        <f>COUNTIF(V$2:V$515,V394)</f>
        <v>1</v>
      </c>
      <c r="X394" s="2">
        <f>COUNTIF(I394:M394,100)</f>
        <v>0</v>
      </c>
      <c r="Y394" s="2">
        <f t="shared" si="12"/>
        <v>32</v>
      </c>
      <c r="Z394" s="2" t="str">
        <f t="shared" si="13"/>
        <v/>
      </c>
    </row>
    <row r="395" spans="1:26" x14ac:dyDescent="0.25">
      <c r="A395" s="2" t="s">
        <v>605</v>
      </c>
      <c r="B395" s="2" t="s">
        <v>110</v>
      </c>
      <c r="C395" s="2">
        <v>4</v>
      </c>
      <c r="D395" s="2">
        <v>2</v>
      </c>
      <c r="E395" s="2">
        <v>4</v>
      </c>
      <c r="F395" s="2">
        <v>6</v>
      </c>
      <c r="G395" s="2">
        <v>5</v>
      </c>
      <c r="H395" s="2">
        <v>5</v>
      </c>
      <c r="I395" s="2">
        <v>29</v>
      </c>
      <c r="J395" s="2">
        <v>92</v>
      </c>
      <c r="K395" s="2">
        <v>99</v>
      </c>
      <c r="L395" s="2">
        <v>79</v>
      </c>
      <c r="M395" s="2">
        <v>8</v>
      </c>
      <c r="N395" s="1">
        <f>AVERAGE(E395:H395)</f>
        <v>5</v>
      </c>
      <c r="O395" s="1">
        <f>SUM(I395:M395)/10</f>
        <v>30.7</v>
      </c>
      <c r="P395" s="3">
        <f>VLOOKUP(E395,Tabelka!$E$3:$F$7,2)</f>
        <v>6</v>
      </c>
      <c r="Q395" s="2">
        <f>VLOOKUP(F395,Tabelka!$E$3:$F$7,2)</f>
        <v>10</v>
      </c>
      <c r="R395" s="2">
        <f>VLOOKUP(G395,Tabelka!$E$3:$F$7,2)</f>
        <v>8</v>
      </c>
      <c r="S395" s="2">
        <f>VLOOKUP(H395,Tabelka!$E$3:$F$7,2)</f>
        <v>8</v>
      </c>
      <c r="T395" s="1">
        <f>SUM(P395:S395)</f>
        <v>32</v>
      </c>
      <c r="U395" s="1">
        <f>IF(D395=6,2,0)+C395</f>
        <v>4</v>
      </c>
      <c r="V395" s="2">
        <f>O395+T395+U395</f>
        <v>66.7</v>
      </c>
      <c r="W395" s="2">
        <f>COUNTIF(V$2:V$515,V395)</f>
        <v>1</v>
      </c>
      <c r="X395" s="2">
        <f>COUNTIF(I395:M395,100)</f>
        <v>0</v>
      </c>
      <c r="Y395" s="2">
        <f t="shared" si="12"/>
        <v>36</v>
      </c>
      <c r="Z395" s="2" t="str">
        <f t="shared" si="13"/>
        <v>TAK</v>
      </c>
    </row>
    <row r="396" spans="1:26" x14ac:dyDescent="0.25">
      <c r="A396" s="2" t="s">
        <v>162</v>
      </c>
      <c r="B396" s="2" t="s">
        <v>30</v>
      </c>
      <c r="C396" s="2">
        <v>5</v>
      </c>
      <c r="D396" s="2">
        <v>5</v>
      </c>
      <c r="E396" s="2">
        <v>6</v>
      </c>
      <c r="F396" s="2">
        <v>6</v>
      </c>
      <c r="G396" s="2">
        <v>5</v>
      </c>
      <c r="H396" s="2">
        <v>6</v>
      </c>
      <c r="I396" s="2">
        <v>45</v>
      </c>
      <c r="J396" s="2">
        <v>97</v>
      </c>
      <c r="K396" s="2">
        <v>5</v>
      </c>
      <c r="L396" s="2">
        <v>73</v>
      </c>
      <c r="M396" s="2">
        <v>12</v>
      </c>
      <c r="N396" s="1">
        <f>AVERAGE(E396:H396)</f>
        <v>5.75</v>
      </c>
      <c r="O396" s="1">
        <f>SUM(I396:M396)/10</f>
        <v>23.2</v>
      </c>
      <c r="P396" s="3">
        <f>VLOOKUP(E396,Tabelka!$E$3:$F$7,2)</f>
        <v>10</v>
      </c>
      <c r="Q396" s="2">
        <f>VLOOKUP(F396,Tabelka!$E$3:$F$7,2)</f>
        <v>10</v>
      </c>
      <c r="R396" s="2">
        <f>VLOOKUP(G396,Tabelka!$E$3:$F$7,2)</f>
        <v>8</v>
      </c>
      <c r="S396" s="2">
        <f>VLOOKUP(H396,Tabelka!$E$3:$F$7,2)</f>
        <v>10</v>
      </c>
      <c r="T396" s="1">
        <f>SUM(P396:S396)</f>
        <v>38</v>
      </c>
      <c r="U396" s="1">
        <f>IF(D396=6,2,0)+C396</f>
        <v>5</v>
      </c>
      <c r="V396" s="2">
        <f>O396+T396+U396</f>
        <v>66.2</v>
      </c>
      <c r="W396" s="2">
        <f>COUNTIF(V$2:V$515,V396)</f>
        <v>1</v>
      </c>
      <c r="X396" s="2">
        <f>COUNTIF(I396:M396,100)</f>
        <v>0</v>
      </c>
      <c r="Y396" s="2">
        <f t="shared" si="12"/>
        <v>43</v>
      </c>
      <c r="Z396" s="2" t="str">
        <f t="shared" si="13"/>
        <v>TAK</v>
      </c>
    </row>
    <row r="397" spans="1:26" x14ac:dyDescent="0.25">
      <c r="A397" s="2" t="s">
        <v>283</v>
      </c>
      <c r="B397" s="2" t="s">
        <v>452</v>
      </c>
      <c r="C397" s="2">
        <v>8</v>
      </c>
      <c r="D397" s="2">
        <v>2</v>
      </c>
      <c r="E397" s="2">
        <v>5</v>
      </c>
      <c r="F397" s="2">
        <v>3</v>
      </c>
      <c r="G397" s="2">
        <v>2</v>
      </c>
      <c r="H397" s="2">
        <v>3</v>
      </c>
      <c r="I397" s="2">
        <v>93</v>
      </c>
      <c r="J397" s="2">
        <v>98</v>
      </c>
      <c r="K397" s="2">
        <v>43</v>
      </c>
      <c r="L397" s="2">
        <v>97</v>
      </c>
      <c r="M397" s="2">
        <v>90</v>
      </c>
      <c r="N397" s="1">
        <f>AVERAGE(E397:H397)</f>
        <v>3.25</v>
      </c>
      <c r="O397" s="1">
        <f>SUM(I397:M397)/10</f>
        <v>42.1</v>
      </c>
      <c r="P397" s="3">
        <f>VLOOKUP(E397,Tabelka!$E$3:$F$7,2)</f>
        <v>8</v>
      </c>
      <c r="Q397" s="2">
        <f>VLOOKUP(F397,Tabelka!$E$3:$F$7,2)</f>
        <v>4</v>
      </c>
      <c r="R397" s="2">
        <f>VLOOKUP(G397,Tabelka!$E$3:$F$7,2)</f>
        <v>0</v>
      </c>
      <c r="S397" s="2">
        <f>VLOOKUP(H397,Tabelka!$E$3:$F$7,2)</f>
        <v>4</v>
      </c>
      <c r="T397" s="1">
        <f>SUM(P397:S397)</f>
        <v>16</v>
      </c>
      <c r="U397" s="1">
        <f>IF(D397=6,2,0)+C397</f>
        <v>8</v>
      </c>
      <c r="V397" s="2">
        <f>O397+T397+U397</f>
        <v>66.099999999999994</v>
      </c>
      <c r="W397" s="2">
        <f>COUNTIF(V$2:V$515,V397)</f>
        <v>1</v>
      </c>
      <c r="X397" s="2">
        <f>COUNTIF(I397:M397,100)</f>
        <v>0</v>
      </c>
      <c r="Y397" s="2">
        <f t="shared" si="12"/>
        <v>24</v>
      </c>
      <c r="Z397" s="2" t="str">
        <f t="shared" si="13"/>
        <v/>
      </c>
    </row>
    <row r="398" spans="1:26" x14ac:dyDescent="0.25">
      <c r="A398" s="2" t="s">
        <v>656</v>
      </c>
      <c r="B398" s="2" t="s">
        <v>119</v>
      </c>
      <c r="C398" s="2">
        <v>5</v>
      </c>
      <c r="D398" s="2">
        <v>4</v>
      </c>
      <c r="E398" s="2">
        <v>6</v>
      </c>
      <c r="F398" s="2">
        <v>5</v>
      </c>
      <c r="G398" s="2">
        <v>4</v>
      </c>
      <c r="H398" s="2">
        <v>4</v>
      </c>
      <c r="I398" s="2">
        <v>44</v>
      </c>
      <c r="J398" s="2">
        <v>95</v>
      </c>
      <c r="K398" s="2">
        <v>15</v>
      </c>
      <c r="L398" s="2">
        <v>66</v>
      </c>
      <c r="M398" s="2">
        <v>82</v>
      </c>
      <c r="N398" s="1">
        <f>AVERAGE(E398:H398)</f>
        <v>4.75</v>
      </c>
      <c r="O398" s="1">
        <f>SUM(I398:M398)/10</f>
        <v>30.2</v>
      </c>
      <c r="P398" s="3">
        <f>VLOOKUP(E398,Tabelka!$E$3:$F$7,2)</f>
        <v>10</v>
      </c>
      <c r="Q398" s="2">
        <f>VLOOKUP(F398,Tabelka!$E$3:$F$7,2)</f>
        <v>8</v>
      </c>
      <c r="R398" s="2">
        <f>VLOOKUP(G398,Tabelka!$E$3:$F$7,2)</f>
        <v>6</v>
      </c>
      <c r="S398" s="2">
        <f>VLOOKUP(H398,Tabelka!$E$3:$F$7,2)</f>
        <v>6</v>
      </c>
      <c r="T398" s="1">
        <f>SUM(P398:S398)</f>
        <v>30</v>
      </c>
      <c r="U398" s="1">
        <f>IF(D398=6,2,0)+C398</f>
        <v>5</v>
      </c>
      <c r="V398" s="2">
        <f>O398+T398+U398</f>
        <v>65.2</v>
      </c>
      <c r="W398" s="2">
        <f>COUNTIF(V$2:V$515,V398)</f>
        <v>1</v>
      </c>
      <c r="X398" s="2">
        <f>COUNTIF(I398:M398,100)</f>
        <v>0</v>
      </c>
      <c r="Y398" s="2">
        <f t="shared" si="12"/>
        <v>35</v>
      </c>
      <c r="Z398" s="2" t="str">
        <f t="shared" si="13"/>
        <v>TAK</v>
      </c>
    </row>
    <row r="399" spans="1:26" x14ac:dyDescent="0.25">
      <c r="A399" s="2" t="s">
        <v>500</v>
      </c>
      <c r="B399" s="2" t="s">
        <v>121</v>
      </c>
      <c r="C399" s="2">
        <v>7</v>
      </c>
      <c r="D399" s="2">
        <v>5</v>
      </c>
      <c r="E399" s="2">
        <v>5</v>
      </c>
      <c r="F399" s="2">
        <v>4</v>
      </c>
      <c r="G399" s="2">
        <v>5</v>
      </c>
      <c r="H399" s="2">
        <v>6</v>
      </c>
      <c r="I399" s="2">
        <v>97</v>
      </c>
      <c r="J399" s="2">
        <v>45</v>
      </c>
      <c r="K399" s="2">
        <v>42</v>
      </c>
      <c r="L399" s="2">
        <v>25</v>
      </c>
      <c r="M399" s="2">
        <v>51</v>
      </c>
      <c r="N399" s="1">
        <f>AVERAGE(E399:H399)</f>
        <v>5</v>
      </c>
      <c r="O399" s="1">
        <f>SUM(I399:M399)/10</f>
        <v>26</v>
      </c>
      <c r="P399" s="3">
        <f>VLOOKUP(E399,Tabelka!$E$3:$F$7,2)</f>
        <v>8</v>
      </c>
      <c r="Q399" s="2">
        <f>VLOOKUP(F399,Tabelka!$E$3:$F$7,2)</f>
        <v>6</v>
      </c>
      <c r="R399" s="2">
        <f>VLOOKUP(G399,Tabelka!$E$3:$F$7,2)</f>
        <v>8</v>
      </c>
      <c r="S399" s="2">
        <f>VLOOKUP(H399,Tabelka!$E$3:$F$7,2)</f>
        <v>10</v>
      </c>
      <c r="T399" s="1">
        <f>SUM(P399:S399)</f>
        <v>32</v>
      </c>
      <c r="U399" s="1">
        <f>IF(D399=6,2,0)+C399</f>
        <v>7</v>
      </c>
      <c r="V399" s="2">
        <f>O399+T399+U399</f>
        <v>65</v>
      </c>
      <c r="W399" s="2">
        <f>COUNTIF(V$2:V$515,V399)</f>
        <v>1</v>
      </c>
      <c r="X399" s="2">
        <f>COUNTIF(I399:M399,100)</f>
        <v>0</v>
      </c>
      <c r="Y399" s="2">
        <f t="shared" si="12"/>
        <v>39</v>
      </c>
      <c r="Z399" s="2" t="str">
        <f t="shared" si="13"/>
        <v>TAK</v>
      </c>
    </row>
    <row r="400" spans="1:26" x14ac:dyDescent="0.25">
      <c r="A400" s="2" t="s">
        <v>378</v>
      </c>
      <c r="B400" s="2" t="s">
        <v>30</v>
      </c>
      <c r="C400" s="2">
        <v>6</v>
      </c>
      <c r="D400" s="2">
        <v>3</v>
      </c>
      <c r="E400" s="2">
        <v>3</v>
      </c>
      <c r="F400" s="2">
        <v>6</v>
      </c>
      <c r="G400" s="2">
        <v>6</v>
      </c>
      <c r="H400" s="2">
        <v>3</v>
      </c>
      <c r="I400" s="2">
        <v>78</v>
      </c>
      <c r="J400" s="2">
        <v>57</v>
      </c>
      <c r="K400" s="2">
        <v>69</v>
      </c>
      <c r="L400" s="2">
        <v>18</v>
      </c>
      <c r="M400" s="2">
        <v>87</v>
      </c>
      <c r="N400" s="1">
        <f>AVERAGE(E400:H400)</f>
        <v>4.5</v>
      </c>
      <c r="O400" s="1">
        <f>SUM(I400:M400)/10</f>
        <v>30.9</v>
      </c>
      <c r="P400" s="3">
        <f>VLOOKUP(E400,Tabelka!$E$3:$F$7,2)</f>
        <v>4</v>
      </c>
      <c r="Q400" s="2">
        <f>VLOOKUP(F400,Tabelka!$E$3:$F$7,2)</f>
        <v>10</v>
      </c>
      <c r="R400" s="2">
        <f>VLOOKUP(G400,Tabelka!$E$3:$F$7,2)</f>
        <v>10</v>
      </c>
      <c r="S400" s="2">
        <f>VLOOKUP(H400,Tabelka!$E$3:$F$7,2)</f>
        <v>4</v>
      </c>
      <c r="T400" s="1">
        <f>SUM(P400:S400)</f>
        <v>28</v>
      </c>
      <c r="U400" s="1">
        <f>IF(D400=6,2,0)+C400</f>
        <v>6</v>
      </c>
      <c r="V400" s="2">
        <f>O400+T400+U400</f>
        <v>64.900000000000006</v>
      </c>
      <c r="W400" s="2">
        <f>COUNTIF(V$2:V$515,V400)</f>
        <v>1</v>
      </c>
      <c r="X400" s="2">
        <f>COUNTIF(I400:M400,100)</f>
        <v>0</v>
      </c>
      <c r="Y400" s="2">
        <f t="shared" si="12"/>
        <v>34</v>
      </c>
      <c r="Z400" s="2" t="str">
        <f t="shared" si="13"/>
        <v>TAK</v>
      </c>
    </row>
    <row r="401" spans="1:26" x14ac:dyDescent="0.25">
      <c r="A401" s="2" t="s">
        <v>460</v>
      </c>
      <c r="B401" s="2" t="s">
        <v>130</v>
      </c>
      <c r="C401" s="2">
        <v>4</v>
      </c>
      <c r="D401" s="2">
        <v>4</v>
      </c>
      <c r="E401" s="2">
        <v>4</v>
      </c>
      <c r="F401" s="2">
        <v>6</v>
      </c>
      <c r="G401" s="2">
        <v>6</v>
      </c>
      <c r="H401" s="2">
        <v>2</v>
      </c>
      <c r="I401" s="2">
        <v>80</v>
      </c>
      <c r="J401" s="2">
        <v>75</v>
      </c>
      <c r="K401" s="2">
        <v>57</v>
      </c>
      <c r="L401" s="2">
        <v>43</v>
      </c>
      <c r="M401" s="2">
        <v>92</v>
      </c>
      <c r="N401" s="1">
        <f>AVERAGE(E401:H401)</f>
        <v>4.5</v>
      </c>
      <c r="O401" s="1">
        <f>SUM(I401:M401)/10</f>
        <v>34.700000000000003</v>
      </c>
      <c r="P401" s="3">
        <f>VLOOKUP(E401,Tabelka!$E$3:$F$7,2)</f>
        <v>6</v>
      </c>
      <c r="Q401" s="2">
        <f>VLOOKUP(F401,Tabelka!$E$3:$F$7,2)</f>
        <v>10</v>
      </c>
      <c r="R401" s="2">
        <f>VLOOKUP(G401,Tabelka!$E$3:$F$7,2)</f>
        <v>10</v>
      </c>
      <c r="S401" s="2">
        <f>VLOOKUP(H401,Tabelka!$E$3:$F$7,2)</f>
        <v>0</v>
      </c>
      <c r="T401" s="1">
        <f>SUM(P401:S401)</f>
        <v>26</v>
      </c>
      <c r="U401" s="1">
        <f>IF(D401=6,2,0)+C401</f>
        <v>4</v>
      </c>
      <c r="V401" s="2">
        <f>O401+T401+U401</f>
        <v>64.7</v>
      </c>
      <c r="W401" s="2">
        <f>COUNTIF(V$2:V$515,V401)</f>
        <v>1</v>
      </c>
      <c r="X401" s="2">
        <f>COUNTIF(I401:M401,100)</f>
        <v>0</v>
      </c>
      <c r="Y401" s="2">
        <f t="shared" si="12"/>
        <v>30</v>
      </c>
      <c r="Z401" s="2" t="str">
        <f t="shared" si="13"/>
        <v/>
      </c>
    </row>
    <row r="402" spans="1:26" x14ac:dyDescent="0.25">
      <c r="A402" s="2" t="s">
        <v>658</v>
      </c>
      <c r="B402" s="2" t="s">
        <v>16</v>
      </c>
      <c r="C402" s="2">
        <v>4</v>
      </c>
      <c r="D402" s="2">
        <v>6</v>
      </c>
      <c r="E402" s="2">
        <v>6</v>
      </c>
      <c r="F402" s="2">
        <v>3</v>
      </c>
      <c r="G402" s="2">
        <v>6</v>
      </c>
      <c r="H402" s="2">
        <v>2</v>
      </c>
      <c r="I402" s="2">
        <v>69</v>
      </c>
      <c r="J402" s="2">
        <v>78</v>
      </c>
      <c r="K402" s="2">
        <v>32</v>
      </c>
      <c r="L402" s="2">
        <v>73</v>
      </c>
      <c r="M402" s="2">
        <v>93</v>
      </c>
      <c r="N402" s="1">
        <f>AVERAGE(E402:H402)</f>
        <v>4.25</v>
      </c>
      <c r="O402" s="1">
        <f>SUM(I402:M402)/10</f>
        <v>34.5</v>
      </c>
      <c r="P402" s="3">
        <f>VLOOKUP(E402,Tabelka!$E$3:$F$7,2)</f>
        <v>10</v>
      </c>
      <c r="Q402" s="2">
        <f>VLOOKUP(F402,Tabelka!$E$3:$F$7,2)</f>
        <v>4</v>
      </c>
      <c r="R402" s="2">
        <f>VLOOKUP(G402,Tabelka!$E$3:$F$7,2)</f>
        <v>10</v>
      </c>
      <c r="S402" s="2">
        <f>VLOOKUP(H402,Tabelka!$E$3:$F$7,2)</f>
        <v>0</v>
      </c>
      <c r="T402" s="1">
        <f>SUM(P402:S402)</f>
        <v>24</v>
      </c>
      <c r="U402" s="1">
        <f>IF(D402=6,2,0)+C402</f>
        <v>6</v>
      </c>
      <c r="V402" s="2">
        <f>O402+T402+U402</f>
        <v>64.5</v>
      </c>
      <c r="W402" s="2">
        <f>COUNTIF(V$2:V$515,V402)</f>
        <v>1</v>
      </c>
      <c r="X402" s="2">
        <f>COUNTIF(I402:M402,100)</f>
        <v>0</v>
      </c>
      <c r="Y402" s="2">
        <f t="shared" si="12"/>
        <v>30</v>
      </c>
      <c r="Z402" s="2" t="str">
        <f t="shared" si="13"/>
        <v/>
      </c>
    </row>
    <row r="403" spans="1:26" x14ac:dyDescent="0.25">
      <c r="A403" s="2" t="s">
        <v>433</v>
      </c>
      <c r="B403" s="2" t="s">
        <v>434</v>
      </c>
      <c r="C403" s="2">
        <v>5</v>
      </c>
      <c r="D403" s="2">
        <v>2</v>
      </c>
      <c r="E403" s="2">
        <v>6</v>
      </c>
      <c r="F403" s="2">
        <v>4</v>
      </c>
      <c r="G403" s="2">
        <v>5</v>
      </c>
      <c r="H403" s="2">
        <v>6</v>
      </c>
      <c r="I403" s="2">
        <v>35</v>
      </c>
      <c r="J403" s="2">
        <v>77</v>
      </c>
      <c r="K403" s="2">
        <v>82</v>
      </c>
      <c r="L403" s="2">
        <v>42</v>
      </c>
      <c r="M403" s="2">
        <v>17</v>
      </c>
      <c r="N403" s="1">
        <f>AVERAGE(E403:H403)</f>
        <v>5.25</v>
      </c>
      <c r="O403" s="1">
        <f>SUM(I403:M403)/10</f>
        <v>25.3</v>
      </c>
      <c r="P403" s="3">
        <f>VLOOKUP(E403,Tabelka!$E$3:$F$7,2)</f>
        <v>10</v>
      </c>
      <c r="Q403" s="2">
        <f>VLOOKUP(F403,Tabelka!$E$3:$F$7,2)</f>
        <v>6</v>
      </c>
      <c r="R403" s="2">
        <f>VLOOKUP(G403,Tabelka!$E$3:$F$7,2)</f>
        <v>8</v>
      </c>
      <c r="S403" s="2">
        <f>VLOOKUP(H403,Tabelka!$E$3:$F$7,2)</f>
        <v>10</v>
      </c>
      <c r="T403" s="1">
        <f>SUM(P403:S403)</f>
        <v>34</v>
      </c>
      <c r="U403" s="1">
        <f>IF(D403=6,2,0)+C403</f>
        <v>5</v>
      </c>
      <c r="V403" s="2">
        <f>O403+T403+U403</f>
        <v>64.3</v>
      </c>
      <c r="W403" s="2">
        <f>COUNTIF(V$2:V$515,V403)</f>
        <v>1</v>
      </c>
      <c r="X403" s="2">
        <f>COUNTIF(I403:M403,100)</f>
        <v>0</v>
      </c>
      <c r="Y403" s="2">
        <f t="shared" si="12"/>
        <v>39</v>
      </c>
      <c r="Z403" s="2" t="str">
        <f t="shared" si="13"/>
        <v>TAK</v>
      </c>
    </row>
    <row r="404" spans="1:26" x14ac:dyDescent="0.25">
      <c r="A404" s="2" t="s">
        <v>62</v>
      </c>
      <c r="B404" s="2" t="s">
        <v>38</v>
      </c>
      <c r="C404" s="2">
        <v>5</v>
      </c>
      <c r="D404" s="2">
        <v>3</v>
      </c>
      <c r="E404" s="2">
        <v>3</v>
      </c>
      <c r="F404" s="2">
        <v>4</v>
      </c>
      <c r="G404" s="2">
        <v>6</v>
      </c>
      <c r="H404" s="2">
        <v>6</v>
      </c>
      <c r="I404" s="2">
        <v>84</v>
      </c>
      <c r="J404" s="2">
        <v>87</v>
      </c>
      <c r="K404" s="2">
        <v>96</v>
      </c>
      <c r="L404" s="2">
        <v>8</v>
      </c>
      <c r="M404" s="2">
        <v>17</v>
      </c>
      <c r="N404" s="1">
        <f>AVERAGE(E404:H404)</f>
        <v>4.75</v>
      </c>
      <c r="O404" s="1">
        <f>SUM(I404:M404)/10</f>
        <v>29.2</v>
      </c>
      <c r="P404" s="3">
        <f>VLOOKUP(E404,Tabelka!$E$3:$F$7,2)</f>
        <v>4</v>
      </c>
      <c r="Q404" s="2">
        <f>VLOOKUP(F404,Tabelka!$E$3:$F$7,2)</f>
        <v>6</v>
      </c>
      <c r="R404" s="2">
        <f>VLOOKUP(G404,Tabelka!$E$3:$F$7,2)</f>
        <v>10</v>
      </c>
      <c r="S404" s="2">
        <f>VLOOKUP(H404,Tabelka!$E$3:$F$7,2)</f>
        <v>10</v>
      </c>
      <c r="T404" s="1">
        <f>SUM(P404:S404)</f>
        <v>30</v>
      </c>
      <c r="U404" s="1">
        <f>IF(D404=6,2,0)+C404</f>
        <v>5</v>
      </c>
      <c r="V404" s="2">
        <f>O404+T404+U404</f>
        <v>64.2</v>
      </c>
      <c r="W404" s="2">
        <f>COUNTIF(V$2:V$515,V404)</f>
        <v>1</v>
      </c>
      <c r="X404" s="2">
        <f>COUNTIF(I404:M404,100)</f>
        <v>0</v>
      </c>
      <c r="Y404" s="2">
        <f t="shared" si="12"/>
        <v>35</v>
      </c>
      <c r="Z404" s="2" t="str">
        <f t="shared" si="13"/>
        <v>TAK</v>
      </c>
    </row>
    <row r="405" spans="1:26" x14ac:dyDescent="0.25">
      <c r="A405" s="2" t="s">
        <v>581</v>
      </c>
      <c r="B405" s="2" t="s">
        <v>70</v>
      </c>
      <c r="C405" s="2">
        <v>6</v>
      </c>
      <c r="D405" s="2">
        <v>2</v>
      </c>
      <c r="E405" s="2">
        <v>6</v>
      </c>
      <c r="F405" s="2">
        <v>4</v>
      </c>
      <c r="G405" s="2">
        <v>4</v>
      </c>
      <c r="H405" s="2">
        <v>6</v>
      </c>
      <c r="I405" s="2">
        <v>51</v>
      </c>
      <c r="J405" s="2">
        <v>98</v>
      </c>
      <c r="K405" s="2">
        <v>20</v>
      </c>
      <c r="L405" s="2">
        <v>37</v>
      </c>
      <c r="M405" s="2">
        <v>54</v>
      </c>
      <c r="N405" s="1">
        <f>AVERAGE(E405:H405)</f>
        <v>5</v>
      </c>
      <c r="O405" s="1">
        <f>SUM(I405:M405)/10</f>
        <v>26</v>
      </c>
      <c r="P405" s="3">
        <f>VLOOKUP(E405,Tabelka!$E$3:$F$7,2)</f>
        <v>10</v>
      </c>
      <c r="Q405" s="2">
        <f>VLOOKUP(F405,Tabelka!$E$3:$F$7,2)</f>
        <v>6</v>
      </c>
      <c r="R405" s="2">
        <f>VLOOKUP(G405,Tabelka!$E$3:$F$7,2)</f>
        <v>6</v>
      </c>
      <c r="S405" s="2">
        <f>VLOOKUP(H405,Tabelka!$E$3:$F$7,2)</f>
        <v>10</v>
      </c>
      <c r="T405" s="1">
        <f>SUM(P405:S405)</f>
        <v>32</v>
      </c>
      <c r="U405" s="1">
        <f>IF(D405=6,2,0)+C405</f>
        <v>6</v>
      </c>
      <c r="V405" s="2">
        <f>O405+T405+U405</f>
        <v>64</v>
      </c>
      <c r="W405" s="2">
        <f>COUNTIF(V$2:V$515,V405)</f>
        <v>1</v>
      </c>
      <c r="X405" s="2">
        <f>COUNTIF(I405:M405,100)</f>
        <v>0</v>
      </c>
      <c r="Y405" s="2">
        <f t="shared" si="12"/>
        <v>38</v>
      </c>
      <c r="Z405" s="2" t="str">
        <f t="shared" si="13"/>
        <v>TAK</v>
      </c>
    </row>
    <row r="406" spans="1:26" x14ac:dyDescent="0.25">
      <c r="A406" s="2" t="s">
        <v>466</v>
      </c>
      <c r="B406" s="2" t="s">
        <v>16</v>
      </c>
      <c r="C406" s="2">
        <v>3</v>
      </c>
      <c r="D406" s="2">
        <v>6</v>
      </c>
      <c r="E406" s="2">
        <v>6</v>
      </c>
      <c r="F406" s="2">
        <v>6</v>
      </c>
      <c r="G406" s="2">
        <v>4</v>
      </c>
      <c r="H406" s="2">
        <v>5</v>
      </c>
      <c r="I406" s="2">
        <v>27</v>
      </c>
      <c r="J406" s="2">
        <v>73</v>
      </c>
      <c r="K406" s="2">
        <v>63</v>
      </c>
      <c r="L406" s="2">
        <v>14</v>
      </c>
      <c r="M406" s="2">
        <v>72</v>
      </c>
      <c r="N406" s="1">
        <f>AVERAGE(E406:H406)</f>
        <v>5.25</v>
      </c>
      <c r="O406" s="1">
        <f>SUM(I406:M406)/10</f>
        <v>24.9</v>
      </c>
      <c r="P406" s="3">
        <f>VLOOKUP(E406,Tabelka!$E$3:$F$7,2)</f>
        <v>10</v>
      </c>
      <c r="Q406" s="2">
        <f>VLOOKUP(F406,Tabelka!$E$3:$F$7,2)</f>
        <v>10</v>
      </c>
      <c r="R406" s="2">
        <f>VLOOKUP(G406,Tabelka!$E$3:$F$7,2)</f>
        <v>6</v>
      </c>
      <c r="S406" s="2">
        <f>VLOOKUP(H406,Tabelka!$E$3:$F$7,2)</f>
        <v>8</v>
      </c>
      <c r="T406" s="1">
        <f>SUM(P406:S406)</f>
        <v>34</v>
      </c>
      <c r="U406" s="1">
        <f>IF(D406=6,2,0)+C406</f>
        <v>5</v>
      </c>
      <c r="V406" s="2">
        <f>O406+T406+U406</f>
        <v>63.9</v>
      </c>
      <c r="W406" s="2">
        <f>COUNTIF(V$2:V$515,V406)</f>
        <v>1</v>
      </c>
      <c r="X406" s="2">
        <f>COUNTIF(I406:M406,100)</f>
        <v>0</v>
      </c>
      <c r="Y406" s="2">
        <f t="shared" si="12"/>
        <v>39</v>
      </c>
      <c r="Z406" s="2" t="str">
        <f t="shared" si="13"/>
        <v>TAK</v>
      </c>
    </row>
    <row r="407" spans="1:26" x14ac:dyDescent="0.25">
      <c r="A407" s="2" t="s">
        <v>661</v>
      </c>
      <c r="B407" s="2" t="s">
        <v>83</v>
      </c>
      <c r="C407" s="2">
        <v>5</v>
      </c>
      <c r="D407" s="2">
        <v>2</v>
      </c>
      <c r="E407" s="2">
        <v>5</v>
      </c>
      <c r="F407" s="2">
        <v>6</v>
      </c>
      <c r="G407" s="2">
        <v>3</v>
      </c>
      <c r="H407" s="2">
        <v>3</v>
      </c>
      <c r="I407" s="2">
        <v>90</v>
      </c>
      <c r="J407" s="2">
        <v>70</v>
      </c>
      <c r="K407" s="2">
        <v>84</v>
      </c>
      <c r="L407" s="2">
        <v>62</v>
      </c>
      <c r="M407" s="2">
        <v>20</v>
      </c>
      <c r="N407" s="1">
        <f>AVERAGE(E407:H407)</f>
        <v>4.25</v>
      </c>
      <c r="O407" s="1">
        <f>SUM(I407:M407)/10</f>
        <v>32.6</v>
      </c>
      <c r="P407" s="3">
        <f>VLOOKUP(E407,Tabelka!$E$3:$F$7,2)</f>
        <v>8</v>
      </c>
      <c r="Q407" s="2">
        <f>VLOOKUP(F407,Tabelka!$E$3:$F$7,2)</f>
        <v>10</v>
      </c>
      <c r="R407" s="2">
        <f>VLOOKUP(G407,Tabelka!$E$3:$F$7,2)</f>
        <v>4</v>
      </c>
      <c r="S407" s="2">
        <f>VLOOKUP(H407,Tabelka!$E$3:$F$7,2)</f>
        <v>4</v>
      </c>
      <c r="T407" s="1">
        <f>SUM(P407:S407)</f>
        <v>26</v>
      </c>
      <c r="U407" s="1">
        <f>IF(D407=6,2,0)+C407</f>
        <v>5</v>
      </c>
      <c r="V407" s="2">
        <f>O407+T407+U407</f>
        <v>63.6</v>
      </c>
      <c r="W407" s="2">
        <f>COUNTIF(V$2:V$515,V407)</f>
        <v>1</v>
      </c>
      <c r="X407" s="2">
        <f>COUNTIF(I407:M407,100)</f>
        <v>0</v>
      </c>
      <c r="Y407" s="2">
        <f t="shared" si="12"/>
        <v>31</v>
      </c>
      <c r="Z407" s="2" t="str">
        <f t="shared" si="13"/>
        <v/>
      </c>
    </row>
    <row r="408" spans="1:26" x14ac:dyDescent="0.25">
      <c r="A408" s="2" t="s">
        <v>92</v>
      </c>
      <c r="B408" s="2" t="s">
        <v>45</v>
      </c>
      <c r="C408" s="2">
        <v>6</v>
      </c>
      <c r="D408" s="2">
        <v>6</v>
      </c>
      <c r="E408" s="2">
        <v>4</v>
      </c>
      <c r="F408" s="2">
        <v>6</v>
      </c>
      <c r="G408" s="2">
        <v>5</v>
      </c>
      <c r="H408" s="2">
        <v>3</v>
      </c>
      <c r="I408" s="2">
        <v>99</v>
      </c>
      <c r="J408" s="2">
        <v>95</v>
      </c>
      <c r="K408" s="2">
        <v>48</v>
      </c>
      <c r="L408" s="2">
        <v>16</v>
      </c>
      <c r="M408" s="2">
        <v>11</v>
      </c>
      <c r="N408" s="1">
        <f>AVERAGE(E408:H408)</f>
        <v>4.5</v>
      </c>
      <c r="O408" s="1">
        <f>SUM(I408:M408)/10</f>
        <v>26.9</v>
      </c>
      <c r="P408" s="3">
        <f>VLOOKUP(E408,Tabelka!$E$3:$F$7,2)</f>
        <v>6</v>
      </c>
      <c r="Q408" s="2">
        <f>VLOOKUP(F408,Tabelka!$E$3:$F$7,2)</f>
        <v>10</v>
      </c>
      <c r="R408" s="2">
        <f>VLOOKUP(G408,Tabelka!$E$3:$F$7,2)</f>
        <v>8</v>
      </c>
      <c r="S408" s="2">
        <f>VLOOKUP(H408,Tabelka!$E$3:$F$7,2)</f>
        <v>4</v>
      </c>
      <c r="T408" s="1">
        <f>SUM(P408:S408)</f>
        <v>28</v>
      </c>
      <c r="U408" s="1">
        <f>IF(D408=6,2,0)+C408</f>
        <v>8</v>
      </c>
      <c r="V408" s="2">
        <f>O408+T408+U408</f>
        <v>62.9</v>
      </c>
      <c r="W408" s="2">
        <f>COUNTIF(V$2:V$515,V408)</f>
        <v>1</v>
      </c>
      <c r="X408" s="2">
        <f>COUNTIF(I408:M408,100)</f>
        <v>0</v>
      </c>
      <c r="Y408" s="2">
        <f t="shared" si="12"/>
        <v>36</v>
      </c>
      <c r="Z408" s="2" t="str">
        <f t="shared" si="13"/>
        <v>TAK</v>
      </c>
    </row>
    <row r="409" spans="1:26" x14ac:dyDescent="0.25">
      <c r="A409" s="2" t="s">
        <v>102</v>
      </c>
      <c r="B409" s="2" t="s">
        <v>70</v>
      </c>
      <c r="C409" s="2">
        <v>3</v>
      </c>
      <c r="D409" s="2">
        <v>6</v>
      </c>
      <c r="E409" s="2">
        <v>5</v>
      </c>
      <c r="F409" s="2">
        <v>2</v>
      </c>
      <c r="G409" s="2">
        <v>4</v>
      </c>
      <c r="H409" s="2">
        <v>6</v>
      </c>
      <c r="I409" s="2">
        <v>51</v>
      </c>
      <c r="J409" s="2">
        <v>96</v>
      </c>
      <c r="K409" s="2">
        <v>78</v>
      </c>
      <c r="L409" s="2">
        <v>72</v>
      </c>
      <c r="M409" s="2">
        <v>39</v>
      </c>
      <c r="N409" s="1">
        <f>AVERAGE(E409:H409)</f>
        <v>4.25</v>
      </c>
      <c r="O409" s="1">
        <f>SUM(I409:M409)/10</f>
        <v>33.6</v>
      </c>
      <c r="P409" s="3">
        <f>VLOOKUP(E409,Tabelka!$E$3:$F$7,2)</f>
        <v>8</v>
      </c>
      <c r="Q409" s="2">
        <f>VLOOKUP(F409,Tabelka!$E$3:$F$7,2)</f>
        <v>0</v>
      </c>
      <c r="R409" s="2">
        <f>VLOOKUP(G409,Tabelka!$E$3:$F$7,2)</f>
        <v>6</v>
      </c>
      <c r="S409" s="2">
        <f>VLOOKUP(H409,Tabelka!$E$3:$F$7,2)</f>
        <v>10</v>
      </c>
      <c r="T409" s="1">
        <f>SUM(P409:S409)</f>
        <v>24</v>
      </c>
      <c r="U409" s="1">
        <f>IF(D409=6,2,0)+C409</f>
        <v>5</v>
      </c>
      <c r="V409" s="2">
        <f>O409+T409+U409</f>
        <v>62.6</v>
      </c>
      <c r="W409" s="2">
        <f>COUNTIF(V$2:V$515,V409)</f>
        <v>1</v>
      </c>
      <c r="X409" s="2">
        <f>COUNTIF(I409:M409,100)</f>
        <v>0</v>
      </c>
      <c r="Y409" s="2">
        <f t="shared" si="12"/>
        <v>29</v>
      </c>
      <c r="Z409" s="2" t="str">
        <f t="shared" si="13"/>
        <v/>
      </c>
    </row>
    <row r="410" spans="1:26" x14ac:dyDescent="0.25">
      <c r="A410" s="2" t="s">
        <v>135</v>
      </c>
      <c r="B410" s="2" t="s">
        <v>38</v>
      </c>
      <c r="C410" s="2">
        <v>3</v>
      </c>
      <c r="D410" s="2">
        <v>6</v>
      </c>
      <c r="E410" s="2">
        <v>3</v>
      </c>
      <c r="F410" s="2">
        <v>6</v>
      </c>
      <c r="G410" s="2">
        <v>3</v>
      </c>
      <c r="H410" s="2">
        <v>5</v>
      </c>
      <c r="I410" s="2">
        <v>66</v>
      </c>
      <c r="J410" s="2">
        <v>42</v>
      </c>
      <c r="K410" s="2">
        <v>40</v>
      </c>
      <c r="L410" s="2">
        <v>91</v>
      </c>
      <c r="M410" s="2">
        <v>74</v>
      </c>
      <c r="N410" s="1">
        <f>AVERAGE(E410:H410)</f>
        <v>4.25</v>
      </c>
      <c r="O410" s="1">
        <f>SUM(I410:M410)/10</f>
        <v>31.3</v>
      </c>
      <c r="P410" s="3">
        <f>VLOOKUP(E410,Tabelka!$E$3:$F$7,2)</f>
        <v>4</v>
      </c>
      <c r="Q410" s="2">
        <f>VLOOKUP(F410,Tabelka!$E$3:$F$7,2)</f>
        <v>10</v>
      </c>
      <c r="R410" s="2">
        <f>VLOOKUP(G410,Tabelka!$E$3:$F$7,2)</f>
        <v>4</v>
      </c>
      <c r="S410" s="2">
        <f>VLOOKUP(H410,Tabelka!$E$3:$F$7,2)</f>
        <v>8</v>
      </c>
      <c r="T410" s="1">
        <f>SUM(P410:S410)</f>
        <v>26</v>
      </c>
      <c r="U410" s="1">
        <f>IF(D410=6,2,0)+C410</f>
        <v>5</v>
      </c>
      <c r="V410" s="2">
        <f>O410+T410+U410</f>
        <v>62.3</v>
      </c>
      <c r="W410" s="2">
        <f>COUNTIF(V$2:V$515,V410)</f>
        <v>1</v>
      </c>
      <c r="X410" s="2">
        <f>COUNTIF(I410:M410,100)</f>
        <v>0</v>
      </c>
      <c r="Y410" s="2">
        <f t="shared" si="12"/>
        <v>31</v>
      </c>
      <c r="Z410" s="2" t="str">
        <f t="shared" si="13"/>
        <v/>
      </c>
    </row>
    <row r="411" spans="1:26" x14ac:dyDescent="0.25">
      <c r="A411" s="2" t="s">
        <v>480</v>
      </c>
      <c r="B411" s="2" t="s">
        <v>477</v>
      </c>
      <c r="C411" s="2">
        <v>3</v>
      </c>
      <c r="D411" s="2">
        <v>2</v>
      </c>
      <c r="E411" s="2">
        <v>5</v>
      </c>
      <c r="F411" s="2">
        <v>5</v>
      </c>
      <c r="G411" s="2">
        <v>4</v>
      </c>
      <c r="H411" s="2">
        <v>5</v>
      </c>
      <c r="I411" s="2">
        <v>91</v>
      </c>
      <c r="J411" s="2">
        <v>53</v>
      </c>
      <c r="K411" s="2">
        <v>13</v>
      </c>
      <c r="L411" s="2">
        <v>58</v>
      </c>
      <c r="M411" s="2">
        <v>75</v>
      </c>
      <c r="N411" s="1">
        <f>AVERAGE(E411:H411)</f>
        <v>4.75</v>
      </c>
      <c r="O411" s="1">
        <f>SUM(I411:M411)/10</f>
        <v>29</v>
      </c>
      <c r="P411" s="3">
        <f>VLOOKUP(E411,Tabelka!$E$3:$F$7,2)</f>
        <v>8</v>
      </c>
      <c r="Q411" s="2">
        <f>VLOOKUP(F411,Tabelka!$E$3:$F$7,2)</f>
        <v>8</v>
      </c>
      <c r="R411" s="2">
        <f>VLOOKUP(G411,Tabelka!$E$3:$F$7,2)</f>
        <v>6</v>
      </c>
      <c r="S411" s="2">
        <f>VLOOKUP(H411,Tabelka!$E$3:$F$7,2)</f>
        <v>8</v>
      </c>
      <c r="T411" s="1">
        <f>SUM(P411:S411)</f>
        <v>30</v>
      </c>
      <c r="U411" s="1">
        <f>IF(D411=6,2,0)+C411</f>
        <v>3</v>
      </c>
      <c r="V411" s="2">
        <f>O411+T411+U411</f>
        <v>62</v>
      </c>
      <c r="W411" s="2">
        <f>COUNTIF(V$2:V$515,V411)</f>
        <v>1</v>
      </c>
      <c r="X411" s="2">
        <f>COUNTIF(I411:M411,100)</f>
        <v>0</v>
      </c>
      <c r="Y411" s="2">
        <f t="shared" si="12"/>
        <v>33</v>
      </c>
      <c r="Z411" s="2" t="str">
        <f t="shared" si="13"/>
        <v>TAK</v>
      </c>
    </row>
    <row r="412" spans="1:26" x14ac:dyDescent="0.25">
      <c r="A412" s="2" t="s">
        <v>474</v>
      </c>
      <c r="B412" s="2" t="s">
        <v>197</v>
      </c>
      <c r="C412" s="2">
        <v>7</v>
      </c>
      <c r="D412" s="2">
        <v>6</v>
      </c>
      <c r="E412" s="2">
        <v>5</v>
      </c>
      <c r="F412" s="2">
        <v>3</v>
      </c>
      <c r="G412" s="2">
        <v>3</v>
      </c>
      <c r="H412" s="2">
        <v>3</v>
      </c>
      <c r="I412" s="2">
        <v>71</v>
      </c>
      <c r="J412" s="2">
        <v>55</v>
      </c>
      <c r="K412" s="2">
        <v>33</v>
      </c>
      <c r="L412" s="2">
        <v>97</v>
      </c>
      <c r="M412" s="2">
        <v>73</v>
      </c>
      <c r="N412" s="1">
        <f>AVERAGE(E412:H412)</f>
        <v>3.5</v>
      </c>
      <c r="O412" s="1">
        <f>SUM(I412:M412)/10</f>
        <v>32.9</v>
      </c>
      <c r="P412" s="3">
        <f>VLOOKUP(E412,Tabelka!$E$3:$F$7,2)</f>
        <v>8</v>
      </c>
      <c r="Q412" s="2">
        <f>VLOOKUP(F412,Tabelka!$E$3:$F$7,2)</f>
        <v>4</v>
      </c>
      <c r="R412" s="2">
        <f>VLOOKUP(G412,Tabelka!$E$3:$F$7,2)</f>
        <v>4</v>
      </c>
      <c r="S412" s="2">
        <f>VLOOKUP(H412,Tabelka!$E$3:$F$7,2)</f>
        <v>4</v>
      </c>
      <c r="T412" s="1">
        <f>SUM(P412:S412)</f>
        <v>20</v>
      </c>
      <c r="U412" s="1">
        <f>IF(D412=6,2,0)+C412</f>
        <v>9</v>
      </c>
      <c r="V412" s="2">
        <f>O412+T412+U412</f>
        <v>61.9</v>
      </c>
      <c r="W412" s="2">
        <f>COUNTIF(V$2:V$515,V412)</f>
        <v>1</v>
      </c>
      <c r="X412" s="2">
        <f>COUNTIF(I412:M412,100)</f>
        <v>0</v>
      </c>
      <c r="Y412" s="2">
        <f t="shared" si="12"/>
        <v>29</v>
      </c>
      <c r="Z412" s="2" t="str">
        <f t="shared" si="13"/>
        <v/>
      </c>
    </row>
    <row r="413" spans="1:26" ht="30" x14ac:dyDescent="0.25">
      <c r="A413" s="2" t="s">
        <v>562</v>
      </c>
      <c r="B413" s="2" t="s">
        <v>369</v>
      </c>
      <c r="C413" s="2">
        <v>3</v>
      </c>
      <c r="D413" s="2">
        <v>3</v>
      </c>
      <c r="E413" s="2">
        <v>4</v>
      </c>
      <c r="F413" s="2">
        <v>4</v>
      </c>
      <c r="G413" s="2">
        <v>5</v>
      </c>
      <c r="H413" s="2">
        <v>5</v>
      </c>
      <c r="I413" s="2">
        <v>44</v>
      </c>
      <c r="J413" s="2">
        <v>90</v>
      </c>
      <c r="K413" s="2">
        <v>71</v>
      </c>
      <c r="L413" s="2">
        <v>41</v>
      </c>
      <c r="M413" s="2">
        <v>60</v>
      </c>
      <c r="N413" s="1">
        <f>AVERAGE(E413:H413)</f>
        <v>4.5</v>
      </c>
      <c r="O413" s="1">
        <f>SUM(I413:M413)/10</f>
        <v>30.6</v>
      </c>
      <c r="P413" s="3">
        <f>VLOOKUP(E413,Tabelka!$E$3:$F$7,2)</f>
        <v>6</v>
      </c>
      <c r="Q413" s="2">
        <f>VLOOKUP(F413,Tabelka!$E$3:$F$7,2)</f>
        <v>6</v>
      </c>
      <c r="R413" s="2">
        <f>VLOOKUP(G413,Tabelka!$E$3:$F$7,2)</f>
        <v>8</v>
      </c>
      <c r="S413" s="2">
        <f>VLOOKUP(H413,Tabelka!$E$3:$F$7,2)</f>
        <v>8</v>
      </c>
      <c r="T413" s="1">
        <f>SUM(P413:S413)</f>
        <v>28</v>
      </c>
      <c r="U413" s="1">
        <f>IF(D413=6,2,0)+C413</f>
        <v>3</v>
      </c>
      <c r="V413" s="2">
        <f>O413+T413+U413</f>
        <v>61.6</v>
      </c>
      <c r="W413" s="2">
        <f>COUNTIF(V$2:V$515,V413)</f>
        <v>1</v>
      </c>
      <c r="X413" s="2">
        <f>COUNTIF(I413:M413,100)</f>
        <v>0</v>
      </c>
      <c r="Y413" s="2">
        <f t="shared" si="12"/>
        <v>31</v>
      </c>
      <c r="Z413" s="2" t="str">
        <f t="shared" si="13"/>
        <v>TAK</v>
      </c>
    </row>
    <row r="414" spans="1:26" x14ac:dyDescent="0.25">
      <c r="A414" s="2" t="s">
        <v>295</v>
      </c>
      <c r="B414" s="2" t="s">
        <v>180</v>
      </c>
      <c r="C414" s="2">
        <v>2</v>
      </c>
      <c r="D414" s="2">
        <v>3</v>
      </c>
      <c r="E414" s="2">
        <v>6</v>
      </c>
      <c r="F414" s="2">
        <v>4</v>
      </c>
      <c r="G414" s="2">
        <v>5</v>
      </c>
      <c r="H414" s="2">
        <v>6</v>
      </c>
      <c r="I414" s="2">
        <v>68</v>
      </c>
      <c r="J414" s="2">
        <v>10</v>
      </c>
      <c r="K414" s="2">
        <v>64</v>
      </c>
      <c r="L414" s="2">
        <v>85</v>
      </c>
      <c r="M414" s="2">
        <v>26</v>
      </c>
      <c r="N414" s="1">
        <f>AVERAGE(E414:H414)</f>
        <v>5.25</v>
      </c>
      <c r="O414" s="1">
        <f>SUM(I414:M414)/10</f>
        <v>25.3</v>
      </c>
      <c r="P414" s="3">
        <f>VLOOKUP(E414,Tabelka!$E$3:$F$7,2)</f>
        <v>10</v>
      </c>
      <c r="Q414" s="2">
        <f>VLOOKUP(F414,Tabelka!$E$3:$F$7,2)</f>
        <v>6</v>
      </c>
      <c r="R414" s="2">
        <f>VLOOKUP(G414,Tabelka!$E$3:$F$7,2)</f>
        <v>8</v>
      </c>
      <c r="S414" s="2">
        <f>VLOOKUP(H414,Tabelka!$E$3:$F$7,2)</f>
        <v>10</v>
      </c>
      <c r="T414" s="1">
        <f>SUM(P414:S414)</f>
        <v>34</v>
      </c>
      <c r="U414" s="1">
        <f>IF(D414=6,2,0)+C414</f>
        <v>2</v>
      </c>
      <c r="V414" s="2">
        <f>O414+T414+U414</f>
        <v>61.3</v>
      </c>
      <c r="W414" s="2">
        <f>COUNTIF(V$2:V$515,V414)</f>
        <v>1</v>
      </c>
      <c r="X414" s="2">
        <f>COUNTIF(I414:M414,100)</f>
        <v>0</v>
      </c>
      <c r="Y414" s="2">
        <f t="shared" si="12"/>
        <v>36</v>
      </c>
      <c r="Z414" s="2" t="str">
        <f t="shared" si="13"/>
        <v>TAK</v>
      </c>
    </row>
    <row r="415" spans="1:26" x14ac:dyDescent="0.25">
      <c r="A415" s="2" t="s">
        <v>522</v>
      </c>
      <c r="B415" s="2" t="s">
        <v>288</v>
      </c>
      <c r="C415" s="2">
        <v>8</v>
      </c>
      <c r="D415" s="2">
        <v>2</v>
      </c>
      <c r="E415" s="2">
        <v>6</v>
      </c>
      <c r="F415" s="2">
        <v>2</v>
      </c>
      <c r="G415" s="2">
        <v>6</v>
      </c>
      <c r="H415" s="2">
        <v>5</v>
      </c>
      <c r="I415" s="2">
        <v>62</v>
      </c>
      <c r="J415" s="2">
        <v>49</v>
      </c>
      <c r="K415" s="2">
        <v>45</v>
      </c>
      <c r="L415" s="2">
        <v>42</v>
      </c>
      <c r="M415" s="2">
        <v>53</v>
      </c>
      <c r="N415" s="1">
        <f>AVERAGE(E415:H415)</f>
        <v>4.75</v>
      </c>
      <c r="O415" s="1">
        <f>SUM(I415:M415)/10</f>
        <v>25.1</v>
      </c>
      <c r="P415" s="3">
        <f>VLOOKUP(E415,Tabelka!$E$3:$F$7,2)</f>
        <v>10</v>
      </c>
      <c r="Q415" s="2">
        <f>VLOOKUP(F415,Tabelka!$E$3:$F$7,2)</f>
        <v>0</v>
      </c>
      <c r="R415" s="2">
        <f>VLOOKUP(G415,Tabelka!$E$3:$F$7,2)</f>
        <v>10</v>
      </c>
      <c r="S415" s="2">
        <f>VLOOKUP(H415,Tabelka!$E$3:$F$7,2)</f>
        <v>8</v>
      </c>
      <c r="T415" s="1">
        <f>SUM(P415:S415)</f>
        <v>28</v>
      </c>
      <c r="U415" s="1">
        <f>IF(D415=6,2,0)+C415</f>
        <v>8</v>
      </c>
      <c r="V415" s="2">
        <f>O415+T415+U415</f>
        <v>61.1</v>
      </c>
      <c r="W415" s="2">
        <f>COUNTIF(V$2:V$515,V415)</f>
        <v>1</v>
      </c>
      <c r="X415" s="2">
        <f>COUNTIF(I415:M415,100)</f>
        <v>0</v>
      </c>
      <c r="Y415" s="2">
        <f t="shared" si="12"/>
        <v>36</v>
      </c>
      <c r="Z415" s="2" t="str">
        <f t="shared" si="13"/>
        <v>TAK</v>
      </c>
    </row>
    <row r="416" spans="1:26" x14ac:dyDescent="0.25">
      <c r="A416" s="2" t="s">
        <v>181</v>
      </c>
      <c r="B416" s="2" t="s">
        <v>182</v>
      </c>
      <c r="C416" s="2">
        <v>7</v>
      </c>
      <c r="D416" s="2">
        <v>4</v>
      </c>
      <c r="E416" s="2">
        <v>6</v>
      </c>
      <c r="F416" s="2">
        <v>2</v>
      </c>
      <c r="G416" s="2">
        <v>5</v>
      </c>
      <c r="H416" s="2">
        <v>5</v>
      </c>
      <c r="I416" s="2">
        <v>90</v>
      </c>
      <c r="J416" s="2">
        <v>9</v>
      </c>
      <c r="K416" s="2">
        <v>61</v>
      </c>
      <c r="L416" s="2">
        <v>28</v>
      </c>
      <c r="M416" s="2">
        <v>92</v>
      </c>
      <c r="N416" s="1">
        <f>AVERAGE(E416:H416)</f>
        <v>4.5</v>
      </c>
      <c r="O416" s="1">
        <f>SUM(I416:M416)/10</f>
        <v>28</v>
      </c>
      <c r="P416" s="3">
        <f>VLOOKUP(E416,Tabelka!$E$3:$F$7,2)</f>
        <v>10</v>
      </c>
      <c r="Q416" s="2">
        <f>VLOOKUP(F416,Tabelka!$E$3:$F$7,2)</f>
        <v>0</v>
      </c>
      <c r="R416" s="2">
        <f>VLOOKUP(G416,Tabelka!$E$3:$F$7,2)</f>
        <v>8</v>
      </c>
      <c r="S416" s="2">
        <f>VLOOKUP(H416,Tabelka!$E$3:$F$7,2)</f>
        <v>8</v>
      </c>
      <c r="T416" s="1">
        <f>SUM(P416:S416)</f>
        <v>26</v>
      </c>
      <c r="U416" s="1">
        <f>IF(D416=6,2,0)+C416</f>
        <v>7</v>
      </c>
      <c r="V416" s="2">
        <f>O416+T416+U416</f>
        <v>61</v>
      </c>
      <c r="W416" s="2">
        <f>COUNTIF(V$2:V$515,V416)</f>
        <v>1</v>
      </c>
      <c r="X416" s="2">
        <f>COUNTIF(I416:M416,100)</f>
        <v>0</v>
      </c>
      <c r="Y416" s="2">
        <f t="shared" si="12"/>
        <v>33</v>
      </c>
      <c r="Z416" s="2" t="str">
        <f t="shared" si="13"/>
        <v>TAK</v>
      </c>
    </row>
    <row r="417" spans="1:26" x14ac:dyDescent="0.25">
      <c r="A417" s="2" t="s">
        <v>387</v>
      </c>
      <c r="B417" s="2" t="s">
        <v>388</v>
      </c>
      <c r="C417" s="2">
        <v>8</v>
      </c>
      <c r="D417" s="2">
        <v>2</v>
      </c>
      <c r="E417" s="2">
        <v>6</v>
      </c>
      <c r="F417" s="2">
        <v>4</v>
      </c>
      <c r="G417" s="2">
        <v>3</v>
      </c>
      <c r="H417" s="2">
        <v>2</v>
      </c>
      <c r="I417" s="2">
        <v>77</v>
      </c>
      <c r="J417" s="2">
        <v>98</v>
      </c>
      <c r="K417" s="2">
        <v>4</v>
      </c>
      <c r="L417" s="2">
        <v>85</v>
      </c>
      <c r="M417" s="2">
        <v>63</v>
      </c>
      <c r="N417" s="1">
        <f>AVERAGE(E417:H417)</f>
        <v>3.75</v>
      </c>
      <c r="O417" s="1">
        <f>SUM(I417:M417)/10</f>
        <v>32.700000000000003</v>
      </c>
      <c r="P417" s="3">
        <f>VLOOKUP(E417,Tabelka!$E$3:$F$7,2)</f>
        <v>10</v>
      </c>
      <c r="Q417" s="2">
        <f>VLOOKUP(F417,Tabelka!$E$3:$F$7,2)</f>
        <v>6</v>
      </c>
      <c r="R417" s="2">
        <f>VLOOKUP(G417,Tabelka!$E$3:$F$7,2)</f>
        <v>4</v>
      </c>
      <c r="S417" s="2">
        <f>VLOOKUP(H417,Tabelka!$E$3:$F$7,2)</f>
        <v>0</v>
      </c>
      <c r="T417" s="1">
        <f>SUM(P417:S417)</f>
        <v>20</v>
      </c>
      <c r="U417" s="1">
        <f>IF(D417=6,2,0)+C417</f>
        <v>8</v>
      </c>
      <c r="V417" s="2">
        <f>O417+T417+U417</f>
        <v>60.7</v>
      </c>
      <c r="W417" s="2">
        <f>COUNTIF(V$2:V$515,V417)</f>
        <v>1</v>
      </c>
      <c r="X417" s="2">
        <f>COUNTIF(I417:M417,100)</f>
        <v>0</v>
      </c>
      <c r="Y417" s="2">
        <f t="shared" si="12"/>
        <v>28</v>
      </c>
      <c r="Z417" s="2" t="str">
        <f t="shared" si="13"/>
        <v/>
      </c>
    </row>
    <row r="418" spans="1:26" x14ac:dyDescent="0.25">
      <c r="A418" s="2" t="s">
        <v>559</v>
      </c>
      <c r="B418" s="2" t="s">
        <v>145</v>
      </c>
      <c r="C418" s="2">
        <v>8</v>
      </c>
      <c r="D418" s="2">
        <v>2</v>
      </c>
      <c r="E418" s="2">
        <v>5</v>
      </c>
      <c r="F418" s="2">
        <v>2</v>
      </c>
      <c r="G418" s="2">
        <v>2</v>
      </c>
      <c r="H418" s="2">
        <v>6</v>
      </c>
      <c r="I418" s="2">
        <v>52</v>
      </c>
      <c r="J418" s="2">
        <v>90</v>
      </c>
      <c r="K418" s="2">
        <v>95</v>
      </c>
      <c r="L418" s="2">
        <v>83</v>
      </c>
      <c r="M418" s="2">
        <v>23</v>
      </c>
      <c r="N418" s="1">
        <f>AVERAGE(E418:H418)</f>
        <v>3.75</v>
      </c>
      <c r="O418" s="1">
        <f>SUM(I418:M418)/10</f>
        <v>34.299999999999997</v>
      </c>
      <c r="P418" s="3">
        <f>VLOOKUP(E418,Tabelka!$E$3:$F$7,2)</f>
        <v>8</v>
      </c>
      <c r="Q418" s="2">
        <f>VLOOKUP(F418,Tabelka!$E$3:$F$7,2)</f>
        <v>0</v>
      </c>
      <c r="R418" s="2">
        <f>VLOOKUP(G418,Tabelka!$E$3:$F$7,2)</f>
        <v>0</v>
      </c>
      <c r="S418" s="2">
        <f>VLOOKUP(H418,Tabelka!$E$3:$F$7,2)</f>
        <v>10</v>
      </c>
      <c r="T418" s="1">
        <f>SUM(P418:S418)</f>
        <v>18</v>
      </c>
      <c r="U418" s="1">
        <f>IF(D418=6,2,0)+C418</f>
        <v>8</v>
      </c>
      <c r="V418" s="2">
        <f>O418+T418+U418</f>
        <v>60.3</v>
      </c>
      <c r="W418" s="2">
        <f>COUNTIF(V$2:V$515,V418)</f>
        <v>1</v>
      </c>
      <c r="X418" s="2">
        <f>COUNTIF(I418:M418,100)</f>
        <v>0</v>
      </c>
      <c r="Y418" s="2">
        <f t="shared" si="12"/>
        <v>26</v>
      </c>
      <c r="Z418" s="2" t="str">
        <f t="shared" si="13"/>
        <v/>
      </c>
    </row>
    <row r="419" spans="1:26" x14ac:dyDescent="0.25">
      <c r="A419" s="2" t="s">
        <v>266</v>
      </c>
      <c r="B419" s="2" t="s">
        <v>199</v>
      </c>
      <c r="C419" s="2">
        <v>0</v>
      </c>
      <c r="D419" s="2">
        <v>2</v>
      </c>
      <c r="E419" s="2">
        <v>3</v>
      </c>
      <c r="F419" s="2">
        <v>4</v>
      </c>
      <c r="G419" s="2">
        <v>6</v>
      </c>
      <c r="H419" s="2">
        <v>6</v>
      </c>
      <c r="I419" s="2">
        <v>19</v>
      </c>
      <c r="J419" s="2">
        <v>82</v>
      </c>
      <c r="K419" s="2">
        <v>75</v>
      </c>
      <c r="L419" s="2">
        <v>35</v>
      </c>
      <c r="M419" s="2">
        <v>75</v>
      </c>
      <c r="N419" s="1">
        <f>AVERAGE(E419:H419)</f>
        <v>4.75</v>
      </c>
      <c r="O419" s="1">
        <f>SUM(I419:M419)/10</f>
        <v>28.6</v>
      </c>
      <c r="P419" s="3">
        <f>VLOOKUP(E419,Tabelka!$E$3:$F$7,2)</f>
        <v>4</v>
      </c>
      <c r="Q419" s="2">
        <f>VLOOKUP(F419,Tabelka!$E$3:$F$7,2)</f>
        <v>6</v>
      </c>
      <c r="R419" s="2">
        <f>VLOOKUP(G419,Tabelka!$E$3:$F$7,2)</f>
        <v>10</v>
      </c>
      <c r="S419" s="2">
        <f>VLOOKUP(H419,Tabelka!$E$3:$F$7,2)</f>
        <v>10</v>
      </c>
      <c r="T419" s="1">
        <f>SUM(P419:S419)</f>
        <v>30</v>
      </c>
      <c r="U419" s="1">
        <f>IF(D419=6,2,0)+C419</f>
        <v>0</v>
      </c>
      <c r="V419" s="2">
        <f>O419+T419+U419</f>
        <v>58.6</v>
      </c>
      <c r="W419" s="2">
        <f>COUNTIF(V$2:V$515,V419)</f>
        <v>1</v>
      </c>
      <c r="X419" s="2">
        <f>COUNTIF(I419:M419,100)</f>
        <v>0</v>
      </c>
      <c r="Y419" s="2">
        <f t="shared" si="12"/>
        <v>30</v>
      </c>
      <c r="Z419" s="2" t="str">
        <f t="shared" si="13"/>
        <v>TAK</v>
      </c>
    </row>
    <row r="420" spans="1:26" x14ac:dyDescent="0.25">
      <c r="A420" s="2" t="s">
        <v>511</v>
      </c>
      <c r="B420" s="2" t="s">
        <v>311</v>
      </c>
      <c r="C420" s="2">
        <v>8</v>
      </c>
      <c r="D420" s="2">
        <v>4</v>
      </c>
      <c r="E420" s="2">
        <v>5</v>
      </c>
      <c r="F420" s="2">
        <v>4</v>
      </c>
      <c r="G420" s="2">
        <v>5</v>
      </c>
      <c r="H420" s="2">
        <v>3</v>
      </c>
      <c r="I420" s="2">
        <v>24</v>
      </c>
      <c r="J420" s="2">
        <v>47</v>
      </c>
      <c r="K420" s="2">
        <v>99</v>
      </c>
      <c r="L420" s="2">
        <v>64</v>
      </c>
      <c r="M420" s="2">
        <v>11</v>
      </c>
      <c r="N420" s="1">
        <f>AVERAGE(E420:H420)</f>
        <v>4.25</v>
      </c>
      <c r="O420" s="1">
        <f>SUM(I420:M420)/10</f>
        <v>24.5</v>
      </c>
      <c r="P420" s="3">
        <f>VLOOKUP(E420,Tabelka!$E$3:$F$7,2)</f>
        <v>8</v>
      </c>
      <c r="Q420" s="2">
        <f>VLOOKUP(F420,Tabelka!$E$3:$F$7,2)</f>
        <v>6</v>
      </c>
      <c r="R420" s="2">
        <f>VLOOKUP(G420,Tabelka!$E$3:$F$7,2)</f>
        <v>8</v>
      </c>
      <c r="S420" s="2">
        <f>VLOOKUP(H420,Tabelka!$E$3:$F$7,2)</f>
        <v>4</v>
      </c>
      <c r="T420" s="1">
        <f>SUM(P420:S420)</f>
        <v>26</v>
      </c>
      <c r="U420" s="1">
        <f>IF(D420=6,2,0)+C420</f>
        <v>8</v>
      </c>
      <c r="V420" s="2">
        <f>O420+T420+U420</f>
        <v>58.5</v>
      </c>
      <c r="W420" s="2">
        <f>COUNTIF(V$2:V$515,V420)</f>
        <v>1</v>
      </c>
      <c r="X420" s="2">
        <f>COUNTIF(I420:M420,100)</f>
        <v>0</v>
      </c>
      <c r="Y420" s="2">
        <f t="shared" si="12"/>
        <v>34</v>
      </c>
      <c r="Z420" s="2" t="str">
        <f t="shared" si="13"/>
        <v>TAK</v>
      </c>
    </row>
    <row r="421" spans="1:26" x14ac:dyDescent="0.25">
      <c r="A421" s="2" t="s">
        <v>439</v>
      </c>
      <c r="B421" s="2" t="s">
        <v>395</v>
      </c>
      <c r="C421" s="2">
        <v>0</v>
      </c>
      <c r="D421" s="2">
        <v>3</v>
      </c>
      <c r="E421" s="2">
        <v>6</v>
      </c>
      <c r="F421" s="2">
        <v>4</v>
      </c>
      <c r="G421" s="2">
        <v>3</v>
      </c>
      <c r="H421" s="2">
        <v>6</v>
      </c>
      <c r="I421" s="2">
        <v>35</v>
      </c>
      <c r="J421" s="2">
        <v>41</v>
      </c>
      <c r="K421" s="2">
        <v>92</v>
      </c>
      <c r="L421" s="2">
        <v>96</v>
      </c>
      <c r="M421" s="2">
        <v>19</v>
      </c>
      <c r="N421" s="1">
        <f>AVERAGE(E421:H421)</f>
        <v>4.75</v>
      </c>
      <c r="O421" s="1">
        <f>SUM(I421:M421)/10</f>
        <v>28.3</v>
      </c>
      <c r="P421" s="3">
        <f>VLOOKUP(E421,Tabelka!$E$3:$F$7,2)</f>
        <v>10</v>
      </c>
      <c r="Q421" s="2">
        <f>VLOOKUP(F421,Tabelka!$E$3:$F$7,2)</f>
        <v>6</v>
      </c>
      <c r="R421" s="2">
        <f>VLOOKUP(G421,Tabelka!$E$3:$F$7,2)</f>
        <v>4</v>
      </c>
      <c r="S421" s="2">
        <f>VLOOKUP(H421,Tabelka!$E$3:$F$7,2)</f>
        <v>10</v>
      </c>
      <c r="T421" s="1">
        <f>SUM(P421:S421)</f>
        <v>30</v>
      </c>
      <c r="U421" s="1">
        <f>IF(D421=6,2,0)+C421</f>
        <v>0</v>
      </c>
      <c r="V421" s="2">
        <f>O421+T421+U421</f>
        <v>58.3</v>
      </c>
      <c r="W421" s="2">
        <f>COUNTIF(V$2:V$515,V421)</f>
        <v>1</v>
      </c>
      <c r="X421" s="2">
        <f>COUNTIF(I421:M421,100)</f>
        <v>0</v>
      </c>
      <c r="Y421" s="2">
        <f t="shared" si="12"/>
        <v>30</v>
      </c>
      <c r="Z421" s="2" t="str">
        <f t="shared" si="13"/>
        <v>TAK</v>
      </c>
    </row>
    <row r="422" spans="1:26" x14ac:dyDescent="0.25">
      <c r="A422" s="2" t="s">
        <v>79</v>
      </c>
      <c r="B422" s="2" t="s">
        <v>80</v>
      </c>
      <c r="C422" s="2">
        <v>2</v>
      </c>
      <c r="D422" s="2">
        <v>2</v>
      </c>
      <c r="E422" s="2">
        <v>4</v>
      </c>
      <c r="F422" s="2">
        <v>4</v>
      </c>
      <c r="G422" s="2">
        <v>4</v>
      </c>
      <c r="H422" s="2">
        <v>6</v>
      </c>
      <c r="I422" s="2">
        <v>30</v>
      </c>
      <c r="J422" s="2">
        <v>55</v>
      </c>
      <c r="K422" s="2">
        <v>59</v>
      </c>
      <c r="L422" s="2">
        <v>77</v>
      </c>
      <c r="M422" s="2">
        <v>58</v>
      </c>
      <c r="N422" s="1">
        <f>AVERAGE(E422:H422)</f>
        <v>4.5</v>
      </c>
      <c r="O422" s="1">
        <f>SUM(I422:M422)/10</f>
        <v>27.9</v>
      </c>
      <c r="P422" s="3">
        <f>VLOOKUP(E422,Tabelka!$E$3:$F$7,2)</f>
        <v>6</v>
      </c>
      <c r="Q422" s="2">
        <f>VLOOKUP(F422,Tabelka!$E$3:$F$7,2)</f>
        <v>6</v>
      </c>
      <c r="R422" s="2">
        <f>VLOOKUP(G422,Tabelka!$E$3:$F$7,2)</f>
        <v>6</v>
      </c>
      <c r="S422" s="2">
        <f>VLOOKUP(H422,Tabelka!$E$3:$F$7,2)</f>
        <v>10</v>
      </c>
      <c r="T422" s="1">
        <f>SUM(P422:S422)</f>
        <v>28</v>
      </c>
      <c r="U422" s="1">
        <f>IF(D422=6,2,0)+C422</f>
        <v>2</v>
      </c>
      <c r="V422" s="2">
        <f>O422+T422+U422</f>
        <v>57.9</v>
      </c>
      <c r="W422" s="2">
        <f>COUNTIF(V$2:V$515,V422)</f>
        <v>1</v>
      </c>
      <c r="X422" s="2">
        <f>COUNTIF(I422:M422,100)</f>
        <v>0</v>
      </c>
      <c r="Y422" s="2">
        <f t="shared" si="12"/>
        <v>30</v>
      </c>
      <c r="Z422" s="2" t="str">
        <f t="shared" si="13"/>
        <v>TAK</v>
      </c>
    </row>
    <row r="423" spans="1:26" x14ac:dyDescent="0.25">
      <c r="A423" s="2" t="s">
        <v>241</v>
      </c>
      <c r="B423" s="2" t="s">
        <v>242</v>
      </c>
      <c r="C423" s="2">
        <v>4</v>
      </c>
      <c r="D423" s="2">
        <v>6</v>
      </c>
      <c r="E423" s="2">
        <v>5</v>
      </c>
      <c r="F423" s="2">
        <v>3</v>
      </c>
      <c r="G423" s="2">
        <v>5</v>
      </c>
      <c r="H423" s="2">
        <v>4</v>
      </c>
      <c r="I423" s="2">
        <v>65</v>
      </c>
      <c r="J423" s="2">
        <v>34</v>
      </c>
      <c r="K423" s="2">
        <v>51</v>
      </c>
      <c r="L423" s="2">
        <v>38</v>
      </c>
      <c r="M423" s="2">
        <v>65</v>
      </c>
      <c r="N423" s="1">
        <f>AVERAGE(E423:H423)</f>
        <v>4.25</v>
      </c>
      <c r="O423" s="1">
        <f>SUM(I423:M423)/10</f>
        <v>25.3</v>
      </c>
      <c r="P423" s="3">
        <f>VLOOKUP(E423,Tabelka!$E$3:$F$7,2)</f>
        <v>8</v>
      </c>
      <c r="Q423" s="2">
        <f>VLOOKUP(F423,Tabelka!$E$3:$F$7,2)</f>
        <v>4</v>
      </c>
      <c r="R423" s="2">
        <f>VLOOKUP(G423,Tabelka!$E$3:$F$7,2)</f>
        <v>8</v>
      </c>
      <c r="S423" s="2">
        <f>VLOOKUP(H423,Tabelka!$E$3:$F$7,2)</f>
        <v>6</v>
      </c>
      <c r="T423" s="1">
        <f>SUM(P423:S423)</f>
        <v>26</v>
      </c>
      <c r="U423" s="1">
        <f>IF(D423=6,2,0)+C423</f>
        <v>6</v>
      </c>
      <c r="V423" s="2">
        <f>O423+T423+U423</f>
        <v>57.3</v>
      </c>
      <c r="W423" s="2">
        <f>COUNTIF(V$2:V$515,V423)</f>
        <v>1</v>
      </c>
      <c r="X423" s="2">
        <f>COUNTIF(I423:M423,100)</f>
        <v>0</v>
      </c>
      <c r="Y423" s="2">
        <f t="shared" si="12"/>
        <v>32</v>
      </c>
      <c r="Z423" s="2" t="str">
        <f t="shared" si="13"/>
        <v>TAK</v>
      </c>
    </row>
    <row r="424" spans="1:26" x14ac:dyDescent="0.25">
      <c r="A424" s="2" t="s">
        <v>339</v>
      </c>
      <c r="B424" s="2" t="s">
        <v>340</v>
      </c>
      <c r="C424" s="2">
        <v>6</v>
      </c>
      <c r="D424" s="2">
        <v>2</v>
      </c>
      <c r="E424" s="2">
        <v>5</v>
      </c>
      <c r="F424" s="2">
        <v>3</v>
      </c>
      <c r="G424" s="2">
        <v>5</v>
      </c>
      <c r="H424" s="2">
        <v>3</v>
      </c>
      <c r="I424" s="2">
        <v>95</v>
      </c>
      <c r="J424" s="2">
        <v>12</v>
      </c>
      <c r="K424" s="2">
        <v>76</v>
      </c>
      <c r="L424" s="2">
        <v>52</v>
      </c>
      <c r="M424" s="2">
        <v>36</v>
      </c>
      <c r="N424" s="1">
        <f>AVERAGE(E424:H424)</f>
        <v>4</v>
      </c>
      <c r="O424" s="1">
        <f>SUM(I424:M424)/10</f>
        <v>27.1</v>
      </c>
      <c r="P424" s="3">
        <f>VLOOKUP(E424,Tabelka!$E$3:$F$7,2)</f>
        <v>8</v>
      </c>
      <c r="Q424" s="2">
        <f>VLOOKUP(F424,Tabelka!$E$3:$F$7,2)</f>
        <v>4</v>
      </c>
      <c r="R424" s="2">
        <f>VLOOKUP(G424,Tabelka!$E$3:$F$7,2)</f>
        <v>8</v>
      </c>
      <c r="S424" s="2">
        <f>VLOOKUP(H424,Tabelka!$E$3:$F$7,2)</f>
        <v>4</v>
      </c>
      <c r="T424" s="1">
        <f>SUM(P424:S424)</f>
        <v>24</v>
      </c>
      <c r="U424" s="1">
        <f>IF(D424=6,2,0)+C424</f>
        <v>6</v>
      </c>
      <c r="V424" s="2">
        <f>O424+T424+U424</f>
        <v>57.1</v>
      </c>
      <c r="W424" s="2">
        <f>COUNTIF(V$2:V$515,V424)</f>
        <v>1</v>
      </c>
      <c r="X424" s="2">
        <f>COUNTIF(I424:M424,100)</f>
        <v>0</v>
      </c>
      <c r="Y424" s="2">
        <f t="shared" si="12"/>
        <v>30</v>
      </c>
      <c r="Z424" s="2" t="str">
        <f t="shared" si="13"/>
        <v>TAK</v>
      </c>
    </row>
    <row r="425" spans="1:26" x14ac:dyDescent="0.25">
      <c r="A425" s="2" t="s">
        <v>269</v>
      </c>
      <c r="B425" s="2" t="s">
        <v>205</v>
      </c>
      <c r="C425" s="2">
        <v>1</v>
      </c>
      <c r="D425" s="2">
        <v>2</v>
      </c>
      <c r="E425" s="2">
        <v>6</v>
      </c>
      <c r="F425" s="2">
        <v>4</v>
      </c>
      <c r="G425" s="2">
        <v>6</v>
      </c>
      <c r="H425" s="2">
        <v>5</v>
      </c>
      <c r="I425" s="2">
        <v>5</v>
      </c>
      <c r="J425" s="2">
        <v>79</v>
      </c>
      <c r="K425" s="2">
        <v>31</v>
      </c>
      <c r="L425" s="2">
        <v>60</v>
      </c>
      <c r="M425" s="2">
        <v>44</v>
      </c>
      <c r="N425" s="1">
        <f>AVERAGE(E425:H425)</f>
        <v>5.25</v>
      </c>
      <c r="O425" s="1">
        <f>SUM(I425:M425)/10</f>
        <v>21.9</v>
      </c>
      <c r="P425" s="3">
        <f>VLOOKUP(E425,Tabelka!$E$3:$F$7,2)</f>
        <v>10</v>
      </c>
      <c r="Q425" s="2">
        <f>VLOOKUP(F425,Tabelka!$E$3:$F$7,2)</f>
        <v>6</v>
      </c>
      <c r="R425" s="2">
        <f>VLOOKUP(G425,Tabelka!$E$3:$F$7,2)</f>
        <v>10</v>
      </c>
      <c r="S425" s="2">
        <f>VLOOKUP(H425,Tabelka!$E$3:$F$7,2)</f>
        <v>8</v>
      </c>
      <c r="T425" s="1">
        <f>SUM(P425:S425)</f>
        <v>34</v>
      </c>
      <c r="U425" s="1">
        <f>IF(D425=6,2,0)+C425</f>
        <v>1</v>
      </c>
      <c r="V425" s="2">
        <f>O425+T425+U425</f>
        <v>56.9</v>
      </c>
      <c r="W425" s="2">
        <f>COUNTIF(V$2:V$515,V425)</f>
        <v>1</v>
      </c>
      <c r="X425" s="2">
        <f>COUNTIF(I425:M425,100)</f>
        <v>0</v>
      </c>
      <c r="Y425" s="2">
        <f t="shared" si="12"/>
        <v>35</v>
      </c>
      <c r="Z425" s="2" t="str">
        <f t="shared" si="13"/>
        <v>TAK</v>
      </c>
    </row>
    <row r="426" spans="1:26" x14ac:dyDescent="0.25">
      <c r="A426" s="2" t="s">
        <v>641</v>
      </c>
      <c r="B426" s="2" t="s">
        <v>222</v>
      </c>
      <c r="C426" s="2">
        <v>5</v>
      </c>
      <c r="D426" s="2">
        <v>2</v>
      </c>
      <c r="E426" s="2">
        <v>5</v>
      </c>
      <c r="F426" s="2">
        <v>6</v>
      </c>
      <c r="G426" s="2">
        <v>2</v>
      </c>
      <c r="H426" s="2">
        <v>5</v>
      </c>
      <c r="I426" s="2">
        <v>39</v>
      </c>
      <c r="J426" s="2">
        <v>77</v>
      </c>
      <c r="K426" s="2">
        <v>37</v>
      </c>
      <c r="L426" s="2">
        <v>72</v>
      </c>
      <c r="M426" s="2">
        <v>32</v>
      </c>
      <c r="N426" s="1">
        <f>AVERAGE(E426:H426)</f>
        <v>4.5</v>
      </c>
      <c r="O426" s="1">
        <f>SUM(I426:M426)/10</f>
        <v>25.7</v>
      </c>
      <c r="P426" s="3">
        <f>VLOOKUP(E426,Tabelka!$E$3:$F$7,2)</f>
        <v>8</v>
      </c>
      <c r="Q426" s="2">
        <f>VLOOKUP(F426,Tabelka!$E$3:$F$7,2)</f>
        <v>10</v>
      </c>
      <c r="R426" s="2">
        <f>VLOOKUP(G426,Tabelka!$E$3:$F$7,2)</f>
        <v>0</v>
      </c>
      <c r="S426" s="2">
        <f>VLOOKUP(H426,Tabelka!$E$3:$F$7,2)</f>
        <v>8</v>
      </c>
      <c r="T426" s="1">
        <f>SUM(P426:S426)</f>
        <v>26</v>
      </c>
      <c r="U426" s="1">
        <f>IF(D426=6,2,0)+C426</f>
        <v>5</v>
      </c>
      <c r="V426" s="2">
        <f>O426+T426+U426</f>
        <v>56.7</v>
      </c>
      <c r="W426" s="2">
        <f>COUNTIF(V$2:V$515,V426)</f>
        <v>1</v>
      </c>
      <c r="X426" s="2">
        <f>COUNTIF(I426:M426,100)</f>
        <v>0</v>
      </c>
      <c r="Y426" s="2">
        <f t="shared" si="12"/>
        <v>31</v>
      </c>
      <c r="Z426" s="2" t="str">
        <f t="shared" si="13"/>
        <v>TAK</v>
      </c>
    </row>
    <row r="427" spans="1:26" x14ac:dyDescent="0.25">
      <c r="A427" s="2" t="s">
        <v>612</v>
      </c>
      <c r="B427" s="2" t="s">
        <v>164</v>
      </c>
      <c r="C427" s="2">
        <v>6</v>
      </c>
      <c r="D427" s="2">
        <v>4</v>
      </c>
      <c r="E427" s="2">
        <v>3</v>
      </c>
      <c r="F427" s="2">
        <v>2</v>
      </c>
      <c r="G427" s="2">
        <v>3</v>
      </c>
      <c r="H427" s="2">
        <v>5</v>
      </c>
      <c r="I427" s="2">
        <v>57</v>
      </c>
      <c r="J427" s="2">
        <v>67</v>
      </c>
      <c r="K427" s="2">
        <v>51</v>
      </c>
      <c r="L427" s="2">
        <v>92</v>
      </c>
      <c r="M427" s="2">
        <v>72</v>
      </c>
      <c r="N427" s="1">
        <f>AVERAGE(E427:H427)</f>
        <v>3.25</v>
      </c>
      <c r="O427" s="1">
        <f>SUM(I427:M427)/10</f>
        <v>33.9</v>
      </c>
      <c r="P427" s="3">
        <f>VLOOKUP(E427,Tabelka!$E$3:$F$7,2)</f>
        <v>4</v>
      </c>
      <c r="Q427" s="2">
        <f>VLOOKUP(F427,Tabelka!$E$3:$F$7,2)</f>
        <v>0</v>
      </c>
      <c r="R427" s="2">
        <f>VLOOKUP(G427,Tabelka!$E$3:$F$7,2)</f>
        <v>4</v>
      </c>
      <c r="S427" s="2">
        <f>VLOOKUP(H427,Tabelka!$E$3:$F$7,2)</f>
        <v>8</v>
      </c>
      <c r="T427" s="1">
        <f>SUM(P427:S427)</f>
        <v>16</v>
      </c>
      <c r="U427" s="1">
        <f>IF(D427=6,2,0)+C427</f>
        <v>6</v>
      </c>
      <c r="V427" s="2">
        <f>O427+T427+U427</f>
        <v>55.9</v>
      </c>
      <c r="W427" s="2">
        <f>COUNTIF(V$2:V$515,V427)</f>
        <v>1</v>
      </c>
      <c r="X427" s="2">
        <f>COUNTIF(I427:M427,100)</f>
        <v>0</v>
      </c>
      <c r="Y427" s="2">
        <f t="shared" si="12"/>
        <v>22</v>
      </c>
      <c r="Z427" s="2" t="str">
        <f t="shared" si="13"/>
        <v/>
      </c>
    </row>
    <row r="428" spans="1:26" x14ac:dyDescent="0.25">
      <c r="A428" s="2" t="s">
        <v>278</v>
      </c>
      <c r="B428" s="2" t="s">
        <v>279</v>
      </c>
      <c r="C428" s="2">
        <v>5</v>
      </c>
      <c r="D428" s="2">
        <v>6</v>
      </c>
      <c r="E428" s="2">
        <v>2</v>
      </c>
      <c r="F428" s="2">
        <v>5</v>
      </c>
      <c r="G428" s="2">
        <v>5</v>
      </c>
      <c r="H428" s="2">
        <v>5</v>
      </c>
      <c r="I428" s="2">
        <v>80</v>
      </c>
      <c r="J428" s="2">
        <v>54</v>
      </c>
      <c r="K428" s="2">
        <v>22</v>
      </c>
      <c r="L428" s="2">
        <v>26</v>
      </c>
      <c r="M428" s="2">
        <v>62</v>
      </c>
      <c r="N428" s="1">
        <f>AVERAGE(E428:H428)</f>
        <v>4.25</v>
      </c>
      <c r="O428" s="1">
        <f>SUM(I428:M428)/10</f>
        <v>24.4</v>
      </c>
      <c r="P428" s="3">
        <f>VLOOKUP(E428,Tabelka!$E$3:$F$7,2)</f>
        <v>0</v>
      </c>
      <c r="Q428" s="2">
        <f>VLOOKUP(F428,Tabelka!$E$3:$F$7,2)</f>
        <v>8</v>
      </c>
      <c r="R428" s="2">
        <f>VLOOKUP(G428,Tabelka!$E$3:$F$7,2)</f>
        <v>8</v>
      </c>
      <c r="S428" s="2">
        <f>VLOOKUP(H428,Tabelka!$E$3:$F$7,2)</f>
        <v>8</v>
      </c>
      <c r="T428" s="1">
        <f>SUM(P428:S428)</f>
        <v>24</v>
      </c>
      <c r="U428" s="1">
        <f>IF(D428=6,2,0)+C428</f>
        <v>7</v>
      </c>
      <c r="V428" s="2">
        <f>O428+T428+U428</f>
        <v>55.4</v>
      </c>
      <c r="W428" s="2">
        <f>COUNTIF(V$2:V$515,V428)</f>
        <v>1</v>
      </c>
      <c r="X428" s="2">
        <f>COUNTIF(I428:M428,100)</f>
        <v>0</v>
      </c>
      <c r="Y428" s="2">
        <f t="shared" si="12"/>
        <v>31</v>
      </c>
      <c r="Z428" s="2" t="str">
        <f t="shared" si="13"/>
        <v>TAK</v>
      </c>
    </row>
    <row r="429" spans="1:26" x14ac:dyDescent="0.25">
      <c r="A429" s="2" t="s">
        <v>470</v>
      </c>
      <c r="B429" s="2" t="s">
        <v>32</v>
      </c>
      <c r="C429" s="2">
        <v>1</v>
      </c>
      <c r="D429" s="2">
        <v>3</v>
      </c>
      <c r="E429" s="2">
        <v>3</v>
      </c>
      <c r="F429" s="2">
        <v>2</v>
      </c>
      <c r="G429" s="2">
        <v>5</v>
      </c>
      <c r="H429" s="2">
        <v>2</v>
      </c>
      <c r="I429" s="2">
        <v>84</v>
      </c>
      <c r="J429" s="2">
        <v>92</v>
      </c>
      <c r="K429" s="2">
        <v>92</v>
      </c>
      <c r="L429" s="2">
        <v>81</v>
      </c>
      <c r="M429" s="2">
        <v>68</v>
      </c>
      <c r="N429" s="1">
        <f>AVERAGE(E429:H429)</f>
        <v>3</v>
      </c>
      <c r="O429" s="1">
        <f>SUM(I429:M429)/10</f>
        <v>41.7</v>
      </c>
      <c r="P429" s="3">
        <f>VLOOKUP(E429,Tabelka!$E$3:$F$7,2)</f>
        <v>4</v>
      </c>
      <c r="Q429" s="2">
        <f>VLOOKUP(F429,Tabelka!$E$3:$F$7,2)</f>
        <v>0</v>
      </c>
      <c r="R429" s="2">
        <f>VLOOKUP(G429,Tabelka!$E$3:$F$7,2)</f>
        <v>8</v>
      </c>
      <c r="S429" s="2">
        <f>VLOOKUP(H429,Tabelka!$E$3:$F$7,2)</f>
        <v>0</v>
      </c>
      <c r="T429" s="1">
        <f>SUM(P429:S429)</f>
        <v>12</v>
      </c>
      <c r="U429" s="1">
        <f>IF(D429=6,2,0)+C429</f>
        <v>1</v>
      </c>
      <c r="V429" s="2">
        <f>O429+T429+U429</f>
        <v>54.7</v>
      </c>
      <c r="W429" s="2">
        <f>COUNTIF(V$2:V$515,V429)</f>
        <v>1</v>
      </c>
      <c r="X429" s="2">
        <f>COUNTIF(I429:M429,100)</f>
        <v>0</v>
      </c>
      <c r="Y429" s="2">
        <f t="shared" si="12"/>
        <v>13</v>
      </c>
      <c r="Z429" s="2" t="str">
        <f t="shared" si="13"/>
        <v/>
      </c>
    </row>
    <row r="430" spans="1:26" x14ac:dyDescent="0.25">
      <c r="A430" s="2" t="s">
        <v>219</v>
      </c>
      <c r="B430" s="2" t="s">
        <v>16</v>
      </c>
      <c r="C430" s="2">
        <v>6</v>
      </c>
      <c r="D430" s="2">
        <v>2</v>
      </c>
      <c r="E430" s="2">
        <v>4</v>
      </c>
      <c r="F430" s="2">
        <v>5</v>
      </c>
      <c r="G430" s="2">
        <v>6</v>
      </c>
      <c r="H430" s="2">
        <v>4</v>
      </c>
      <c r="I430" s="2">
        <v>21</v>
      </c>
      <c r="J430" s="2">
        <v>73</v>
      </c>
      <c r="K430" s="2">
        <v>39</v>
      </c>
      <c r="L430" s="2">
        <v>28</v>
      </c>
      <c r="M430" s="2">
        <v>25</v>
      </c>
      <c r="N430" s="1">
        <f>AVERAGE(E430:H430)</f>
        <v>4.75</v>
      </c>
      <c r="O430" s="1">
        <f>SUM(I430:M430)/10</f>
        <v>18.600000000000001</v>
      </c>
      <c r="P430" s="3">
        <f>VLOOKUP(E430,Tabelka!$E$3:$F$7,2)</f>
        <v>6</v>
      </c>
      <c r="Q430" s="2">
        <f>VLOOKUP(F430,Tabelka!$E$3:$F$7,2)</f>
        <v>8</v>
      </c>
      <c r="R430" s="2">
        <f>VLOOKUP(G430,Tabelka!$E$3:$F$7,2)</f>
        <v>10</v>
      </c>
      <c r="S430" s="2">
        <f>VLOOKUP(H430,Tabelka!$E$3:$F$7,2)</f>
        <v>6</v>
      </c>
      <c r="T430" s="1">
        <f>SUM(P430:S430)</f>
        <v>30</v>
      </c>
      <c r="U430" s="1">
        <f>IF(D430=6,2,0)+C430</f>
        <v>6</v>
      </c>
      <c r="V430" s="2">
        <f>O430+T430+U430</f>
        <v>54.6</v>
      </c>
      <c r="W430" s="2">
        <f>COUNTIF(V$2:V$515,V430)</f>
        <v>1</v>
      </c>
      <c r="X430" s="2">
        <f>COUNTIF(I430:M430,100)</f>
        <v>0</v>
      </c>
      <c r="Y430" s="2">
        <f t="shared" si="12"/>
        <v>36</v>
      </c>
      <c r="Z430" s="2" t="str">
        <f t="shared" si="13"/>
        <v>TAK</v>
      </c>
    </row>
    <row r="431" spans="1:26" x14ac:dyDescent="0.25">
      <c r="A431" s="2" t="s">
        <v>82</v>
      </c>
      <c r="B431" s="2" t="s">
        <v>83</v>
      </c>
      <c r="C431" s="2">
        <v>6</v>
      </c>
      <c r="D431" s="2">
        <v>2</v>
      </c>
      <c r="E431" s="2">
        <v>5</v>
      </c>
      <c r="F431" s="2">
        <v>3</v>
      </c>
      <c r="G431" s="2">
        <v>3</v>
      </c>
      <c r="H431" s="2">
        <v>6</v>
      </c>
      <c r="I431" s="2">
        <v>67</v>
      </c>
      <c r="J431" s="2">
        <v>98</v>
      </c>
      <c r="K431" s="2">
        <v>28</v>
      </c>
      <c r="L431" s="2">
        <v>6</v>
      </c>
      <c r="M431" s="2">
        <v>20</v>
      </c>
      <c r="N431" s="1">
        <f>AVERAGE(E431:H431)</f>
        <v>4.25</v>
      </c>
      <c r="O431" s="1">
        <f>SUM(I431:M431)/10</f>
        <v>21.9</v>
      </c>
      <c r="P431" s="3">
        <f>VLOOKUP(E431,Tabelka!$E$3:$F$7,2)</f>
        <v>8</v>
      </c>
      <c r="Q431" s="2">
        <f>VLOOKUP(F431,Tabelka!$E$3:$F$7,2)</f>
        <v>4</v>
      </c>
      <c r="R431" s="2">
        <f>VLOOKUP(G431,Tabelka!$E$3:$F$7,2)</f>
        <v>4</v>
      </c>
      <c r="S431" s="2">
        <f>VLOOKUP(H431,Tabelka!$E$3:$F$7,2)</f>
        <v>10</v>
      </c>
      <c r="T431" s="1">
        <f>SUM(P431:S431)</f>
        <v>26</v>
      </c>
      <c r="U431" s="1">
        <f>IF(D431=6,2,0)+C431</f>
        <v>6</v>
      </c>
      <c r="V431" s="2">
        <f>O431+T431+U431</f>
        <v>53.9</v>
      </c>
      <c r="W431" s="2">
        <f>COUNTIF(V$2:V$515,V431)</f>
        <v>1</v>
      </c>
      <c r="X431" s="2">
        <f>COUNTIF(I431:M431,100)</f>
        <v>0</v>
      </c>
      <c r="Y431" s="2">
        <f t="shared" si="12"/>
        <v>32</v>
      </c>
      <c r="Z431" s="2" t="str">
        <f t="shared" si="13"/>
        <v>TAK</v>
      </c>
    </row>
    <row r="432" spans="1:26" ht="30" x14ac:dyDescent="0.25">
      <c r="A432" s="2" t="s">
        <v>411</v>
      </c>
      <c r="B432" s="2" t="s">
        <v>412</v>
      </c>
      <c r="C432" s="2">
        <v>3</v>
      </c>
      <c r="D432" s="2">
        <v>2</v>
      </c>
      <c r="E432" s="2">
        <v>4</v>
      </c>
      <c r="F432" s="2">
        <v>2</v>
      </c>
      <c r="G432" s="2">
        <v>6</v>
      </c>
      <c r="H432" s="2">
        <v>6</v>
      </c>
      <c r="I432" s="2">
        <v>85</v>
      </c>
      <c r="J432" s="2">
        <v>91</v>
      </c>
      <c r="K432" s="2">
        <v>9</v>
      </c>
      <c r="L432" s="2">
        <v>9</v>
      </c>
      <c r="M432" s="2">
        <v>53</v>
      </c>
      <c r="N432" s="1">
        <f>AVERAGE(E432:H432)</f>
        <v>4.5</v>
      </c>
      <c r="O432" s="1">
        <f>SUM(I432:M432)/10</f>
        <v>24.7</v>
      </c>
      <c r="P432" s="3">
        <f>VLOOKUP(E432,Tabelka!$E$3:$F$7,2)</f>
        <v>6</v>
      </c>
      <c r="Q432" s="2">
        <f>VLOOKUP(F432,Tabelka!$E$3:$F$7,2)</f>
        <v>0</v>
      </c>
      <c r="R432" s="2">
        <f>VLOOKUP(G432,Tabelka!$E$3:$F$7,2)</f>
        <v>10</v>
      </c>
      <c r="S432" s="2">
        <f>VLOOKUP(H432,Tabelka!$E$3:$F$7,2)</f>
        <v>10</v>
      </c>
      <c r="T432" s="1">
        <f>SUM(P432:S432)</f>
        <v>26</v>
      </c>
      <c r="U432" s="1">
        <f>IF(D432=6,2,0)+C432</f>
        <v>3</v>
      </c>
      <c r="V432" s="2">
        <f>O432+T432+U432</f>
        <v>53.7</v>
      </c>
      <c r="W432" s="2">
        <f>COUNTIF(V$2:V$515,V432)</f>
        <v>1</v>
      </c>
      <c r="X432" s="2">
        <f>COUNTIF(I432:M432,100)</f>
        <v>0</v>
      </c>
      <c r="Y432" s="2">
        <f t="shared" si="12"/>
        <v>29</v>
      </c>
      <c r="Z432" s="2" t="str">
        <f t="shared" si="13"/>
        <v>TAK</v>
      </c>
    </row>
    <row r="433" spans="1:26" x14ac:dyDescent="0.25">
      <c r="A433" s="2" t="s">
        <v>40</v>
      </c>
      <c r="B433" s="2" t="s">
        <v>43</v>
      </c>
      <c r="C433" s="2">
        <v>0</v>
      </c>
      <c r="D433" s="2">
        <v>6</v>
      </c>
      <c r="E433" s="2">
        <v>3</v>
      </c>
      <c r="F433" s="2">
        <v>5</v>
      </c>
      <c r="G433" s="2">
        <v>6</v>
      </c>
      <c r="H433" s="2">
        <v>3</v>
      </c>
      <c r="I433" s="2">
        <v>67</v>
      </c>
      <c r="J433" s="2">
        <v>66</v>
      </c>
      <c r="K433" s="2">
        <v>56</v>
      </c>
      <c r="L433" s="2">
        <v>41</v>
      </c>
      <c r="M433" s="2">
        <v>26</v>
      </c>
      <c r="N433" s="1">
        <f>AVERAGE(E433:H433)</f>
        <v>4.25</v>
      </c>
      <c r="O433" s="1">
        <f>SUM(I433:M433)/10</f>
        <v>25.6</v>
      </c>
      <c r="P433" s="3">
        <f>VLOOKUP(E433,Tabelka!$E$3:$F$7,2)</f>
        <v>4</v>
      </c>
      <c r="Q433" s="2">
        <f>VLOOKUP(F433,Tabelka!$E$3:$F$7,2)</f>
        <v>8</v>
      </c>
      <c r="R433" s="2">
        <f>VLOOKUP(G433,Tabelka!$E$3:$F$7,2)</f>
        <v>10</v>
      </c>
      <c r="S433" s="2">
        <f>VLOOKUP(H433,Tabelka!$E$3:$F$7,2)</f>
        <v>4</v>
      </c>
      <c r="T433" s="1">
        <f>SUM(P433:S433)</f>
        <v>26</v>
      </c>
      <c r="U433" s="1">
        <f>IF(D433=6,2,0)+C433</f>
        <v>2</v>
      </c>
      <c r="V433" s="2">
        <f>O433+T433+U433</f>
        <v>53.6</v>
      </c>
      <c r="W433" s="2">
        <f>COUNTIF(V$2:V$515,V433)</f>
        <v>1</v>
      </c>
      <c r="X433" s="2">
        <f>COUNTIF(I433:M433,100)</f>
        <v>0</v>
      </c>
      <c r="Y433" s="2">
        <f t="shared" si="12"/>
        <v>28</v>
      </c>
      <c r="Z433" s="2" t="str">
        <f t="shared" si="13"/>
        <v>TAK</v>
      </c>
    </row>
    <row r="434" spans="1:26" ht="30" x14ac:dyDescent="0.25">
      <c r="A434" s="2" t="s">
        <v>423</v>
      </c>
      <c r="B434" s="2" t="s">
        <v>76</v>
      </c>
      <c r="C434" s="2">
        <v>5</v>
      </c>
      <c r="D434" s="2">
        <v>3</v>
      </c>
      <c r="E434" s="2">
        <v>3</v>
      </c>
      <c r="F434" s="2">
        <v>3</v>
      </c>
      <c r="G434" s="2">
        <v>4</v>
      </c>
      <c r="H434" s="2">
        <v>3</v>
      </c>
      <c r="I434" s="2">
        <v>97</v>
      </c>
      <c r="J434" s="2">
        <v>83</v>
      </c>
      <c r="K434" s="2">
        <v>27</v>
      </c>
      <c r="L434" s="2">
        <v>61</v>
      </c>
      <c r="M434" s="2">
        <v>34</v>
      </c>
      <c r="N434" s="1">
        <f>AVERAGE(E434:H434)</f>
        <v>3.25</v>
      </c>
      <c r="O434" s="1">
        <f>SUM(I434:M434)/10</f>
        <v>30.2</v>
      </c>
      <c r="P434" s="3">
        <f>VLOOKUP(E434,Tabelka!$E$3:$F$7,2)</f>
        <v>4</v>
      </c>
      <c r="Q434" s="2">
        <f>VLOOKUP(F434,Tabelka!$E$3:$F$7,2)</f>
        <v>4</v>
      </c>
      <c r="R434" s="2">
        <f>VLOOKUP(G434,Tabelka!$E$3:$F$7,2)</f>
        <v>6</v>
      </c>
      <c r="S434" s="2">
        <f>VLOOKUP(H434,Tabelka!$E$3:$F$7,2)</f>
        <v>4</v>
      </c>
      <c r="T434" s="1">
        <f>SUM(P434:S434)</f>
        <v>18</v>
      </c>
      <c r="U434" s="1">
        <f>IF(D434=6,2,0)+C434</f>
        <v>5</v>
      </c>
      <c r="V434" s="2">
        <f>O434+T434+U434</f>
        <v>53.2</v>
      </c>
      <c r="W434" s="2">
        <f>COUNTIF(V$2:V$515,V434)</f>
        <v>1</v>
      </c>
      <c r="X434" s="2">
        <f>COUNTIF(I434:M434,100)</f>
        <v>0</v>
      </c>
      <c r="Y434" s="2">
        <f t="shared" si="12"/>
        <v>23</v>
      </c>
      <c r="Z434" s="2" t="str">
        <f t="shared" si="13"/>
        <v/>
      </c>
    </row>
    <row r="435" spans="1:26" ht="30" x14ac:dyDescent="0.25">
      <c r="A435" s="2" t="s">
        <v>173</v>
      </c>
      <c r="B435" s="2" t="s">
        <v>174</v>
      </c>
      <c r="C435" s="2">
        <v>8</v>
      </c>
      <c r="D435" s="2">
        <v>3</v>
      </c>
      <c r="E435" s="2">
        <v>2</v>
      </c>
      <c r="F435" s="2">
        <v>6</v>
      </c>
      <c r="G435" s="2">
        <v>5</v>
      </c>
      <c r="H435" s="2">
        <v>3</v>
      </c>
      <c r="I435" s="2">
        <v>41</v>
      </c>
      <c r="J435" s="2">
        <v>29</v>
      </c>
      <c r="K435" s="2">
        <v>52</v>
      </c>
      <c r="L435" s="2">
        <v>81</v>
      </c>
      <c r="M435" s="2">
        <v>26</v>
      </c>
      <c r="N435" s="1">
        <f>AVERAGE(E435:H435)</f>
        <v>4</v>
      </c>
      <c r="O435" s="1">
        <f>SUM(I435:M435)/10</f>
        <v>22.9</v>
      </c>
      <c r="P435" s="3">
        <f>VLOOKUP(E435,Tabelka!$E$3:$F$7,2)</f>
        <v>0</v>
      </c>
      <c r="Q435" s="2">
        <f>VLOOKUP(F435,Tabelka!$E$3:$F$7,2)</f>
        <v>10</v>
      </c>
      <c r="R435" s="2">
        <f>VLOOKUP(G435,Tabelka!$E$3:$F$7,2)</f>
        <v>8</v>
      </c>
      <c r="S435" s="2">
        <f>VLOOKUP(H435,Tabelka!$E$3:$F$7,2)</f>
        <v>4</v>
      </c>
      <c r="T435" s="1">
        <f>SUM(P435:S435)</f>
        <v>22</v>
      </c>
      <c r="U435" s="1">
        <f>IF(D435=6,2,0)+C435</f>
        <v>8</v>
      </c>
      <c r="V435" s="2">
        <f>O435+T435+U435</f>
        <v>52.9</v>
      </c>
      <c r="W435" s="2">
        <f>COUNTIF(V$2:V$515,V435)</f>
        <v>1</v>
      </c>
      <c r="X435" s="2">
        <f>COUNTIF(I435:M435,100)</f>
        <v>0</v>
      </c>
      <c r="Y435" s="2">
        <f t="shared" si="12"/>
        <v>30</v>
      </c>
      <c r="Z435" s="2" t="str">
        <f t="shared" si="13"/>
        <v>TAK</v>
      </c>
    </row>
    <row r="436" spans="1:26" x14ac:dyDescent="0.25">
      <c r="A436" s="2" t="s">
        <v>172</v>
      </c>
      <c r="B436" s="2" t="s">
        <v>130</v>
      </c>
      <c r="C436" s="2">
        <v>6</v>
      </c>
      <c r="D436" s="2">
        <v>2</v>
      </c>
      <c r="E436" s="2">
        <v>3</v>
      </c>
      <c r="F436" s="2">
        <v>2</v>
      </c>
      <c r="G436" s="2">
        <v>3</v>
      </c>
      <c r="H436" s="2">
        <v>6</v>
      </c>
      <c r="I436" s="2">
        <v>67</v>
      </c>
      <c r="J436" s="2">
        <v>74</v>
      </c>
      <c r="K436" s="2">
        <v>49</v>
      </c>
      <c r="L436" s="2">
        <v>43</v>
      </c>
      <c r="M436" s="2">
        <v>52</v>
      </c>
      <c r="N436" s="1">
        <f>AVERAGE(E436:H436)</f>
        <v>3.5</v>
      </c>
      <c r="O436" s="1">
        <f>SUM(I436:M436)/10</f>
        <v>28.5</v>
      </c>
      <c r="P436" s="3">
        <f>VLOOKUP(E436,Tabelka!$E$3:$F$7,2)</f>
        <v>4</v>
      </c>
      <c r="Q436" s="2">
        <f>VLOOKUP(F436,Tabelka!$E$3:$F$7,2)</f>
        <v>0</v>
      </c>
      <c r="R436" s="2">
        <f>VLOOKUP(G436,Tabelka!$E$3:$F$7,2)</f>
        <v>4</v>
      </c>
      <c r="S436" s="2">
        <f>VLOOKUP(H436,Tabelka!$E$3:$F$7,2)</f>
        <v>10</v>
      </c>
      <c r="T436" s="1">
        <f>SUM(P436:S436)</f>
        <v>18</v>
      </c>
      <c r="U436" s="1">
        <f>IF(D436=6,2,0)+C436</f>
        <v>6</v>
      </c>
      <c r="V436" s="2">
        <f>O436+T436+U436</f>
        <v>52.5</v>
      </c>
      <c r="W436" s="2">
        <f>COUNTIF(V$2:V$515,V436)</f>
        <v>1</v>
      </c>
      <c r="X436" s="2">
        <f>COUNTIF(I436:M436,100)</f>
        <v>0</v>
      </c>
      <c r="Y436" s="2">
        <f t="shared" si="12"/>
        <v>24</v>
      </c>
      <c r="Z436" s="2" t="str">
        <f t="shared" si="13"/>
        <v/>
      </c>
    </row>
    <row r="437" spans="1:26" x14ac:dyDescent="0.25">
      <c r="A437" s="2" t="s">
        <v>365</v>
      </c>
      <c r="B437" s="2" t="s">
        <v>16</v>
      </c>
      <c r="C437" s="2">
        <v>8</v>
      </c>
      <c r="D437" s="2">
        <v>5</v>
      </c>
      <c r="E437" s="2">
        <v>4</v>
      </c>
      <c r="F437" s="2">
        <v>4</v>
      </c>
      <c r="G437" s="2">
        <v>4</v>
      </c>
      <c r="H437" s="2">
        <v>3</v>
      </c>
      <c r="I437" s="2">
        <v>39</v>
      </c>
      <c r="J437" s="2">
        <v>45</v>
      </c>
      <c r="K437" s="2">
        <v>68</v>
      </c>
      <c r="L437" s="2">
        <v>26</v>
      </c>
      <c r="M437" s="2">
        <v>30</v>
      </c>
      <c r="N437" s="1">
        <f>AVERAGE(E437:H437)</f>
        <v>3.75</v>
      </c>
      <c r="O437" s="1">
        <f>SUM(I437:M437)/10</f>
        <v>20.8</v>
      </c>
      <c r="P437" s="3">
        <f>VLOOKUP(E437,Tabelka!$E$3:$F$7,2)</f>
        <v>6</v>
      </c>
      <c r="Q437" s="2">
        <f>VLOOKUP(F437,Tabelka!$E$3:$F$7,2)</f>
        <v>6</v>
      </c>
      <c r="R437" s="2">
        <f>VLOOKUP(G437,Tabelka!$E$3:$F$7,2)</f>
        <v>6</v>
      </c>
      <c r="S437" s="2">
        <f>VLOOKUP(H437,Tabelka!$E$3:$F$7,2)</f>
        <v>4</v>
      </c>
      <c r="T437" s="1">
        <f>SUM(P437:S437)</f>
        <v>22</v>
      </c>
      <c r="U437" s="1">
        <f>IF(D437=6,2,0)+C437</f>
        <v>8</v>
      </c>
      <c r="V437" s="2">
        <f>O437+T437+U437</f>
        <v>50.8</v>
      </c>
      <c r="W437" s="2">
        <f>COUNTIF(V$2:V$515,V437)</f>
        <v>1</v>
      </c>
      <c r="X437" s="2">
        <f>COUNTIF(I437:M437,100)</f>
        <v>0</v>
      </c>
      <c r="Y437" s="2">
        <f t="shared" si="12"/>
        <v>30</v>
      </c>
      <c r="Z437" s="2" t="str">
        <f t="shared" si="13"/>
        <v>TAK</v>
      </c>
    </row>
    <row r="438" spans="1:26" x14ac:dyDescent="0.25">
      <c r="A438" s="2" t="s">
        <v>552</v>
      </c>
      <c r="B438" s="2" t="s">
        <v>553</v>
      </c>
      <c r="C438" s="2">
        <v>0</v>
      </c>
      <c r="D438" s="2">
        <v>5</v>
      </c>
      <c r="E438" s="2">
        <v>2</v>
      </c>
      <c r="F438" s="2">
        <v>4</v>
      </c>
      <c r="G438" s="2">
        <v>4</v>
      </c>
      <c r="H438" s="2">
        <v>4</v>
      </c>
      <c r="I438" s="2">
        <v>68</v>
      </c>
      <c r="J438" s="2">
        <v>77</v>
      </c>
      <c r="K438" s="2">
        <v>39</v>
      </c>
      <c r="L438" s="2">
        <v>95</v>
      </c>
      <c r="M438" s="2">
        <v>42</v>
      </c>
      <c r="N438" s="1">
        <f>AVERAGE(E438:H438)</f>
        <v>3.5</v>
      </c>
      <c r="O438" s="1">
        <f>SUM(I438:M438)/10</f>
        <v>32.1</v>
      </c>
      <c r="P438" s="3">
        <f>VLOOKUP(E438,Tabelka!$E$3:$F$7,2)</f>
        <v>0</v>
      </c>
      <c r="Q438" s="2">
        <f>VLOOKUP(F438,Tabelka!$E$3:$F$7,2)</f>
        <v>6</v>
      </c>
      <c r="R438" s="2">
        <f>VLOOKUP(G438,Tabelka!$E$3:$F$7,2)</f>
        <v>6</v>
      </c>
      <c r="S438" s="2">
        <f>VLOOKUP(H438,Tabelka!$E$3:$F$7,2)</f>
        <v>6</v>
      </c>
      <c r="T438" s="1">
        <f>SUM(P438:S438)</f>
        <v>18</v>
      </c>
      <c r="U438" s="1">
        <f>IF(D438=6,2,0)+C438</f>
        <v>0</v>
      </c>
      <c r="V438" s="2">
        <f>O438+T438+U438</f>
        <v>50.1</v>
      </c>
      <c r="W438" s="2">
        <f>COUNTIF(V$2:V$515,V438)</f>
        <v>1</v>
      </c>
      <c r="X438" s="2">
        <f>COUNTIF(I438:M438,100)</f>
        <v>0</v>
      </c>
      <c r="Y438" s="2">
        <f t="shared" si="12"/>
        <v>18</v>
      </c>
      <c r="Z438" s="2" t="str">
        <f t="shared" si="13"/>
        <v/>
      </c>
    </row>
    <row r="439" spans="1:26" x14ac:dyDescent="0.25">
      <c r="A439" s="2" t="s">
        <v>73</v>
      </c>
      <c r="B439" s="2" t="s">
        <v>74</v>
      </c>
      <c r="C439" s="2">
        <v>2</v>
      </c>
      <c r="D439" s="2">
        <v>2</v>
      </c>
      <c r="E439" s="2">
        <v>6</v>
      </c>
      <c r="F439" s="2">
        <v>5</v>
      </c>
      <c r="G439" s="2">
        <v>4</v>
      </c>
      <c r="H439" s="2">
        <v>5</v>
      </c>
      <c r="I439" s="2">
        <v>34</v>
      </c>
      <c r="J439" s="2">
        <v>59</v>
      </c>
      <c r="K439" s="2">
        <v>59</v>
      </c>
      <c r="L439" s="2">
        <v>7</v>
      </c>
      <c r="M439" s="2">
        <v>1</v>
      </c>
      <c r="N439" s="1">
        <f>AVERAGE(E439:H439)</f>
        <v>5</v>
      </c>
      <c r="O439" s="1">
        <f>SUM(I439:M439)/10</f>
        <v>16</v>
      </c>
      <c r="P439" s="3">
        <f>VLOOKUP(E439,Tabelka!$E$3:$F$7,2)</f>
        <v>10</v>
      </c>
      <c r="Q439" s="2">
        <f>VLOOKUP(F439,Tabelka!$E$3:$F$7,2)</f>
        <v>8</v>
      </c>
      <c r="R439" s="2">
        <f>VLOOKUP(G439,Tabelka!$E$3:$F$7,2)</f>
        <v>6</v>
      </c>
      <c r="S439" s="2">
        <f>VLOOKUP(H439,Tabelka!$E$3:$F$7,2)</f>
        <v>8</v>
      </c>
      <c r="T439" s="1">
        <f>SUM(P439:S439)</f>
        <v>32</v>
      </c>
      <c r="U439" s="1">
        <f>IF(D439=6,2,0)+C439</f>
        <v>2</v>
      </c>
      <c r="V439" s="2">
        <f>O439+T439+U439</f>
        <v>50</v>
      </c>
      <c r="W439" s="2">
        <f>COUNTIF(V$2:V$515,V439)</f>
        <v>1</v>
      </c>
      <c r="X439" s="2">
        <f>COUNTIF(I439:M439,100)</f>
        <v>0</v>
      </c>
      <c r="Y439" s="2">
        <f t="shared" si="12"/>
        <v>34</v>
      </c>
      <c r="Z439" s="2" t="str">
        <f t="shared" si="13"/>
        <v>TAK</v>
      </c>
    </row>
    <row r="440" spans="1:26" x14ac:dyDescent="0.25">
      <c r="A440" s="2" t="s">
        <v>144</v>
      </c>
      <c r="B440" s="2" t="s">
        <v>145</v>
      </c>
      <c r="C440" s="2">
        <v>2</v>
      </c>
      <c r="D440" s="2">
        <v>3</v>
      </c>
      <c r="E440" s="2">
        <v>3</v>
      </c>
      <c r="F440" s="2">
        <v>5</v>
      </c>
      <c r="G440" s="2">
        <v>6</v>
      </c>
      <c r="H440" s="2">
        <v>6</v>
      </c>
      <c r="I440" s="2">
        <v>32</v>
      </c>
      <c r="J440" s="2">
        <v>27</v>
      </c>
      <c r="K440" s="2">
        <v>15</v>
      </c>
      <c r="L440" s="2">
        <v>59</v>
      </c>
      <c r="M440" s="2">
        <v>26</v>
      </c>
      <c r="N440" s="1">
        <f>AVERAGE(E440:H440)</f>
        <v>5</v>
      </c>
      <c r="O440" s="1">
        <f>SUM(I440:M440)/10</f>
        <v>15.9</v>
      </c>
      <c r="P440" s="3">
        <f>VLOOKUP(E440,Tabelka!$E$3:$F$7,2)</f>
        <v>4</v>
      </c>
      <c r="Q440" s="2">
        <f>VLOOKUP(F440,Tabelka!$E$3:$F$7,2)</f>
        <v>8</v>
      </c>
      <c r="R440" s="2">
        <f>VLOOKUP(G440,Tabelka!$E$3:$F$7,2)</f>
        <v>10</v>
      </c>
      <c r="S440" s="2">
        <f>VLOOKUP(H440,Tabelka!$E$3:$F$7,2)</f>
        <v>10</v>
      </c>
      <c r="T440" s="1">
        <f>SUM(P440:S440)</f>
        <v>32</v>
      </c>
      <c r="U440" s="1">
        <f>IF(D440=6,2,0)+C440</f>
        <v>2</v>
      </c>
      <c r="V440" s="2">
        <f>O440+T440+U440</f>
        <v>49.9</v>
      </c>
      <c r="W440" s="2">
        <f>COUNTIF(V$2:V$515,V440)</f>
        <v>1</v>
      </c>
      <c r="X440" s="2">
        <f>COUNTIF(I440:M440,100)</f>
        <v>0</v>
      </c>
      <c r="Y440" s="2">
        <f t="shared" si="12"/>
        <v>34</v>
      </c>
      <c r="Z440" s="2" t="str">
        <f t="shared" si="13"/>
        <v>TAK</v>
      </c>
    </row>
    <row r="441" spans="1:26" x14ac:dyDescent="0.25">
      <c r="A441" s="2" t="s">
        <v>595</v>
      </c>
      <c r="B441" s="2" t="s">
        <v>177</v>
      </c>
      <c r="C441" s="2">
        <v>4</v>
      </c>
      <c r="D441" s="2">
        <v>2</v>
      </c>
      <c r="E441" s="2">
        <v>4</v>
      </c>
      <c r="F441" s="2">
        <v>5</v>
      </c>
      <c r="G441" s="2">
        <v>4</v>
      </c>
      <c r="H441" s="2">
        <v>2</v>
      </c>
      <c r="I441" s="2">
        <v>9</v>
      </c>
      <c r="J441" s="2">
        <v>47</v>
      </c>
      <c r="K441" s="2">
        <v>56</v>
      </c>
      <c r="L441" s="2">
        <v>89</v>
      </c>
      <c r="M441" s="2">
        <v>55</v>
      </c>
      <c r="N441" s="1">
        <f>AVERAGE(E441:H441)</f>
        <v>3.75</v>
      </c>
      <c r="O441" s="1">
        <f>SUM(I441:M441)/10</f>
        <v>25.6</v>
      </c>
      <c r="P441" s="3">
        <f>VLOOKUP(E441,Tabelka!$E$3:$F$7,2)</f>
        <v>6</v>
      </c>
      <c r="Q441" s="2">
        <f>VLOOKUP(F441,Tabelka!$E$3:$F$7,2)</f>
        <v>8</v>
      </c>
      <c r="R441" s="2">
        <f>VLOOKUP(G441,Tabelka!$E$3:$F$7,2)</f>
        <v>6</v>
      </c>
      <c r="S441" s="2">
        <f>VLOOKUP(H441,Tabelka!$E$3:$F$7,2)</f>
        <v>0</v>
      </c>
      <c r="T441" s="1">
        <f>SUM(P441:S441)</f>
        <v>20</v>
      </c>
      <c r="U441" s="1">
        <f>IF(D441=6,2,0)+C441</f>
        <v>4</v>
      </c>
      <c r="V441" s="2">
        <f>O441+T441+U441</f>
        <v>49.6</v>
      </c>
      <c r="W441" s="2">
        <f>COUNTIF(V$2:V$515,V441)</f>
        <v>1</v>
      </c>
      <c r="X441" s="2">
        <f>COUNTIF(I441:M441,100)</f>
        <v>0</v>
      </c>
      <c r="Y441" s="2">
        <f t="shared" si="12"/>
        <v>24</v>
      </c>
      <c r="Z441" s="2" t="str">
        <f t="shared" si="13"/>
        <v/>
      </c>
    </row>
    <row r="442" spans="1:26" x14ac:dyDescent="0.25">
      <c r="A442" s="2" t="s">
        <v>163</v>
      </c>
      <c r="B442" s="2" t="s">
        <v>164</v>
      </c>
      <c r="C442" s="2">
        <v>6</v>
      </c>
      <c r="D442" s="2">
        <v>6</v>
      </c>
      <c r="E442" s="2">
        <v>4</v>
      </c>
      <c r="F442" s="2">
        <v>3</v>
      </c>
      <c r="G442" s="2">
        <v>2</v>
      </c>
      <c r="H442" s="2">
        <v>3</v>
      </c>
      <c r="I442" s="2">
        <v>88</v>
      </c>
      <c r="J442" s="2">
        <v>10</v>
      </c>
      <c r="K442" s="2">
        <v>92</v>
      </c>
      <c r="L442" s="2">
        <v>82</v>
      </c>
      <c r="M442" s="2">
        <v>2</v>
      </c>
      <c r="N442" s="1">
        <f>AVERAGE(E442:H442)</f>
        <v>3</v>
      </c>
      <c r="O442" s="1">
        <f>SUM(I442:M442)/10</f>
        <v>27.4</v>
      </c>
      <c r="P442" s="3">
        <f>VLOOKUP(E442,Tabelka!$E$3:$F$7,2)</f>
        <v>6</v>
      </c>
      <c r="Q442" s="2">
        <f>VLOOKUP(F442,Tabelka!$E$3:$F$7,2)</f>
        <v>4</v>
      </c>
      <c r="R442" s="2">
        <f>VLOOKUP(G442,Tabelka!$E$3:$F$7,2)</f>
        <v>0</v>
      </c>
      <c r="S442" s="2">
        <f>VLOOKUP(H442,Tabelka!$E$3:$F$7,2)</f>
        <v>4</v>
      </c>
      <c r="T442" s="1">
        <f>SUM(P442:S442)</f>
        <v>14</v>
      </c>
      <c r="U442" s="1">
        <f>IF(D442=6,2,0)+C442</f>
        <v>8</v>
      </c>
      <c r="V442" s="2">
        <f>O442+T442+U442</f>
        <v>49.4</v>
      </c>
      <c r="W442" s="2">
        <f>COUNTIF(V$2:V$515,V442)</f>
        <v>1</v>
      </c>
      <c r="X442" s="2">
        <f>COUNTIF(I442:M442,100)</f>
        <v>0</v>
      </c>
      <c r="Y442" s="2">
        <f t="shared" si="12"/>
        <v>22</v>
      </c>
      <c r="Z442" s="2" t="str">
        <f t="shared" si="13"/>
        <v/>
      </c>
    </row>
    <row r="443" spans="1:26" x14ac:dyDescent="0.25">
      <c r="A443" s="2" t="s">
        <v>443</v>
      </c>
      <c r="B443" s="2" t="s">
        <v>357</v>
      </c>
      <c r="C443" s="2">
        <v>2</v>
      </c>
      <c r="D443" s="2">
        <v>6</v>
      </c>
      <c r="E443" s="2">
        <v>6</v>
      </c>
      <c r="F443" s="2">
        <v>4</v>
      </c>
      <c r="G443" s="2">
        <v>6</v>
      </c>
      <c r="H443" s="2">
        <v>2</v>
      </c>
      <c r="I443" s="2">
        <v>68</v>
      </c>
      <c r="J443" s="2">
        <v>15</v>
      </c>
      <c r="K443" s="2">
        <v>53</v>
      </c>
      <c r="L443" s="2">
        <v>47</v>
      </c>
      <c r="M443" s="2">
        <v>8</v>
      </c>
      <c r="N443" s="1">
        <f>AVERAGE(E443:H443)</f>
        <v>4.5</v>
      </c>
      <c r="O443" s="1">
        <f>SUM(I443:M443)/10</f>
        <v>19.100000000000001</v>
      </c>
      <c r="P443" s="3">
        <f>VLOOKUP(E443,Tabelka!$E$3:$F$7,2)</f>
        <v>10</v>
      </c>
      <c r="Q443" s="2">
        <f>VLOOKUP(F443,Tabelka!$E$3:$F$7,2)</f>
        <v>6</v>
      </c>
      <c r="R443" s="2">
        <f>VLOOKUP(G443,Tabelka!$E$3:$F$7,2)</f>
        <v>10</v>
      </c>
      <c r="S443" s="2">
        <f>VLOOKUP(H443,Tabelka!$E$3:$F$7,2)</f>
        <v>0</v>
      </c>
      <c r="T443" s="1">
        <f>SUM(P443:S443)</f>
        <v>26</v>
      </c>
      <c r="U443" s="1">
        <f>IF(D443=6,2,0)+C443</f>
        <v>4</v>
      </c>
      <c r="V443" s="2">
        <f>O443+T443+U443</f>
        <v>49.1</v>
      </c>
      <c r="W443" s="2">
        <f>COUNTIF(V$2:V$515,V443)</f>
        <v>1</v>
      </c>
      <c r="X443" s="2">
        <f>COUNTIF(I443:M443,100)</f>
        <v>0</v>
      </c>
      <c r="Y443" s="2">
        <f t="shared" si="12"/>
        <v>30</v>
      </c>
      <c r="Z443" s="2" t="str">
        <f t="shared" si="13"/>
        <v>TAK</v>
      </c>
    </row>
    <row r="444" spans="1:26" x14ac:dyDescent="0.25">
      <c r="A444" s="2" t="s">
        <v>21</v>
      </c>
      <c r="B444" s="2" t="s">
        <v>18</v>
      </c>
      <c r="C444" s="2">
        <v>5</v>
      </c>
      <c r="D444" s="2">
        <v>4</v>
      </c>
      <c r="E444" s="2">
        <v>2</v>
      </c>
      <c r="F444" s="2">
        <v>4</v>
      </c>
      <c r="G444" s="2">
        <v>5</v>
      </c>
      <c r="H444" s="2">
        <v>4</v>
      </c>
      <c r="I444" s="2">
        <v>20</v>
      </c>
      <c r="J444" s="2">
        <v>28</v>
      </c>
      <c r="K444" s="2">
        <v>58</v>
      </c>
      <c r="L444" s="2">
        <v>86</v>
      </c>
      <c r="M444" s="2">
        <v>48</v>
      </c>
      <c r="N444" s="1">
        <f>AVERAGE(E444:H444)</f>
        <v>3.75</v>
      </c>
      <c r="O444" s="1">
        <f>SUM(I444:M444)/10</f>
        <v>24</v>
      </c>
      <c r="P444" s="3">
        <f>VLOOKUP(E444,Tabelka!$E$3:$F$7,2)</f>
        <v>0</v>
      </c>
      <c r="Q444" s="2">
        <f>VLOOKUP(F444,Tabelka!$E$3:$F$7,2)</f>
        <v>6</v>
      </c>
      <c r="R444" s="2">
        <f>VLOOKUP(G444,Tabelka!$E$3:$F$7,2)</f>
        <v>8</v>
      </c>
      <c r="S444" s="2">
        <f>VLOOKUP(H444,Tabelka!$E$3:$F$7,2)</f>
        <v>6</v>
      </c>
      <c r="T444" s="1">
        <f>SUM(P444:S444)</f>
        <v>20</v>
      </c>
      <c r="U444" s="1">
        <f>IF(D444=6,2,0)+C444</f>
        <v>5</v>
      </c>
      <c r="V444" s="2">
        <f>O444+T444+U444</f>
        <v>49</v>
      </c>
      <c r="W444" s="2">
        <f>COUNTIF(V$2:V$515,V444)</f>
        <v>1</v>
      </c>
      <c r="X444" s="2">
        <f>COUNTIF(I444:M444,100)</f>
        <v>0</v>
      </c>
      <c r="Y444" s="2">
        <f t="shared" si="12"/>
        <v>25</v>
      </c>
      <c r="Z444" s="2" t="str">
        <f t="shared" si="13"/>
        <v>TAK</v>
      </c>
    </row>
    <row r="445" spans="1:26" x14ac:dyDescent="0.25">
      <c r="A445" s="2" t="s">
        <v>54</v>
      </c>
      <c r="B445" s="2" t="s">
        <v>55</v>
      </c>
      <c r="C445" s="2">
        <v>3</v>
      </c>
      <c r="D445" s="2">
        <v>3</v>
      </c>
      <c r="E445" s="2">
        <v>5</v>
      </c>
      <c r="F445" s="2">
        <v>5</v>
      </c>
      <c r="G445" s="2">
        <v>2</v>
      </c>
      <c r="H445" s="2">
        <v>6</v>
      </c>
      <c r="I445" s="2">
        <v>26</v>
      </c>
      <c r="J445" s="2">
        <v>14</v>
      </c>
      <c r="K445" s="2">
        <v>18</v>
      </c>
      <c r="L445" s="2">
        <v>96</v>
      </c>
      <c r="M445" s="2">
        <v>41</v>
      </c>
      <c r="N445" s="1">
        <f>AVERAGE(E445:H445)</f>
        <v>4.5</v>
      </c>
      <c r="O445" s="1">
        <f>SUM(I445:M445)/10</f>
        <v>19.5</v>
      </c>
      <c r="P445" s="3">
        <f>VLOOKUP(E445,Tabelka!$E$3:$F$7,2)</f>
        <v>8</v>
      </c>
      <c r="Q445" s="2">
        <f>VLOOKUP(F445,Tabelka!$E$3:$F$7,2)</f>
        <v>8</v>
      </c>
      <c r="R445" s="2">
        <f>VLOOKUP(G445,Tabelka!$E$3:$F$7,2)</f>
        <v>0</v>
      </c>
      <c r="S445" s="2">
        <f>VLOOKUP(H445,Tabelka!$E$3:$F$7,2)</f>
        <v>10</v>
      </c>
      <c r="T445" s="1">
        <f>SUM(P445:S445)</f>
        <v>26</v>
      </c>
      <c r="U445" s="1">
        <f>IF(D445=6,2,0)+C445</f>
        <v>3</v>
      </c>
      <c r="V445" s="2">
        <f>O445+T445+U445</f>
        <v>48.5</v>
      </c>
      <c r="W445" s="2">
        <f>COUNTIF(V$2:V$515,V445)</f>
        <v>1</v>
      </c>
      <c r="X445" s="2">
        <f>COUNTIF(I445:M445,100)</f>
        <v>0</v>
      </c>
      <c r="Y445" s="2">
        <f t="shared" si="12"/>
        <v>29</v>
      </c>
      <c r="Z445" s="2" t="str">
        <f t="shared" si="13"/>
        <v>TAK</v>
      </c>
    </row>
    <row r="446" spans="1:26" x14ac:dyDescent="0.25">
      <c r="A446" s="2" t="s">
        <v>588</v>
      </c>
      <c r="B446" s="2" t="s">
        <v>586</v>
      </c>
      <c r="C446" s="2">
        <v>0</v>
      </c>
      <c r="D446" s="2">
        <v>2</v>
      </c>
      <c r="E446" s="2">
        <v>3</v>
      </c>
      <c r="F446" s="2">
        <v>3</v>
      </c>
      <c r="G446" s="2">
        <v>5</v>
      </c>
      <c r="H446" s="2">
        <v>2</v>
      </c>
      <c r="I446" s="2">
        <v>82</v>
      </c>
      <c r="J446" s="2">
        <v>61</v>
      </c>
      <c r="K446" s="2">
        <v>59</v>
      </c>
      <c r="L446" s="2">
        <v>51</v>
      </c>
      <c r="M446" s="2">
        <v>71</v>
      </c>
      <c r="N446" s="1">
        <f>AVERAGE(E446:H446)</f>
        <v>3.25</v>
      </c>
      <c r="O446" s="1">
        <f>SUM(I446:M446)/10</f>
        <v>32.4</v>
      </c>
      <c r="P446" s="3">
        <f>VLOOKUP(E446,Tabelka!$E$3:$F$7,2)</f>
        <v>4</v>
      </c>
      <c r="Q446" s="2">
        <f>VLOOKUP(F446,Tabelka!$E$3:$F$7,2)</f>
        <v>4</v>
      </c>
      <c r="R446" s="2">
        <f>VLOOKUP(G446,Tabelka!$E$3:$F$7,2)</f>
        <v>8</v>
      </c>
      <c r="S446" s="2">
        <f>VLOOKUP(H446,Tabelka!$E$3:$F$7,2)</f>
        <v>0</v>
      </c>
      <c r="T446" s="1">
        <f>SUM(P446:S446)</f>
        <v>16</v>
      </c>
      <c r="U446" s="1">
        <f>IF(D446=6,2,0)+C446</f>
        <v>0</v>
      </c>
      <c r="V446" s="2">
        <f>O446+T446+U446</f>
        <v>48.4</v>
      </c>
      <c r="W446" s="2">
        <f>COUNTIF(V$2:V$515,V446)</f>
        <v>1</v>
      </c>
      <c r="X446" s="2">
        <f>COUNTIF(I446:M446,100)</f>
        <v>0</v>
      </c>
      <c r="Y446" s="2">
        <f t="shared" si="12"/>
        <v>16</v>
      </c>
      <c r="Z446" s="2" t="str">
        <f t="shared" si="13"/>
        <v/>
      </c>
    </row>
    <row r="447" spans="1:26" x14ac:dyDescent="0.25">
      <c r="A447" s="2" t="s">
        <v>209</v>
      </c>
      <c r="B447" s="2" t="s">
        <v>210</v>
      </c>
      <c r="C447" s="2">
        <v>8</v>
      </c>
      <c r="D447" s="2">
        <v>3</v>
      </c>
      <c r="E447" s="2">
        <v>2</v>
      </c>
      <c r="F447" s="2">
        <v>3</v>
      </c>
      <c r="G447" s="2">
        <v>5</v>
      </c>
      <c r="H447" s="2">
        <v>5</v>
      </c>
      <c r="I447" s="2">
        <v>31</v>
      </c>
      <c r="J447" s="2">
        <v>75</v>
      </c>
      <c r="K447" s="2">
        <v>10</v>
      </c>
      <c r="L447" s="2">
        <v>37</v>
      </c>
      <c r="M447" s="2">
        <v>48</v>
      </c>
      <c r="N447" s="1">
        <f>AVERAGE(E447:H447)</f>
        <v>3.75</v>
      </c>
      <c r="O447" s="1">
        <f>SUM(I447:M447)/10</f>
        <v>20.100000000000001</v>
      </c>
      <c r="P447" s="3">
        <f>VLOOKUP(E447,Tabelka!$E$3:$F$7,2)</f>
        <v>0</v>
      </c>
      <c r="Q447" s="2">
        <f>VLOOKUP(F447,Tabelka!$E$3:$F$7,2)</f>
        <v>4</v>
      </c>
      <c r="R447" s="2">
        <f>VLOOKUP(G447,Tabelka!$E$3:$F$7,2)</f>
        <v>8</v>
      </c>
      <c r="S447" s="2">
        <f>VLOOKUP(H447,Tabelka!$E$3:$F$7,2)</f>
        <v>8</v>
      </c>
      <c r="T447" s="1">
        <f>SUM(P447:S447)</f>
        <v>20</v>
      </c>
      <c r="U447" s="1">
        <f>IF(D447=6,2,0)+C447</f>
        <v>8</v>
      </c>
      <c r="V447" s="2">
        <f>O447+T447+U447</f>
        <v>48.1</v>
      </c>
      <c r="W447" s="2">
        <f>COUNTIF(V$2:V$515,V447)</f>
        <v>1</v>
      </c>
      <c r="X447" s="2">
        <f>COUNTIF(I447:M447,100)</f>
        <v>0</v>
      </c>
      <c r="Y447" s="2">
        <f t="shared" si="12"/>
        <v>28</v>
      </c>
      <c r="Z447" s="2" t="str">
        <f t="shared" si="13"/>
        <v>TAK</v>
      </c>
    </row>
    <row r="448" spans="1:26" x14ac:dyDescent="0.25">
      <c r="A448" s="2" t="s">
        <v>619</v>
      </c>
      <c r="B448" s="2" t="s">
        <v>620</v>
      </c>
      <c r="C448" s="2">
        <v>0</v>
      </c>
      <c r="D448" s="2">
        <v>3</v>
      </c>
      <c r="E448" s="2">
        <v>6</v>
      </c>
      <c r="F448" s="2">
        <v>2</v>
      </c>
      <c r="G448" s="2">
        <v>5</v>
      </c>
      <c r="H448" s="2">
        <v>2</v>
      </c>
      <c r="I448" s="2">
        <v>72</v>
      </c>
      <c r="J448" s="2">
        <v>53</v>
      </c>
      <c r="K448" s="2">
        <v>43</v>
      </c>
      <c r="L448" s="2">
        <v>72</v>
      </c>
      <c r="M448" s="2">
        <v>52</v>
      </c>
      <c r="N448" s="1">
        <f>AVERAGE(E448:H448)</f>
        <v>3.75</v>
      </c>
      <c r="O448" s="1">
        <f>SUM(I448:M448)/10</f>
        <v>29.2</v>
      </c>
      <c r="P448" s="3">
        <f>VLOOKUP(E448,Tabelka!$E$3:$F$7,2)</f>
        <v>10</v>
      </c>
      <c r="Q448" s="2">
        <f>VLOOKUP(F448,Tabelka!$E$3:$F$7,2)</f>
        <v>0</v>
      </c>
      <c r="R448" s="2">
        <f>VLOOKUP(G448,Tabelka!$E$3:$F$7,2)</f>
        <v>8</v>
      </c>
      <c r="S448" s="2">
        <f>VLOOKUP(H448,Tabelka!$E$3:$F$7,2)</f>
        <v>0</v>
      </c>
      <c r="T448" s="1">
        <f>SUM(P448:S448)</f>
        <v>18</v>
      </c>
      <c r="U448" s="1">
        <f>IF(D448=6,2,0)+C448</f>
        <v>0</v>
      </c>
      <c r="V448" s="2">
        <f>O448+T448+U448</f>
        <v>47.2</v>
      </c>
      <c r="W448" s="2">
        <f>COUNTIF(V$2:V$515,V448)</f>
        <v>1</v>
      </c>
      <c r="X448" s="2">
        <f>COUNTIF(I448:M448,100)</f>
        <v>0</v>
      </c>
      <c r="Y448" s="2">
        <f t="shared" si="12"/>
        <v>18</v>
      </c>
      <c r="Z448" s="2" t="str">
        <f t="shared" si="13"/>
        <v/>
      </c>
    </row>
    <row r="449" spans="1:26" x14ac:dyDescent="0.25">
      <c r="A449" s="2" t="s">
        <v>89</v>
      </c>
      <c r="B449" s="2" t="s">
        <v>90</v>
      </c>
      <c r="C449" s="2">
        <v>2</v>
      </c>
      <c r="D449" s="2">
        <v>3</v>
      </c>
      <c r="E449" s="2">
        <v>6</v>
      </c>
      <c r="F449" s="2">
        <v>3</v>
      </c>
      <c r="G449" s="2">
        <v>6</v>
      </c>
      <c r="H449" s="2">
        <v>3</v>
      </c>
      <c r="I449" s="2">
        <v>53</v>
      </c>
      <c r="J449" s="2">
        <v>50</v>
      </c>
      <c r="K449" s="2">
        <v>16</v>
      </c>
      <c r="L449" s="2">
        <v>44</v>
      </c>
      <c r="M449" s="2">
        <v>8</v>
      </c>
      <c r="N449" s="1">
        <f>AVERAGE(E449:H449)</f>
        <v>4.5</v>
      </c>
      <c r="O449" s="1">
        <f>SUM(I449:M449)/10</f>
        <v>17.100000000000001</v>
      </c>
      <c r="P449" s="3">
        <f>VLOOKUP(E449,Tabelka!$E$3:$F$7,2)</f>
        <v>10</v>
      </c>
      <c r="Q449" s="2">
        <f>VLOOKUP(F449,Tabelka!$E$3:$F$7,2)</f>
        <v>4</v>
      </c>
      <c r="R449" s="2">
        <f>VLOOKUP(G449,Tabelka!$E$3:$F$7,2)</f>
        <v>10</v>
      </c>
      <c r="S449" s="2">
        <f>VLOOKUP(H449,Tabelka!$E$3:$F$7,2)</f>
        <v>4</v>
      </c>
      <c r="T449" s="1">
        <f>SUM(P449:S449)</f>
        <v>28</v>
      </c>
      <c r="U449" s="1">
        <f>IF(D449=6,2,0)+C449</f>
        <v>2</v>
      </c>
      <c r="V449" s="2">
        <f>O449+T449+U449</f>
        <v>47.1</v>
      </c>
      <c r="W449" s="2">
        <f>COUNTIF(V$2:V$515,V449)</f>
        <v>1</v>
      </c>
      <c r="X449" s="2">
        <f>COUNTIF(I449:M449,100)</f>
        <v>0</v>
      </c>
      <c r="Y449" s="2">
        <f t="shared" si="12"/>
        <v>30</v>
      </c>
      <c r="Z449" s="2" t="str">
        <f t="shared" si="13"/>
        <v>TAK</v>
      </c>
    </row>
    <row r="450" spans="1:26" x14ac:dyDescent="0.25">
      <c r="A450" s="2" t="s">
        <v>632</v>
      </c>
      <c r="B450" s="2" t="s">
        <v>633</v>
      </c>
      <c r="C450" s="2">
        <v>0</v>
      </c>
      <c r="D450" s="2">
        <v>4</v>
      </c>
      <c r="E450" s="2">
        <v>6</v>
      </c>
      <c r="F450" s="2">
        <v>5</v>
      </c>
      <c r="G450" s="2">
        <v>2</v>
      </c>
      <c r="H450" s="2">
        <v>4</v>
      </c>
      <c r="I450" s="2">
        <v>72</v>
      </c>
      <c r="J450" s="2">
        <v>33</v>
      </c>
      <c r="K450" s="2">
        <v>40</v>
      </c>
      <c r="L450" s="2">
        <v>62</v>
      </c>
      <c r="M450" s="2">
        <v>19</v>
      </c>
      <c r="N450" s="1">
        <f>AVERAGE(E450:H450)</f>
        <v>4.25</v>
      </c>
      <c r="O450" s="1">
        <f>SUM(I450:M450)/10</f>
        <v>22.6</v>
      </c>
      <c r="P450" s="3">
        <f>VLOOKUP(E450,Tabelka!$E$3:$F$7,2)</f>
        <v>10</v>
      </c>
      <c r="Q450" s="2">
        <f>VLOOKUP(F450,Tabelka!$E$3:$F$7,2)</f>
        <v>8</v>
      </c>
      <c r="R450" s="2">
        <f>VLOOKUP(G450,Tabelka!$E$3:$F$7,2)</f>
        <v>0</v>
      </c>
      <c r="S450" s="2">
        <f>VLOOKUP(H450,Tabelka!$E$3:$F$7,2)</f>
        <v>6</v>
      </c>
      <c r="T450" s="1">
        <f>SUM(P450:S450)</f>
        <v>24</v>
      </c>
      <c r="U450" s="1">
        <f>IF(D450=6,2,0)+C450</f>
        <v>0</v>
      </c>
      <c r="V450" s="2">
        <f>O450+T450+U450</f>
        <v>46.6</v>
      </c>
      <c r="W450" s="2">
        <f>COUNTIF(V$2:V$515,V450)</f>
        <v>1</v>
      </c>
      <c r="X450" s="2">
        <f>COUNTIF(I450:M450,100)</f>
        <v>0</v>
      </c>
      <c r="Y450" s="2">
        <f t="shared" si="12"/>
        <v>24</v>
      </c>
      <c r="Z450" s="2" t="str">
        <f t="shared" si="13"/>
        <v>TAK</v>
      </c>
    </row>
    <row r="451" spans="1:26" x14ac:dyDescent="0.25">
      <c r="A451" s="2" t="s">
        <v>408</v>
      </c>
      <c r="B451" s="2" t="s">
        <v>409</v>
      </c>
      <c r="C451" s="2">
        <v>6</v>
      </c>
      <c r="D451" s="2">
        <v>4</v>
      </c>
      <c r="E451" s="2">
        <v>4</v>
      </c>
      <c r="F451" s="2">
        <v>3</v>
      </c>
      <c r="G451" s="2">
        <v>2</v>
      </c>
      <c r="H451" s="2">
        <v>5</v>
      </c>
      <c r="I451" s="2">
        <v>52</v>
      </c>
      <c r="J451" s="2">
        <v>46</v>
      </c>
      <c r="K451" s="2">
        <v>54</v>
      </c>
      <c r="L451" s="2">
        <v>22</v>
      </c>
      <c r="M451" s="2">
        <v>42</v>
      </c>
      <c r="N451" s="1">
        <f>AVERAGE(E451:H451)</f>
        <v>3.5</v>
      </c>
      <c r="O451" s="1">
        <f>SUM(I451:M451)/10</f>
        <v>21.6</v>
      </c>
      <c r="P451" s="3">
        <f>VLOOKUP(E451,Tabelka!$E$3:$F$7,2)</f>
        <v>6</v>
      </c>
      <c r="Q451" s="2">
        <f>VLOOKUP(F451,Tabelka!$E$3:$F$7,2)</f>
        <v>4</v>
      </c>
      <c r="R451" s="2">
        <f>VLOOKUP(G451,Tabelka!$E$3:$F$7,2)</f>
        <v>0</v>
      </c>
      <c r="S451" s="2">
        <f>VLOOKUP(H451,Tabelka!$E$3:$F$7,2)</f>
        <v>8</v>
      </c>
      <c r="T451" s="1">
        <f>SUM(P451:S451)</f>
        <v>18</v>
      </c>
      <c r="U451" s="1">
        <f>IF(D451=6,2,0)+C451</f>
        <v>6</v>
      </c>
      <c r="V451" s="2">
        <f>O451+T451+U451</f>
        <v>45.6</v>
      </c>
      <c r="W451" s="2">
        <f>COUNTIF(V$2:V$515,V451)</f>
        <v>1</v>
      </c>
      <c r="X451" s="2">
        <f>COUNTIF(I451:M451,100)</f>
        <v>0</v>
      </c>
      <c r="Y451" s="2">
        <f t="shared" ref="Y451:Y514" si="14">T451+U451</f>
        <v>24</v>
      </c>
      <c r="Z451" s="2" t="str">
        <f t="shared" ref="Z451:Z514" si="15">IF(Y451&gt;O451,"TAK","")</f>
        <v>TAK</v>
      </c>
    </row>
    <row r="452" spans="1:26" x14ac:dyDescent="0.25">
      <c r="A452" s="2" t="s">
        <v>115</v>
      </c>
      <c r="B452" s="2" t="s">
        <v>41</v>
      </c>
      <c r="C452" s="2">
        <v>0</v>
      </c>
      <c r="D452" s="2">
        <v>4</v>
      </c>
      <c r="E452" s="2">
        <v>5</v>
      </c>
      <c r="F452" s="2">
        <v>4</v>
      </c>
      <c r="G452" s="2">
        <v>6</v>
      </c>
      <c r="H452" s="2">
        <v>2</v>
      </c>
      <c r="I452" s="2">
        <v>4</v>
      </c>
      <c r="J452" s="2">
        <v>85</v>
      </c>
      <c r="K452" s="2">
        <v>83</v>
      </c>
      <c r="L452" s="2">
        <v>10</v>
      </c>
      <c r="M452" s="2">
        <v>33</v>
      </c>
      <c r="N452" s="1">
        <f>AVERAGE(E452:H452)</f>
        <v>4.25</v>
      </c>
      <c r="O452" s="1">
        <f>SUM(I452:M452)/10</f>
        <v>21.5</v>
      </c>
      <c r="P452" s="3">
        <f>VLOOKUP(E452,Tabelka!$E$3:$F$7,2)</f>
        <v>8</v>
      </c>
      <c r="Q452" s="2">
        <f>VLOOKUP(F452,Tabelka!$E$3:$F$7,2)</f>
        <v>6</v>
      </c>
      <c r="R452" s="2">
        <f>VLOOKUP(G452,Tabelka!$E$3:$F$7,2)</f>
        <v>10</v>
      </c>
      <c r="S452" s="2">
        <f>VLOOKUP(H452,Tabelka!$E$3:$F$7,2)</f>
        <v>0</v>
      </c>
      <c r="T452" s="1">
        <f>SUM(P452:S452)</f>
        <v>24</v>
      </c>
      <c r="U452" s="1">
        <f>IF(D452=6,2,0)+C452</f>
        <v>0</v>
      </c>
      <c r="V452" s="2">
        <f>O452+T452+U452</f>
        <v>45.5</v>
      </c>
      <c r="W452" s="2">
        <f>COUNTIF(V$2:V$515,V452)</f>
        <v>1</v>
      </c>
      <c r="X452" s="2">
        <f>COUNTIF(I452:M452,100)</f>
        <v>0</v>
      </c>
      <c r="Y452" s="2">
        <f t="shared" si="14"/>
        <v>24</v>
      </c>
      <c r="Z452" s="2" t="str">
        <f t="shared" si="15"/>
        <v>TAK</v>
      </c>
    </row>
    <row r="453" spans="1:26" x14ac:dyDescent="0.25">
      <c r="A453" s="2" t="s">
        <v>120</v>
      </c>
      <c r="B453" s="2" t="s">
        <v>121</v>
      </c>
      <c r="C453" s="2">
        <v>0</v>
      </c>
      <c r="D453" s="2">
        <v>5</v>
      </c>
      <c r="E453" s="2">
        <v>5</v>
      </c>
      <c r="F453" s="2">
        <v>3</v>
      </c>
      <c r="G453" s="2">
        <v>2</v>
      </c>
      <c r="H453" s="2">
        <v>6</v>
      </c>
      <c r="I453" s="2">
        <v>26</v>
      </c>
      <c r="J453" s="2">
        <v>23</v>
      </c>
      <c r="K453" s="2">
        <v>48</v>
      </c>
      <c r="L453" s="2">
        <v>73</v>
      </c>
      <c r="M453" s="2">
        <v>63</v>
      </c>
      <c r="N453" s="1">
        <f>AVERAGE(E453:H453)</f>
        <v>4</v>
      </c>
      <c r="O453" s="1">
        <f>SUM(I453:M453)/10</f>
        <v>23.3</v>
      </c>
      <c r="P453" s="3">
        <f>VLOOKUP(E453,Tabelka!$E$3:$F$7,2)</f>
        <v>8</v>
      </c>
      <c r="Q453" s="2">
        <f>VLOOKUP(F453,Tabelka!$E$3:$F$7,2)</f>
        <v>4</v>
      </c>
      <c r="R453" s="2">
        <f>VLOOKUP(G453,Tabelka!$E$3:$F$7,2)</f>
        <v>0</v>
      </c>
      <c r="S453" s="2">
        <f>VLOOKUP(H453,Tabelka!$E$3:$F$7,2)</f>
        <v>10</v>
      </c>
      <c r="T453" s="1">
        <f>SUM(P453:S453)</f>
        <v>22</v>
      </c>
      <c r="U453" s="1">
        <f>IF(D453=6,2,0)+C453</f>
        <v>0</v>
      </c>
      <c r="V453" s="2">
        <f>O453+T453+U453</f>
        <v>45.3</v>
      </c>
      <c r="W453" s="2">
        <f>COUNTIF(V$2:V$515,V453)</f>
        <v>1</v>
      </c>
      <c r="X453" s="2">
        <f>COUNTIF(I453:M453,100)</f>
        <v>0</v>
      </c>
      <c r="Y453" s="2">
        <f t="shared" si="14"/>
        <v>22</v>
      </c>
      <c r="Z453" s="2" t="str">
        <f t="shared" si="15"/>
        <v/>
      </c>
    </row>
    <row r="454" spans="1:26" x14ac:dyDescent="0.25">
      <c r="A454" s="2" t="s">
        <v>44</v>
      </c>
      <c r="B454" s="2" t="s">
        <v>45</v>
      </c>
      <c r="C454" s="2">
        <v>8</v>
      </c>
      <c r="D454" s="2">
        <v>4</v>
      </c>
      <c r="E454" s="2">
        <v>3</v>
      </c>
      <c r="F454" s="2">
        <v>4</v>
      </c>
      <c r="G454" s="2">
        <v>6</v>
      </c>
      <c r="H454" s="2">
        <v>2</v>
      </c>
      <c r="I454" s="2">
        <v>23</v>
      </c>
      <c r="J454" s="2">
        <v>49</v>
      </c>
      <c r="K454" s="2">
        <v>16</v>
      </c>
      <c r="L454" s="2">
        <v>3</v>
      </c>
      <c r="M454" s="2">
        <v>81</v>
      </c>
      <c r="N454" s="1">
        <f>AVERAGE(E454:H454)</f>
        <v>3.75</v>
      </c>
      <c r="O454" s="1">
        <f>SUM(I454:M454)/10</f>
        <v>17.2</v>
      </c>
      <c r="P454" s="3">
        <f>VLOOKUP(E454,Tabelka!$E$3:$F$7,2)</f>
        <v>4</v>
      </c>
      <c r="Q454" s="2">
        <f>VLOOKUP(F454,Tabelka!$E$3:$F$7,2)</f>
        <v>6</v>
      </c>
      <c r="R454" s="2">
        <f>VLOOKUP(G454,Tabelka!$E$3:$F$7,2)</f>
        <v>10</v>
      </c>
      <c r="S454" s="2">
        <f>VLOOKUP(H454,Tabelka!$E$3:$F$7,2)</f>
        <v>0</v>
      </c>
      <c r="T454" s="1">
        <f>SUM(P454:S454)</f>
        <v>20</v>
      </c>
      <c r="U454" s="1">
        <f>IF(D454=6,2,0)+C454</f>
        <v>8</v>
      </c>
      <c r="V454" s="2">
        <f>O454+T454+U454</f>
        <v>45.2</v>
      </c>
      <c r="W454" s="2">
        <f>COUNTIF(V$2:V$515,V454)</f>
        <v>1</v>
      </c>
      <c r="X454" s="2">
        <f>COUNTIF(I454:M454,100)</f>
        <v>0</v>
      </c>
      <c r="Y454" s="2">
        <f t="shared" si="14"/>
        <v>28</v>
      </c>
      <c r="Z454" s="2" t="str">
        <f t="shared" si="15"/>
        <v>TAK</v>
      </c>
    </row>
    <row r="455" spans="1:26" x14ac:dyDescent="0.25">
      <c r="A455" s="2" t="s">
        <v>194</v>
      </c>
      <c r="B455" s="2" t="s">
        <v>86</v>
      </c>
      <c r="C455" s="2">
        <v>4</v>
      </c>
      <c r="D455" s="2">
        <v>2</v>
      </c>
      <c r="E455" s="2">
        <v>6</v>
      </c>
      <c r="F455" s="2">
        <v>4</v>
      </c>
      <c r="G455" s="2">
        <v>3</v>
      </c>
      <c r="H455" s="2">
        <v>2</v>
      </c>
      <c r="I455" s="2">
        <v>13</v>
      </c>
      <c r="J455" s="2">
        <v>81</v>
      </c>
      <c r="K455" s="2">
        <v>58</v>
      </c>
      <c r="L455" s="2">
        <v>45</v>
      </c>
      <c r="M455" s="2">
        <v>11</v>
      </c>
      <c r="N455" s="1">
        <f>AVERAGE(E455:H455)</f>
        <v>3.75</v>
      </c>
      <c r="O455" s="1">
        <f>SUM(I455:M455)/10</f>
        <v>20.8</v>
      </c>
      <c r="P455" s="3">
        <f>VLOOKUP(E455,Tabelka!$E$3:$F$7,2)</f>
        <v>10</v>
      </c>
      <c r="Q455" s="2">
        <f>VLOOKUP(F455,Tabelka!$E$3:$F$7,2)</f>
        <v>6</v>
      </c>
      <c r="R455" s="2">
        <f>VLOOKUP(G455,Tabelka!$E$3:$F$7,2)</f>
        <v>4</v>
      </c>
      <c r="S455" s="2">
        <f>VLOOKUP(H455,Tabelka!$E$3:$F$7,2)</f>
        <v>0</v>
      </c>
      <c r="T455" s="1">
        <f>SUM(P455:S455)</f>
        <v>20</v>
      </c>
      <c r="U455" s="1">
        <f>IF(D455=6,2,0)+C455</f>
        <v>4</v>
      </c>
      <c r="V455" s="2">
        <f>O455+T455+U455</f>
        <v>44.8</v>
      </c>
      <c r="W455" s="2">
        <f>COUNTIF(V$2:V$515,V455)</f>
        <v>1</v>
      </c>
      <c r="X455" s="2">
        <f>COUNTIF(I455:M455,100)</f>
        <v>0</v>
      </c>
      <c r="Y455" s="2">
        <f t="shared" si="14"/>
        <v>24</v>
      </c>
      <c r="Z455" s="2" t="str">
        <f t="shared" si="15"/>
        <v>TAK</v>
      </c>
    </row>
    <row r="456" spans="1:26" x14ac:dyDescent="0.25">
      <c r="A456" s="2" t="s">
        <v>108</v>
      </c>
      <c r="B456" s="2" t="s">
        <v>327</v>
      </c>
      <c r="C456" s="2">
        <v>1</v>
      </c>
      <c r="D456" s="2">
        <v>5</v>
      </c>
      <c r="E456" s="2">
        <v>3</v>
      </c>
      <c r="F456" s="2">
        <v>5</v>
      </c>
      <c r="G456" s="2">
        <v>2</v>
      </c>
      <c r="H456" s="2">
        <v>4</v>
      </c>
      <c r="I456" s="2">
        <v>42</v>
      </c>
      <c r="J456" s="2">
        <v>82</v>
      </c>
      <c r="K456" s="2">
        <v>89</v>
      </c>
      <c r="L456" s="2">
        <v>2</v>
      </c>
      <c r="M456" s="2">
        <v>41</v>
      </c>
      <c r="N456" s="1">
        <f>AVERAGE(E456:H456)</f>
        <v>3.5</v>
      </c>
      <c r="O456" s="1">
        <f>SUM(I456:M456)/10</f>
        <v>25.6</v>
      </c>
      <c r="P456" s="3">
        <f>VLOOKUP(E456,Tabelka!$E$3:$F$7,2)</f>
        <v>4</v>
      </c>
      <c r="Q456" s="2">
        <f>VLOOKUP(F456,Tabelka!$E$3:$F$7,2)</f>
        <v>8</v>
      </c>
      <c r="R456" s="2">
        <f>VLOOKUP(G456,Tabelka!$E$3:$F$7,2)</f>
        <v>0</v>
      </c>
      <c r="S456" s="2">
        <f>VLOOKUP(H456,Tabelka!$E$3:$F$7,2)</f>
        <v>6</v>
      </c>
      <c r="T456" s="1">
        <f>SUM(P456:S456)</f>
        <v>18</v>
      </c>
      <c r="U456" s="1">
        <f>IF(D456=6,2,0)+C456</f>
        <v>1</v>
      </c>
      <c r="V456" s="2">
        <f>O456+T456+U456</f>
        <v>44.6</v>
      </c>
      <c r="W456" s="2">
        <f>COUNTIF(V$2:V$515,V456)</f>
        <v>1</v>
      </c>
      <c r="X456" s="2">
        <f>COUNTIF(I456:M456,100)</f>
        <v>0</v>
      </c>
      <c r="Y456" s="2">
        <f t="shared" si="14"/>
        <v>19</v>
      </c>
      <c r="Z456" s="2" t="str">
        <f t="shared" si="15"/>
        <v/>
      </c>
    </row>
    <row r="457" spans="1:26" x14ac:dyDescent="0.25">
      <c r="A457" s="2" t="s">
        <v>670</v>
      </c>
      <c r="B457" s="2" t="s">
        <v>302</v>
      </c>
      <c r="C457" s="2">
        <v>7</v>
      </c>
      <c r="D457" s="2">
        <v>6</v>
      </c>
      <c r="E457" s="2">
        <v>4</v>
      </c>
      <c r="F457" s="2">
        <v>6</v>
      </c>
      <c r="G457" s="2">
        <v>2</v>
      </c>
      <c r="H457" s="2">
        <v>2</v>
      </c>
      <c r="I457" s="2">
        <v>29</v>
      </c>
      <c r="J457" s="2">
        <v>64</v>
      </c>
      <c r="K457" s="2">
        <v>39</v>
      </c>
      <c r="L457" s="2">
        <v>62</v>
      </c>
      <c r="M457" s="2">
        <v>1</v>
      </c>
      <c r="N457" s="1">
        <f>AVERAGE(E457:H457)</f>
        <v>3.5</v>
      </c>
      <c r="O457" s="1">
        <f>SUM(I457:M457)/10</f>
        <v>19.5</v>
      </c>
      <c r="P457" s="3">
        <f>VLOOKUP(E457,Tabelka!$E$3:$F$7,2)</f>
        <v>6</v>
      </c>
      <c r="Q457" s="2">
        <f>VLOOKUP(F457,Tabelka!$E$3:$F$7,2)</f>
        <v>10</v>
      </c>
      <c r="R457" s="2">
        <f>VLOOKUP(G457,Tabelka!$E$3:$F$7,2)</f>
        <v>0</v>
      </c>
      <c r="S457" s="2">
        <f>VLOOKUP(H457,Tabelka!$E$3:$F$7,2)</f>
        <v>0</v>
      </c>
      <c r="T457" s="1">
        <f>SUM(P457:S457)</f>
        <v>16</v>
      </c>
      <c r="U457" s="1">
        <f>IF(D457=6,2,0)+C457</f>
        <v>9</v>
      </c>
      <c r="V457" s="2">
        <f>O457+T457+U457</f>
        <v>44.5</v>
      </c>
      <c r="W457" s="2">
        <f>COUNTIF(V$2:V$515,V457)</f>
        <v>1</v>
      </c>
      <c r="X457" s="2">
        <f>COUNTIF(I457:M457,100)</f>
        <v>0</v>
      </c>
      <c r="Y457" s="2">
        <f t="shared" si="14"/>
        <v>25</v>
      </c>
      <c r="Z457" s="2" t="str">
        <f t="shared" si="15"/>
        <v>TAK</v>
      </c>
    </row>
    <row r="458" spans="1:26" x14ac:dyDescent="0.25">
      <c r="A458" s="2" t="s">
        <v>510</v>
      </c>
      <c r="B458" s="2" t="s">
        <v>188</v>
      </c>
      <c r="C458" s="2">
        <v>1</v>
      </c>
      <c r="D458" s="2">
        <v>3</v>
      </c>
      <c r="E458" s="2">
        <v>2</v>
      </c>
      <c r="F458" s="2">
        <v>5</v>
      </c>
      <c r="G458" s="2">
        <v>4</v>
      </c>
      <c r="H458" s="2">
        <v>4</v>
      </c>
      <c r="I458" s="2">
        <v>38</v>
      </c>
      <c r="J458" s="2">
        <v>5</v>
      </c>
      <c r="K458" s="2">
        <v>69</v>
      </c>
      <c r="L458" s="2">
        <v>94</v>
      </c>
      <c r="M458" s="2">
        <v>25</v>
      </c>
      <c r="N458" s="1">
        <f>AVERAGE(E458:H458)</f>
        <v>3.75</v>
      </c>
      <c r="O458" s="1">
        <f>SUM(I458:M458)/10</f>
        <v>23.1</v>
      </c>
      <c r="P458" s="3">
        <f>VLOOKUP(E458,Tabelka!$E$3:$F$7,2)</f>
        <v>0</v>
      </c>
      <c r="Q458" s="2">
        <f>VLOOKUP(F458,Tabelka!$E$3:$F$7,2)</f>
        <v>8</v>
      </c>
      <c r="R458" s="2">
        <f>VLOOKUP(G458,Tabelka!$E$3:$F$7,2)</f>
        <v>6</v>
      </c>
      <c r="S458" s="2">
        <f>VLOOKUP(H458,Tabelka!$E$3:$F$7,2)</f>
        <v>6</v>
      </c>
      <c r="T458" s="1">
        <f>SUM(P458:S458)</f>
        <v>20</v>
      </c>
      <c r="U458" s="1">
        <f>IF(D458=6,2,0)+C458</f>
        <v>1</v>
      </c>
      <c r="V458" s="2">
        <f>O458+T458+U458</f>
        <v>44.1</v>
      </c>
      <c r="W458" s="2">
        <f>COUNTIF(V$2:V$515,V458)</f>
        <v>1</v>
      </c>
      <c r="X458" s="2">
        <f>COUNTIF(I458:M458,100)</f>
        <v>0</v>
      </c>
      <c r="Y458" s="2">
        <f t="shared" si="14"/>
        <v>21</v>
      </c>
      <c r="Z458" s="2" t="str">
        <f t="shared" si="15"/>
        <v/>
      </c>
    </row>
    <row r="459" spans="1:26" x14ac:dyDescent="0.25">
      <c r="A459" s="2" t="s">
        <v>57</v>
      </c>
      <c r="B459" s="2" t="s">
        <v>58</v>
      </c>
      <c r="C459" s="2">
        <v>3</v>
      </c>
      <c r="D459" s="2">
        <v>5</v>
      </c>
      <c r="E459" s="2">
        <v>2</v>
      </c>
      <c r="F459" s="2">
        <v>4</v>
      </c>
      <c r="G459" s="2">
        <v>3</v>
      </c>
      <c r="H459" s="2">
        <v>6</v>
      </c>
      <c r="I459" s="2">
        <v>41</v>
      </c>
      <c r="J459" s="2">
        <v>37</v>
      </c>
      <c r="K459" s="2">
        <v>5</v>
      </c>
      <c r="L459" s="2">
        <v>34</v>
      </c>
      <c r="M459" s="2">
        <v>93</v>
      </c>
      <c r="N459" s="1">
        <f>AVERAGE(E459:H459)</f>
        <v>3.75</v>
      </c>
      <c r="O459" s="1">
        <f>SUM(I459:M459)/10</f>
        <v>21</v>
      </c>
      <c r="P459" s="3">
        <f>VLOOKUP(E459,Tabelka!$E$3:$F$7,2)</f>
        <v>0</v>
      </c>
      <c r="Q459" s="2">
        <f>VLOOKUP(F459,Tabelka!$E$3:$F$7,2)</f>
        <v>6</v>
      </c>
      <c r="R459" s="2">
        <f>VLOOKUP(G459,Tabelka!$E$3:$F$7,2)</f>
        <v>4</v>
      </c>
      <c r="S459" s="2">
        <f>VLOOKUP(H459,Tabelka!$E$3:$F$7,2)</f>
        <v>10</v>
      </c>
      <c r="T459" s="1">
        <f>SUM(P459:S459)</f>
        <v>20</v>
      </c>
      <c r="U459" s="1">
        <f>IF(D459=6,2,0)+C459</f>
        <v>3</v>
      </c>
      <c r="V459" s="2">
        <f>O459+T459+U459</f>
        <v>44</v>
      </c>
      <c r="W459" s="2">
        <f>COUNTIF(V$2:V$515,V459)</f>
        <v>1</v>
      </c>
      <c r="X459" s="2">
        <f>COUNTIF(I459:M459,100)</f>
        <v>0</v>
      </c>
      <c r="Y459" s="2">
        <f t="shared" si="14"/>
        <v>23</v>
      </c>
      <c r="Z459" s="2" t="str">
        <f t="shared" si="15"/>
        <v>TAK</v>
      </c>
    </row>
    <row r="460" spans="1:26" x14ac:dyDescent="0.25">
      <c r="A460" s="2" t="s">
        <v>46</v>
      </c>
      <c r="B460" s="2" t="s">
        <v>16</v>
      </c>
      <c r="C460" s="2">
        <v>1</v>
      </c>
      <c r="D460" s="2">
        <v>6</v>
      </c>
      <c r="E460" s="2">
        <v>6</v>
      </c>
      <c r="F460" s="2">
        <v>6</v>
      </c>
      <c r="G460" s="2">
        <v>3</v>
      </c>
      <c r="H460" s="2">
        <v>2</v>
      </c>
      <c r="I460" s="2">
        <v>14</v>
      </c>
      <c r="J460" s="2">
        <v>20</v>
      </c>
      <c r="K460" s="2">
        <v>14</v>
      </c>
      <c r="L460" s="2">
        <v>64</v>
      </c>
      <c r="M460" s="2">
        <v>55</v>
      </c>
      <c r="N460" s="1">
        <f>AVERAGE(E460:H460)</f>
        <v>4.25</v>
      </c>
      <c r="O460" s="1">
        <f>SUM(I460:M460)/10</f>
        <v>16.7</v>
      </c>
      <c r="P460" s="3">
        <f>VLOOKUP(E460,Tabelka!$E$3:$F$7,2)</f>
        <v>10</v>
      </c>
      <c r="Q460" s="2">
        <f>VLOOKUP(F460,Tabelka!$E$3:$F$7,2)</f>
        <v>10</v>
      </c>
      <c r="R460" s="2">
        <f>VLOOKUP(G460,Tabelka!$E$3:$F$7,2)</f>
        <v>4</v>
      </c>
      <c r="S460" s="2">
        <f>VLOOKUP(H460,Tabelka!$E$3:$F$7,2)</f>
        <v>0</v>
      </c>
      <c r="T460" s="1">
        <f>SUM(P460:S460)</f>
        <v>24</v>
      </c>
      <c r="U460" s="1">
        <f>IF(D460=6,2,0)+C460</f>
        <v>3</v>
      </c>
      <c r="V460" s="2">
        <f>O460+T460+U460</f>
        <v>43.7</v>
      </c>
      <c r="W460" s="2">
        <f>COUNTIF(V$2:V$515,V460)</f>
        <v>1</v>
      </c>
      <c r="X460" s="2">
        <f>COUNTIF(I460:M460,100)</f>
        <v>0</v>
      </c>
      <c r="Y460" s="2">
        <f t="shared" si="14"/>
        <v>27</v>
      </c>
      <c r="Z460" s="2" t="str">
        <f t="shared" si="15"/>
        <v>TAK</v>
      </c>
    </row>
    <row r="461" spans="1:26" x14ac:dyDescent="0.25">
      <c r="A461" s="2" t="s">
        <v>223</v>
      </c>
      <c r="B461" s="2" t="s">
        <v>145</v>
      </c>
      <c r="C461" s="2">
        <v>3</v>
      </c>
      <c r="D461" s="2">
        <v>3</v>
      </c>
      <c r="E461" s="2">
        <v>2</v>
      </c>
      <c r="F461" s="2">
        <v>5</v>
      </c>
      <c r="G461" s="2">
        <v>3</v>
      </c>
      <c r="H461" s="2">
        <v>5</v>
      </c>
      <c r="I461" s="2">
        <v>68</v>
      </c>
      <c r="J461" s="2">
        <v>38</v>
      </c>
      <c r="K461" s="2">
        <v>31</v>
      </c>
      <c r="L461" s="2">
        <v>14</v>
      </c>
      <c r="M461" s="2">
        <v>54</v>
      </c>
      <c r="N461" s="1">
        <f>AVERAGE(E461:H461)</f>
        <v>3.75</v>
      </c>
      <c r="O461" s="1">
        <f>SUM(I461:M461)/10</f>
        <v>20.5</v>
      </c>
      <c r="P461" s="3">
        <f>VLOOKUP(E461,Tabelka!$E$3:$F$7,2)</f>
        <v>0</v>
      </c>
      <c r="Q461" s="2">
        <f>VLOOKUP(F461,Tabelka!$E$3:$F$7,2)</f>
        <v>8</v>
      </c>
      <c r="R461" s="2">
        <f>VLOOKUP(G461,Tabelka!$E$3:$F$7,2)</f>
        <v>4</v>
      </c>
      <c r="S461" s="2">
        <f>VLOOKUP(H461,Tabelka!$E$3:$F$7,2)</f>
        <v>8</v>
      </c>
      <c r="T461" s="1">
        <f>SUM(P461:S461)</f>
        <v>20</v>
      </c>
      <c r="U461" s="1">
        <f>IF(D461=6,2,0)+C461</f>
        <v>3</v>
      </c>
      <c r="V461" s="2">
        <f>O461+T461+U461</f>
        <v>43.5</v>
      </c>
      <c r="W461" s="2">
        <f>COUNTIF(V$2:V$515,V461)</f>
        <v>1</v>
      </c>
      <c r="X461" s="2">
        <f>COUNTIF(I461:M461,100)</f>
        <v>0</v>
      </c>
      <c r="Y461" s="2">
        <f t="shared" si="14"/>
        <v>23</v>
      </c>
      <c r="Z461" s="2" t="str">
        <f t="shared" si="15"/>
        <v>TAK</v>
      </c>
    </row>
    <row r="462" spans="1:26" x14ac:dyDescent="0.25">
      <c r="A462" s="2" t="s">
        <v>591</v>
      </c>
      <c r="B462" s="2" t="s">
        <v>197</v>
      </c>
      <c r="C462" s="2">
        <v>6</v>
      </c>
      <c r="D462" s="2">
        <v>3</v>
      </c>
      <c r="E462" s="2">
        <v>3</v>
      </c>
      <c r="F462" s="2">
        <v>3</v>
      </c>
      <c r="G462" s="2">
        <v>2</v>
      </c>
      <c r="H462" s="2">
        <v>3</v>
      </c>
      <c r="I462" s="2">
        <v>53</v>
      </c>
      <c r="J462" s="2">
        <v>53</v>
      </c>
      <c r="K462" s="2">
        <v>15</v>
      </c>
      <c r="L462" s="2">
        <v>53</v>
      </c>
      <c r="M462" s="2">
        <v>80</v>
      </c>
      <c r="N462" s="1">
        <f>AVERAGE(E462:H462)</f>
        <v>2.75</v>
      </c>
      <c r="O462" s="1">
        <f>SUM(I462:M462)/10</f>
        <v>25.4</v>
      </c>
      <c r="P462" s="3">
        <f>VLOOKUP(E462,Tabelka!$E$3:$F$7,2)</f>
        <v>4</v>
      </c>
      <c r="Q462" s="2">
        <f>VLOOKUP(F462,Tabelka!$E$3:$F$7,2)</f>
        <v>4</v>
      </c>
      <c r="R462" s="2">
        <f>VLOOKUP(G462,Tabelka!$E$3:$F$7,2)</f>
        <v>0</v>
      </c>
      <c r="S462" s="2">
        <f>VLOOKUP(H462,Tabelka!$E$3:$F$7,2)</f>
        <v>4</v>
      </c>
      <c r="T462" s="1">
        <f>SUM(P462:S462)</f>
        <v>12</v>
      </c>
      <c r="U462" s="1">
        <f>IF(D462=6,2,0)+C462</f>
        <v>6</v>
      </c>
      <c r="V462" s="2">
        <f>O462+T462+U462</f>
        <v>43.4</v>
      </c>
      <c r="W462" s="2">
        <f>COUNTIF(V$2:V$515,V462)</f>
        <v>1</v>
      </c>
      <c r="X462" s="2">
        <f>COUNTIF(I462:M462,100)</f>
        <v>0</v>
      </c>
      <c r="Y462" s="2">
        <f t="shared" si="14"/>
        <v>18</v>
      </c>
      <c r="Z462" s="2" t="str">
        <f t="shared" si="15"/>
        <v/>
      </c>
    </row>
    <row r="463" spans="1:26" x14ac:dyDescent="0.25">
      <c r="A463" s="2" t="s">
        <v>459</v>
      </c>
      <c r="B463" s="2" t="s">
        <v>130</v>
      </c>
      <c r="C463" s="2">
        <v>6</v>
      </c>
      <c r="D463" s="2">
        <v>4</v>
      </c>
      <c r="E463" s="2">
        <v>4</v>
      </c>
      <c r="F463" s="2">
        <v>2</v>
      </c>
      <c r="G463" s="2">
        <v>4</v>
      </c>
      <c r="H463" s="2">
        <v>2</v>
      </c>
      <c r="I463" s="2">
        <v>30</v>
      </c>
      <c r="J463" s="2">
        <v>28</v>
      </c>
      <c r="K463" s="2">
        <v>30</v>
      </c>
      <c r="L463" s="2">
        <v>66</v>
      </c>
      <c r="M463" s="2">
        <v>98</v>
      </c>
      <c r="N463" s="1">
        <f>AVERAGE(E463:H463)</f>
        <v>3</v>
      </c>
      <c r="O463" s="1">
        <f>SUM(I463:M463)/10</f>
        <v>25.2</v>
      </c>
      <c r="P463" s="3">
        <f>VLOOKUP(E463,Tabelka!$E$3:$F$7,2)</f>
        <v>6</v>
      </c>
      <c r="Q463" s="2">
        <f>VLOOKUP(F463,Tabelka!$E$3:$F$7,2)</f>
        <v>0</v>
      </c>
      <c r="R463" s="2">
        <f>VLOOKUP(G463,Tabelka!$E$3:$F$7,2)</f>
        <v>6</v>
      </c>
      <c r="S463" s="2">
        <f>VLOOKUP(H463,Tabelka!$E$3:$F$7,2)</f>
        <v>0</v>
      </c>
      <c r="T463" s="1">
        <f>SUM(P463:S463)</f>
        <v>12</v>
      </c>
      <c r="U463" s="1">
        <f>IF(D463=6,2,0)+C463</f>
        <v>6</v>
      </c>
      <c r="V463" s="2">
        <f>O463+T463+U463</f>
        <v>43.2</v>
      </c>
      <c r="W463" s="2">
        <f>COUNTIF(V$2:V$515,V463)</f>
        <v>1</v>
      </c>
      <c r="X463" s="2">
        <f>COUNTIF(I463:M463,100)</f>
        <v>0</v>
      </c>
      <c r="Y463" s="2">
        <f t="shared" si="14"/>
        <v>18</v>
      </c>
      <c r="Z463" s="2" t="str">
        <f t="shared" si="15"/>
        <v/>
      </c>
    </row>
    <row r="464" spans="1:26" x14ac:dyDescent="0.25">
      <c r="A464" s="2" t="s">
        <v>69</v>
      </c>
      <c r="B464" s="2" t="s">
        <v>70</v>
      </c>
      <c r="C464" s="2">
        <v>6</v>
      </c>
      <c r="D464" s="2">
        <v>3</v>
      </c>
      <c r="E464" s="2">
        <v>2</v>
      </c>
      <c r="F464" s="2">
        <v>2</v>
      </c>
      <c r="G464" s="2">
        <v>2</v>
      </c>
      <c r="H464" s="2">
        <v>4</v>
      </c>
      <c r="I464" s="2">
        <v>82</v>
      </c>
      <c r="J464" s="2">
        <v>95</v>
      </c>
      <c r="K464" s="2">
        <v>8</v>
      </c>
      <c r="L464" s="2">
        <v>46</v>
      </c>
      <c r="M464" s="2">
        <v>76</v>
      </c>
      <c r="N464" s="1">
        <f>AVERAGE(E464:H464)</f>
        <v>2.5</v>
      </c>
      <c r="O464" s="1">
        <f>SUM(I464:M464)/10</f>
        <v>30.7</v>
      </c>
      <c r="P464" s="3">
        <f>VLOOKUP(E464,Tabelka!$E$3:$F$7,2)</f>
        <v>0</v>
      </c>
      <c r="Q464" s="2">
        <f>VLOOKUP(F464,Tabelka!$E$3:$F$7,2)</f>
        <v>0</v>
      </c>
      <c r="R464" s="2">
        <f>VLOOKUP(G464,Tabelka!$E$3:$F$7,2)</f>
        <v>0</v>
      </c>
      <c r="S464" s="2">
        <f>VLOOKUP(H464,Tabelka!$E$3:$F$7,2)</f>
        <v>6</v>
      </c>
      <c r="T464" s="1">
        <f>SUM(P464:S464)</f>
        <v>6</v>
      </c>
      <c r="U464" s="1">
        <f>IF(D464=6,2,0)+C464</f>
        <v>6</v>
      </c>
      <c r="V464" s="2">
        <f>O464+T464+U464</f>
        <v>42.7</v>
      </c>
      <c r="W464" s="2">
        <f>COUNTIF(V$2:V$515,V464)</f>
        <v>1</v>
      </c>
      <c r="X464" s="2">
        <f>COUNTIF(I464:M464,100)</f>
        <v>0</v>
      </c>
      <c r="Y464" s="2">
        <f t="shared" si="14"/>
        <v>12</v>
      </c>
      <c r="Z464" s="2" t="str">
        <f t="shared" si="15"/>
        <v/>
      </c>
    </row>
    <row r="465" spans="1:26" x14ac:dyDescent="0.25">
      <c r="A465" s="2" t="s">
        <v>563</v>
      </c>
      <c r="B465" s="2" t="s">
        <v>101</v>
      </c>
      <c r="C465" s="2">
        <v>0</v>
      </c>
      <c r="D465" s="2">
        <v>5</v>
      </c>
      <c r="E465" s="2">
        <v>2</v>
      </c>
      <c r="F465" s="2">
        <v>4</v>
      </c>
      <c r="G465" s="2">
        <v>2</v>
      </c>
      <c r="H465" s="2">
        <v>6</v>
      </c>
      <c r="I465" s="2">
        <v>27</v>
      </c>
      <c r="J465" s="2">
        <v>56</v>
      </c>
      <c r="K465" s="2">
        <v>54</v>
      </c>
      <c r="L465" s="2">
        <v>99</v>
      </c>
      <c r="M465" s="2">
        <v>27</v>
      </c>
      <c r="N465" s="1">
        <f>AVERAGE(E465:H465)</f>
        <v>3.5</v>
      </c>
      <c r="O465" s="1">
        <f>SUM(I465:M465)/10</f>
        <v>26.3</v>
      </c>
      <c r="P465" s="3">
        <f>VLOOKUP(E465,Tabelka!$E$3:$F$7,2)</f>
        <v>0</v>
      </c>
      <c r="Q465" s="2">
        <f>VLOOKUP(F465,Tabelka!$E$3:$F$7,2)</f>
        <v>6</v>
      </c>
      <c r="R465" s="2">
        <f>VLOOKUP(G465,Tabelka!$E$3:$F$7,2)</f>
        <v>0</v>
      </c>
      <c r="S465" s="2">
        <f>VLOOKUP(H465,Tabelka!$E$3:$F$7,2)</f>
        <v>10</v>
      </c>
      <c r="T465" s="1">
        <f>SUM(P465:S465)</f>
        <v>16</v>
      </c>
      <c r="U465" s="1">
        <f>IF(D465=6,2,0)+C465</f>
        <v>0</v>
      </c>
      <c r="V465" s="2">
        <f>O465+T465+U465</f>
        <v>42.3</v>
      </c>
      <c r="W465" s="2">
        <f>COUNTIF(V$2:V$515,V465)</f>
        <v>1</v>
      </c>
      <c r="X465" s="2">
        <f>COUNTIF(I465:M465,100)</f>
        <v>0</v>
      </c>
      <c r="Y465" s="2">
        <f t="shared" si="14"/>
        <v>16</v>
      </c>
      <c r="Z465" s="2" t="str">
        <f t="shared" si="15"/>
        <v/>
      </c>
    </row>
    <row r="466" spans="1:26" x14ac:dyDescent="0.25">
      <c r="A466" s="2" t="s">
        <v>35</v>
      </c>
      <c r="B466" s="2" t="s">
        <v>36</v>
      </c>
      <c r="C466" s="2">
        <v>1</v>
      </c>
      <c r="D466" s="2">
        <v>3</v>
      </c>
      <c r="E466" s="2">
        <v>6</v>
      </c>
      <c r="F466" s="2">
        <v>3</v>
      </c>
      <c r="G466" s="2">
        <v>3</v>
      </c>
      <c r="H466" s="2">
        <v>2</v>
      </c>
      <c r="I466" s="2">
        <v>16</v>
      </c>
      <c r="J466" s="2">
        <v>43</v>
      </c>
      <c r="K466" s="2">
        <v>92</v>
      </c>
      <c r="L466" s="2">
        <v>54</v>
      </c>
      <c r="M466" s="2">
        <v>27</v>
      </c>
      <c r="N466" s="1">
        <f>AVERAGE(E466:H466)</f>
        <v>3.5</v>
      </c>
      <c r="O466" s="1">
        <f>SUM(I466:M466)/10</f>
        <v>23.2</v>
      </c>
      <c r="P466" s="3">
        <f>VLOOKUP(E466,Tabelka!$E$3:$F$7,2)</f>
        <v>10</v>
      </c>
      <c r="Q466" s="2">
        <f>VLOOKUP(F466,Tabelka!$E$3:$F$7,2)</f>
        <v>4</v>
      </c>
      <c r="R466" s="2">
        <f>VLOOKUP(G466,Tabelka!$E$3:$F$7,2)</f>
        <v>4</v>
      </c>
      <c r="S466" s="2">
        <f>VLOOKUP(H466,Tabelka!$E$3:$F$7,2)</f>
        <v>0</v>
      </c>
      <c r="T466" s="1">
        <f>SUM(P466:S466)</f>
        <v>18</v>
      </c>
      <c r="U466" s="1">
        <f>IF(D466=6,2,0)+C466</f>
        <v>1</v>
      </c>
      <c r="V466" s="2">
        <f>O466+T466+U466</f>
        <v>42.2</v>
      </c>
      <c r="W466" s="2">
        <f>COUNTIF(V$2:V$515,V466)</f>
        <v>1</v>
      </c>
      <c r="X466" s="2">
        <f>COUNTIF(I466:M466,100)</f>
        <v>0</v>
      </c>
      <c r="Y466" s="2">
        <f t="shared" si="14"/>
        <v>19</v>
      </c>
      <c r="Z466" s="2" t="str">
        <f t="shared" si="15"/>
        <v/>
      </c>
    </row>
    <row r="467" spans="1:26" x14ac:dyDescent="0.25">
      <c r="A467" s="2" t="s">
        <v>228</v>
      </c>
      <c r="B467" s="2" t="s">
        <v>166</v>
      </c>
      <c r="C467" s="2">
        <v>6</v>
      </c>
      <c r="D467" s="2">
        <v>2</v>
      </c>
      <c r="E467" s="2">
        <v>4</v>
      </c>
      <c r="F467" s="2">
        <v>3</v>
      </c>
      <c r="G467" s="2">
        <v>3</v>
      </c>
      <c r="H467" s="2">
        <v>2</v>
      </c>
      <c r="I467" s="2">
        <v>54</v>
      </c>
      <c r="J467" s="2">
        <v>83</v>
      </c>
      <c r="K467" s="2">
        <v>36</v>
      </c>
      <c r="L467" s="2">
        <v>27</v>
      </c>
      <c r="M467" s="2">
        <v>21</v>
      </c>
      <c r="N467" s="1">
        <f>AVERAGE(E467:H467)</f>
        <v>3</v>
      </c>
      <c r="O467" s="1">
        <f>SUM(I467:M467)/10</f>
        <v>22.1</v>
      </c>
      <c r="P467" s="3">
        <f>VLOOKUP(E467,Tabelka!$E$3:$F$7,2)</f>
        <v>6</v>
      </c>
      <c r="Q467" s="2">
        <f>VLOOKUP(F467,Tabelka!$E$3:$F$7,2)</f>
        <v>4</v>
      </c>
      <c r="R467" s="2">
        <f>VLOOKUP(G467,Tabelka!$E$3:$F$7,2)</f>
        <v>4</v>
      </c>
      <c r="S467" s="2">
        <f>VLOOKUP(H467,Tabelka!$E$3:$F$7,2)</f>
        <v>0</v>
      </c>
      <c r="T467" s="1">
        <f>SUM(P467:S467)</f>
        <v>14</v>
      </c>
      <c r="U467" s="1">
        <f>IF(D467=6,2,0)+C467</f>
        <v>6</v>
      </c>
      <c r="V467" s="2">
        <f>O467+T467+U467</f>
        <v>42.1</v>
      </c>
      <c r="W467" s="2">
        <f>COUNTIF(V$2:V$515,V467)</f>
        <v>1</v>
      </c>
      <c r="X467" s="2">
        <f>COUNTIF(I467:M467,100)</f>
        <v>0</v>
      </c>
      <c r="Y467" s="2">
        <f t="shared" si="14"/>
        <v>20</v>
      </c>
      <c r="Z467" s="2" t="str">
        <f t="shared" si="15"/>
        <v/>
      </c>
    </row>
    <row r="468" spans="1:26" x14ac:dyDescent="0.25">
      <c r="A468" s="2" t="s">
        <v>314</v>
      </c>
      <c r="B468" s="2" t="s">
        <v>249</v>
      </c>
      <c r="C468" s="2">
        <v>7</v>
      </c>
      <c r="D468" s="2">
        <v>2</v>
      </c>
      <c r="E468" s="2">
        <v>2</v>
      </c>
      <c r="F468" s="2">
        <v>3</v>
      </c>
      <c r="G468" s="2">
        <v>6</v>
      </c>
      <c r="H468" s="2">
        <v>5</v>
      </c>
      <c r="I468" s="2">
        <v>11</v>
      </c>
      <c r="J468" s="2">
        <v>6</v>
      </c>
      <c r="K468" s="2">
        <v>24</v>
      </c>
      <c r="L468" s="2">
        <v>72</v>
      </c>
      <c r="M468" s="2">
        <v>17</v>
      </c>
      <c r="N468" s="1">
        <f>AVERAGE(E468:H468)</f>
        <v>4</v>
      </c>
      <c r="O468" s="1">
        <f>SUM(I468:M468)/10</f>
        <v>13</v>
      </c>
      <c r="P468" s="3">
        <f>VLOOKUP(E468,Tabelka!$E$3:$F$7,2)</f>
        <v>0</v>
      </c>
      <c r="Q468" s="2">
        <f>VLOOKUP(F468,Tabelka!$E$3:$F$7,2)</f>
        <v>4</v>
      </c>
      <c r="R468" s="2">
        <f>VLOOKUP(G468,Tabelka!$E$3:$F$7,2)</f>
        <v>10</v>
      </c>
      <c r="S468" s="2">
        <f>VLOOKUP(H468,Tabelka!$E$3:$F$7,2)</f>
        <v>8</v>
      </c>
      <c r="T468" s="1">
        <f>SUM(P468:S468)</f>
        <v>22</v>
      </c>
      <c r="U468" s="1">
        <f>IF(D468=6,2,0)+C468</f>
        <v>7</v>
      </c>
      <c r="V468" s="2">
        <f>O468+T468+U468</f>
        <v>42</v>
      </c>
      <c r="W468" s="2">
        <f>COUNTIF(V$2:V$515,V468)</f>
        <v>1</v>
      </c>
      <c r="X468" s="2">
        <f>COUNTIF(I468:M468,100)</f>
        <v>0</v>
      </c>
      <c r="Y468" s="2">
        <f t="shared" si="14"/>
        <v>29</v>
      </c>
      <c r="Z468" s="2" t="str">
        <f t="shared" si="15"/>
        <v>TAK</v>
      </c>
    </row>
    <row r="469" spans="1:26" x14ac:dyDescent="0.25">
      <c r="A469" s="2" t="s">
        <v>645</v>
      </c>
      <c r="B469" s="2" t="s">
        <v>646</v>
      </c>
      <c r="C469" s="2">
        <v>4</v>
      </c>
      <c r="D469" s="2">
        <v>4</v>
      </c>
      <c r="E469" s="2">
        <v>6</v>
      </c>
      <c r="F469" s="2">
        <v>3</v>
      </c>
      <c r="G469" s="2">
        <v>2</v>
      </c>
      <c r="H469" s="2">
        <v>3</v>
      </c>
      <c r="I469" s="2">
        <v>24</v>
      </c>
      <c r="J469" s="2">
        <v>33</v>
      </c>
      <c r="K469" s="2">
        <v>90</v>
      </c>
      <c r="L469" s="2">
        <v>28</v>
      </c>
      <c r="M469" s="2">
        <v>23</v>
      </c>
      <c r="N469" s="1">
        <f>AVERAGE(E469:H469)</f>
        <v>3.5</v>
      </c>
      <c r="O469" s="1">
        <f>SUM(I469:M469)/10</f>
        <v>19.8</v>
      </c>
      <c r="P469" s="3">
        <f>VLOOKUP(E469,Tabelka!$E$3:$F$7,2)</f>
        <v>10</v>
      </c>
      <c r="Q469" s="2">
        <f>VLOOKUP(F469,Tabelka!$E$3:$F$7,2)</f>
        <v>4</v>
      </c>
      <c r="R469" s="2">
        <f>VLOOKUP(G469,Tabelka!$E$3:$F$7,2)</f>
        <v>0</v>
      </c>
      <c r="S469" s="2">
        <f>VLOOKUP(H469,Tabelka!$E$3:$F$7,2)</f>
        <v>4</v>
      </c>
      <c r="T469" s="1">
        <f>SUM(P469:S469)</f>
        <v>18</v>
      </c>
      <c r="U469" s="1">
        <f>IF(D469=6,2,0)+C469</f>
        <v>4</v>
      </c>
      <c r="V469" s="2">
        <f>O469+T469+U469</f>
        <v>41.8</v>
      </c>
      <c r="W469" s="2">
        <f>COUNTIF(V$2:V$515,V469)</f>
        <v>1</v>
      </c>
      <c r="X469" s="2">
        <f>COUNTIF(I469:M469,100)</f>
        <v>0</v>
      </c>
      <c r="Y469" s="2">
        <f t="shared" si="14"/>
        <v>22</v>
      </c>
      <c r="Z469" s="2" t="str">
        <f t="shared" si="15"/>
        <v>TAK</v>
      </c>
    </row>
    <row r="470" spans="1:26" x14ac:dyDescent="0.25">
      <c r="A470" s="2" t="s">
        <v>211</v>
      </c>
      <c r="B470" s="2" t="s">
        <v>78</v>
      </c>
      <c r="C470" s="2">
        <v>5</v>
      </c>
      <c r="D470" s="2">
        <v>6</v>
      </c>
      <c r="E470" s="2">
        <v>5</v>
      </c>
      <c r="F470" s="2">
        <v>2</v>
      </c>
      <c r="G470" s="2">
        <v>2</v>
      </c>
      <c r="H470" s="2">
        <v>2</v>
      </c>
      <c r="I470" s="2">
        <v>74</v>
      </c>
      <c r="J470" s="2">
        <v>70</v>
      </c>
      <c r="K470" s="2">
        <v>43</v>
      </c>
      <c r="L470" s="2">
        <v>43</v>
      </c>
      <c r="M470" s="2">
        <v>37</v>
      </c>
      <c r="N470" s="1">
        <f>AVERAGE(E470:H470)</f>
        <v>2.75</v>
      </c>
      <c r="O470" s="1">
        <f>SUM(I470:M470)/10</f>
        <v>26.7</v>
      </c>
      <c r="P470" s="3">
        <f>VLOOKUP(E470,Tabelka!$E$3:$F$7,2)</f>
        <v>8</v>
      </c>
      <c r="Q470" s="2">
        <f>VLOOKUP(F470,Tabelka!$E$3:$F$7,2)</f>
        <v>0</v>
      </c>
      <c r="R470" s="2">
        <f>VLOOKUP(G470,Tabelka!$E$3:$F$7,2)</f>
        <v>0</v>
      </c>
      <c r="S470" s="2">
        <f>VLOOKUP(H470,Tabelka!$E$3:$F$7,2)</f>
        <v>0</v>
      </c>
      <c r="T470" s="1">
        <f>SUM(P470:S470)</f>
        <v>8</v>
      </c>
      <c r="U470" s="1">
        <f>IF(D470=6,2,0)+C470</f>
        <v>7</v>
      </c>
      <c r="V470" s="2">
        <f>O470+T470+U470</f>
        <v>41.7</v>
      </c>
      <c r="W470" s="2">
        <f>COUNTIF(V$2:V$515,V470)</f>
        <v>1</v>
      </c>
      <c r="X470" s="2">
        <f>COUNTIF(I470:M470,100)</f>
        <v>0</v>
      </c>
      <c r="Y470" s="2">
        <f t="shared" si="14"/>
        <v>15</v>
      </c>
      <c r="Z470" s="2" t="str">
        <f t="shared" si="15"/>
        <v/>
      </c>
    </row>
    <row r="471" spans="1:26" ht="30" x14ac:dyDescent="0.25">
      <c r="A471" s="2" t="s">
        <v>451</v>
      </c>
      <c r="B471" s="2" t="s">
        <v>23</v>
      </c>
      <c r="C471" s="2">
        <v>6</v>
      </c>
      <c r="D471" s="2">
        <v>4</v>
      </c>
      <c r="E471" s="2">
        <v>2</v>
      </c>
      <c r="F471" s="2">
        <v>3</v>
      </c>
      <c r="G471" s="2">
        <v>5</v>
      </c>
      <c r="H471" s="2">
        <v>4</v>
      </c>
      <c r="I471" s="2">
        <v>50</v>
      </c>
      <c r="J471" s="2">
        <v>3</v>
      </c>
      <c r="K471" s="2">
        <v>27</v>
      </c>
      <c r="L471" s="2">
        <v>70</v>
      </c>
      <c r="M471" s="2">
        <v>25</v>
      </c>
      <c r="N471" s="1">
        <f>AVERAGE(E471:H471)</f>
        <v>3.5</v>
      </c>
      <c r="O471" s="1">
        <f>SUM(I471:M471)/10</f>
        <v>17.5</v>
      </c>
      <c r="P471" s="3">
        <f>VLOOKUP(E471,Tabelka!$E$3:$F$7,2)</f>
        <v>0</v>
      </c>
      <c r="Q471" s="2">
        <f>VLOOKUP(F471,Tabelka!$E$3:$F$7,2)</f>
        <v>4</v>
      </c>
      <c r="R471" s="2">
        <f>VLOOKUP(G471,Tabelka!$E$3:$F$7,2)</f>
        <v>8</v>
      </c>
      <c r="S471" s="2">
        <f>VLOOKUP(H471,Tabelka!$E$3:$F$7,2)</f>
        <v>6</v>
      </c>
      <c r="T471" s="1">
        <f>SUM(P471:S471)</f>
        <v>18</v>
      </c>
      <c r="U471" s="1">
        <f>IF(D471=6,2,0)+C471</f>
        <v>6</v>
      </c>
      <c r="V471" s="2">
        <f>O471+T471+U471</f>
        <v>41.5</v>
      </c>
      <c r="W471" s="2">
        <f>COUNTIF(V$2:V$515,V471)</f>
        <v>1</v>
      </c>
      <c r="X471" s="2">
        <f>COUNTIF(I471:M471,100)</f>
        <v>0</v>
      </c>
      <c r="Y471" s="2">
        <f t="shared" si="14"/>
        <v>24</v>
      </c>
      <c r="Z471" s="2" t="str">
        <f t="shared" si="15"/>
        <v>TAK</v>
      </c>
    </row>
    <row r="472" spans="1:26" x14ac:dyDescent="0.25">
      <c r="A472" s="2" t="s">
        <v>657</v>
      </c>
      <c r="B472" s="2" t="s">
        <v>340</v>
      </c>
      <c r="C472" s="2">
        <v>0</v>
      </c>
      <c r="D472" s="2">
        <v>6</v>
      </c>
      <c r="E472" s="2">
        <v>6</v>
      </c>
      <c r="F472" s="2">
        <v>2</v>
      </c>
      <c r="G472" s="2">
        <v>4</v>
      </c>
      <c r="H472" s="2">
        <v>3</v>
      </c>
      <c r="I472" s="2">
        <v>15</v>
      </c>
      <c r="J472" s="2">
        <v>15</v>
      </c>
      <c r="K472" s="2">
        <v>58</v>
      </c>
      <c r="L472" s="2">
        <v>15</v>
      </c>
      <c r="M472" s="2">
        <v>87</v>
      </c>
      <c r="N472" s="1">
        <f>AVERAGE(E472:H472)</f>
        <v>3.75</v>
      </c>
      <c r="O472" s="1">
        <f>SUM(I472:M472)/10</f>
        <v>19</v>
      </c>
      <c r="P472" s="3">
        <f>VLOOKUP(E472,Tabelka!$E$3:$F$7,2)</f>
        <v>10</v>
      </c>
      <c r="Q472" s="2">
        <f>VLOOKUP(F472,Tabelka!$E$3:$F$7,2)</f>
        <v>0</v>
      </c>
      <c r="R472" s="2">
        <f>VLOOKUP(G472,Tabelka!$E$3:$F$7,2)</f>
        <v>6</v>
      </c>
      <c r="S472" s="2">
        <f>VLOOKUP(H472,Tabelka!$E$3:$F$7,2)</f>
        <v>4</v>
      </c>
      <c r="T472" s="1">
        <f>SUM(P472:S472)</f>
        <v>20</v>
      </c>
      <c r="U472" s="1">
        <f>IF(D472=6,2,0)+C472</f>
        <v>2</v>
      </c>
      <c r="V472" s="2">
        <f>O472+T472+U472</f>
        <v>41</v>
      </c>
      <c r="W472" s="2">
        <f>COUNTIF(V$2:V$515,V472)</f>
        <v>1</v>
      </c>
      <c r="X472" s="2">
        <f>COUNTIF(I472:M472,100)</f>
        <v>0</v>
      </c>
      <c r="Y472" s="2">
        <f t="shared" si="14"/>
        <v>22</v>
      </c>
      <c r="Z472" s="2" t="str">
        <f t="shared" si="15"/>
        <v>TAK</v>
      </c>
    </row>
    <row r="473" spans="1:26" x14ac:dyDescent="0.25">
      <c r="A473" s="2" t="s">
        <v>601</v>
      </c>
      <c r="B473" s="2" t="s">
        <v>121</v>
      </c>
      <c r="C473" s="2">
        <v>0</v>
      </c>
      <c r="D473" s="2">
        <v>4</v>
      </c>
      <c r="E473" s="2">
        <v>2</v>
      </c>
      <c r="F473" s="2">
        <v>2</v>
      </c>
      <c r="G473" s="2">
        <v>2</v>
      </c>
      <c r="H473" s="2">
        <v>6</v>
      </c>
      <c r="I473" s="2">
        <v>88</v>
      </c>
      <c r="J473" s="2">
        <v>43</v>
      </c>
      <c r="K473" s="2">
        <v>91</v>
      </c>
      <c r="L473" s="2">
        <v>4</v>
      </c>
      <c r="M473" s="2">
        <v>78</v>
      </c>
      <c r="N473" s="1">
        <f>AVERAGE(E473:H473)</f>
        <v>3</v>
      </c>
      <c r="O473" s="1">
        <f>SUM(I473:M473)/10</f>
        <v>30.4</v>
      </c>
      <c r="P473" s="3">
        <f>VLOOKUP(E473,Tabelka!$E$3:$F$7,2)</f>
        <v>0</v>
      </c>
      <c r="Q473" s="2">
        <f>VLOOKUP(F473,Tabelka!$E$3:$F$7,2)</f>
        <v>0</v>
      </c>
      <c r="R473" s="2">
        <f>VLOOKUP(G473,Tabelka!$E$3:$F$7,2)</f>
        <v>0</v>
      </c>
      <c r="S473" s="2">
        <f>VLOOKUP(H473,Tabelka!$E$3:$F$7,2)</f>
        <v>10</v>
      </c>
      <c r="T473" s="1">
        <f>SUM(P473:S473)</f>
        <v>10</v>
      </c>
      <c r="U473" s="1">
        <f>IF(D473=6,2,0)+C473</f>
        <v>0</v>
      </c>
      <c r="V473" s="2">
        <f>O473+T473+U473</f>
        <v>40.4</v>
      </c>
      <c r="W473" s="2">
        <f>COUNTIF(V$2:V$515,V473)</f>
        <v>1</v>
      </c>
      <c r="X473" s="2">
        <f>COUNTIF(I473:M473,100)</f>
        <v>0</v>
      </c>
      <c r="Y473" s="2">
        <f t="shared" si="14"/>
        <v>10</v>
      </c>
      <c r="Z473" s="2" t="str">
        <f t="shared" si="15"/>
        <v/>
      </c>
    </row>
    <row r="474" spans="1:26" ht="30" x14ac:dyDescent="0.25">
      <c r="A474" s="2" t="s">
        <v>231</v>
      </c>
      <c r="B474" s="2" t="s">
        <v>232</v>
      </c>
      <c r="C474" s="2">
        <v>8</v>
      </c>
      <c r="D474" s="2">
        <v>4</v>
      </c>
      <c r="E474" s="2">
        <v>3</v>
      </c>
      <c r="F474" s="2">
        <v>2</v>
      </c>
      <c r="G474" s="2">
        <v>3</v>
      </c>
      <c r="H474" s="2">
        <v>4</v>
      </c>
      <c r="I474" s="2">
        <v>37</v>
      </c>
      <c r="J474" s="2">
        <v>69</v>
      </c>
      <c r="K474" s="2">
        <v>12</v>
      </c>
      <c r="L474" s="2">
        <v>17</v>
      </c>
      <c r="M474" s="2">
        <v>48</v>
      </c>
      <c r="N474" s="1">
        <f>AVERAGE(E474:H474)</f>
        <v>3</v>
      </c>
      <c r="O474" s="1">
        <f>SUM(I474:M474)/10</f>
        <v>18.3</v>
      </c>
      <c r="P474" s="3">
        <f>VLOOKUP(E474,Tabelka!$E$3:$F$7,2)</f>
        <v>4</v>
      </c>
      <c r="Q474" s="2">
        <f>VLOOKUP(F474,Tabelka!$E$3:$F$7,2)</f>
        <v>0</v>
      </c>
      <c r="R474" s="2">
        <f>VLOOKUP(G474,Tabelka!$E$3:$F$7,2)</f>
        <v>4</v>
      </c>
      <c r="S474" s="2">
        <f>VLOOKUP(H474,Tabelka!$E$3:$F$7,2)</f>
        <v>6</v>
      </c>
      <c r="T474" s="1">
        <f>SUM(P474:S474)</f>
        <v>14</v>
      </c>
      <c r="U474" s="1">
        <f>IF(D474=6,2,0)+C474</f>
        <v>8</v>
      </c>
      <c r="V474" s="2">
        <f>O474+T474+U474</f>
        <v>40.299999999999997</v>
      </c>
      <c r="W474" s="2">
        <f>COUNTIF(V$2:V$515,V474)</f>
        <v>1</v>
      </c>
      <c r="X474" s="2">
        <f>COUNTIF(I474:M474,100)</f>
        <v>0</v>
      </c>
      <c r="Y474" s="2">
        <f t="shared" si="14"/>
        <v>22</v>
      </c>
      <c r="Z474" s="2" t="str">
        <f t="shared" si="15"/>
        <v>TAK</v>
      </c>
    </row>
    <row r="475" spans="1:26" x14ac:dyDescent="0.25">
      <c r="A475" s="2" t="s">
        <v>611</v>
      </c>
      <c r="B475" s="2" t="s">
        <v>395</v>
      </c>
      <c r="C475" s="2">
        <v>0</v>
      </c>
      <c r="D475" s="2">
        <v>3</v>
      </c>
      <c r="E475" s="2">
        <v>3</v>
      </c>
      <c r="F475" s="2">
        <v>4</v>
      </c>
      <c r="G475" s="2">
        <v>2</v>
      </c>
      <c r="H475" s="2">
        <v>4</v>
      </c>
      <c r="I475" s="2">
        <v>92</v>
      </c>
      <c r="J475" s="2">
        <v>47</v>
      </c>
      <c r="K475" s="2">
        <v>27</v>
      </c>
      <c r="L475" s="2">
        <v>40</v>
      </c>
      <c r="M475" s="2">
        <v>35</v>
      </c>
      <c r="N475" s="1">
        <f>AVERAGE(E475:H475)</f>
        <v>3.25</v>
      </c>
      <c r="O475" s="1">
        <f>SUM(I475:M475)/10</f>
        <v>24.1</v>
      </c>
      <c r="P475" s="3">
        <f>VLOOKUP(E475,Tabelka!$E$3:$F$7,2)</f>
        <v>4</v>
      </c>
      <c r="Q475" s="2">
        <f>VLOOKUP(F475,Tabelka!$E$3:$F$7,2)</f>
        <v>6</v>
      </c>
      <c r="R475" s="2">
        <f>VLOOKUP(G475,Tabelka!$E$3:$F$7,2)</f>
        <v>0</v>
      </c>
      <c r="S475" s="2">
        <f>VLOOKUP(H475,Tabelka!$E$3:$F$7,2)</f>
        <v>6</v>
      </c>
      <c r="T475" s="1">
        <f>SUM(P475:S475)</f>
        <v>16</v>
      </c>
      <c r="U475" s="1">
        <f>IF(D475=6,2,0)+C475</f>
        <v>0</v>
      </c>
      <c r="V475" s="2">
        <f>O475+T475+U475</f>
        <v>40.1</v>
      </c>
      <c r="W475" s="2">
        <f>COUNTIF(V$2:V$515,V475)</f>
        <v>1</v>
      </c>
      <c r="X475" s="2">
        <f>COUNTIF(I475:M475,100)</f>
        <v>0</v>
      </c>
      <c r="Y475" s="2">
        <f t="shared" si="14"/>
        <v>16</v>
      </c>
      <c r="Z475" s="2" t="str">
        <f t="shared" si="15"/>
        <v/>
      </c>
    </row>
    <row r="476" spans="1:26" x14ac:dyDescent="0.25">
      <c r="A476" s="2" t="s">
        <v>637</v>
      </c>
      <c r="B476" s="2" t="s">
        <v>86</v>
      </c>
      <c r="C476" s="2">
        <v>6</v>
      </c>
      <c r="D476" s="2">
        <v>4</v>
      </c>
      <c r="E476" s="2">
        <v>3</v>
      </c>
      <c r="F476" s="2">
        <v>2</v>
      </c>
      <c r="G476" s="2">
        <v>3</v>
      </c>
      <c r="H476" s="2">
        <v>3</v>
      </c>
      <c r="I476" s="2">
        <v>43</v>
      </c>
      <c r="J476" s="2">
        <v>36</v>
      </c>
      <c r="K476" s="2">
        <v>9</v>
      </c>
      <c r="L476" s="2">
        <v>88</v>
      </c>
      <c r="M476" s="2">
        <v>44</v>
      </c>
      <c r="N476" s="1">
        <f>AVERAGE(E476:H476)</f>
        <v>2.75</v>
      </c>
      <c r="O476" s="1">
        <f>SUM(I476:M476)/10</f>
        <v>22</v>
      </c>
      <c r="P476" s="3">
        <f>VLOOKUP(E476,Tabelka!$E$3:$F$7,2)</f>
        <v>4</v>
      </c>
      <c r="Q476" s="2">
        <f>VLOOKUP(F476,Tabelka!$E$3:$F$7,2)</f>
        <v>0</v>
      </c>
      <c r="R476" s="2">
        <f>VLOOKUP(G476,Tabelka!$E$3:$F$7,2)</f>
        <v>4</v>
      </c>
      <c r="S476" s="2">
        <f>VLOOKUP(H476,Tabelka!$E$3:$F$7,2)</f>
        <v>4</v>
      </c>
      <c r="T476" s="1">
        <f>SUM(P476:S476)</f>
        <v>12</v>
      </c>
      <c r="U476" s="1">
        <f>IF(D476=6,2,0)+C476</f>
        <v>6</v>
      </c>
      <c r="V476" s="2">
        <f>O476+T476+U476</f>
        <v>40</v>
      </c>
      <c r="W476" s="2">
        <f>COUNTIF(V$2:V$515,V476)</f>
        <v>1</v>
      </c>
      <c r="X476" s="2">
        <f>COUNTIF(I476:M476,100)</f>
        <v>0</v>
      </c>
      <c r="Y476" s="2">
        <f t="shared" si="14"/>
        <v>18</v>
      </c>
      <c r="Z476" s="2" t="str">
        <f t="shared" si="15"/>
        <v/>
      </c>
    </row>
    <row r="477" spans="1:26" ht="30" x14ac:dyDescent="0.25">
      <c r="A477" s="2" t="s">
        <v>592</v>
      </c>
      <c r="B477" s="2" t="s">
        <v>593</v>
      </c>
      <c r="C477" s="2">
        <v>3</v>
      </c>
      <c r="D477" s="2">
        <v>3</v>
      </c>
      <c r="E477" s="2">
        <v>4</v>
      </c>
      <c r="F477" s="2">
        <v>2</v>
      </c>
      <c r="G477" s="2">
        <v>6</v>
      </c>
      <c r="H477" s="2">
        <v>4</v>
      </c>
      <c r="I477" s="2">
        <v>22</v>
      </c>
      <c r="J477" s="2">
        <v>48</v>
      </c>
      <c r="K477" s="2">
        <v>26</v>
      </c>
      <c r="L477" s="2">
        <v>43</v>
      </c>
      <c r="M477" s="2">
        <v>10</v>
      </c>
      <c r="N477" s="1">
        <f>AVERAGE(E477:H477)</f>
        <v>4</v>
      </c>
      <c r="O477" s="1">
        <f>SUM(I477:M477)/10</f>
        <v>14.9</v>
      </c>
      <c r="P477" s="3">
        <f>VLOOKUP(E477,Tabelka!$E$3:$F$7,2)</f>
        <v>6</v>
      </c>
      <c r="Q477" s="2">
        <f>VLOOKUP(F477,Tabelka!$E$3:$F$7,2)</f>
        <v>0</v>
      </c>
      <c r="R477" s="2">
        <f>VLOOKUP(G477,Tabelka!$E$3:$F$7,2)</f>
        <v>10</v>
      </c>
      <c r="S477" s="2">
        <f>VLOOKUP(H477,Tabelka!$E$3:$F$7,2)</f>
        <v>6</v>
      </c>
      <c r="T477" s="1">
        <f>SUM(P477:S477)</f>
        <v>22</v>
      </c>
      <c r="U477" s="1">
        <f>IF(D477=6,2,0)+C477</f>
        <v>3</v>
      </c>
      <c r="V477" s="2">
        <f>O477+T477+U477</f>
        <v>39.9</v>
      </c>
      <c r="W477" s="2">
        <f>COUNTIF(V$2:V$515,V477)</f>
        <v>1</v>
      </c>
      <c r="X477" s="2">
        <f>COUNTIF(I477:M477,100)</f>
        <v>0</v>
      </c>
      <c r="Y477" s="2">
        <f t="shared" si="14"/>
        <v>25</v>
      </c>
      <c r="Z477" s="2" t="str">
        <f t="shared" si="15"/>
        <v>TAK</v>
      </c>
    </row>
    <row r="478" spans="1:26" x14ac:dyDescent="0.25">
      <c r="A478" s="2" t="s">
        <v>221</v>
      </c>
      <c r="B478" s="2" t="s">
        <v>222</v>
      </c>
      <c r="C478" s="2">
        <v>1</v>
      </c>
      <c r="D478" s="2">
        <v>2</v>
      </c>
      <c r="E478" s="2">
        <v>2</v>
      </c>
      <c r="F478" s="2">
        <v>4</v>
      </c>
      <c r="G478" s="2">
        <v>5</v>
      </c>
      <c r="H478" s="2">
        <v>3</v>
      </c>
      <c r="I478" s="2">
        <v>97</v>
      </c>
      <c r="J478" s="2">
        <v>51</v>
      </c>
      <c r="K478" s="2">
        <v>38</v>
      </c>
      <c r="L478" s="2">
        <v>17</v>
      </c>
      <c r="M478" s="2">
        <v>5</v>
      </c>
      <c r="N478" s="1">
        <f>AVERAGE(E478:H478)</f>
        <v>3.5</v>
      </c>
      <c r="O478" s="1">
        <f>SUM(I478:M478)/10</f>
        <v>20.8</v>
      </c>
      <c r="P478" s="3">
        <f>VLOOKUP(E478,Tabelka!$E$3:$F$7,2)</f>
        <v>0</v>
      </c>
      <c r="Q478" s="2">
        <f>VLOOKUP(F478,Tabelka!$E$3:$F$7,2)</f>
        <v>6</v>
      </c>
      <c r="R478" s="2">
        <f>VLOOKUP(G478,Tabelka!$E$3:$F$7,2)</f>
        <v>8</v>
      </c>
      <c r="S478" s="2">
        <f>VLOOKUP(H478,Tabelka!$E$3:$F$7,2)</f>
        <v>4</v>
      </c>
      <c r="T478" s="1">
        <f>SUM(P478:S478)</f>
        <v>18</v>
      </c>
      <c r="U478" s="1">
        <f>IF(D478=6,2,0)+C478</f>
        <v>1</v>
      </c>
      <c r="V478" s="2">
        <f>O478+T478+U478</f>
        <v>39.799999999999997</v>
      </c>
      <c r="W478" s="2">
        <f>COUNTIF(V$2:V$515,V478)</f>
        <v>1</v>
      </c>
      <c r="X478" s="2">
        <f>COUNTIF(I478:M478,100)</f>
        <v>0</v>
      </c>
      <c r="Y478" s="2">
        <f t="shared" si="14"/>
        <v>19</v>
      </c>
      <c r="Z478" s="2" t="str">
        <f t="shared" si="15"/>
        <v/>
      </c>
    </row>
    <row r="479" spans="1:26" x14ac:dyDescent="0.25">
      <c r="A479" s="2" t="s">
        <v>514</v>
      </c>
      <c r="B479" s="2" t="s">
        <v>316</v>
      </c>
      <c r="C479" s="2">
        <v>3</v>
      </c>
      <c r="D479" s="2">
        <v>5</v>
      </c>
      <c r="E479" s="2">
        <v>5</v>
      </c>
      <c r="F479" s="2">
        <v>3</v>
      </c>
      <c r="G479" s="2">
        <v>2</v>
      </c>
      <c r="H479" s="2">
        <v>2</v>
      </c>
      <c r="I479" s="2">
        <v>53</v>
      </c>
      <c r="J479" s="2">
        <v>89</v>
      </c>
      <c r="K479" s="2">
        <v>16</v>
      </c>
      <c r="L479" s="2">
        <v>27</v>
      </c>
      <c r="M479" s="2">
        <v>62</v>
      </c>
      <c r="N479" s="1">
        <f>AVERAGE(E479:H479)</f>
        <v>3</v>
      </c>
      <c r="O479" s="1">
        <f>SUM(I479:M479)/10</f>
        <v>24.7</v>
      </c>
      <c r="P479" s="3">
        <f>VLOOKUP(E479,Tabelka!$E$3:$F$7,2)</f>
        <v>8</v>
      </c>
      <c r="Q479" s="2">
        <f>VLOOKUP(F479,Tabelka!$E$3:$F$7,2)</f>
        <v>4</v>
      </c>
      <c r="R479" s="2">
        <f>VLOOKUP(G479,Tabelka!$E$3:$F$7,2)</f>
        <v>0</v>
      </c>
      <c r="S479" s="2">
        <f>VLOOKUP(H479,Tabelka!$E$3:$F$7,2)</f>
        <v>0</v>
      </c>
      <c r="T479" s="1">
        <f>SUM(P479:S479)</f>
        <v>12</v>
      </c>
      <c r="U479" s="1">
        <f>IF(D479=6,2,0)+C479</f>
        <v>3</v>
      </c>
      <c r="V479" s="2">
        <f>O479+T479+U479</f>
        <v>39.700000000000003</v>
      </c>
      <c r="W479" s="2">
        <f>COUNTIF(V$2:V$515,V479)</f>
        <v>1</v>
      </c>
      <c r="X479" s="2">
        <f>COUNTIF(I479:M479,100)</f>
        <v>0</v>
      </c>
      <c r="Y479" s="2">
        <f t="shared" si="14"/>
        <v>15</v>
      </c>
      <c r="Z479" s="2" t="str">
        <f t="shared" si="15"/>
        <v/>
      </c>
    </row>
    <row r="480" spans="1:26" x14ac:dyDescent="0.25">
      <c r="A480" s="2" t="s">
        <v>217</v>
      </c>
      <c r="B480" s="2" t="s">
        <v>218</v>
      </c>
      <c r="C480" s="2">
        <v>7</v>
      </c>
      <c r="D480" s="2">
        <v>6</v>
      </c>
      <c r="E480" s="2">
        <v>2</v>
      </c>
      <c r="F480" s="2">
        <v>3</v>
      </c>
      <c r="G480" s="2">
        <v>3</v>
      </c>
      <c r="H480" s="2">
        <v>2</v>
      </c>
      <c r="I480" s="2">
        <v>2</v>
      </c>
      <c r="J480" s="2">
        <v>9</v>
      </c>
      <c r="K480" s="2">
        <v>56</v>
      </c>
      <c r="L480" s="2">
        <v>86</v>
      </c>
      <c r="M480" s="2">
        <v>71</v>
      </c>
      <c r="N480" s="1">
        <f>AVERAGE(E480:H480)</f>
        <v>2.5</v>
      </c>
      <c r="O480" s="1">
        <f>SUM(I480:M480)/10</f>
        <v>22.4</v>
      </c>
      <c r="P480" s="3">
        <f>VLOOKUP(E480,Tabelka!$E$3:$F$7,2)</f>
        <v>0</v>
      </c>
      <c r="Q480" s="2">
        <f>VLOOKUP(F480,Tabelka!$E$3:$F$7,2)</f>
        <v>4</v>
      </c>
      <c r="R480" s="2">
        <f>VLOOKUP(G480,Tabelka!$E$3:$F$7,2)</f>
        <v>4</v>
      </c>
      <c r="S480" s="2">
        <f>VLOOKUP(H480,Tabelka!$E$3:$F$7,2)</f>
        <v>0</v>
      </c>
      <c r="T480" s="1">
        <f>SUM(P480:S480)</f>
        <v>8</v>
      </c>
      <c r="U480" s="1">
        <f>IF(D480=6,2,0)+C480</f>
        <v>9</v>
      </c>
      <c r="V480" s="2">
        <f>O480+T480+U480</f>
        <v>39.4</v>
      </c>
      <c r="W480" s="2">
        <f>COUNTIF(V$2:V$515,V480)</f>
        <v>1</v>
      </c>
      <c r="X480" s="2">
        <f>COUNTIF(I480:M480,100)</f>
        <v>0</v>
      </c>
      <c r="Y480" s="2">
        <f t="shared" si="14"/>
        <v>17</v>
      </c>
      <c r="Z480" s="2" t="str">
        <f t="shared" si="15"/>
        <v/>
      </c>
    </row>
    <row r="481" spans="1:26" ht="30" x14ac:dyDescent="0.25">
      <c r="A481" s="2" t="s">
        <v>331</v>
      </c>
      <c r="B481" s="2" t="s">
        <v>155</v>
      </c>
      <c r="C481" s="2">
        <v>0</v>
      </c>
      <c r="D481" s="2">
        <v>3</v>
      </c>
      <c r="E481" s="2">
        <v>2</v>
      </c>
      <c r="F481" s="2">
        <v>4</v>
      </c>
      <c r="G481" s="2">
        <v>4</v>
      </c>
      <c r="H481" s="2">
        <v>2</v>
      </c>
      <c r="I481" s="2">
        <v>88</v>
      </c>
      <c r="J481" s="2">
        <v>79</v>
      </c>
      <c r="K481" s="2">
        <v>26</v>
      </c>
      <c r="L481" s="2">
        <v>8</v>
      </c>
      <c r="M481" s="2">
        <v>70</v>
      </c>
      <c r="N481" s="1">
        <f>AVERAGE(E481:H481)</f>
        <v>3</v>
      </c>
      <c r="O481" s="1">
        <f>SUM(I481:M481)/10</f>
        <v>27.1</v>
      </c>
      <c r="P481" s="3">
        <f>VLOOKUP(E481,Tabelka!$E$3:$F$7,2)</f>
        <v>0</v>
      </c>
      <c r="Q481" s="2">
        <f>VLOOKUP(F481,Tabelka!$E$3:$F$7,2)</f>
        <v>6</v>
      </c>
      <c r="R481" s="2">
        <f>VLOOKUP(G481,Tabelka!$E$3:$F$7,2)</f>
        <v>6</v>
      </c>
      <c r="S481" s="2">
        <f>VLOOKUP(H481,Tabelka!$E$3:$F$7,2)</f>
        <v>0</v>
      </c>
      <c r="T481" s="1">
        <f>SUM(P481:S481)</f>
        <v>12</v>
      </c>
      <c r="U481" s="1">
        <f>IF(D481=6,2,0)+C481</f>
        <v>0</v>
      </c>
      <c r="V481" s="2">
        <f>O481+T481+U481</f>
        <v>39.1</v>
      </c>
      <c r="W481" s="2">
        <f>COUNTIF(V$2:V$515,V481)</f>
        <v>1</v>
      </c>
      <c r="X481" s="2">
        <f>COUNTIF(I481:M481,100)</f>
        <v>0</v>
      </c>
      <c r="Y481" s="2">
        <f t="shared" si="14"/>
        <v>12</v>
      </c>
      <c r="Z481" s="2" t="str">
        <f t="shared" si="15"/>
        <v/>
      </c>
    </row>
    <row r="482" spans="1:26" x14ac:dyDescent="0.25">
      <c r="A482" s="2" t="s">
        <v>550</v>
      </c>
      <c r="B482" s="2" t="s">
        <v>551</v>
      </c>
      <c r="C482" s="2">
        <v>5</v>
      </c>
      <c r="D482" s="2">
        <v>6</v>
      </c>
      <c r="E482" s="2">
        <v>2</v>
      </c>
      <c r="F482" s="2">
        <v>4</v>
      </c>
      <c r="G482" s="2">
        <v>4</v>
      </c>
      <c r="H482" s="2">
        <v>3</v>
      </c>
      <c r="I482" s="2">
        <v>3</v>
      </c>
      <c r="J482" s="2">
        <v>8</v>
      </c>
      <c r="K482" s="2">
        <v>22</v>
      </c>
      <c r="L482" s="2">
        <v>75</v>
      </c>
      <c r="M482" s="2">
        <v>52</v>
      </c>
      <c r="N482" s="1">
        <f>AVERAGE(E482:H482)</f>
        <v>3.25</v>
      </c>
      <c r="O482" s="1">
        <f>SUM(I482:M482)/10</f>
        <v>16</v>
      </c>
      <c r="P482" s="3">
        <f>VLOOKUP(E482,Tabelka!$E$3:$F$7,2)</f>
        <v>0</v>
      </c>
      <c r="Q482" s="2">
        <f>VLOOKUP(F482,Tabelka!$E$3:$F$7,2)</f>
        <v>6</v>
      </c>
      <c r="R482" s="2">
        <f>VLOOKUP(G482,Tabelka!$E$3:$F$7,2)</f>
        <v>6</v>
      </c>
      <c r="S482" s="2">
        <f>VLOOKUP(H482,Tabelka!$E$3:$F$7,2)</f>
        <v>4</v>
      </c>
      <c r="T482" s="1">
        <f>SUM(P482:S482)</f>
        <v>16</v>
      </c>
      <c r="U482" s="1">
        <f>IF(D482=6,2,0)+C482</f>
        <v>7</v>
      </c>
      <c r="V482" s="2">
        <f>O482+T482+U482</f>
        <v>39</v>
      </c>
      <c r="W482" s="2">
        <f>COUNTIF(V$2:V$515,V482)</f>
        <v>1</v>
      </c>
      <c r="X482" s="2">
        <f>COUNTIF(I482:M482,100)</f>
        <v>0</v>
      </c>
      <c r="Y482" s="2">
        <f t="shared" si="14"/>
        <v>23</v>
      </c>
      <c r="Z482" s="2" t="str">
        <f t="shared" si="15"/>
        <v>TAK</v>
      </c>
    </row>
    <row r="483" spans="1:26" x14ac:dyDescent="0.25">
      <c r="A483" s="2" t="s">
        <v>351</v>
      </c>
      <c r="B483" s="2" t="s">
        <v>45</v>
      </c>
      <c r="C483" s="2">
        <v>2</v>
      </c>
      <c r="D483" s="2">
        <v>2</v>
      </c>
      <c r="E483" s="2">
        <v>3</v>
      </c>
      <c r="F483" s="2">
        <v>4</v>
      </c>
      <c r="G483" s="2">
        <v>2</v>
      </c>
      <c r="H483" s="2">
        <v>6</v>
      </c>
      <c r="I483" s="2">
        <v>43</v>
      </c>
      <c r="J483" s="2">
        <v>45</v>
      </c>
      <c r="K483" s="2">
        <v>16</v>
      </c>
      <c r="L483" s="2">
        <v>56</v>
      </c>
      <c r="M483" s="2">
        <v>7</v>
      </c>
      <c r="N483" s="1">
        <f>AVERAGE(E483:H483)</f>
        <v>3.75</v>
      </c>
      <c r="O483" s="1">
        <f>SUM(I483:M483)/10</f>
        <v>16.7</v>
      </c>
      <c r="P483" s="3">
        <f>VLOOKUP(E483,Tabelka!$E$3:$F$7,2)</f>
        <v>4</v>
      </c>
      <c r="Q483" s="2">
        <f>VLOOKUP(F483,Tabelka!$E$3:$F$7,2)</f>
        <v>6</v>
      </c>
      <c r="R483" s="2">
        <f>VLOOKUP(G483,Tabelka!$E$3:$F$7,2)</f>
        <v>0</v>
      </c>
      <c r="S483" s="2">
        <f>VLOOKUP(H483,Tabelka!$E$3:$F$7,2)</f>
        <v>10</v>
      </c>
      <c r="T483" s="1">
        <f>SUM(P483:S483)</f>
        <v>20</v>
      </c>
      <c r="U483" s="1">
        <f>IF(D483=6,2,0)+C483</f>
        <v>2</v>
      </c>
      <c r="V483" s="2">
        <f>O483+T483+U483</f>
        <v>38.700000000000003</v>
      </c>
      <c r="W483" s="2">
        <f>COUNTIF(V$2:V$515,V483)</f>
        <v>1</v>
      </c>
      <c r="X483" s="2">
        <f>COUNTIF(I483:M483,100)</f>
        <v>0</v>
      </c>
      <c r="Y483" s="2">
        <f t="shared" si="14"/>
        <v>22</v>
      </c>
      <c r="Z483" s="2" t="str">
        <f t="shared" si="15"/>
        <v>TAK</v>
      </c>
    </row>
    <row r="484" spans="1:26" x14ac:dyDescent="0.25">
      <c r="A484" s="2" t="s">
        <v>189</v>
      </c>
      <c r="B484" s="2" t="s">
        <v>70</v>
      </c>
      <c r="C484" s="2">
        <v>5</v>
      </c>
      <c r="D484" s="2">
        <v>6</v>
      </c>
      <c r="E484" s="2">
        <v>4</v>
      </c>
      <c r="F484" s="2">
        <v>3</v>
      </c>
      <c r="G484" s="2">
        <v>5</v>
      </c>
      <c r="H484" s="2">
        <v>2</v>
      </c>
      <c r="I484" s="2">
        <v>18</v>
      </c>
      <c r="J484" s="2">
        <v>29</v>
      </c>
      <c r="K484" s="2">
        <v>18</v>
      </c>
      <c r="L484" s="2">
        <v>5</v>
      </c>
      <c r="M484" s="2">
        <v>64</v>
      </c>
      <c r="N484" s="1">
        <f>AVERAGE(E484:H484)</f>
        <v>3.5</v>
      </c>
      <c r="O484" s="1">
        <f>SUM(I484:M484)/10</f>
        <v>13.4</v>
      </c>
      <c r="P484" s="3">
        <f>VLOOKUP(E484,Tabelka!$E$3:$F$7,2)</f>
        <v>6</v>
      </c>
      <c r="Q484" s="2">
        <f>VLOOKUP(F484,Tabelka!$E$3:$F$7,2)</f>
        <v>4</v>
      </c>
      <c r="R484" s="2">
        <f>VLOOKUP(G484,Tabelka!$E$3:$F$7,2)</f>
        <v>8</v>
      </c>
      <c r="S484" s="2">
        <f>VLOOKUP(H484,Tabelka!$E$3:$F$7,2)</f>
        <v>0</v>
      </c>
      <c r="T484" s="1">
        <f>SUM(P484:S484)</f>
        <v>18</v>
      </c>
      <c r="U484" s="1">
        <f>IF(D484=6,2,0)+C484</f>
        <v>7</v>
      </c>
      <c r="V484" s="2">
        <f>O484+T484+U484</f>
        <v>38.4</v>
      </c>
      <c r="W484" s="2">
        <f>COUNTIF(V$2:V$515,V484)</f>
        <v>1</v>
      </c>
      <c r="X484" s="2">
        <f>COUNTIF(I484:M484,100)</f>
        <v>0</v>
      </c>
      <c r="Y484" s="2">
        <f t="shared" si="14"/>
        <v>25</v>
      </c>
      <c r="Z484" s="2" t="str">
        <f t="shared" si="15"/>
        <v>TAK</v>
      </c>
    </row>
    <row r="485" spans="1:26" x14ac:dyDescent="0.25">
      <c r="A485" s="2" t="s">
        <v>643</v>
      </c>
      <c r="B485" s="2" t="s">
        <v>72</v>
      </c>
      <c r="C485" s="2">
        <v>7</v>
      </c>
      <c r="D485" s="2">
        <v>6</v>
      </c>
      <c r="E485" s="2">
        <v>3</v>
      </c>
      <c r="F485" s="2">
        <v>6</v>
      </c>
      <c r="G485" s="2">
        <v>4</v>
      </c>
      <c r="H485" s="2">
        <v>2</v>
      </c>
      <c r="I485" s="2">
        <v>11</v>
      </c>
      <c r="J485" s="2">
        <v>8</v>
      </c>
      <c r="K485" s="2">
        <v>29</v>
      </c>
      <c r="L485" s="2">
        <v>7</v>
      </c>
      <c r="M485" s="2">
        <v>38</v>
      </c>
      <c r="N485" s="1">
        <f>AVERAGE(E485:H485)</f>
        <v>3.75</v>
      </c>
      <c r="O485" s="1">
        <f>SUM(I485:M485)/10</f>
        <v>9.3000000000000007</v>
      </c>
      <c r="P485" s="3">
        <f>VLOOKUP(E485,Tabelka!$E$3:$F$7,2)</f>
        <v>4</v>
      </c>
      <c r="Q485" s="2">
        <f>VLOOKUP(F485,Tabelka!$E$3:$F$7,2)</f>
        <v>10</v>
      </c>
      <c r="R485" s="2">
        <f>VLOOKUP(G485,Tabelka!$E$3:$F$7,2)</f>
        <v>6</v>
      </c>
      <c r="S485" s="2">
        <f>VLOOKUP(H485,Tabelka!$E$3:$F$7,2)</f>
        <v>0</v>
      </c>
      <c r="T485" s="1">
        <f>SUM(P485:S485)</f>
        <v>20</v>
      </c>
      <c r="U485" s="1">
        <f>IF(D485=6,2,0)+C485</f>
        <v>9</v>
      </c>
      <c r="V485" s="2">
        <f>O485+T485+U485</f>
        <v>38.299999999999997</v>
      </c>
      <c r="W485" s="2">
        <f>COUNTIF(V$2:V$515,V485)</f>
        <v>1</v>
      </c>
      <c r="X485" s="2">
        <f>COUNTIF(I485:M485,100)</f>
        <v>0</v>
      </c>
      <c r="Y485" s="2">
        <f t="shared" si="14"/>
        <v>29</v>
      </c>
      <c r="Z485" s="2" t="str">
        <f t="shared" si="15"/>
        <v>TAK</v>
      </c>
    </row>
    <row r="486" spans="1:26" x14ac:dyDescent="0.25">
      <c r="A486" s="2" t="s">
        <v>243</v>
      </c>
      <c r="B486" s="2" t="s">
        <v>244</v>
      </c>
      <c r="C486" s="2">
        <v>0</v>
      </c>
      <c r="D486" s="2">
        <v>6</v>
      </c>
      <c r="E486" s="2">
        <v>4</v>
      </c>
      <c r="F486" s="2">
        <v>3</v>
      </c>
      <c r="G486" s="2">
        <v>3</v>
      </c>
      <c r="H486" s="2">
        <v>2</v>
      </c>
      <c r="I486" s="2">
        <v>62</v>
      </c>
      <c r="J486" s="2">
        <v>62</v>
      </c>
      <c r="K486" s="2">
        <v>86</v>
      </c>
      <c r="L486" s="2">
        <v>10</v>
      </c>
      <c r="M486" s="2">
        <v>2</v>
      </c>
      <c r="N486" s="1">
        <f>AVERAGE(E486:H486)</f>
        <v>3</v>
      </c>
      <c r="O486" s="1">
        <f>SUM(I486:M486)/10</f>
        <v>22.2</v>
      </c>
      <c r="P486" s="3">
        <f>VLOOKUP(E486,Tabelka!$E$3:$F$7,2)</f>
        <v>6</v>
      </c>
      <c r="Q486" s="2">
        <f>VLOOKUP(F486,Tabelka!$E$3:$F$7,2)</f>
        <v>4</v>
      </c>
      <c r="R486" s="2">
        <f>VLOOKUP(G486,Tabelka!$E$3:$F$7,2)</f>
        <v>4</v>
      </c>
      <c r="S486" s="2">
        <f>VLOOKUP(H486,Tabelka!$E$3:$F$7,2)</f>
        <v>0</v>
      </c>
      <c r="T486" s="1">
        <f>SUM(P486:S486)</f>
        <v>14</v>
      </c>
      <c r="U486" s="1">
        <f>IF(D486=6,2,0)+C486</f>
        <v>2</v>
      </c>
      <c r="V486" s="2">
        <f>O486+T486+U486</f>
        <v>38.200000000000003</v>
      </c>
      <c r="W486" s="2">
        <f>COUNTIF(V$2:V$515,V486)</f>
        <v>1</v>
      </c>
      <c r="X486" s="2">
        <f>COUNTIF(I486:M486,100)</f>
        <v>0</v>
      </c>
      <c r="Y486" s="2">
        <f t="shared" si="14"/>
        <v>16</v>
      </c>
      <c r="Z486" s="2" t="str">
        <f t="shared" si="15"/>
        <v/>
      </c>
    </row>
    <row r="487" spans="1:26" x14ac:dyDescent="0.25">
      <c r="A487" s="2" t="s">
        <v>170</v>
      </c>
      <c r="B487" s="2" t="s">
        <v>171</v>
      </c>
      <c r="C487" s="2">
        <v>3</v>
      </c>
      <c r="D487" s="2">
        <v>6</v>
      </c>
      <c r="E487" s="2">
        <v>2</v>
      </c>
      <c r="F487" s="2">
        <v>3</v>
      </c>
      <c r="G487" s="2">
        <v>2</v>
      </c>
      <c r="H487" s="2">
        <v>6</v>
      </c>
      <c r="I487" s="2">
        <v>89</v>
      </c>
      <c r="J487" s="2">
        <v>30</v>
      </c>
      <c r="K487" s="2">
        <v>43</v>
      </c>
      <c r="L487" s="2">
        <v>25</v>
      </c>
      <c r="M487" s="2">
        <v>1</v>
      </c>
      <c r="N487" s="1">
        <f>AVERAGE(E487:H487)</f>
        <v>3.25</v>
      </c>
      <c r="O487" s="1">
        <f>SUM(I487:M487)/10</f>
        <v>18.8</v>
      </c>
      <c r="P487" s="3">
        <f>VLOOKUP(E487,Tabelka!$E$3:$F$7,2)</f>
        <v>0</v>
      </c>
      <c r="Q487" s="2">
        <f>VLOOKUP(F487,Tabelka!$E$3:$F$7,2)</f>
        <v>4</v>
      </c>
      <c r="R487" s="2">
        <f>VLOOKUP(G487,Tabelka!$E$3:$F$7,2)</f>
        <v>0</v>
      </c>
      <c r="S487" s="2">
        <f>VLOOKUP(H487,Tabelka!$E$3:$F$7,2)</f>
        <v>10</v>
      </c>
      <c r="T487" s="1">
        <f>SUM(P487:S487)</f>
        <v>14</v>
      </c>
      <c r="U487" s="1">
        <f>IF(D487=6,2,0)+C487</f>
        <v>5</v>
      </c>
      <c r="V487" s="2">
        <f>O487+T487+U487</f>
        <v>37.799999999999997</v>
      </c>
      <c r="W487" s="2">
        <f>COUNTIF(V$2:V$515,V487)</f>
        <v>1</v>
      </c>
      <c r="X487" s="2">
        <f>COUNTIF(I487:M487,100)</f>
        <v>0</v>
      </c>
      <c r="Y487" s="2">
        <f t="shared" si="14"/>
        <v>19</v>
      </c>
      <c r="Z487" s="2" t="str">
        <f t="shared" si="15"/>
        <v>TAK</v>
      </c>
    </row>
    <row r="488" spans="1:26" x14ac:dyDescent="0.25">
      <c r="A488" s="2" t="s">
        <v>546</v>
      </c>
      <c r="B488" s="2" t="s">
        <v>249</v>
      </c>
      <c r="C488" s="2">
        <v>2</v>
      </c>
      <c r="D488" s="2">
        <v>4</v>
      </c>
      <c r="E488" s="2">
        <v>2</v>
      </c>
      <c r="F488" s="2">
        <v>4</v>
      </c>
      <c r="G488" s="2">
        <v>5</v>
      </c>
      <c r="H488" s="2">
        <v>2</v>
      </c>
      <c r="I488" s="2">
        <v>9</v>
      </c>
      <c r="J488" s="2">
        <v>76</v>
      </c>
      <c r="K488" s="2">
        <v>35</v>
      </c>
      <c r="L488" s="2">
        <v>83</v>
      </c>
      <c r="M488" s="2">
        <v>13</v>
      </c>
      <c r="N488" s="1">
        <f>AVERAGE(E488:H488)</f>
        <v>3.25</v>
      </c>
      <c r="O488" s="1">
        <f>SUM(I488:M488)/10</f>
        <v>21.6</v>
      </c>
      <c r="P488" s="3">
        <f>VLOOKUP(E488,Tabelka!$E$3:$F$7,2)</f>
        <v>0</v>
      </c>
      <c r="Q488" s="2">
        <f>VLOOKUP(F488,Tabelka!$E$3:$F$7,2)</f>
        <v>6</v>
      </c>
      <c r="R488" s="2">
        <f>VLOOKUP(G488,Tabelka!$E$3:$F$7,2)</f>
        <v>8</v>
      </c>
      <c r="S488" s="2">
        <f>VLOOKUP(H488,Tabelka!$E$3:$F$7,2)</f>
        <v>0</v>
      </c>
      <c r="T488" s="1">
        <f>SUM(P488:S488)</f>
        <v>14</v>
      </c>
      <c r="U488" s="1">
        <f>IF(D488=6,2,0)+C488</f>
        <v>2</v>
      </c>
      <c r="V488" s="2">
        <f>O488+T488+U488</f>
        <v>37.6</v>
      </c>
      <c r="W488" s="2">
        <f>COUNTIF(V$2:V$515,V488)</f>
        <v>1</v>
      </c>
      <c r="X488" s="2">
        <f>COUNTIF(I488:M488,100)</f>
        <v>0</v>
      </c>
      <c r="Y488" s="2">
        <f t="shared" si="14"/>
        <v>16</v>
      </c>
      <c r="Z488" s="2" t="str">
        <f t="shared" si="15"/>
        <v/>
      </c>
    </row>
    <row r="489" spans="1:26" x14ac:dyDescent="0.25">
      <c r="A489" s="2" t="s">
        <v>570</v>
      </c>
      <c r="B489" s="2" t="s">
        <v>571</v>
      </c>
      <c r="C489" s="2">
        <v>5</v>
      </c>
      <c r="D489" s="2">
        <v>3</v>
      </c>
      <c r="E489" s="2">
        <v>5</v>
      </c>
      <c r="F489" s="2">
        <v>5</v>
      </c>
      <c r="G489" s="2">
        <v>3</v>
      </c>
      <c r="H489" s="2">
        <v>2</v>
      </c>
      <c r="I489" s="2">
        <v>25</v>
      </c>
      <c r="J489" s="2">
        <v>24</v>
      </c>
      <c r="K489" s="2">
        <v>28</v>
      </c>
      <c r="L489" s="2">
        <v>21</v>
      </c>
      <c r="M489" s="2">
        <v>24</v>
      </c>
      <c r="N489" s="1">
        <f>AVERAGE(E489:H489)</f>
        <v>3.75</v>
      </c>
      <c r="O489" s="1">
        <f>SUM(I489:M489)/10</f>
        <v>12.2</v>
      </c>
      <c r="P489" s="3">
        <f>VLOOKUP(E489,Tabelka!$E$3:$F$7,2)</f>
        <v>8</v>
      </c>
      <c r="Q489" s="2">
        <f>VLOOKUP(F489,Tabelka!$E$3:$F$7,2)</f>
        <v>8</v>
      </c>
      <c r="R489" s="2">
        <f>VLOOKUP(G489,Tabelka!$E$3:$F$7,2)</f>
        <v>4</v>
      </c>
      <c r="S489" s="2">
        <f>VLOOKUP(H489,Tabelka!$E$3:$F$7,2)</f>
        <v>0</v>
      </c>
      <c r="T489" s="1">
        <f>SUM(P489:S489)</f>
        <v>20</v>
      </c>
      <c r="U489" s="1">
        <f>IF(D489=6,2,0)+C489</f>
        <v>5</v>
      </c>
      <c r="V489" s="2">
        <f>O489+T489+U489</f>
        <v>37.200000000000003</v>
      </c>
      <c r="W489" s="2">
        <f>COUNTIF(V$2:V$515,V489)</f>
        <v>1</v>
      </c>
      <c r="X489" s="2">
        <f>COUNTIF(I489:M489,100)</f>
        <v>0</v>
      </c>
      <c r="Y489" s="2">
        <f t="shared" si="14"/>
        <v>25</v>
      </c>
      <c r="Z489" s="2" t="str">
        <f t="shared" si="15"/>
        <v>TAK</v>
      </c>
    </row>
    <row r="490" spans="1:26" x14ac:dyDescent="0.25">
      <c r="A490" s="2" t="s">
        <v>198</v>
      </c>
      <c r="B490" s="2" t="s">
        <v>199</v>
      </c>
      <c r="C490" s="2">
        <v>0</v>
      </c>
      <c r="D490" s="2">
        <v>3</v>
      </c>
      <c r="E490" s="2">
        <v>3</v>
      </c>
      <c r="F490" s="2">
        <v>2</v>
      </c>
      <c r="G490" s="2">
        <v>3</v>
      </c>
      <c r="H490" s="2">
        <v>6</v>
      </c>
      <c r="I490" s="2">
        <v>7</v>
      </c>
      <c r="J490" s="2">
        <v>69</v>
      </c>
      <c r="K490" s="2">
        <v>31</v>
      </c>
      <c r="L490" s="2">
        <v>13</v>
      </c>
      <c r="M490" s="2">
        <v>61</v>
      </c>
      <c r="N490" s="1">
        <f>AVERAGE(E490:H490)</f>
        <v>3.5</v>
      </c>
      <c r="O490" s="1">
        <f>SUM(I490:M490)/10</f>
        <v>18.100000000000001</v>
      </c>
      <c r="P490" s="3">
        <f>VLOOKUP(E490,Tabelka!$E$3:$F$7,2)</f>
        <v>4</v>
      </c>
      <c r="Q490" s="2">
        <f>VLOOKUP(F490,Tabelka!$E$3:$F$7,2)</f>
        <v>0</v>
      </c>
      <c r="R490" s="2">
        <f>VLOOKUP(G490,Tabelka!$E$3:$F$7,2)</f>
        <v>4</v>
      </c>
      <c r="S490" s="2">
        <f>VLOOKUP(H490,Tabelka!$E$3:$F$7,2)</f>
        <v>10</v>
      </c>
      <c r="T490" s="1">
        <f>SUM(P490:S490)</f>
        <v>18</v>
      </c>
      <c r="U490" s="1">
        <f>IF(D490=6,2,0)+C490</f>
        <v>0</v>
      </c>
      <c r="V490" s="2">
        <f>O490+T490+U490</f>
        <v>36.1</v>
      </c>
      <c r="W490" s="2">
        <f>COUNTIF(V$2:V$515,V490)</f>
        <v>1</v>
      </c>
      <c r="X490" s="2">
        <f>COUNTIF(I490:M490,100)</f>
        <v>0</v>
      </c>
      <c r="Y490" s="2">
        <f t="shared" si="14"/>
        <v>18</v>
      </c>
      <c r="Z490" s="2" t="str">
        <f t="shared" si="15"/>
        <v/>
      </c>
    </row>
    <row r="491" spans="1:26" x14ac:dyDescent="0.25">
      <c r="A491" s="2" t="s">
        <v>469</v>
      </c>
      <c r="B491" s="2" t="s">
        <v>130</v>
      </c>
      <c r="C491" s="2">
        <v>5</v>
      </c>
      <c r="D491" s="2">
        <v>2</v>
      </c>
      <c r="E491" s="2">
        <v>2</v>
      </c>
      <c r="F491" s="2">
        <v>2</v>
      </c>
      <c r="G491" s="2">
        <v>4</v>
      </c>
      <c r="H491" s="2">
        <v>2</v>
      </c>
      <c r="I491" s="2">
        <v>27</v>
      </c>
      <c r="J491" s="2">
        <v>64</v>
      </c>
      <c r="K491" s="2">
        <v>22</v>
      </c>
      <c r="L491" s="2">
        <v>32</v>
      </c>
      <c r="M491" s="2">
        <v>91</v>
      </c>
      <c r="N491" s="1">
        <f>AVERAGE(E491:H491)</f>
        <v>2.5</v>
      </c>
      <c r="O491" s="1">
        <f>SUM(I491:M491)/10</f>
        <v>23.6</v>
      </c>
      <c r="P491" s="3">
        <f>VLOOKUP(E491,Tabelka!$E$3:$F$7,2)</f>
        <v>0</v>
      </c>
      <c r="Q491" s="2">
        <f>VLOOKUP(F491,Tabelka!$E$3:$F$7,2)</f>
        <v>0</v>
      </c>
      <c r="R491" s="2">
        <f>VLOOKUP(G491,Tabelka!$E$3:$F$7,2)</f>
        <v>6</v>
      </c>
      <c r="S491" s="2">
        <f>VLOOKUP(H491,Tabelka!$E$3:$F$7,2)</f>
        <v>0</v>
      </c>
      <c r="T491" s="1">
        <f>SUM(P491:S491)</f>
        <v>6</v>
      </c>
      <c r="U491" s="1">
        <f>IF(D491=6,2,0)+C491</f>
        <v>5</v>
      </c>
      <c r="V491" s="2">
        <f>O491+T491+U491</f>
        <v>34.6</v>
      </c>
      <c r="W491" s="2">
        <f>COUNTIF(V$2:V$515,V491)</f>
        <v>1</v>
      </c>
      <c r="X491" s="2">
        <f>COUNTIF(I491:M491,100)</f>
        <v>0</v>
      </c>
      <c r="Y491" s="2">
        <f t="shared" si="14"/>
        <v>11</v>
      </c>
      <c r="Z491" s="2" t="str">
        <f t="shared" si="15"/>
        <v/>
      </c>
    </row>
    <row r="492" spans="1:26" x14ac:dyDescent="0.25">
      <c r="A492" s="2" t="s">
        <v>547</v>
      </c>
      <c r="B492" s="2" t="s">
        <v>526</v>
      </c>
      <c r="C492" s="2">
        <v>6</v>
      </c>
      <c r="D492" s="2">
        <v>2</v>
      </c>
      <c r="E492" s="2">
        <v>4</v>
      </c>
      <c r="F492" s="2">
        <v>2</v>
      </c>
      <c r="G492" s="2">
        <v>3</v>
      </c>
      <c r="H492" s="2">
        <v>2</v>
      </c>
      <c r="I492" s="2">
        <v>63</v>
      </c>
      <c r="J492" s="2">
        <v>31</v>
      </c>
      <c r="K492" s="2">
        <v>2</v>
      </c>
      <c r="L492" s="2">
        <v>74</v>
      </c>
      <c r="M492" s="2">
        <v>15</v>
      </c>
      <c r="N492" s="1">
        <f>AVERAGE(E492:H492)</f>
        <v>2.75</v>
      </c>
      <c r="O492" s="1">
        <f>SUM(I492:M492)/10</f>
        <v>18.5</v>
      </c>
      <c r="P492" s="3">
        <f>VLOOKUP(E492,Tabelka!$E$3:$F$7,2)</f>
        <v>6</v>
      </c>
      <c r="Q492" s="2">
        <f>VLOOKUP(F492,Tabelka!$E$3:$F$7,2)</f>
        <v>0</v>
      </c>
      <c r="R492" s="2">
        <f>VLOOKUP(G492,Tabelka!$E$3:$F$7,2)</f>
        <v>4</v>
      </c>
      <c r="S492" s="2">
        <f>VLOOKUP(H492,Tabelka!$E$3:$F$7,2)</f>
        <v>0</v>
      </c>
      <c r="T492" s="1">
        <f>SUM(P492:S492)</f>
        <v>10</v>
      </c>
      <c r="U492" s="1">
        <f>IF(D492=6,2,0)+C492</f>
        <v>6</v>
      </c>
      <c r="V492" s="2">
        <f>O492+T492+U492</f>
        <v>34.5</v>
      </c>
      <c r="W492" s="2">
        <f>COUNTIF(V$2:V$515,V492)</f>
        <v>1</v>
      </c>
      <c r="X492" s="2">
        <f>COUNTIF(I492:M492,100)</f>
        <v>0</v>
      </c>
      <c r="Y492" s="2">
        <f t="shared" si="14"/>
        <v>16</v>
      </c>
      <c r="Z492" s="2" t="str">
        <f t="shared" si="15"/>
        <v/>
      </c>
    </row>
    <row r="493" spans="1:26" x14ac:dyDescent="0.25">
      <c r="A493" s="2" t="s">
        <v>178</v>
      </c>
      <c r="B493" s="2" t="s">
        <v>119</v>
      </c>
      <c r="C493" s="2">
        <v>1</v>
      </c>
      <c r="D493" s="2">
        <v>3</v>
      </c>
      <c r="E493" s="2">
        <v>2</v>
      </c>
      <c r="F493" s="2">
        <v>3</v>
      </c>
      <c r="G493" s="2">
        <v>5</v>
      </c>
      <c r="H493" s="2">
        <v>2</v>
      </c>
      <c r="I493" s="2">
        <v>11</v>
      </c>
      <c r="J493" s="2">
        <v>23</v>
      </c>
      <c r="K493" s="2">
        <v>92</v>
      </c>
      <c r="L493" s="2">
        <v>50</v>
      </c>
      <c r="M493" s="2">
        <v>36</v>
      </c>
      <c r="N493" s="1">
        <f>AVERAGE(E493:H493)</f>
        <v>3</v>
      </c>
      <c r="O493" s="1">
        <f>SUM(I493:M493)/10</f>
        <v>21.2</v>
      </c>
      <c r="P493" s="3">
        <f>VLOOKUP(E493,Tabelka!$E$3:$F$7,2)</f>
        <v>0</v>
      </c>
      <c r="Q493" s="2">
        <f>VLOOKUP(F493,Tabelka!$E$3:$F$7,2)</f>
        <v>4</v>
      </c>
      <c r="R493" s="2">
        <f>VLOOKUP(G493,Tabelka!$E$3:$F$7,2)</f>
        <v>8</v>
      </c>
      <c r="S493" s="2">
        <f>VLOOKUP(H493,Tabelka!$E$3:$F$7,2)</f>
        <v>0</v>
      </c>
      <c r="T493" s="1">
        <f>SUM(P493:S493)</f>
        <v>12</v>
      </c>
      <c r="U493" s="1">
        <f>IF(D493=6,2,0)+C493</f>
        <v>1</v>
      </c>
      <c r="V493" s="2">
        <f>O493+T493+U493</f>
        <v>34.200000000000003</v>
      </c>
      <c r="W493" s="2">
        <f>COUNTIF(V$2:V$515,V493)</f>
        <v>1</v>
      </c>
      <c r="X493" s="2">
        <f>COUNTIF(I493:M493,100)</f>
        <v>0</v>
      </c>
      <c r="Y493" s="2">
        <f t="shared" si="14"/>
        <v>13</v>
      </c>
      <c r="Z493" s="2" t="str">
        <f t="shared" si="15"/>
        <v/>
      </c>
    </row>
    <row r="494" spans="1:26" x14ac:dyDescent="0.25">
      <c r="A494" s="2" t="s">
        <v>501</v>
      </c>
      <c r="B494" s="2" t="s">
        <v>18</v>
      </c>
      <c r="C494" s="2">
        <v>8</v>
      </c>
      <c r="D494" s="2">
        <v>3</v>
      </c>
      <c r="E494" s="2">
        <v>2</v>
      </c>
      <c r="F494" s="2">
        <v>2</v>
      </c>
      <c r="G494" s="2">
        <v>4</v>
      </c>
      <c r="H494" s="2">
        <v>2</v>
      </c>
      <c r="I494" s="2">
        <v>54</v>
      </c>
      <c r="J494" s="2">
        <v>48</v>
      </c>
      <c r="K494" s="2">
        <v>35</v>
      </c>
      <c r="L494" s="2">
        <v>28</v>
      </c>
      <c r="M494" s="2">
        <v>35</v>
      </c>
      <c r="N494" s="1">
        <f>AVERAGE(E494:H494)</f>
        <v>2.5</v>
      </c>
      <c r="O494" s="1">
        <f>SUM(I494:M494)/10</f>
        <v>20</v>
      </c>
      <c r="P494" s="3">
        <f>VLOOKUP(E494,Tabelka!$E$3:$F$7,2)</f>
        <v>0</v>
      </c>
      <c r="Q494" s="2">
        <f>VLOOKUP(F494,Tabelka!$E$3:$F$7,2)</f>
        <v>0</v>
      </c>
      <c r="R494" s="2">
        <f>VLOOKUP(G494,Tabelka!$E$3:$F$7,2)</f>
        <v>6</v>
      </c>
      <c r="S494" s="2">
        <f>VLOOKUP(H494,Tabelka!$E$3:$F$7,2)</f>
        <v>0</v>
      </c>
      <c r="T494" s="1">
        <f>SUM(P494:S494)</f>
        <v>6</v>
      </c>
      <c r="U494" s="1">
        <f>IF(D494=6,2,0)+C494</f>
        <v>8</v>
      </c>
      <c r="V494" s="2">
        <f>O494+T494+U494</f>
        <v>34</v>
      </c>
      <c r="W494" s="2">
        <f>COUNTIF(V$2:V$515,V494)</f>
        <v>1</v>
      </c>
      <c r="X494" s="2">
        <f>COUNTIF(I494:M494,100)</f>
        <v>0</v>
      </c>
      <c r="Y494" s="2">
        <f t="shared" si="14"/>
        <v>14</v>
      </c>
      <c r="Z494" s="2" t="str">
        <f t="shared" si="15"/>
        <v/>
      </c>
    </row>
    <row r="495" spans="1:26" x14ac:dyDescent="0.25">
      <c r="A495" s="2" t="s">
        <v>269</v>
      </c>
      <c r="B495" s="2" t="s">
        <v>171</v>
      </c>
      <c r="C495" s="2">
        <v>3</v>
      </c>
      <c r="D495" s="2">
        <v>5</v>
      </c>
      <c r="E495" s="2">
        <v>2</v>
      </c>
      <c r="F495" s="2">
        <v>3</v>
      </c>
      <c r="G495" s="2">
        <v>2</v>
      </c>
      <c r="H495" s="2">
        <v>6</v>
      </c>
      <c r="I495" s="2">
        <v>81</v>
      </c>
      <c r="J495" s="2">
        <v>8</v>
      </c>
      <c r="K495" s="2">
        <v>48</v>
      </c>
      <c r="L495" s="2">
        <v>7</v>
      </c>
      <c r="M495" s="2">
        <v>21</v>
      </c>
      <c r="N495" s="1">
        <f>AVERAGE(E495:H495)</f>
        <v>3.25</v>
      </c>
      <c r="O495" s="1">
        <f>SUM(I495:M495)/10</f>
        <v>16.5</v>
      </c>
      <c r="P495" s="3">
        <f>VLOOKUP(E495,Tabelka!$E$3:$F$7,2)</f>
        <v>0</v>
      </c>
      <c r="Q495" s="2">
        <f>VLOOKUP(F495,Tabelka!$E$3:$F$7,2)</f>
        <v>4</v>
      </c>
      <c r="R495" s="2">
        <f>VLOOKUP(G495,Tabelka!$E$3:$F$7,2)</f>
        <v>0</v>
      </c>
      <c r="S495" s="2">
        <f>VLOOKUP(H495,Tabelka!$E$3:$F$7,2)</f>
        <v>10</v>
      </c>
      <c r="T495" s="1">
        <f>SUM(P495:S495)</f>
        <v>14</v>
      </c>
      <c r="U495" s="1">
        <f>IF(D495=6,2,0)+C495</f>
        <v>3</v>
      </c>
      <c r="V495" s="2">
        <f>O495+T495+U495</f>
        <v>33.5</v>
      </c>
      <c r="W495" s="2">
        <f>COUNTIF(V$2:V$515,V495)</f>
        <v>1</v>
      </c>
      <c r="X495" s="2">
        <f>COUNTIF(I495:M495,100)</f>
        <v>0</v>
      </c>
      <c r="Y495" s="2">
        <f t="shared" si="14"/>
        <v>17</v>
      </c>
      <c r="Z495" s="2" t="str">
        <f t="shared" si="15"/>
        <v>TAK</v>
      </c>
    </row>
    <row r="496" spans="1:26" x14ac:dyDescent="0.25">
      <c r="A496" s="2" t="s">
        <v>248</v>
      </c>
      <c r="B496" s="2" t="s">
        <v>249</v>
      </c>
      <c r="C496" s="2">
        <v>3</v>
      </c>
      <c r="D496" s="2">
        <v>4</v>
      </c>
      <c r="E496" s="2">
        <v>6</v>
      </c>
      <c r="F496" s="2">
        <v>2</v>
      </c>
      <c r="G496" s="2">
        <v>2</v>
      </c>
      <c r="H496" s="2">
        <v>5</v>
      </c>
      <c r="I496" s="2">
        <v>54</v>
      </c>
      <c r="J496" s="2">
        <v>12</v>
      </c>
      <c r="K496" s="2">
        <v>13</v>
      </c>
      <c r="L496" s="2">
        <v>21</v>
      </c>
      <c r="M496" s="2">
        <v>24</v>
      </c>
      <c r="N496" s="1">
        <f>AVERAGE(E496:H496)</f>
        <v>3.75</v>
      </c>
      <c r="O496" s="1">
        <f>SUM(I496:M496)/10</f>
        <v>12.4</v>
      </c>
      <c r="P496" s="3">
        <f>VLOOKUP(E496,Tabelka!$E$3:$F$7,2)</f>
        <v>10</v>
      </c>
      <c r="Q496" s="2">
        <f>VLOOKUP(F496,Tabelka!$E$3:$F$7,2)</f>
        <v>0</v>
      </c>
      <c r="R496" s="2">
        <f>VLOOKUP(G496,Tabelka!$E$3:$F$7,2)</f>
        <v>0</v>
      </c>
      <c r="S496" s="2">
        <f>VLOOKUP(H496,Tabelka!$E$3:$F$7,2)</f>
        <v>8</v>
      </c>
      <c r="T496" s="1">
        <f>SUM(P496:S496)</f>
        <v>18</v>
      </c>
      <c r="U496" s="1">
        <f>IF(D496=6,2,0)+C496</f>
        <v>3</v>
      </c>
      <c r="V496" s="2">
        <f>O496+T496+U496</f>
        <v>33.4</v>
      </c>
      <c r="W496" s="2">
        <f>COUNTIF(V$2:V$515,V496)</f>
        <v>1</v>
      </c>
      <c r="X496" s="2">
        <f>COUNTIF(I496:M496,100)</f>
        <v>0</v>
      </c>
      <c r="Y496" s="2">
        <f t="shared" si="14"/>
        <v>21</v>
      </c>
      <c r="Z496" s="2" t="str">
        <f t="shared" si="15"/>
        <v>TAK</v>
      </c>
    </row>
    <row r="497" spans="1:26" x14ac:dyDescent="0.25">
      <c r="A497" s="2" t="s">
        <v>555</v>
      </c>
      <c r="B497" s="2" t="s">
        <v>64</v>
      </c>
      <c r="C497" s="2">
        <v>6</v>
      </c>
      <c r="D497" s="2">
        <v>2</v>
      </c>
      <c r="E497" s="2">
        <v>2</v>
      </c>
      <c r="F497" s="2">
        <v>2</v>
      </c>
      <c r="G497" s="2">
        <v>2</v>
      </c>
      <c r="H497" s="2">
        <v>4</v>
      </c>
      <c r="I497" s="2">
        <v>32</v>
      </c>
      <c r="J497" s="2">
        <v>39</v>
      </c>
      <c r="K497" s="2">
        <v>61</v>
      </c>
      <c r="L497" s="2">
        <v>67</v>
      </c>
      <c r="M497" s="2">
        <v>14</v>
      </c>
      <c r="N497" s="1">
        <f>AVERAGE(E497:H497)</f>
        <v>2.5</v>
      </c>
      <c r="O497" s="1">
        <f>SUM(I497:M497)/10</f>
        <v>21.3</v>
      </c>
      <c r="P497" s="3">
        <f>VLOOKUP(E497,Tabelka!$E$3:$F$7,2)</f>
        <v>0</v>
      </c>
      <c r="Q497" s="2">
        <f>VLOOKUP(F497,Tabelka!$E$3:$F$7,2)</f>
        <v>0</v>
      </c>
      <c r="R497" s="2">
        <f>VLOOKUP(G497,Tabelka!$E$3:$F$7,2)</f>
        <v>0</v>
      </c>
      <c r="S497" s="2">
        <f>VLOOKUP(H497,Tabelka!$E$3:$F$7,2)</f>
        <v>6</v>
      </c>
      <c r="T497" s="1">
        <f>SUM(P497:S497)</f>
        <v>6</v>
      </c>
      <c r="U497" s="1">
        <f>IF(D497=6,2,0)+C497</f>
        <v>6</v>
      </c>
      <c r="V497" s="2">
        <f>O497+T497+U497</f>
        <v>33.299999999999997</v>
      </c>
      <c r="W497" s="2">
        <f>COUNTIF(V$2:V$515,V497)</f>
        <v>1</v>
      </c>
      <c r="X497" s="2">
        <f>COUNTIF(I497:M497,100)</f>
        <v>0</v>
      </c>
      <c r="Y497" s="2">
        <f t="shared" si="14"/>
        <v>12</v>
      </c>
      <c r="Z497" s="2" t="str">
        <f t="shared" si="15"/>
        <v/>
      </c>
    </row>
    <row r="498" spans="1:26" x14ac:dyDescent="0.25">
      <c r="A498" s="2" t="s">
        <v>25</v>
      </c>
      <c r="B498" s="2" t="s">
        <v>26</v>
      </c>
      <c r="C498" s="2">
        <v>6</v>
      </c>
      <c r="D498" s="2">
        <v>6</v>
      </c>
      <c r="E498" s="2">
        <v>2</v>
      </c>
      <c r="F498" s="2">
        <v>5</v>
      </c>
      <c r="G498" s="2">
        <v>5</v>
      </c>
      <c r="H498" s="2">
        <v>3</v>
      </c>
      <c r="I498" s="2">
        <v>12</v>
      </c>
      <c r="J498" s="2">
        <v>17</v>
      </c>
      <c r="K498" s="2">
        <v>14</v>
      </c>
      <c r="L498" s="2">
        <v>4</v>
      </c>
      <c r="M498" s="2">
        <v>3</v>
      </c>
      <c r="N498" s="1">
        <f>AVERAGE(E498:H498)</f>
        <v>3.75</v>
      </c>
      <c r="O498" s="1">
        <f>SUM(I498:M498)/10</f>
        <v>5</v>
      </c>
      <c r="P498" s="3">
        <f>VLOOKUP(E498,Tabelka!$E$3:$F$7,2)</f>
        <v>0</v>
      </c>
      <c r="Q498" s="2">
        <f>VLOOKUP(F498,Tabelka!$E$3:$F$7,2)</f>
        <v>8</v>
      </c>
      <c r="R498" s="2">
        <f>VLOOKUP(G498,Tabelka!$E$3:$F$7,2)</f>
        <v>8</v>
      </c>
      <c r="S498" s="2">
        <f>VLOOKUP(H498,Tabelka!$E$3:$F$7,2)</f>
        <v>4</v>
      </c>
      <c r="T498" s="1">
        <f>SUM(P498:S498)</f>
        <v>20</v>
      </c>
      <c r="U498" s="1">
        <f>IF(D498=6,2,0)+C498</f>
        <v>8</v>
      </c>
      <c r="V498" s="2">
        <f>O498+T498+U498</f>
        <v>33</v>
      </c>
      <c r="W498" s="2">
        <f>COUNTIF(V$2:V$515,V498)</f>
        <v>1</v>
      </c>
      <c r="X498" s="2">
        <f>COUNTIF(I498:M498,100)</f>
        <v>0</v>
      </c>
      <c r="Y498" s="2">
        <f t="shared" si="14"/>
        <v>28</v>
      </c>
      <c r="Z498" s="2" t="str">
        <f t="shared" si="15"/>
        <v>TAK</v>
      </c>
    </row>
    <row r="499" spans="1:26" x14ac:dyDescent="0.25">
      <c r="A499" s="2" t="s">
        <v>374</v>
      </c>
      <c r="B499" s="2" t="s">
        <v>327</v>
      </c>
      <c r="C499" s="2">
        <v>6</v>
      </c>
      <c r="D499" s="2">
        <v>4</v>
      </c>
      <c r="E499" s="2">
        <v>5</v>
      </c>
      <c r="F499" s="2">
        <v>3</v>
      </c>
      <c r="G499" s="2">
        <v>2</v>
      </c>
      <c r="H499" s="2">
        <v>2</v>
      </c>
      <c r="I499" s="2">
        <v>38</v>
      </c>
      <c r="J499" s="2">
        <v>13</v>
      </c>
      <c r="K499" s="2">
        <v>62</v>
      </c>
      <c r="L499" s="2">
        <v>22</v>
      </c>
      <c r="M499" s="2">
        <v>14</v>
      </c>
      <c r="N499" s="1">
        <f>AVERAGE(E499:H499)</f>
        <v>3</v>
      </c>
      <c r="O499" s="1">
        <f>SUM(I499:M499)/10</f>
        <v>14.9</v>
      </c>
      <c r="P499" s="3">
        <f>VLOOKUP(E499,Tabelka!$E$3:$F$7,2)</f>
        <v>8</v>
      </c>
      <c r="Q499" s="2">
        <f>VLOOKUP(F499,Tabelka!$E$3:$F$7,2)</f>
        <v>4</v>
      </c>
      <c r="R499" s="2">
        <f>VLOOKUP(G499,Tabelka!$E$3:$F$7,2)</f>
        <v>0</v>
      </c>
      <c r="S499" s="2">
        <f>VLOOKUP(H499,Tabelka!$E$3:$F$7,2)</f>
        <v>0</v>
      </c>
      <c r="T499" s="1">
        <f>SUM(P499:S499)</f>
        <v>12</v>
      </c>
      <c r="U499" s="1">
        <f>IF(D499=6,2,0)+C499</f>
        <v>6</v>
      </c>
      <c r="V499" s="2">
        <f>O499+T499+U499</f>
        <v>32.9</v>
      </c>
      <c r="W499" s="2">
        <f>COUNTIF(V$2:V$515,V499)</f>
        <v>1</v>
      </c>
      <c r="X499" s="2">
        <f>COUNTIF(I499:M499,100)</f>
        <v>0</v>
      </c>
      <c r="Y499" s="2">
        <f t="shared" si="14"/>
        <v>18</v>
      </c>
      <c r="Z499" s="2" t="str">
        <f t="shared" si="15"/>
        <v>TAK</v>
      </c>
    </row>
    <row r="500" spans="1:26" x14ac:dyDescent="0.25">
      <c r="A500" s="2" t="s">
        <v>509</v>
      </c>
      <c r="B500" s="2" t="s">
        <v>188</v>
      </c>
      <c r="C500" s="2">
        <v>0</v>
      </c>
      <c r="D500" s="2">
        <v>6</v>
      </c>
      <c r="E500" s="2">
        <v>2</v>
      </c>
      <c r="F500" s="2">
        <v>2</v>
      </c>
      <c r="G500" s="2">
        <v>6</v>
      </c>
      <c r="H500" s="2">
        <v>2</v>
      </c>
      <c r="I500" s="2">
        <v>21</v>
      </c>
      <c r="J500" s="2">
        <v>80</v>
      </c>
      <c r="K500" s="2">
        <v>59</v>
      </c>
      <c r="L500" s="2">
        <v>35</v>
      </c>
      <c r="M500" s="2">
        <v>12</v>
      </c>
      <c r="N500" s="1">
        <f>AVERAGE(E500:H500)</f>
        <v>3</v>
      </c>
      <c r="O500" s="1">
        <f>SUM(I500:M500)/10</f>
        <v>20.7</v>
      </c>
      <c r="P500" s="3">
        <f>VLOOKUP(E500,Tabelka!$E$3:$F$7,2)</f>
        <v>0</v>
      </c>
      <c r="Q500" s="2">
        <f>VLOOKUP(F500,Tabelka!$E$3:$F$7,2)</f>
        <v>0</v>
      </c>
      <c r="R500" s="2">
        <f>VLOOKUP(G500,Tabelka!$E$3:$F$7,2)</f>
        <v>10</v>
      </c>
      <c r="S500" s="2">
        <f>VLOOKUP(H500,Tabelka!$E$3:$F$7,2)</f>
        <v>0</v>
      </c>
      <c r="T500" s="1">
        <f>SUM(P500:S500)</f>
        <v>10</v>
      </c>
      <c r="U500" s="1">
        <f>IF(D500=6,2,0)+C500</f>
        <v>2</v>
      </c>
      <c r="V500" s="2">
        <f>O500+T500+U500</f>
        <v>32.700000000000003</v>
      </c>
      <c r="W500" s="2">
        <f>COUNTIF(V$2:V$515,V500)</f>
        <v>1</v>
      </c>
      <c r="X500" s="2">
        <f>COUNTIF(I500:M500,100)</f>
        <v>0</v>
      </c>
      <c r="Y500" s="2">
        <f t="shared" si="14"/>
        <v>12</v>
      </c>
      <c r="Z500" s="2" t="str">
        <f t="shared" si="15"/>
        <v/>
      </c>
    </row>
    <row r="501" spans="1:26" x14ac:dyDescent="0.25">
      <c r="A501" s="2" t="s">
        <v>537</v>
      </c>
      <c r="B501" s="2" t="s">
        <v>538</v>
      </c>
      <c r="C501" s="2">
        <v>0</v>
      </c>
      <c r="D501" s="2">
        <v>5</v>
      </c>
      <c r="E501" s="2">
        <v>2</v>
      </c>
      <c r="F501" s="2">
        <v>2</v>
      </c>
      <c r="G501" s="2">
        <v>5</v>
      </c>
      <c r="H501" s="2">
        <v>3</v>
      </c>
      <c r="I501" s="2">
        <v>45</v>
      </c>
      <c r="J501" s="2">
        <v>52</v>
      </c>
      <c r="K501" s="2">
        <v>32</v>
      </c>
      <c r="L501" s="2">
        <v>42</v>
      </c>
      <c r="M501" s="2">
        <v>33</v>
      </c>
      <c r="N501" s="1">
        <f>AVERAGE(E501:H501)</f>
        <v>3</v>
      </c>
      <c r="O501" s="1">
        <f>SUM(I501:M501)/10</f>
        <v>20.399999999999999</v>
      </c>
      <c r="P501" s="3">
        <f>VLOOKUP(E501,Tabelka!$E$3:$F$7,2)</f>
        <v>0</v>
      </c>
      <c r="Q501" s="2">
        <f>VLOOKUP(F501,Tabelka!$E$3:$F$7,2)</f>
        <v>0</v>
      </c>
      <c r="R501" s="2">
        <f>VLOOKUP(G501,Tabelka!$E$3:$F$7,2)</f>
        <v>8</v>
      </c>
      <c r="S501" s="2">
        <f>VLOOKUP(H501,Tabelka!$E$3:$F$7,2)</f>
        <v>4</v>
      </c>
      <c r="T501" s="1">
        <f>SUM(P501:S501)</f>
        <v>12</v>
      </c>
      <c r="U501" s="1">
        <f>IF(D501=6,2,0)+C501</f>
        <v>0</v>
      </c>
      <c r="V501" s="2">
        <f>O501+T501+U501</f>
        <v>32.4</v>
      </c>
      <c r="W501" s="2">
        <f>COUNTIF(V$2:V$515,V501)</f>
        <v>1</v>
      </c>
      <c r="X501" s="2">
        <f>COUNTIF(I501:M501,100)</f>
        <v>0</v>
      </c>
      <c r="Y501" s="2">
        <f t="shared" si="14"/>
        <v>12</v>
      </c>
      <c r="Z501" s="2" t="str">
        <f t="shared" si="15"/>
        <v/>
      </c>
    </row>
    <row r="502" spans="1:26" x14ac:dyDescent="0.25">
      <c r="A502" s="2" t="s">
        <v>190</v>
      </c>
      <c r="B502" s="2" t="s">
        <v>101</v>
      </c>
      <c r="C502" s="2">
        <v>3</v>
      </c>
      <c r="D502" s="2">
        <v>3</v>
      </c>
      <c r="E502" s="2">
        <v>3</v>
      </c>
      <c r="F502" s="2">
        <v>6</v>
      </c>
      <c r="G502" s="2">
        <v>2</v>
      </c>
      <c r="H502" s="2">
        <v>2</v>
      </c>
      <c r="I502" s="2">
        <v>80</v>
      </c>
      <c r="J502" s="2">
        <v>5</v>
      </c>
      <c r="K502" s="2">
        <v>4</v>
      </c>
      <c r="L502" s="2">
        <v>59</v>
      </c>
      <c r="M502" s="2">
        <v>5</v>
      </c>
      <c r="N502" s="1">
        <f>AVERAGE(E502:H502)</f>
        <v>3.25</v>
      </c>
      <c r="O502" s="1">
        <f>SUM(I502:M502)/10</f>
        <v>15.3</v>
      </c>
      <c r="P502" s="3">
        <f>VLOOKUP(E502,Tabelka!$E$3:$F$7,2)</f>
        <v>4</v>
      </c>
      <c r="Q502" s="2">
        <f>VLOOKUP(F502,Tabelka!$E$3:$F$7,2)</f>
        <v>10</v>
      </c>
      <c r="R502" s="2">
        <f>VLOOKUP(G502,Tabelka!$E$3:$F$7,2)</f>
        <v>0</v>
      </c>
      <c r="S502" s="2">
        <f>VLOOKUP(H502,Tabelka!$E$3:$F$7,2)</f>
        <v>0</v>
      </c>
      <c r="T502" s="1">
        <f>SUM(P502:S502)</f>
        <v>14</v>
      </c>
      <c r="U502" s="1">
        <f>IF(D502=6,2,0)+C502</f>
        <v>3</v>
      </c>
      <c r="V502" s="2">
        <f>O502+T502+U502</f>
        <v>32.299999999999997</v>
      </c>
      <c r="W502" s="2">
        <f>COUNTIF(V$2:V$515,V502)</f>
        <v>1</v>
      </c>
      <c r="X502" s="2">
        <f>COUNTIF(I502:M502,100)</f>
        <v>0</v>
      </c>
      <c r="Y502" s="2">
        <f t="shared" si="14"/>
        <v>17</v>
      </c>
      <c r="Z502" s="2" t="str">
        <f t="shared" si="15"/>
        <v>TAK</v>
      </c>
    </row>
    <row r="503" spans="1:26" x14ac:dyDescent="0.25">
      <c r="A503" s="2" t="s">
        <v>549</v>
      </c>
      <c r="B503" s="2" t="s">
        <v>355</v>
      </c>
      <c r="C503" s="2">
        <v>6</v>
      </c>
      <c r="D503" s="2">
        <v>4</v>
      </c>
      <c r="E503" s="2">
        <v>4</v>
      </c>
      <c r="F503" s="2">
        <v>2</v>
      </c>
      <c r="G503" s="2">
        <v>2</v>
      </c>
      <c r="H503" s="2">
        <v>2</v>
      </c>
      <c r="I503" s="2">
        <v>26</v>
      </c>
      <c r="J503" s="2">
        <v>6</v>
      </c>
      <c r="K503" s="2">
        <v>12</v>
      </c>
      <c r="L503" s="2">
        <v>71</v>
      </c>
      <c r="M503" s="2">
        <v>85</v>
      </c>
      <c r="N503" s="1">
        <f>AVERAGE(E503:H503)</f>
        <v>2.5</v>
      </c>
      <c r="O503" s="1">
        <f>SUM(I503:M503)/10</f>
        <v>20</v>
      </c>
      <c r="P503" s="3">
        <f>VLOOKUP(E503,Tabelka!$E$3:$F$7,2)</f>
        <v>6</v>
      </c>
      <c r="Q503" s="2">
        <f>VLOOKUP(F503,Tabelka!$E$3:$F$7,2)</f>
        <v>0</v>
      </c>
      <c r="R503" s="2">
        <f>VLOOKUP(G503,Tabelka!$E$3:$F$7,2)</f>
        <v>0</v>
      </c>
      <c r="S503" s="2">
        <f>VLOOKUP(H503,Tabelka!$E$3:$F$7,2)</f>
        <v>0</v>
      </c>
      <c r="T503" s="1">
        <f>SUM(P503:S503)</f>
        <v>6</v>
      </c>
      <c r="U503" s="1">
        <f>IF(D503=6,2,0)+C503</f>
        <v>6</v>
      </c>
      <c r="V503" s="2">
        <f>O503+T503+U503</f>
        <v>32</v>
      </c>
      <c r="W503" s="2">
        <f>COUNTIF(V$2:V$515,V503)</f>
        <v>1</v>
      </c>
      <c r="X503" s="2">
        <f>COUNTIF(I503:M503,100)</f>
        <v>0</v>
      </c>
      <c r="Y503" s="2">
        <f t="shared" si="14"/>
        <v>12</v>
      </c>
      <c r="Z503" s="2" t="str">
        <f t="shared" si="15"/>
        <v/>
      </c>
    </row>
    <row r="504" spans="1:26" x14ac:dyDescent="0.25">
      <c r="A504" s="2" t="s">
        <v>390</v>
      </c>
      <c r="B504" s="2" t="s">
        <v>391</v>
      </c>
      <c r="C504" s="2">
        <v>0</v>
      </c>
      <c r="D504" s="2">
        <v>5</v>
      </c>
      <c r="E504" s="2">
        <v>3</v>
      </c>
      <c r="F504" s="2">
        <v>3</v>
      </c>
      <c r="G504" s="2">
        <v>3</v>
      </c>
      <c r="H504" s="2">
        <v>5</v>
      </c>
      <c r="I504" s="2">
        <v>27</v>
      </c>
      <c r="J504" s="2">
        <v>30</v>
      </c>
      <c r="K504" s="2">
        <v>23</v>
      </c>
      <c r="L504" s="2">
        <v>16</v>
      </c>
      <c r="M504" s="2">
        <v>21</v>
      </c>
      <c r="N504" s="1">
        <f>AVERAGE(E504:H504)</f>
        <v>3.5</v>
      </c>
      <c r="O504" s="1">
        <f>SUM(I504:M504)/10</f>
        <v>11.7</v>
      </c>
      <c r="P504" s="3">
        <f>VLOOKUP(E504,Tabelka!$E$3:$F$7,2)</f>
        <v>4</v>
      </c>
      <c r="Q504" s="2">
        <f>VLOOKUP(F504,Tabelka!$E$3:$F$7,2)</f>
        <v>4</v>
      </c>
      <c r="R504" s="2">
        <f>VLOOKUP(G504,Tabelka!$E$3:$F$7,2)</f>
        <v>4</v>
      </c>
      <c r="S504" s="2">
        <f>VLOOKUP(H504,Tabelka!$E$3:$F$7,2)</f>
        <v>8</v>
      </c>
      <c r="T504" s="1">
        <f>SUM(P504:S504)</f>
        <v>20</v>
      </c>
      <c r="U504" s="1">
        <f>IF(D504=6,2,0)+C504</f>
        <v>0</v>
      </c>
      <c r="V504" s="2">
        <f>O504+T504+U504</f>
        <v>31.7</v>
      </c>
      <c r="W504" s="2">
        <f>COUNTIF(V$2:V$515,V504)</f>
        <v>1</v>
      </c>
      <c r="X504" s="2">
        <f>COUNTIF(I504:M504,100)</f>
        <v>0</v>
      </c>
      <c r="Y504" s="2">
        <f t="shared" si="14"/>
        <v>20</v>
      </c>
      <c r="Z504" s="2" t="str">
        <f t="shared" si="15"/>
        <v>TAK</v>
      </c>
    </row>
    <row r="505" spans="1:26" x14ac:dyDescent="0.25">
      <c r="A505" s="2" t="s">
        <v>614</v>
      </c>
      <c r="B505" s="2" t="s">
        <v>615</v>
      </c>
      <c r="C505" s="2">
        <v>7</v>
      </c>
      <c r="D505" s="2">
        <v>6</v>
      </c>
      <c r="E505" s="2">
        <v>2</v>
      </c>
      <c r="F505" s="2">
        <v>3</v>
      </c>
      <c r="G505" s="2">
        <v>2</v>
      </c>
      <c r="H505" s="2">
        <v>3</v>
      </c>
      <c r="I505" s="2">
        <v>21</v>
      </c>
      <c r="J505" s="2">
        <v>16</v>
      </c>
      <c r="K505" s="2">
        <v>9</v>
      </c>
      <c r="L505" s="2">
        <v>49</v>
      </c>
      <c r="M505" s="2">
        <v>47</v>
      </c>
      <c r="N505" s="1">
        <f>AVERAGE(E505:H505)</f>
        <v>2.5</v>
      </c>
      <c r="O505" s="1">
        <f>SUM(I505:M505)/10</f>
        <v>14.2</v>
      </c>
      <c r="P505" s="3">
        <f>VLOOKUP(E505,Tabelka!$E$3:$F$7,2)</f>
        <v>0</v>
      </c>
      <c r="Q505" s="2">
        <f>VLOOKUP(F505,Tabelka!$E$3:$F$7,2)</f>
        <v>4</v>
      </c>
      <c r="R505" s="2">
        <f>VLOOKUP(G505,Tabelka!$E$3:$F$7,2)</f>
        <v>0</v>
      </c>
      <c r="S505" s="2">
        <f>VLOOKUP(H505,Tabelka!$E$3:$F$7,2)</f>
        <v>4</v>
      </c>
      <c r="T505" s="1">
        <f>SUM(P505:S505)</f>
        <v>8</v>
      </c>
      <c r="U505" s="1">
        <f>IF(D505=6,2,0)+C505</f>
        <v>9</v>
      </c>
      <c r="V505" s="2">
        <f>O505+T505+U505</f>
        <v>31.2</v>
      </c>
      <c r="W505" s="2">
        <f>COUNTIF(V$2:V$515,V505)</f>
        <v>1</v>
      </c>
      <c r="X505" s="2">
        <f>COUNTIF(I505:M505,100)</f>
        <v>0</v>
      </c>
      <c r="Y505" s="2">
        <f t="shared" si="14"/>
        <v>17</v>
      </c>
      <c r="Z505" s="2" t="str">
        <f t="shared" si="15"/>
        <v>TAK</v>
      </c>
    </row>
    <row r="506" spans="1:26" x14ac:dyDescent="0.25">
      <c r="A506" s="2" t="s">
        <v>160</v>
      </c>
      <c r="B506" s="2" t="s">
        <v>161</v>
      </c>
      <c r="C506" s="2">
        <v>2</v>
      </c>
      <c r="D506" s="2">
        <v>3</v>
      </c>
      <c r="E506" s="2">
        <v>2</v>
      </c>
      <c r="F506" s="2">
        <v>2</v>
      </c>
      <c r="G506" s="2">
        <v>3</v>
      </c>
      <c r="H506" s="2">
        <v>2</v>
      </c>
      <c r="I506" s="2">
        <v>56</v>
      </c>
      <c r="J506" s="2">
        <v>63</v>
      </c>
      <c r="K506" s="2">
        <v>26</v>
      </c>
      <c r="L506" s="2">
        <v>92</v>
      </c>
      <c r="M506" s="2">
        <v>13</v>
      </c>
      <c r="N506" s="1">
        <f>AVERAGE(E506:H506)</f>
        <v>2.25</v>
      </c>
      <c r="O506" s="1">
        <f>SUM(I506:M506)/10</f>
        <v>25</v>
      </c>
      <c r="P506" s="3">
        <f>VLOOKUP(E506,Tabelka!$E$3:$F$7,2)</f>
        <v>0</v>
      </c>
      <c r="Q506" s="2">
        <f>VLOOKUP(F506,Tabelka!$E$3:$F$7,2)</f>
        <v>0</v>
      </c>
      <c r="R506" s="2">
        <f>VLOOKUP(G506,Tabelka!$E$3:$F$7,2)</f>
        <v>4</v>
      </c>
      <c r="S506" s="2">
        <f>VLOOKUP(H506,Tabelka!$E$3:$F$7,2)</f>
        <v>0</v>
      </c>
      <c r="T506" s="1">
        <f>SUM(P506:S506)</f>
        <v>4</v>
      </c>
      <c r="U506" s="1">
        <f>IF(D506=6,2,0)+C506</f>
        <v>2</v>
      </c>
      <c r="V506" s="2">
        <f>O506+T506+U506</f>
        <v>31</v>
      </c>
      <c r="W506" s="2">
        <f>COUNTIF(V$2:V$515,V506)</f>
        <v>1</v>
      </c>
      <c r="X506" s="2">
        <f>COUNTIF(I506:M506,100)</f>
        <v>0</v>
      </c>
      <c r="Y506" s="2">
        <f t="shared" si="14"/>
        <v>6</v>
      </c>
      <c r="Z506" s="2" t="str">
        <f t="shared" si="15"/>
        <v/>
      </c>
    </row>
    <row r="507" spans="1:26" x14ac:dyDescent="0.25">
      <c r="A507" s="2" t="s">
        <v>582</v>
      </c>
      <c r="B507" s="2" t="s">
        <v>367</v>
      </c>
      <c r="C507" s="2">
        <v>5</v>
      </c>
      <c r="D507" s="2">
        <v>3</v>
      </c>
      <c r="E507" s="2">
        <v>2</v>
      </c>
      <c r="F507" s="2">
        <v>6</v>
      </c>
      <c r="G507" s="2">
        <v>2</v>
      </c>
      <c r="H507" s="2">
        <v>2</v>
      </c>
      <c r="I507" s="2">
        <v>28</v>
      </c>
      <c r="J507" s="2">
        <v>28</v>
      </c>
      <c r="K507" s="2">
        <v>14</v>
      </c>
      <c r="L507" s="2">
        <v>52</v>
      </c>
      <c r="M507" s="2">
        <v>35</v>
      </c>
      <c r="N507" s="1">
        <f>AVERAGE(E507:H507)</f>
        <v>3</v>
      </c>
      <c r="O507" s="1">
        <f>SUM(I507:M507)/10</f>
        <v>15.7</v>
      </c>
      <c r="P507" s="3">
        <f>VLOOKUP(E507,Tabelka!$E$3:$F$7,2)</f>
        <v>0</v>
      </c>
      <c r="Q507" s="2">
        <f>VLOOKUP(F507,Tabelka!$E$3:$F$7,2)</f>
        <v>10</v>
      </c>
      <c r="R507" s="2">
        <f>VLOOKUP(G507,Tabelka!$E$3:$F$7,2)</f>
        <v>0</v>
      </c>
      <c r="S507" s="2">
        <f>VLOOKUP(H507,Tabelka!$E$3:$F$7,2)</f>
        <v>0</v>
      </c>
      <c r="T507" s="1">
        <f>SUM(P507:S507)</f>
        <v>10</v>
      </c>
      <c r="U507" s="1">
        <f>IF(D507=6,2,0)+C507</f>
        <v>5</v>
      </c>
      <c r="V507" s="2">
        <f>O507+T507+U507</f>
        <v>30.7</v>
      </c>
      <c r="W507" s="2">
        <f>COUNTIF(V$2:V$515,V507)</f>
        <v>1</v>
      </c>
      <c r="X507" s="2">
        <f>COUNTIF(I507:M507,100)</f>
        <v>0</v>
      </c>
      <c r="Y507" s="2">
        <f t="shared" si="14"/>
        <v>15</v>
      </c>
      <c r="Z507" s="2" t="str">
        <f t="shared" si="15"/>
        <v/>
      </c>
    </row>
    <row r="508" spans="1:26" x14ac:dyDescent="0.25">
      <c r="A508" s="2" t="s">
        <v>636</v>
      </c>
      <c r="B508" s="2" t="s">
        <v>340</v>
      </c>
      <c r="C508" s="2">
        <v>1</v>
      </c>
      <c r="D508" s="2">
        <v>4</v>
      </c>
      <c r="E508" s="2">
        <v>2</v>
      </c>
      <c r="F508" s="2">
        <v>2</v>
      </c>
      <c r="G508" s="2">
        <v>4</v>
      </c>
      <c r="H508" s="2">
        <v>2</v>
      </c>
      <c r="I508" s="2">
        <v>68</v>
      </c>
      <c r="J508" s="2">
        <v>81</v>
      </c>
      <c r="K508" s="2">
        <v>24</v>
      </c>
      <c r="L508" s="2">
        <v>15</v>
      </c>
      <c r="M508" s="2">
        <v>48</v>
      </c>
      <c r="N508" s="1">
        <f>AVERAGE(E508:H508)</f>
        <v>2.5</v>
      </c>
      <c r="O508" s="1">
        <f>SUM(I508:M508)/10</f>
        <v>23.6</v>
      </c>
      <c r="P508" s="3">
        <f>VLOOKUP(E508,Tabelka!$E$3:$F$7,2)</f>
        <v>0</v>
      </c>
      <c r="Q508" s="2">
        <f>VLOOKUP(F508,Tabelka!$E$3:$F$7,2)</f>
        <v>0</v>
      </c>
      <c r="R508" s="2">
        <f>VLOOKUP(G508,Tabelka!$E$3:$F$7,2)</f>
        <v>6</v>
      </c>
      <c r="S508" s="2">
        <f>VLOOKUP(H508,Tabelka!$E$3:$F$7,2)</f>
        <v>0</v>
      </c>
      <c r="T508" s="1">
        <f>SUM(P508:S508)</f>
        <v>6</v>
      </c>
      <c r="U508" s="1">
        <f>IF(D508=6,2,0)+C508</f>
        <v>1</v>
      </c>
      <c r="V508" s="2">
        <f>O508+T508+U508</f>
        <v>30.6</v>
      </c>
      <c r="W508" s="2">
        <f>COUNTIF(V$2:V$515,V508)</f>
        <v>1</v>
      </c>
      <c r="X508" s="2">
        <f>COUNTIF(I508:M508,100)</f>
        <v>0</v>
      </c>
      <c r="Y508" s="2">
        <f t="shared" si="14"/>
        <v>7</v>
      </c>
      <c r="Z508" s="2" t="str">
        <f t="shared" si="15"/>
        <v/>
      </c>
    </row>
    <row r="509" spans="1:26" x14ac:dyDescent="0.25">
      <c r="A509" s="2" t="s">
        <v>406</v>
      </c>
      <c r="B509" s="2" t="s">
        <v>38</v>
      </c>
      <c r="C509" s="2">
        <v>0</v>
      </c>
      <c r="D509" s="2">
        <v>5</v>
      </c>
      <c r="E509" s="2">
        <v>6</v>
      </c>
      <c r="F509" s="2">
        <v>2</v>
      </c>
      <c r="G509" s="2">
        <v>2</v>
      </c>
      <c r="H509" s="2">
        <v>3</v>
      </c>
      <c r="I509" s="2">
        <v>50</v>
      </c>
      <c r="J509" s="2">
        <v>5</v>
      </c>
      <c r="K509" s="2">
        <v>14</v>
      </c>
      <c r="L509" s="2">
        <v>44</v>
      </c>
      <c r="M509" s="2">
        <v>45</v>
      </c>
      <c r="N509" s="1">
        <f>AVERAGE(E509:H509)</f>
        <v>3.25</v>
      </c>
      <c r="O509" s="1">
        <f>SUM(I509:M509)/10</f>
        <v>15.8</v>
      </c>
      <c r="P509" s="3">
        <f>VLOOKUP(E509,Tabelka!$E$3:$F$7,2)</f>
        <v>10</v>
      </c>
      <c r="Q509" s="2">
        <f>VLOOKUP(F509,Tabelka!$E$3:$F$7,2)</f>
        <v>0</v>
      </c>
      <c r="R509" s="2">
        <f>VLOOKUP(G509,Tabelka!$E$3:$F$7,2)</f>
        <v>0</v>
      </c>
      <c r="S509" s="2">
        <f>VLOOKUP(H509,Tabelka!$E$3:$F$7,2)</f>
        <v>4</v>
      </c>
      <c r="T509" s="1">
        <f>SUM(P509:S509)</f>
        <v>14</v>
      </c>
      <c r="U509" s="1">
        <f>IF(D509=6,2,0)+C509</f>
        <v>0</v>
      </c>
      <c r="V509" s="2">
        <f>O509+T509+U509</f>
        <v>29.8</v>
      </c>
      <c r="W509" s="2">
        <f>COUNTIF(V$2:V$515,V509)</f>
        <v>1</v>
      </c>
      <c r="X509" s="2">
        <f>COUNTIF(I509:M509,100)</f>
        <v>0</v>
      </c>
      <c r="Y509" s="2">
        <f t="shared" si="14"/>
        <v>14</v>
      </c>
      <c r="Z509" s="2" t="str">
        <f t="shared" si="15"/>
        <v/>
      </c>
    </row>
    <row r="510" spans="1:26" x14ac:dyDescent="0.25">
      <c r="A510" s="2" t="s">
        <v>255</v>
      </c>
      <c r="B510" s="2" t="s">
        <v>222</v>
      </c>
      <c r="C510" s="2">
        <v>1</v>
      </c>
      <c r="D510" s="2">
        <v>2</v>
      </c>
      <c r="E510" s="2">
        <v>6</v>
      </c>
      <c r="F510" s="2">
        <v>4</v>
      </c>
      <c r="G510" s="2">
        <v>2</v>
      </c>
      <c r="H510" s="2">
        <v>2</v>
      </c>
      <c r="I510" s="2">
        <v>32</v>
      </c>
      <c r="J510" s="2">
        <v>18</v>
      </c>
      <c r="K510" s="2">
        <v>1</v>
      </c>
      <c r="L510" s="2">
        <v>56</v>
      </c>
      <c r="M510" s="2">
        <v>7</v>
      </c>
      <c r="N510" s="1">
        <f>AVERAGE(E510:H510)</f>
        <v>3.5</v>
      </c>
      <c r="O510" s="1">
        <f>SUM(I510:M510)/10</f>
        <v>11.4</v>
      </c>
      <c r="P510" s="3">
        <f>VLOOKUP(E510,Tabelka!$E$3:$F$7,2)</f>
        <v>10</v>
      </c>
      <c r="Q510" s="2">
        <f>VLOOKUP(F510,Tabelka!$E$3:$F$7,2)</f>
        <v>6</v>
      </c>
      <c r="R510" s="2">
        <f>VLOOKUP(G510,Tabelka!$E$3:$F$7,2)</f>
        <v>0</v>
      </c>
      <c r="S510" s="2">
        <f>VLOOKUP(H510,Tabelka!$E$3:$F$7,2)</f>
        <v>0</v>
      </c>
      <c r="T510" s="1">
        <f>SUM(P510:S510)</f>
        <v>16</v>
      </c>
      <c r="U510" s="1">
        <f>IF(D510=6,2,0)+C510</f>
        <v>1</v>
      </c>
      <c r="V510" s="2">
        <f>O510+T510+U510</f>
        <v>28.4</v>
      </c>
      <c r="W510" s="2">
        <f>COUNTIF(V$2:V$515,V510)</f>
        <v>1</v>
      </c>
      <c r="X510" s="2">
        <f>COUNTIF(I510:M510,100)</f>
        <v>0</v>
      </c>
      <c r="Y510" s="2">
        <f t="shared" si="14"/>
        <v>17</v>
      </c>
      <c r="Z510" s="2" t="str">
        <f t="shared" si="15"/>
        <v>TAK</v>
      </c>
    </row>
    <row r="511" spans="1:26" x14ac:dyDescent="0.25">
      <c r="A511" s="2" t="s">
        <v>576</v>
      </c>
      <c r="B511" s="2" t="s">
        <v>430</v>
      </c>
      <c r="C511" s="2">
        <v>7</v>
      </c>
      <c r="D511" s="2">
        <v>2</v>
      </c>
      <c r="E511" s="2">
        <v>2</v>
      </c>
      <c r="F511" s="2">
        <v>2</v>
      </c>
      <c r="G511" s="2">
        <v>2</v>
      </c>
      <c r="H511" s="2">
        <v>2</v>
      </c>
      <c r="I511" s="2">
        <v>1</v>
      </c>
      <c r="J511" s="2">
        <v>25</v>
      </c>
      <c r="K511" s="2">
        <v>33</v>
      </c>
      <c r="L511" s="2">
        <v>91</v>
      </c>
      <c r="M511" s="2">
        <v>60</v>
      </c>
      <c r="N511" s="1">
        <f>AVERAGE(E511:H511)</f>
        <v>2</v>
      </c>
      <c r="O511" s="1">
        <f>SUM(I511:M511)/10</f>
        <v>21</v>
      </c>
      <c r="P511" s="3">
        <f>VLOOKUP(E511,Tabelka!$E$3:$F$7,2)</f>
        <v>0</v>
      </c>
      <c r="Q511" s="2">
        <f>VLOOKUP(F511,Tabelka!$E$3:$F$7,2)</f>
        <v>0</v>
      </c>
      <c r="R511" s="2">
        <f>VLOOKUP(G511,Tabelka!$E$3:$F$7,2)</f>
        <v>0</v>
      </c>
      <c r="S511" s="2">
        <f>VLOOKUP(H511,Tabelka!$E$3:$F$7,2)</f>
        <v>0</v>
      </c>
      <c r="T511" s="1">
        <f>SUM(P511:S511)</f>
        <v>0</v>
      </c>
      <c r="U511" s="1">
        <f>IF(D511=6,2,0)+C511</f>
        <v>7</v>
      </c>
      <c r="V511" s="2">
        <f>O511+T511+U511</f>
        <v>28</v>
      </c>
      <c r="W511" s="2">
        <f>COUNTIF(V$2:V$515,V511)</f>
        <v>1</v>
      </c>
      <c r="X511" s="2">
        <f>COUNTIF(I511:M511,100)</f>
        <v>0</v>
      </c>
      <c r="Y511" s="2">
        <f t="shared" si="14"/>
        <v>7</v>
      </c>
      <c r="Z511" s="2" t="str">
        <f t="shared" si="15"/>
        <v/>
      </c>
    </row>
    <row r="512" spans="1:26" ht="30" x14ac:dyDescent="0.25">
      <c r="A512" s="2" t="s">
        <v>455</v>
      </c>
      <c r="B512" s="2" t="s">
        <v>369</v>
      </c>
      <c r="C512" s="2">
        <v>4</v>
      </c>
      <c r="D512" s="2">
        <v>4</v>
      </c>
      <c r="E512" s="2">
        <v>3</v>
      </c>
      <c r="F512" s="2">
        <v>2</v>
      </c>
      <c r="G512" s="2">
        <v>3</v>
      </c>
      <c r="H512" s="2">
        <v>2</v>
      </c>
      <c r="I512" s="2">
        <v>31</v>
      </c>
      <c r="J512" s="2">
        <v>59</v>
      </c>
      <c r="K512" s="2">
        <v>7</v>
      </c>
      <c r="L512" s="2">
        <v>38</v>
      </c>
      <c r="M512" s="2">
        <v>24</v>
      </c>
      <c r="N512" s="1">
        <f>AVERAGE(E512:H512)</f>
        <v>2.5</v>
      </c>
      <c r="O512" s="1">
        <f>SUM(I512:M512)/10</f>
        <v>15.9</v>
      </c>
      <c r="P512" s="3">
        <f>VLOOKUP(E512,Tabelka!$E$3:$F$7,2)</f>
        <v>4</v>
      </c>
      <c r="Q512" s="2">
        <f>VLOOKUP(F512,Tabelka!$E$3:$F$7,2)</f>
        <v>0</v>
      </c>
      <c r="R512" s="2">
        <f>VLOOKUP(G512,Tabelka!$E$3:$F$7,2)</f>
        <v>4</v>
      </c>
      <c r="S512" s="2">
        <f>VLOOKUP(H512,Tabelka!$E$3:$F$7,2)</f>
        <v>0</v>
      </c>
      <c r="T512" s="1">
        <f>SUM(P512:S512)</f>
        <v>8</v>
      </c>
      <c r="U512" s="1">
        <f>IF(D512=6,2,0)+C512</f>
        <v>4</v>
      </c>
      <c r="V512" s="2">
        <f>O512+T512+U512</f>
        <v>27.9</v>
      </c>
      <c r="W512" s="2">
        <f>COUNTIF(V$2:V$515,V512)</f>
        <v>1</v>
      </c>
      <c r="X512" s="2">
        <f>COUNTIF(I512:M512,100)</f>
        <v>0</v>
      </c>
      <c r="Y512" s="2">
        <f t="shared" si="14"/>
        <v>12</v>
      </c>
      <c r="Z512" s="2" t="str">
        <f t="shared" si="15"/>
        <v/>
      </c>
    </row>
    <row r="513" spans="1:26" x14ac:dyDescent="0.25">
      <c r="A513" s="2" t="s">
        <v>196</v>
      </c>
      <c r="B513" s="2" t="s">
        <v>197</v>
      </c>
      <c r="C513" s="2">
        <v>2</v>
      </c>
      <c r="D513" s="2">
        <v>2</v>
      </c>
      <c r="E513" s="2">
        <v>2</v>
      </c>
      <c r="F513" s="2">
        <v>2</v>
      </c>
      <c r="G513" s="2">
        <v>2</v>
      </c>
      <c r="H513" s="2">
        <v>2</v>
      </c>
      <c r="I513" s="2">
        <v>10</v>
      </c>
      <c r="J513" s="2">
        <v>93</v>
      </c>
      <c r="K513" s="2">
        <v>88</v>
      </c>
      <c r="L513" s="2">
        <v>23</v>
      </c>
      <c r="M513" s="2">
        <v>43</v>
      </c>
      <c r="N513" s="1">
        <f>AVERAGE(E513:H513)</f>
        <v>2</v>
      </c>
      <c r="O513" s="1">
        <f>SUM(I513:M513)/10</f>
        <v>25.7</v>
      </c>
      <c r="P513" s="3">
        <f>VLOOKUP(E513,Tabelka!$E$3:$F$7,2)</f>
        <v>0</v>
      </c>
      <c r="Q513" s="2">
        <f>VLOOKUP(F513,Tabelka!$E$3:$F$7,2)</f>
        <v>0</v>
      </c>
      <c r="R513" s="2">
        <f>VLOOKUP(G513,Tabelka!$E$3:$F$7,2)</f>
        <v>0</v>
      </c>
      <c r="S513" s="2">
        <f>VLOOKUP(H513,Tabelka!$E$3:$F$7,2)</f>
        <v>0</v>
      </c>
      <c r="T513" s="1">
        <f>SUM(P513:S513)</f>
        <v>0</v>
      </c>
      <c r="U513" s="1">
        <f>IF(D513=6,2,0)+C513</f>
        <v>2</v>
      </c>
      <c r="V513" s="2">
        <f>O513+T513+U513</f>
        <v>27.7</v>
      </c>
      <c r="W513" s="2">
        <f>COUNTIF(V$2:V$515,V513)</f>
        <v>1</v>
      </c>
      <c r="X513" s="2">
        <f>COUNTIF(I513:M513,100)</f>
        <v>0</v>
      </c>
      <c r="Y513" s="2">
        <f t="shared" si="14"/>
        <v>2</v>
      </c>
      <c r="Z513" s="2" t="str">
        <f t="shared" si="15"/>
        <v/>
      </c>
    </row>
    <row r="514" spans="1:26" x14ac:dyDescent="0.25">
      <c r="A514" s="2" t="s">
        <v>129</v>
      </c>
      <c r="B514" s="2" t="s">
        <v>130</v>
      </c>
      <c r="C514" s="2">
        <v>1</v>
      </c>
      <c r="D514" s="2">
        <v>5</v>
      </c>
      <c r="E514" s="2">
        <v>2</v>
      </c>
      <c r="F514" s="2">
        <v>2</v>
      </c>
      <c r="G514" s="2">
        <v>3</v>
      </c>
      <c r="H514" s="2">
        <v>5</v>
      </c>
      <c r="I514" s="2">
        <v>11</v>
      </c>
      <c r="J514" s="2">
        <v>24</v>
      </c>
      <c r="K514" s="2">
        <v>35</v>
      </c>
      <c r="L514" s="2">
        <v>70</v>
      </c>
      <c r="M514" s="2">
        <v>6</v>
      </c>
      <c r="N514" s="1">
        <f>AVERAGE(E514:H514)</f>
        <v>3</v>
      </c>
      <c r="O514" s="1">
        <f>SUM(I514:M514)/10</f>
        <v>14.6</v>
      </c>
      <c r="P514" s="3">
        <f>VLOOKUP(E514,Tabelka!$E$3:$F$7,2)</f>
        <v>0</v>
      </c>
      <c r="Q514" s="2">
        <f>VLOOKUP(F514,Tabelka!$E$3:$F$7,2)</f>
        <v>0</v>
      </c>
      <c r="R514" s="2">
        <f>VLOOKUP(G514,Tabelka!$E$3:$F$7,2)</f>
        <v>4</v>
      </c>
      <c r="S514" s="2">
        <f>VLOOKUP(H514,Tabelka!$E$3:$F$7,2)</f>
        <v>8</v>
      </c>
      <c r="T514" s="1">
        <f>SUM(P514:S514)</f>
        <v>12</v>
      </c>
      <c r="U514" s="1">
        <f>IF(D514=6,2,0)+C514</f>
        <v>1</v>
      </c>
      <c r="V514" s="2">
        <f>O514+T514+U514</f>
        <v>27.6</v>
      </c>
      <c r="W514" s="2">
        <f>COUNTIF(V$2:V$515,V514)</f>
        <v>1</v>
      </c>
      <c r="X514" s="2">
        <f>COUNTIF(I514:M514,100)</f>
        <v>0</v>
      </c>
      <c r="Y514" s="2">
        <f t="shared" si="14"/>
        <v>13</v>
      </c>
      <c r="Z514" s="2" t="str">
        <f t="shared" si="15"/>
        <v/>
      </c>
    </row>
    <row r="515" spans="1:26" x14ac:dyDescent="0.25">
      <c r="A515" s="2" t="s">
        <v>335</v>
      </c>
      <c r="B515" s="2" t="s">
        <v>177</v>
      </c>
      <c r="C515" s="2">
        <v>1</v>
      </c>
      <c r="D515" s="2">
        <v>3</v>
      </c>
      <c r="E515" s="2">
        <v>2</v>
      </c>
      <c r="F515" s="2">
        <v>2</v>
      </c>
      <c r="G515" s="2">
        <v>2</v>
      </c>
      <c r="H515" s="2">
        <v>3</v>
      </c>
      <c r="I515" s="2">
        <v>71</v>
      </c>
      <c r="J515" s="2">
        <v>20</v>
      </c>
      <c r="K515" s="2">
        <v>46</v>
      </c>
      <c r="L515" s="2">
        <v>6</v>
      </c>
      <c r="M515" s="2">
        <v>22</v>
      </c>
      <c r="N515" s="1">
        <f>AVERAGE(E515:H515)</f>
        <v>2.25</v>
      </c>
      <c r="O515" s="1">
        <f>SUM(I515:M515)/10</f>
        <v>16.5</v>
      </c>
      <c r="P515" s="3">
        <f>VLOOKUP(E515,Tabelka!$E$3:$F$7,2)</f>
        <v>0</v>
      </c>
      <c r="Q515" s="2">
        <f>VLOOKUP(F515,Tabelka!$E$3:$F$7,2)</f>
        <v>0</v>
      </c>
      <c r="R515" s="2">
        <f>VLOOKUP(G515,Tabelka!$E$3:$F$7,2)</f>
        <v>0</v>
      </c>
      <c r="S515" s="2">
        <f>VLOOKUP(H515,Tabelka!$E$3:$F$7,2)</f>
        <v>4</v>
      </c>
      <c r="T515" s="1">
        <f>SUM(P515:S515)</f>
        <v>4</v>
      </c>
      <c r="U515" s="1">
        <f>IF(D515=6,2,0)+C515</f>
        <v>1</v>
      </c>
      <c r="V515" s="2">
        <f>O515+T515+U515</f>
        <v>21.5</v>
      </c>
      <c r="W515" s="2">
        <f>COUNTIF(V$2:V$515,V515)</f>
        <v>1</v>
      </c>
      <c r="X515" s="2">
        <f>COUNTIF(I515:M515,100)</f>
        <v>0</v>
      </c>
      <c r="Y515" s="2">
        <f t="shared" ref="Y515" si="16">T515+U515</f>
        <v>5</v>
      </c>
      <c r="Z515" s="2" t="str">
        <f t="shared" ref="Z515" si="17">IF(Y515&gt;O515,"TAK","")</f>
        <v/>
      </c>
    </row>
  </sheetData>
  <sortState xmlns:xlrd2="http://schemas.microsoft.com/office/spreadsheetml/2017/richdata2" ref="A2:X515">
    <sortCondition descending="1" ref="X2:X51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J8"/>
  <sheetViews>
    <sheetView zoomScale="150" zoomScaleNormal="150" workbookViewId="0">
      <selection activeCell="F3" sqref="F3:J8"/>
    </sheetView>
  </sheetViews>
  <sheetFormatPr defaultRowHeight="15" x14ac:dyDescent="0.25"/>
  <cols>
    <col min="6" max="6" width="24.140625" customWidth="1"/>
    <col min="7" max="7" width="17.42578125" customWidth="1"/>
    <col min="8" max="8" width="18.140625" customWidth="1"/>
    <col min="9" max="9" width="14.7109375" customWidth="1"/>
    <col min="10" max="10" width="20.42578125" customWidth="1"/>
  </cols>
  <sheetData>
    <row r="3" spans="5:10" ht="31.5" x14ac:dyDescent="0.25">
      <c r="F3" s="4" t="s">
        <v>682</v>
      </c>
      <c r="G3" s="4" t="s">
        <v>683</v>
      </c>
      <c r="H3" s="4" t="s">
        <v>684</v>
      </c>
      <c r="I3" s="4" t="s">
        <v>685</v>
      </c>
      <c r="J3" s="4" t="s">
        <v>686</v>
      </c>
    </row>
    <row r="4" spans="5:10" ht="31.5" x14ac:dyDescent="0.25">
      <c r="E4">
        <v>2</v>
      </c>
      <c r="F4" s="5" t="s">
        <v>687</v>
      </c>
      <c r="G4">
        <f>COUNTIF(punkty_rekrutacyjne!E$2:E$515,$E4)</f>
        <v>95</v>
      </c>
      <c r="H4">
        <f>COUNTIF(punkty_rekrutacyjne!F$2:F$515,$E4)</f>
        <v>110</v>
      </c>
      <c r="I4">
        <f>COUNTIF(punkty_rekrutacyjne!G$2:G$515,$E4)</f>
        <v>101</v>
      </c>
      <c r="J4">
        <f>COUNTIF(punkty_rekrutacyjne!H$2:H$515,$E4)</f>
        <v>112</v>
      </c>
    </row>
    <row r="5" spans="5:10" ht="31.5" x14ac:dyDescent="0.25">
      <c r="E5">
        <v>3</v>
      </c>
      <c r="F5" s="5" t="s">
        <v>688</v>
      </c>
      <c r="G5">
        <f>COUNTIF(punkty_rekrutacyjne!E$2:E$515,$E5)</f>
        <v>96</v>
      </c>
      <c r="H5">
        <f>COUNTIF(punkty_rekrutacyjne!F$2:F$515,$E5)</f>
        <v>106</v>
      </c>
      <c r="I5">
        <f>COUNTIF(punkty_rekrutacyjne!G$2:G$515,$E5)</f>
        <v>105</v>
      </c>
      <c r="J5">
        <f>COUNTIF(punkty_rekrutacyjne!H$2:H$515,$E5)</f>
        <v>97</v>
      </c>
    </row>
    <row r="6" spans="5:10" ht="15.75" x14ac:dyDescent="0.25">
      <c r="E6">
        <v>4</v>
      </c>
      <c r="F6" s="5" t="s">
        <v>689</v>
      </c>
      <c r="G6">
        <f>COUNTIF(punkty_rekrutacyjne!E$2:E$515,$E6)</f>
        <v>101</v>
      </c>
      <c r="H6">
        <f>COUNTIF(punkty_rekrutacyjne!F$2:F$515,$E6)</f>
        <v>100</v>
      </c>
      <c r="I6">
        <f>COUNTIF(punkty_rekrutacyjne!G$2:G$515,$E6)</f>
        <v>94</v>
      </c>
      <c r="J6">
        <f>COUNTIF(punkty_rekrutacyjne!H$2:H$515,$E6)</f>
        <v>96</v>
      </c>
    </row>
    <row r="7" spans="5:10" ht="31.5" x14ac:dyDescent="0.25">
      <c r="E7">
        <v>5</v>
      </c>
      <c r="F7" s="5" t="s">
        <v>690</v>
      </c>
      <c r="G7">
        <f>COUNTIF(punkty_rekrutacyjne!E$2:E$515,$E7)</f>
        <v>108</v>
      </c>
      <c r="H7">
        <f>COUNTIF(punkty_rekrutacyjne!F$2:F$515,$E7)</f>
        <v>97</v>
      </c>
      <c r="I7">
        <f>COUNTIF(punkty_rekrutacyjne!G$2:G$515,$E7)</f>
        <v>110</v>
      </c>
      <c r="J7">
        <f>COUNTIF(punkty_rekrutacyjne!H$2:H$515,$E7)</f>
        <v>97</v>
      </c>
    </row>
    <row r="8" spans="5:10" ht="15.75" x14ac:dyDescent="0.25">
      <c r="E8">
        <v>6</v>
      </c>
      <c r="F8" s="5" t="s">
        <v>691</v>
      </c>
      <c r="G8">
        <f>COUNTIF(punkty_rekrutacyjne!E$2:E$515,$E8)</f>
        <v>114</v>
      </c>
      <c r="H8">
        <f>COUNTIF(punkty_rekrutacyjne!F$2:F$515,$E8)</f>
        <v>101</v>
      </c>
      <c r="I8">
        <f>COUNTIF(punkty_rekrutacyjne!G$2:G$515,$E8)</f>
        <v>104</v>
      </c>
      <c r="J8">
        <f>COUNTIF(punkty_rekrutacyjne!H$2:H$515,$E8)</f>
        <v>112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"/>
  <sheetViews>
    <sheetView zoomScale="200" zoomScaleNormal="200" workbookViewId="0">
      <selection activeCell="H5" sqref="H5"/>
    </sheetView>
  </sheetViews>
  <sheetFormatPr defaultRowHeight="15" x14ac:dyDescent="0.25"/>
  <cols>
    <col min="10" max="10" width="9.85546875" bestFit="1" customWidth="1"/>
  </cols>
  <sheetData>
    <row r="2" spans="3:8" x14ac:dyDescent="0.25">
      <c r="E2" t="s">
        <v>674</v>
      </c>
      <c r="F2" t="s">
        <v>675</v>
      </c>
    </row>
    <row r="3" spans="3:8" x14ac:dyDescent="0.25">
      <c r="E3">
        <v>2</v>
      </c>
      <c r="F3">
        <v>0</v>
      </c>
    </row>
    <row r="4" spans="3:8" x14ac:dyDescent="0.25">
      <c r="E4">
        <v>3</v>
      </c>
      <c r="F4">
        <v>4</v>
      </c>
    </row>
    <row r="5" spans="3:8" x14ac:dyDescent="0.25">
      <c r="C5">
        <v>6</v>
      </c>
      <c r="E5">
        <v>4</v>
      </c>
      <c r="F5">
        <v>6</v>
      </c>
      <c r="H5">
        <f>VLOOKUP(C5,E3:F7,2)</f>
        <v>10</v>
      </c>
    </row>
    <row r="6" spans="3:8" x14ac:dyDescent="0.25">
      <c r="E6">
        <v>5</v>
      </c>
      <c r="F6">
        <v>8</v>
      </c>
    </row>
    <row r="7" spans="3:8" x14ac:dyDescent="0.25">
      <c r="E7">
        <v>6</v>
      </c>
      <c r="F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5"/>
  <sheetViews>
    <sheetView zoomScale="170" zoomScaleNormal="170" workbookViewId="0">
      <selection activeCell="G2" sqref="G2:G5"/>
    </sheetView>
  </sheetViews>
  <sheetFormatPr defaultRowHeight="15" x14ac:dyDescent="0.25"/>
  <sheetData>
    <row r="2" spans="4:7" x14ac:dyDescent="0.25">
      <c r="D2">
        <v>100</v>
      </c>
      <c r="E2">
        <v>100</v>
      </c>
      <c r="F2">
        <v>30</v>
      </c>
      <c r="G2">
        <f>COUNTIF(D2:F2,100)</f>
        <v>2</v>
      </c>
    </row>
    <row r="3" spans="4:7" x14ac:dyDescent="0.25">
      <c r="D3">
        <v>30</v>
      </c>
      <c r="E3">
        <v>100</v>
      </c>
      <c r="F3">
        <v>1</v>
      </c>
      <c r="G3">
        <f t="shared" ref="G3:G5" si="0">COUNTIF(D3:F3,100)</f>
        <v>1</v>
      </c>
    </row>
    <row r="4" spans="4:7" x14ac:dyDescent="0.25">
      <c r="D4">
        <v>10</v>
      </c>
      <c r="E4">
        <v>2</v>
      </c>
      <c r="F4">
        <v>3</v>
      </c>
      <c r="G4">
        <f t="shared" si="0"/>
        <v>0</v>
      </c>
    </row>
    <row r="5" spans="4:7" x14ac:dyDescent="0.25">
      <c r="D5">
        <v>100</v>
      </c>
      <c r="E5">
        <v>100</v>
      </c>
      <c r="F5">
        <v>100</v>
      </c>
      <c r="G5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punkty_rekrutacyjne</vt:lpstr>
      <vt:lpstr>Arkusz3</vt:lpstr>
      <vt:lpstr>Tabelka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Adam Śmiejek</dc:creator>
  <cp:lastModifiedBy>Przemysław Adam Śmiejek</cp:lastModifiedBy>
  <dcterms:created xsi:type="dcterms:W3CDTF">2020-11-29T13:49:10Z</dcterms:created>
  <dcterms:modified xsi:type="dcterms:W3CDTF">2020-11-29T16:09:49Z</dcterms:modified>
</cp:coreProperties>
</file>