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 Chi\Downloads\"/>
    </mc:Choice>
  </mc:AlternateContent>
  <bookViews>
    <workbookView xWindow="0" yWindow="0" windowWidth="20490" windowHeight="771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E2" i="1" l="1"/>
  <c r="E1" i="1"/>
  <c r="G2" i="1" s="1"/>
  <c r="G13" i="1" l="1"/>
  <c r="H23" i="1" l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0" i="1"/>
  <c r="H9" i="1"/>
  <c r="H13" i="1"/>
  <c r="H11" i="1"/>
  <c r="H12" i="1"/>
  <c r="H8" i="1"/>
  <c r="H7" i="1"/>
  <c r="H6" i="1"/>
  <c r="H5" i="1"/>
  <c r="H4" i="1"/>
  <c r="I5" i="1" l="1"/>
  <c r="I6" i="1"/>
  <c r="I7" i="1"/>
  <c r="I8" i="1"/>
  <c r="I9" i="1"/>
  <c r="I10" i="1"/>
  <c r="I11" i="1"/>
  <c r="I12" i="1"/>
  <c r="I13" i="1"/>
  <c r="E24" i="1"/>
  <c r="D24" i="1"/>
  <c r="C2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4" i="1"/>
  <c r="I4" i="1" l="1"/>
  <c r="G24" i="1"/>
  <c r="H24" i="1"/>
  <c r="I24" i="1" s="1"/>
  <c r="L7" i="1" l="1"/>
</calcChain>
</file>

<file path=xl/sharedStrings.xml><?xml version="1.0" encoding="utf-8"?>
<sst xmlns="http://schemas.openxmlformats.org/spreadsheetml/2006/main" count="20" uniqueCount="20">
  <si>
    <t>task#</t>
    <phoneticPr fontId="1" type="noConversion"/>
  </si>
  <si>
    <t>worst case</t>
    <phoneticPr fontId="1" type="noConversion"/>
  </si>
  <si>
    <t>best case</t>
    <phoneticPr fontId="1" type="noConversion"/>
  </si>
  <si>
    <t>most likely</t>
    <phoneticPr fontId="1" type="noConversion"/>
  </si>
  <si>
    <t>avg case</t>
    <phoneticPr fontId="1" type="noConversion"/>
  </si>
  <si>
    <t>sigma</t>
    <phoneticPr fontId="1" type="noConversion"/>
  </si>
  <si>
    <t>confidence</t>
    <phoneticPr fontId="1" type="noConversion"/>
  </si>
  <si>
    <t>sigma^2</t>
    <phoneticPr fontId="1" type="noConversion"/>
  </si>
  <si>
    <t>z</t>
    <phoneticPr fontId="1" type="noConversion"/>
  </si>
  <si>
    <t>divisor</t>
    <phoneticPr fontId="1" type="noConversion"/>
  </si>
  <si>
    <t>final prediction</t>
    <phoneticPr fontId="1" type="noConversion"/>
  </si>
  <si>
    <t>paper topic 1</t>
    <phoneticPr fontId="1" type="noConversion"/>
  </si>
  <si>
    <t>paper topic 2</t>
  </si>
  <si>
    <t>paper topic 3</t>
  </si>
  <si>
    <t>paper topic 4</t>
  </si>
  <si>
    <t>paper topic 5</t>
  </si>
  <si>
    <t>paper topic 6</t>
  </si>
  <si>
    <t>final work time</t>
    <phoneticPr fontId="1" type="noConversion"/>
  </si>
  <si>
    <t>predicted?</t>
    <phoneticPr fontId="1" type="noConversion"/>
  </si>
  <si>
    <t>build zulip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</si>
</sst>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tabSelected="1" topLeftCell="A4" workbookViewId="0">
      <selection activeCell="M8" sqref="M8"/>
    </sheetView>
  </sheetViews>
  <sheetFormatPr defaultRowHeight="16.5" x14ac:dyDescent="0.25"/>
  <cols>
    <col min="2" max="2" width="13.375" customWidth="1"/>
    <col min="10" max="10" width="14.625" customWidth="1"/>
  </cols>
  <sheetData>
    <row r="1" spans="2:12" x14ac:dyDescent="0.25">
      <c r="D1" s="2"/>
      <c r="E1">
        <f>NORMSINV(C2/2+0.5)</f>
        <v>0.9345892910734801</v>
      </c>
    </row>
    <row r="2" spans="2:12" x14ac:dyDescent="0.25">
      <c r="B2" t="s">
        <v>6</v>
      </c>
      <c r="C2" s="1">
        <v>0.65</v>
      </c>
      <c r="D2" t="s">
        <v>8</v>
      </c>
      <c r="E2">
        <f>NORMSINV(C2)</f>
        <v>0.38532046640756784</v>
      </c>
      <c r="F2" t="s">
        <v>9</v>
      </c>
      <c r="G2">
        <f>E1*2</f>
        <v>1.8691785821469602</v>
      </c>
    </row>
    <row r="3" spans="2:12" x14ac:dyDescent="0.25">
      <c r="B3" t="s">
        <v>0</v>
      </c>
      <c r="C3" t="s">
        <v>1</v>
      </c>
      <c r="D3" t="s">
        <v>2</v>
      </c>
      <c r="E3" t="s">
        <v>3</v>
      </c>
      <c r="G3" t="s">
        <v>4</v>
      </c>
      <c r="H3" t="s">
        <v>5</v>
      </c>
      <c r="I3" t="s">
        <v>7</v>
      </c>
      <c r="J3" t="s">
        <v>17</v>
      </c>
      <c r="K3" t="s">
        <v>18</v>
      </c>
    </row>
    <row r="4" spans="2:12" x14ac:dyDescent="0.25">
      <c r="B4" t="s">
        <v>11</v>
      </c>
      <c r="C4">
        <v>1.5</v>
      </c>
      <c r="D4">
        <v>0.5</v>
      </c>
      <c r="E4">
        <v>0.7</v>
      </c>
      <c r="G4">
        <f t="shared" ref="G4:G23" si="0">(C4+D4+4*E4)/6</f>
        <v>0.79999999999999993</v>
      </c>
      <c r="H4">
        <f>IF(G13=0,(C4-D4)/6,(C4-D4)/G2)</f>
        <v>0.16666666666666666</v>
      </c>
      <c r="I4">
        <f>H4^2</f>
        <v>2.7777777777777776E-2</v>
      </c>
      <c r="J4">
        <v>0.8</v>
      </c>
      <c r="K4" t="str">
        <f>IF(J4&lt;C4&amp;J4&gt;D4,"v","x")</f>
        <v>v</v>
      </c>
    </row>
    <row r="5" spans="2:12" x14ac:dyDescent="0.25">
      <c r="B5" t="s">
        <v>12</v>
      </c>
      <c r="C5">
        <v>2</v>
      </c>
      <c r="D5">
        <v>1</v>
      </c>
      <c r="E5">
        <v>1.2</v>
      </c>
      <c r="G5">
        <f t="shared" si="0"/>
        <v>1.3</v>
      </c>
      <c r="H5">
        <f>IF(G13=0,(C5-D5)/6,(C5-D5)/G2)</f>
        <v>0.16666666666666666</v>
      </c>
      <c r="I5">
        <f t="shared" ref="I5:I23" si="1">H5^2</f>
        <v>2.7777777777777776E-2</v>
      </c>
      <c r="J5">
        <v>1</v>
      </c>
      <c r="K5" t="str">
        <f t="shared" ref="K5:K23" si="2">IF(J5&lt;C5&amp;J5&gt;D5,"v","x")</f>
        <v>v</v>
      </c>
    </row>
    <row r="6" spans="2:12" x14ac:dyDescent="0.25">
      <c r="B6" t="s">
        <v>13</v>
      </c>
      <c r="C6">
        <v>3</v>
      </c>
      <c r="D6">
        <v>1.5</v>
      </c>
      <c r="E6">
        <v>2.2000000000000002</v>
      </c>
      <c r="G6">
        <f t="shared" si="0"/>
        <v>2.2166666666666668</v>
      </c>
      <c r="H6">
        <f>IF(G13=0,(C6-D6)/6,(C6-D6)/G2)</f>
        <v>0.25</v>
      </c>
      <c r="I6">
        <f t="shared" si="1"/>
        <v>6.25E-2</v>
      </c>
      <c r="J6">
        <v>2.5</v>
      </c>
      <c r="K6" t="str">
        <f t="shared" si="2"/>
        <v>v</v>
      </c>
      <c r="L6" t="s">
        <v>10</v>
      </c>
    </row>
    <row r="7" spans="2:12" x14ac:dyDescent="0.25">
      <c r="B7" t="s">
        <v>14</v>
      </c>
      <c r="C7">
        <v>3</v>
      </c>
      <c r="D7">
        <v>1</v>
      </c>
      <c r="E7">
        <v>1.8</v>
      </c>
      <c r="G7">
        <f t="shared" si="0"/>
        <v>1.8666666666666665</v>
      </c>
      <c r="H7">
        <f>IF(G13=0,(C7-D7)/6,(C7-D7)/G2)</f>
        <v>0.33333333333333331</v>
      </c>
      <c r="I7">
        <f t="shared" si="1"/>
        <v>0.1111111111111111</v>
      </c>
      <c r="J7">
        <v>1.4</v>
      </c>
      <c r="K7" t="str">
        <f t="shared" si="2"/>
        <v>v</v>
      </c>
      <c r="L7">
        <f>G24+E2*H24</f>
        <v>15.622016995002813</v>
      </c>
    </row>
    <row r="8" spans="2:12" x14ac:dyDescent="0.25">
      <c r="B8" t="s">
        <v>15</v>
      </c>
      <c r="C8">
        <v>4.5</v>
      </c>
      <c r="D8">
        <v>2.5</v>
      </c>
      <c r="E8">
        <v>3.5</v>
      </c>
      <c r="G8">
        <f t="shared" si="0"/>
        <v>3.5</v>
      </c>
      <c r="H8">
        <f>IF(G13=0,(C8-D8)/6,(C8-D8)/G2)</f>
        <v>0.33333333333333331</v>
      </c>
      <c r="I8">
        <f t="shared" si="1"/>
        <v>0.1111111111111111</v>
      </c>
      <c r="J8">
        <v>5</v>
      </c>
      <c r="K8" t="str">
        <f t="shared" si="2"/>
        <v>v</v>
      </c>
    </row>
    <row r="9" spans="2:12" x14ac:dyDescent="0.25">
      <c r="B9" t="s">
        <v>16</v>
      </c>
      <c r="C9">
        <v>0.8</v>
      </c>
      <c r="D9">
        <v>0.5</v>
      </c>
      <c r="E9">
        <v>0.6</v>
      </c>
      <c r="G9">
        <f t="shared" si="0"/>
        <v>0.6166666666666667</v>
      </c>
      <c r="H9">
        <f>IF(G13=0,(C9-D9)/6,(C9-D9)/G2)</f>
        <v>5.000000000000001E-2</v>
      </c>
      <c r="I9">
        <f t="shared" si="1"/>
        <v>2.5000000000000009E-3</v>
      </c>
      <c r="J9">
        <v>0.5</v>
      </c>
      <c r="K9" t="str">
        <f t="shared" si="2"/>
        <v>v</v>
      </c>
    </row>
    <row r="10" spans="2:12" x14ac:dyDescent="0.25">
      <c r="B10" t="s">
        <v>19</v>
      </c>
      <c r="C10">
        <v>7</v>
      </c>
      <c r="D10">
        <v>2</v>
      </c>
      <c r="E10">
        <v>4.5</v>
      </c>
      <c r="G10">
        <f t="shared" si="0"/>
        <v>4.5</v>
      </c>
      <c r="H10">
        <f>IF(G13=0,(C10-D10)/6,(C10-D10)/G2)</f>
        <v>0.83333333333333337</v>
      </c>
      <c r="I10">
        <f t="shared" si="1"/>
        <v>0.69444444444444453</v>
      </c>
      <c r="J10">
        <v>6</v>
      </c>
      <c r="K10" t="str">
        <f t="shared" si="2"/>
        <v>v</v>
      </c>
    </row>
    <row r="11" spans="2:12" x14ac:dyDescent="0.25">
      <c r="G11">
        <f t="shared" si="0"/>
        <v>0</v>
      </c>
      <c r="H11">
        <f>IF(G13=0,(C11-D11)/6,(C11-D11)/G2)</f>
        <v>0</v>
      </c>
      <c r="I11">
        <f t="shared" si="1"/>
        <v>0</v>
      </c>
      <c r="K11" t="str">
        <f t="shared" si="2"/>
        <v>x</v>
      </c>
    </row>
    <row r="12" spans="2:12" x14ac:dyDescent="0.25">
      <c r="G12">
        <f t="shared" si="0"/>
        <v>0</v>
      </c>
      <c r="H12">
        <f>IF(G13=0,(C12-D12)/6,(C12-D12)/G2)</f>
        <v>0</v>
      </c>
      <c r="I12">
        <f t="shared" si="1"/>
        <v>0</v>
      </c>
      <c r="K12" t="str">
        <f t="shared" si="2"/>
        <v>x</v>
      </c>
    </row>
    <row r="13" spans="2:12" x14ac:dyDescent="0.25">
      <c r="G13">
        <f t="shared" si="0"/>
        <v>0</v>
      </c>
      <c r="H13">
        <f>IF(G13=0,(C13-D13)/6,(C13-D13)/G2)</f>
        <v>0</v>
      </c>
      <c r="I13">
        <f t="shared" si="1"/>
        <v>0</v>
      </c>
      <c r="K13" t="str">
        <f t="shared" si="2"/>
        <v>x</v>
      </c>
    </row>
    <row r="14" spans="2:12" x14ac:dyDescent="0.25">
      <c r="G14">
        <f t="shared" si="0"/>
        <v>0</v>
      </c>
      <c r="H14">
        <f>IF(G13=0,(C14-D14)/6,(C14-D14)/G2)</f>
        <v>0</v>
      </c>
      <c r="I14">
        <f t="shared" si="1"/>
        <v>0</v>
      </c>
      <c r="K14" t="str">
        <f t="shared" si="2"/>
        <v>x</v>
      </c>
    </row>
    <row r="15" spans="2:12" x14ac:dyDescent="0.25">
      <c r="G15">
        <f t="shared" si="0"/>
        <v>0</v>
      </c>
      <c r="H15">
        <f>IF(G13=0,(C15-D15)/6,(C15-D15)/G2)</f>
        <v>0</v>
      </c>
      <c r="I15">
        <f t="shared" si="1"/>
        <v>0</v>
      </c>
      <c r="K15" t="str">
        <f t="shared" si="2"/>
        <v>x</v>
      </c>
    </row>
    <row r="16" spans="2:12" x14ac:dyDescent="0.25">
      <c r="G16">
        <f t="shared" si="0"/>
        <v>0</v>
      </c>
      <c r="H16">
        <f>IF(G13=0,(C16-D16)/6,(C16-D16)/G2)</f>
        <v>0</v>
      </c>
      <c r="I16">
        <f t="shared" si="1"/>
        <v>0</v>
      </c>
      <c r="K16" t="str">
        <f t="shared" si="2"/>
        <v>x</v>
      </c>
    </row>
    <row r="17" spans="3:11" x14ac:dyDescent="0.25">
      <c r="G17">
        <f t="shared" si="0"/>
        <v>0</v>
      </c>
      <c r="H17">
        <f>IF(G13=0,(C17-D17)/6,(C17-D17)/G2)</f>
        <v>0</v>
      </c>
      <c r="I17">
        <f t="shared" si="1"/>
        <v>0</v>
      </c>
      <c r="K17" t="str">
        <f t="shared" si="2"/>
        <v>x</v>
      </c>
    </row>
    <row r="18" spans="3:11" x14ac:dyDescent="0.25">
      <c r="G18">
        <f t="shared" si="0"/>
        <v>0</v>
      </c>
      <c r="H18">
        <f>IF(G13=0,(C18-D18)/6,(C18-D18)/G2)</f>
        <v>0</v>
      </c>
      <c r="I18">
        <f t="shared" si="1"/>
        <v>0</v>
      </c>
      <c r="K18" t="str">
        <f t="shared" si="2"/>
        <v>x</v>
      </c>
    </row>
    <row r="19" spans="3:11" x14ac:dyDescent="0.25">
      <c r="G19">
        <f t="shared" si="0"/>
        <v>0</v>
      </c>
      <c r="H19">
        <f>IF(G13=0,(C19-D19)/6,(C19-D19)/G2)</f>
        <v>0</v>
      </c>
      <c r="I19">
        <f t="shared" si="1"/>
        <v>0</v>
      </c>
      <c r="K19" t="str">
        <f t="shared" si="2"/>
        <v>x</v>
      </c>
    </row>
    <row r="20" spans="3:11" x14ac:dyDescent="0.25">
      <c r="G20">
        <f t="shared" si="0"/>
        <v>0</v>
      </c>
      <c r="H20">
        <f>IF(G13=0,(C20-D20)/6,(C20-D20)/G2)</f>
        <v>0</v>
      </c>
      <c r="I20">
        <f t="shared" si="1"/>
        <v>0</v>
      </c>
      <c r="K20" t="str">
        <f t="shared" si="2"/>
        <v>x</v>
      </c>
    </row>
    <row r="21" spans="3:11" x14ac:dyDescent="0.25">
      <c r="G21">
        <f t="shared" si="0"/>
        <v>0</v>
      </c>
      <c r="H21">
        <f>IF(G13=0,(C21-D21)/6,(C21-D21)/G2)</f>
        <v>0</v>
      </c>
      <c r="I21">
        <f t="shared" si="1"/>
        <v>0</v>
      </c>
      <c r="K21" t="str">
        <f t="shared" si="2"/>
        <v>x</v>
      </c>
    </row>
    <row r="22" spans="3:11" x14ac:dyDescent="0.25">
      <c r="G22">
        <f t="shared" si="0"/>
        <v>0</v>
      </c>
      <c r="H22">
        <f>IF(G13=0,(C22-D22)/6,(C22-D22)/G2)</f>
        <v>0</v>
      </c>
      <c r="I22">
        <f t="shared" si="1"/>
        <v>0</v>
      </c>
      <c r="K22" t="str">
        <f t="shared" si="2"/>
        <v>x</v>
      </c>
    </row>
    <row r="23" spans="3:11" x14ac:dyDescent="0.25">
      <c r="G23">
        <f t="shared" si="0"/>
        <v>0</v>
      </c>
      <c r="H23">
        <f>IF(G13=0,(C23-D23)/6,(C23-D23)/G2)</f>
        <v>0</v>
      </c>
      <c r="I23">
        <f t="shared" si="1"/>
        <v>0</v>
      </c>
      <c r="K23" t="str">
        <f t="shared" si="2"/>
        <v>x</v>
      </c>
    </row>
    <row r="24" spans="3:11" x14ac:dyDescent="0.25">
      <c r="C24">
        <f>SUM(C4:C23)</f>
        <v>21.8</v>
      </c>
      <c r="D24">
        <f>SUM(D4:D23)</f>
        <v>9</v>
      </c>
      <c r="E24">
        <f>SUM(E4:E23)</f>
        <v>14.499999999999998</v>
      </c>
      <c r="G24">
        <f>SUM(G4:G23)</f>
        <v>14.8</v>
      </c>
      <c r="H24">
        <f>IF(G13=0,(C24-D24)/6,SQRT(I24))</f>
        <v>2.1333333333333333</v>
      </c>
      <c r="I24">
        <f>IF(G13=0,H24^2,SUM(I4:I23))</f>
        <v>4.5511111111111111</v>
      </c>
      <c r="J24">
        <f>SUM(J4:J23)</f>
        <v>17.2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綦家志</dc:creator>
  <cp:lastModifiedBy>Jonathan Chi</cp:lastModifiedBy>
  <dcterms:created xsi:type="dcterms:W3CDTF">2017-09-30T16:20:47Z</dcterms:created>
  <dcterms:modified xsi:type="dcterms:W3CDTF">2017-10-05T07:58:07Z</dcterms:modified>
</cp:coreProperties>
</file>