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yuv\Desktop\"/>
    </mc:Choice>
  </mc:AlternateContent>
  <xr:revisionPtr revIDLastSave="0" documentId="13_ncr:1_{70CA2B94-96FB-4522-8093-7C407E13EC99}" xr6:coauthVersionLast="37" xr6:coauthVersionMax="37" xr10:uidLastSave="{00000000-0000-0000-0000-000000000000}"/>
  <bookViews>
    <workbookView xWindow="0" yWindow="0" windowWidth="19200" windowHeight="6930" activeTab="2" xr2:uid="{D76060BE-9E69-4749-B844-343F8AA19727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G14" i="1"/>
  <c r="G13" i="1"/>
  <c r="G12" i="1"/>
  <c r="G11" i="1"/>
  <c r="F14" i="1"/>
  <c r="F13" i="1"/>
  <c r="F12" i="1"/>
  <c r="F11" i="1"/>
  <c r="F3" i="1"/>
  <c r="B12" i="1"/>
  <c r="C12" i="1"/>
  <c r="D12" i="1"/>
  <c r="E12" i="1"/>
  <c r="B13" i="1"/>
  <c r="C13" i="1"/>
  <c r="D13" i="1"/>
  <c r="E13" i="1"/>
  <c r="C11" i="1"/>
  <c r="D11" i="1"/>
  <c r="E11" i="1"/>
  <c r="B11" i="1"/>
  <c r="E197" i="1" l="1"/>
  <c r="E193" i="1"/>
  <c r="E192" i="1"/>
  <c r="E191" i="1"/>
  <c r="C217" i="1"/>
  <c r="U207" i="1"/>
  <c r="U208" i="1"/>
  <c r="K157" i="1"/>
  <c r="G152" i="1"/>
  <c r="K159" i="1" s="1"/>
  <c r="G151" i="1"/>
  <c r="K158" i="1" s="1"/>
  <c r="G150" i="1"/>
  <c r="I54" i="1"/>
  <c r="J54" i="1"/>
  <c r="K54" i="1"/>
  <c r="I55" i="1"/>
  <c r="J55" i="1"/>
  <c r="K55" i="1"/>
  <c r="C177" i="1" l="1"/>
  <c r="S165" i="1"/>
  <c r="S166" i="1"/>
  <c r="I73" i="1"/>
  <c r="I88" i="1" s="1"/>
  <c r="J73" i="1"/>
  <c r="J88" i="1" s="1"/>
  <c r="K73" i="1"/>
  <c r="K88" i="1" s="1"/>
  <c r="S73" i="1"/>
  <c r="I74" i="1"/>
  <c r="I89" i="1" s="1"/>
  <c r="J74" i="1"/>
  <c r="J89" i="1" s="1"/>
  <c r="K74" i="1"/>
  <c r="K89" i="1" s="1"/>
  <c r="S74" i="1"/>
  <c r="S21" i="1"/>
  <c r="R28" i="1" s="1"/>
  <c r="R22" i="1"/>
  <c r="R23" i="1"/>
  <c r="R21" i="1"/>
  <c r="B22" i="1"/>
  <c r="B34" i="1" s="1"/>
  <c r="C22" i="1"/>
  <c r="C35" i="1" s="1"/>
  <c r="D22" i="1"/>
  <c r="D35" i="1" s="1"/>
  <c r="E22" i="1"/>
  <c r="E35" i="1" s="1"/>
  <c r="B23" i="1"/>
  <c r="B38" i="1" s="1"/>
  <c r="C23" i="1"/>
  <c r="C40" i="1" s="1"/>
  <c r="D23" i="1"/>
  <c r="D40" i="1" s="1"/>
  <c r="E23" i="1"/>
  <c r="E40" i="1" s="1"/>
  <c r="U22" i="1"/>
  <c r="U47" i="1" s="1"/>
  <c r="U23" i="1"/>
  <c r="U48" i="1" s="1"/>
  <c r="C21" i="1"/>
  <c r="C30" i="1" s="1"/>
  <c r="D21" i="1"/>
  <c r="D30" i="1" s="1"/>
  <c r="E21" i="1"/>
  <c r="E30" i="1" s="1"/>
  <c r="U21" i="1"/>
  <c r="U46" i="1" s="1"/>
  <c r="B21" i="1"/>
  <c r="B29" i="1" s="1"/>
  <c r="J21" i="1"/>
  <c r="J29" i="1" s="1"/>
  <c r="K21" i="1"/>
  <c r="J30" i="1" s="1"/>
  <c r="I21" i="1"/>
  <c r="J28" i="1" s="1"/>
  <c r="G21" i="1"/>
  <c r="F29" i="1" s="1"/>
  <c r="H21" i="1"/>
  <c r="F30" i="1" s="1"/>
  <c r="G22" i="1"/>
  <c r="G29" i="1" s="1"/>
  <c r="H22" i="1"/>
  <c r="G30" i="1" s="1"/>
  <c r="G23" i="1"/>
  <c r="H29" i="1" s="1"/>
  <c r="H23" i="1"/>
  <c r="H30" i="1" s="1"/>
  <c r="G24" i="1"/>
  <c r="I29" i="1" s="1"/>
  <c r="H24" i="1"/>
  <c r="I30" i="1" s="1"/>
  <c r="F22" i="1"/>
  <c r="G28" i="1" s="1"/>
  <c r="F23" i="1"/>
  <c r="H28" i="1" s="1"/>
  <c r="F24" i="1"/>
  <c r="I28" i="1" s="1"/>
  <c r="F21" i="1"/>
  <c r="F28" i="1" s="1"/>
  <c r="U72" i="1" l="1"/>
  <c r="U87" i="1" s="1"/>
  <c r="U107" i="1" s="1"/>
  <c r="U127" i="1" s="1"/>
  <c r="U164" i="1" s="1"/>
  <c r="U206" i="1" s="1"/>
  <c r="U53" i="1"/>
  <c r="U64" i="1" s="1"/>
  <c r="B28" i="1"/>
  <c r="B30" i="1"/>
  <c r="U74" i="1"/>
  <c r="U89" i="1" s="1"/>
  <c r="U109" i="1" s="1"/>
  <c r="U129" i="1" s="1"/>
  <c r="U166" i="1" s="1"/>
  <c r="U55" i="1"/>
  <c r="U66" i="1" s="1"/>
  <c r="U73" i="1"/>
  <c r="U88" i="1" s="1"/>
  <c r="U108" i="1" s="1"/>
  <c r="U128" i="1" s="1"/>
  <c r="U165" i="1" s="1"/>
  <c r="U54" i="1"/>
  <c r="U65" i="1" s="1"/>
  <c r="Q28" i="1"/>
  <c r="R48" i="1"/>
  <c r="R55" i="1" s="1"/>
  <c r="P28" i="1"/>
  <c r="R47" i="1"/>
  <c r="O28" i="1"/>
  <c r="R46" i="1"/>
  <c r="B46" i="1"/>
  <c r="C46" i="1"/>
  <c r="D48" i="1"/>
  <c r="B35" i="1"/>
  <c r="E47" i="1"/>
  <c r="C48" i="1"/>
  <c r="D47" i="1"/>
  <c r="E46" i="1"/>
  <c r="B48" i="1"/>
  <c r="C47" i="1"/>
  <c r="D46" i="1"/>
  <c r="E48" i="1"/>
  <c r="B47" i="1"/>
  <c r="G49" i="1"/>
  <c r="F49" i="1"/>
  <c r="H48" i="1"/>
  <c r="H55" i="1" s="1"/>
  <c r="H66" i="1" s="1"/>
  <c r="H49" i="1"/>
  <c r="G48" i="1"/>
  <c r="G55" i="1" s="1"/>
  <c r="G66" i="1" s="1"/>
  <c r="H47" i="1"/>
  <c r="F48" i="1"/>
  <c r="G47" i="1"/>
  <c r="F47" i="1"/>
  <c r="J46" i="1"/>
  <c r="I46" i="1"/>
  <c r="H46" i="1"/>
  <c r="F46" i="1"/>
  <c r="S46" i="1"/>
  <c r="K46" i="1"/>
  <c r="G46" i="1"/>
  <c r="B39" i="1"/>
  <c r="B33" i="1"/>
  <c r="B40" i="1"/>
  <c r="R30" i="1"/>
  <c r="Q30" i="1"/>
  <c r="P30" i="1"/>
  <c r="O30" i="1"/>
  <c r="R29" i="1"/>
  <c r="Q29" i="1"/>
  <c r="P29" i="1"/>
  <c r="O29" i="1"/>
  <c r="E28" i="1"/>
  <c r="E29" i="1"/>
  <c r="E33" i="1"/>
  <c r="E34" i="1"/>
  <c r="E38" i="1"/>
  <c r="E39" i="1"/>
  <c r="D28" i="1"/>
  <c r="D29" i="1"/>
  <c r="D33" i="1"/>
  <c r="D34" i="1"/>
  <c r="D38" i="1"/>
  <c r="D39" i="1"/>
  <c r="C28" i="1"/>
  <c r="C29" i="1"/>
  <c r="C33" i="1"/>
  <c r="C34" i="1"/>
  <c r="C38" i="1"/>
  <c r="C39" i="1"/>
  <c r="J40" i="1"/>
  <c r="J39" i="1"/>
  <c r="J38" i="1"/>
  <c r="I40" i="1"/>
  <c r="H40" i="1"/>
  <c r="G40" i="1"/>
  <c r="F40" i="1"/>
  <c r="I39" i="1"/>
  <c r="H39" i="1"/>
  <c r="F39" i="1"/>
  <c r="G39" i="1"/>
  <c r="I38" i="1"/>
  <c r="H38" i="1"/>
  <c r="G38" i="1"/>
  <c r="F38" i="1"/>
  <c r="J35" i="1"/>
  <c r="J34" i="1"/>
  <c r="J33" i="1"/>
  <c r="I35" i="1"/>
  <c r="H35" i="1"/>
  <c r="G35" i="1"/>
  <c r="F35" i="1"/>
  <c r="I34" i="1"/>
  <c r="H34" i="1"/>
  <c r="G34" i="1"/>
  <c r="F34" i="1"/>
  <c r="I33" i="1"/>
  <c r="H33" i="1"/>
  <c r="G33" i="1"/>
  <c r="F33" i="1"/>
  <c r="N21" i="1"/>
  <c r="B72" i="1" l="1"/>
  <c r="B87" i="1" s="1"/>
  <c r="B107" i="1" s="1"/>
  <c r="B127" i="1" s="1"/>
  <c r="B164" i="1" s="1"/>
  <c r="B53" i="1"/>
  <c r="B64" i="1" s="1"/>
  <c r="R74" i="1"/>
  <c r="R89" i="1" s="1"/>
  <c r="R109" i="1" s="1"/>
  <c r="R129" i="1" s="1"/>
  <c r="G61" i="1"/>
  <c r="R66" i="1"/>
  <c r="G59" i="1"/>
  <c r="G60" i="1"/>
  <c r="C74" i="1"/>
  <c r="C89" i="1" s="1"/>
  <c r="C109" i="1" s="1"/>
  <c r="C129" i="1" s="1"/>
  <c r="C166" i="1" s="1"/>
  <c r="C55" i="1"/>
  <c r="C66" i="1" s="1"/>
  <c r="B73" i="1"/>
  <c r="B88" i="1" s="1"/>
  <c r="B108" i="1" s="1"/>
  <c r="B128" i="1" s="1"/>
  <c r="B165" i="1" s="1"/>
  <c r="B54" i="1"/>
  <c r="B65" i="1" s="1"/>
  <c r="E74" i="1"/>
  <c r="E89" i="1" s="1"/>
  <c r="E109" i="1" s="1"/>
  <c r="E129" i="1" s="1"/>
  <c r="E166" i="1" s="1"/>
  <c r="E55" i="1"/>
  <c r="E66" i="1" s="1"/>
  <c r="E72" i="1"/>
  <c r="E87" i="1" s="1"/>
  <c r="E107" i="1" s="1"/>
  <c r="E127" i="1" s="1"/>
  <c r="E164" i="1" s="1"/>
  <c r="E53" i="1"/>
  <c r="E64" i="1" s="1"/>
  <c r="C73" i="1"/>
  <c r="C88" i="1" s="1"/>
  <c r="C108" i="1" s="1"/>
  <c r="C128" i="1" s="1"/>
  <c r="C165" i="1" s="1"/>
  <c r="C54" i="1"/>
  <c r="C65" i="1" s="1"/>
  <c r="C72" i="1"/>
  <c r="C87" i="1" s="1"/>
  <c r="C107" i="1" s="1"/>
  <c r="C127" i="1" s="1"/>
  <c r="C164" i="1" s="1"/>
  <c r="C53" i="1"/>
  <c r="C64" i="1" s="1"/>
  <c r="B74" i="1"/>
  <c r="B89" i="1" s="1"/>
  <c r="B109" i="1" s="1"/>
  <c r="B129" i="1" s="1"/>
  <c r="B166" i="1" s="1"/>
  <c r="B55" i="1"/>
  <c r="B66" i="1" s="1"/>
  <c r="E73" i="1"/>
  <c r="E88" i="1" s="1"/>
  <c r="E108" i="1" s="1"/>
  <c r="E128" i="1" s="1"/>
  <c r="E165" i="1" s="1"/>
  <c r="E54" i="1"/>
  <c r="E65" i="1" s="1"/>
  <c r="D72" i="1"/>
  <c r="D87" i="1" s="1"/>
  <c r="D107" i="1" s="1"/>
  <c r="D127" i="1" s="1"/>
  <c r="D164" i="1" s="1"/>
  <c r="D53" i="1"/>
  <c r="D64" i="1" s="1"/>
  <c r="D73" i="1"/>
  <c r="D88" i="1" s="1"/>
  <c r="D108" i="1" s="1"/>
  <c r="D128" i="1" s="1"/>
  <c r="D165" i="1" s="1"/>
  <c r="D54" i="1"/>
  <c r="D65" i="1" s="1"/>
  <c r="D74" i="1"/>
  <c r="D89" i="1" s="1"/>
  <c r="D109" i="1" s="1"/>
  <c r="D129" i="1" s="1"/>
  <c r="D166" i="1" s="1"/>
  <c r="D55" i="1"/>
  <c r="D66" i="1" s="1"/>
  <c r="G73" i="1"/>
  <c r="G88" i="1" s="1"/>
  <c r="G108" i="1" s="1"/>
  <c r="G128" i="1" s="1"/>
  <c r="G54" i="1"/>
  <c r="G65" i="1" s="1"/>
  <c r="G75" i="1"/>
  <c r="G90" i="1" s="1"/>
  <c r="G110" i="1" s="1"/>
  <c r="G130" i="1" s="1"/>
  <c r="G56" i="1"/>
  <c r="G67" i="1" s="1"/>
  <c r="R73" i="1"/>
  <c r="R88" i="1" s="1"/>
  <c r="R108" i="1" s="1"/>
  <c r="R128" i="1" s="1"/>
  <c r="R54" i="1"/>
  <c r="F74" i="1"/>
  <c r="F89" i="1" s="1"/>
  <c r="F109" i="1" s="1"/>
  <c r="F129" i="1" s="1"/>
  <c r="F55" i="1"/>
  <c r="F66" i="1" s="1"/>
  <c r="H75" i="1"/>
  <c r="H90" i="1" s="1"/>
  <c r="H110" i="1" s="1"/>
  <c r="H130" i="1" s="1"/>
  <c r="H56" i="1"/>
  <c r="H67" i="1" s="1"/>
  <c r="F73" i="1"/>
  <c r="F88" i="1" s="1"/>
  <c r="F108" i="1" s="1"/>
  <c r="F128" i="1" s="1"/>
  <c r="F54" i="1"/>
  <c r="F65" i="1" s="1"/>
  <c r="H73" i="1"/>
  <c r="H88" i="1" s="1"/>
  <c r="H108" i="1" s="1"/>
  <c r="H128" i="1" s="1"/>
  <c r="H54" i="1"/>
  <c r="H65" i="1" s="1"/>
  <c r="F75" i="1"/>
  <c r="F90" i="1" s="1"/>
  <c r="F110" i="1" s="1"/>
  <c r="F130" i="1" s="1"/>
  <c r="F56" i="1"/>
  <c r="F67" i="1" s="1"/>
  <c r="K72" i="1"/>
  <c r="K87" i="1" s="1"/>
  <c r="K107" i="1" s="1"/>
  <c r="K127" i="1" s="1"/>
  <c r="K164" i="1" s="1"/>
  <c r="C193" i="1" s="1"/>
  <c r="K53" i="1"/>
  <c r="K64" i="1" s="1"/>
  <c r="I72" i="1"/>
  <c r="I87" i="1" s="1"/>
  <c r="I107" i="1" s="1"/>
  <c r="I127" i="1" s="1"/>
  <c r="I164" i="1" s="1"/>
  <c r="C191" i="1" s="1"/>
  <c r="I53" i="1"/>
  <c r="I64" i="1" s="1"/>
  <c r="H72" i="1"/>
  <c r="H87" i="1" s="1"/>
  <c r="H107" i="1" s="1"/>
  <c r="H127" i="1" s="1"/>
  <c r="H53" i="1"/>
  <c r="H64" i="1" s="1"/>
  <c r="S72" i="1"/>
  <c r="S87" i="1" s="1"/>
  <c r="S107" i="1" s="1"/>
  <c r="S127" i="1" s="1"/>
  <c r="S164" i="1" s="1"/>
  <c r="C197" i="1" s="1"/>
  <c r="S53" i="1"/>
  <c r="J72" i="1"/>
  <c r="J87" i="1" s="1"/>
  <c r="J107" i="1" s="1"/>
  <c r="J127" i="1" s="1"/>
  <c r="J164" i="1" s="1"/>
  <c r="C192" i="1" s="1"/>
  <c r="J53" i="1"/>
  <c r="J64" i="1" s="1"/>
  <c r="R72" i="1"/>
  <c r="R87" i="1" s="1"/>
  <c r="R107" i="1" s="1"/>
  <c r="R127" i="1" s="1"/>
  <c r="R53" i="1"/>
  <c r="G72" i="1"/>
  <c r="G87" i="1" s="1"/>
  <c r="G107" i="1" s="1"/>
  <c r="G127" i="1" s="1"/>
  <c r="G53" i="1"/>
  <c r="G64" i="1" s="1"/>
  <c r="F72" i="1"/>
  <c r="F87" i="1" s="1"/>
  <c r="F107" i="1" s="1"/>
  <c r="F127" i="1" s="1"/>
  <c r="F53" i="1"/>
  <c r="F64" i="1" s="1"/>
  <c r="H74" i="1"/>
  <c r="H89" i="1" s="1"/>
  <c r="H109" i="1" s="1"/>
  <c r="H129" i="1" s="1"/>
  <c r="G74" i="1"/>
  <c r="G89" i="1" s="1"/>
  <c r="G109" i="1" s="1"/>
  <c r="G129" i="1" s="1"/>
  <c r="L21" i="1"/>
  <c r="M21" i="1"/>
  <c r="N46" i="1"/>
  <c r="N53" i="1" s="1"/>
  <c r="N64" i="1" s="1"/>
  <c r="M23" i="1"/>
  <c r="N23" i="1"/>
  <c r="L23" i="1"/>
  <c r="N22" i="1"/>
  <c r="M22" i="1"/>
  <c r="L22" i="1"/>
  <c r="G157" i="1" l="1"/>
  <c r="B208" i="1"/>
  <c r="G160" i="1"/>
  <c r="E208" i="1"/>
  <c r="G159" i="1"/>
  <c r="D208" i="1"/>
  <c r="F159" i="1"/>
  <c r="D207" i="1"/>
  <c r="F160" i="1"/>
  <c r="E207" i="1"/>
  <c r="B207" i="1"/>
  <c r="F157" i="1"/>
  <c r="C207" i="1"/>
  <c r="F158" i="1"/>
  <c r="G158" i="1"/>
  <c r="C208" i="1"/>
  <c r="E159" i="1"/>
  <c r="D206" i="1"/>
  <c r="E158" i="1"/>
  <c r="C206" i="1"/>
  <c r="E206" i="1"/>
  <c r="E160" i="1"/>
  <c r="E157" i="1"/>
  <c r="B206" i="1"/>
  <c r="B160" i="1"/>
  <c r="B159" i="1"/>
  <c r="D159" i="1"/>
  <c r="D158" i="1"/>
  <c r="D160" i="1"/>
  <c r="C158" i="1"/>
  <c r="B158" i="1"/>
  <c r="C160" i="1"/>
  <c r="C159" i="1"/>
  <c r="C157" i="1"/>
  <c r="D157" i="1"/>
  <c r="B157" i="1"/>
  <c r="B152" i="1"/>
  <c r="B151" i="1"/>
  <c r="B150" i="1"/>
  <c r="F61" i="1"/>
  <c r="R65" i="1"/>
  <c r="E61" i="1"/>
  <c r="R64" i="1"/>
  <c r="H61" i="1"/>
  <c r="S64" i="1"/>
  <c r="H59" i="1"/>
  <c r="H60" i="1"/>
  <c r="F59" i="1"/>
  <c r="F60" i="1"/>
  <c r="E59" i="1"/>
  <c r="E60" i="1"/>
  <c r="N72" i="1"/>
  <c r="N87" i="1" s="1"/>
  <c r="N107" i="1" s="1"/>
  <c r="N127" i="1" s="1"/>
  <c r="N164" i="1" s="1"/>
  <c r="N206" i="1" s="1"/>
  <c r="Q46" i="1"/>
  <c r="L46" i="1"/>
  <c r="L53" i="1" s="1"/>
  <c r="L64" i="1" s="1"/>
  <c r="M46" i="1"/>
  <c r="M53" i="1" s="1"/>
  <c r="M64" i="1" s="1"/>
  <c r="N48" i="1"/>
  <c r="N55" i="1" s="1"/>
  <c r="N66" i="1" s="1"/>
  <c r="M48" i="1"/>
  <c r="M55" i="1" s="1"/>
  <c r="M66" i="1" s="1"/>
  <c r="L47" i="1"/>
  <c r="L54" i="1" s="1"/>
  <c r="L65" i="1" s="1"/>
  <c r="M47" i="1"/>
  <c r="M54" i="1" s="1"/>
  <c r="M65" i="1" s="1"/>
  <c r="N47" i="1"/>
  <c r="N54" i="1" s="1"/>
  <c r="N65" i="1" s="1"/>
  <c r="L48" i="1"/>
  <c r="L55" i="1" s="1"/>
  <c r="L66" i="1" s="1"/>
  <c r="L28" i="1"/>
  <c r="M28" i="1"/>
  <c r="N28" i="1"/>
  <c r="Q72" i="1" l="1"/>
  <c r="Q53" i="1"/>
  <c r="M73" i="1"/>
  <c r="M88" i="1" s="1"/>
  <c r="M108" i="1" s="1"/>
  <c r="M128" i="1" s="1"/>
  <c r="M165" i="1" s="1"/>
  <c r="M207" i="1" s="1"/>
  <c r="P47" i="1"/>
  <c r="P54" i="1" s="1"/>
  <c r="M72" i="1"/>
  <c r="M87" i="1" s="1"/>
  <c r="M107" i="1" s="1"/>
  <c r="M127" i="1" s="1"/>
  <c r="M164" i="1" s="1"/>
  <c r="M206" i="1" s="1"/>
  <c r="P46" i="1"/>
  <c r="L72" i="1"/>
  <c r="L87" i="1" s="1"/>
  <c r="L107" i="1" s="1"/>
  <c r="L127" i="1" s="1"/>
  <c r="L164" i="1" s="1"/>
  <c r="L206" i="1" s="1"/>
  <c r="O46" i="1"/>
  <c r="L74" i="1"/>
  <c r="L89" i="1" s="1"/>
  <c r="L109" i="1" s="1"/>
  <c r="L129" i="1" s="1"/>
  <c r="L166" i="1" s="1"/>
  <c r="L208" i="1" s="1"/>
  <c r="O48" i="1"/>
  <c r="O55" i="1" s="1"/>
  <c r="M74" i="1"/>
  <c r="M89" i="1" s="1"/>
  <c r="M109" i="1" s="1"/>
  <c r="M129" i="1" s="1"/>
  <c r="M166" i="1" s="1"/>
  <c r="M208" i="1" s="1"/>
  <c r="P48" i="1"/>
  <c r="P55" i="1" s="1"/>
  <c r="N73" i="1"/>
  <c r="N88" i="1" s="1"/>
  <c r="N108" i="1" s="1"/>
  <c r="N128" i="1" s="1"/>
  <c r="N165" i="1" s="1"/>
  <c r="N207" i="1" s="1"/>
  <c r="Q47" i="1"/>
  <c r="Q54" i="1" s="1"/>
  <c r="L73" i="1"/>
  <c r="L88" i="1" s="1"/>
  <c r="L108" i="1" s="1"/>
  <c r="L128" i="1" s="1"/>
  <c r="L165" i="1" s="1"/>
  <c r="L207" i="1" s="1"/>
  <c r="O47" i="1"/>
  <c r="O54" i="1" s="1"/>
  <c r="N74" i="1"/>
  <c r="N89" i="1" s="1"/>
  <c r="N109" i="1" s="1"/>
  <c r="N129" i="1" s="1"/>
  <c r="N166" i="1" s="1"/>
  <c r="N208" i="1" s="1"/>
  <c r="Q48" i="1"/>
  <c r="Q55" i="1" s="1"/>
  <c r="L30" i="1"/>
  <c r="M29" i="1"/>
  <c r="M30" i="1"/>
  <c r="N29" i="1"/>
  <c r="L29" i="1"/>
  <c r="N30" i="1"/>
  <c r="Q87" i="1" l="1"/>
  <c r="Q107" i="1" s="1"/>
  <c r="Q127" i="1" s="1"/>
  <c r="Q164" i="1" s="1"/>
  <c r="N78" i="1"/>
  <c r="N94" i="1" s="1"/>
  <c r="N114" i="1" s="1"/>
  <c r="N135" i="1" s="1"/>
  <c r="N172" i="1" s="1"/>
  <c r="N215" i="1" s="1"/>
  <c r="B60" i="1"/>
  <c r="O65" i="1"/>
  <c r="D61" i="1"/>
  <c r="Q66" i="1"/>
  <c r="B61" i="1"/>
  <c r="O66" i="1"/>
  <c r="C61" i="1"/>
  <c r="P66" i="1"/>
  <c r="C60" i="1"/>
  <c r="P65" i="1"/>
  <c r="D60" i="1"/>
  <c r="Q65" i="1"/>
  <c r="D59" i="1"/>
  <c r="Q64" i="1"/>
  <c r="O72" i="1"/>
  <c r="O53" i="1"/>
  <c r="P72" i="1"/>
  <c r="P53" i="1"/>
  <c r="Q74" i="1"/>
  <c r="Q73" i="1"/>
  <c r="P73" i="1"/>
  <c r="O73" i="1"/>
  <c r="P74" i="1"/>
  <c r="O74" i="1"/>
  <c r="T46" i="1"/>
  <c r="Q206" i="1" l="1"/>
  <c r="C152" i="1"/>
  <c r="Q88" i="1"/>
  <c r="Q108" i="1" s="1"/>
  <c r="Q128" i="1" s="1"/>
  <c r="Q165" i="1" s="1"/>
  <c r="N79" i="1"/>
  <c r="N95" i="1" s="1"/>
  <c r="N115" i="1" s="1"/>
  <c r="N136" i="1" s="1"/>
  <c r="N173" i="1" s="1"/>
  <c r="N216" i="1" s="1"/>
  <c r="O88" i="1"/>
  <c r="O108" i="1" s="1"/>
  <c r="O128" i="1" s="1"/>
  <c r="O165" i="1" s="1"/>
  <c r="L79" i="1"/>
  <c r="L95" i="1" s="1"/>
  <c r="L115" i="1" s="1"/>
  <c r="L136" i="1" s="1"/>
  <c r="L173" i="1" s="1"/>
  <c r="L216" i="1" s="1"/>
  <c r="P88" i="1"/>
  <c r="P108" i="1" s="1"/>
  <c r="P128" i="1" s="1"/>
  <c r="P165" i="1" s="1"/>
  <c r="M79" i="1"/>
  <c r="M95" i="1" s="1"/>
  <c r="M115" i="1" s="1"/>
  <c r="M136" i="1" s="1"/>
  <c r="M173" i="1" s="1"/>
  <c r="M216" i="1" s="1"/>
  <c r="Q89" i="1"/>
  <c r="Q109" i="1" s="1"/>
  <c r="Q129" i="1" s="1"/>
  <c r="Q166" i="1" s="1"/>
  <c r="N80" i="1"/>
  <c r="N96" i="1" s="1"/>
  <c r="N116" i="1" s="1"/>
  <c r="N137" i="1" s="1"/>
  <c r="N174" i="1" s="1"/>
  <c r="N217" i="1" s="1"/>
  <c r="O89" i="1"/>
  <c r="O109" i="1" s="1"/>
  <c r="O129" i="1" s="1"/>
  <c r="O166" i="1" s="1"/>
  <c r="L80" i="1"/>
  <c r="L96" i="1" s="1"/>
  <c r="L116" i="1" s="1"/>
  <c r="L137" i="1" s="1"/>
  <c r="L174" i="1" s="1"/>
  <c r="L217" i="1" s="1"/>
  <c r="P89" i="1"/>
  <c r="P109" i="1" s="1"/>
  <c r="P129" i="1" s="1"/>
  <c r="P166" i="1" s="1"/>
  <c r="M80" i="1"/>
  <c r="M96" i="1" s="1"/>
  <c r="M116" i="1" s="1"/>
  <c r="M137" i="1" s="1"/>
  <c r="M174" i="1" s="1"/>
  <c r="M217" i="1" s="1"/>
  <c r="P87" i="1"/>
  <c r="P107" i="1" s="1"/>
  <c r="P127" i="1" s="1"/>
  <c r="P164" i="1" s="1"/>
  <c r="M78" i="1"/>
  <c r="M94" i="1" s="1"/>
  <c r="M114" i="1" s="1"/>
  <c r="M135" i="1" s="1"/>
  <c r="M172" i="1" s="1"/>
  <c r="M215" i="1" s="1"/>
  <c r="O87" i="1"/>
  <c r="O107" i="1" s="1"/>
  <c r="O127" i="1" s="1"/>
  <c r="O164" i="1" s="1"/>
  <c r="L78" i="1"/>
  <c r="L94" i="1" s="1"/>
  <c r="L114" i="1" s="1"/>
  <c r="L135" i="1" s="1"/>
  <c r="L172" i="1" s="1"/>
  <c r="L215" i="1" s="1"/>
  <c r="I60" i="1"/>
  <c r="T54" i="1" s="1"/>
  <c r="T65" i="1" s="1"/>
  <c r="I61" i="1"/>
  <c r="T55" i="1" s="1"/>
  <c r="T66" i="1" s="1"/>
  <c r="C59" i="1"/>
  <c r="P64" i="1"/>
  <c r="B59" i="1"/>
  <c r="O64" i="1"/>
  <c r="T47" i="1"/>
  <c r="T48" i="1"/>
  <c r="E150" i="1" l="1"/>
  <c r="O208" i="1"/>
  <c r="P207" i="1"/>
  <c r="D151" i="1"/>
  <c r="Q207" i="1"/>
  <c r="D152" i="1"/>
  <c r="P208" i="1"/>
  <c r="E151" i="1"/>
  <c r="E152" i="1"/>
  <c r="Q208" i="1"/>
  <c r="D150" i="1"/>
  <c r="O207" i="1"/>
  <c r="P206" i="1"/>
  <c r="C151" i="1"/>
  <c r="C150" i="1"/>
  <c r="O206" i="1"/>
  <c r="V66" i="1"/>
  <c r="V74" i="1" s="1"/>
  <c r="V89" i="1" s="1"/>
  <c r="T74" i="1"/>
  <c r="T80" i="1" s="1"/>
  <c r="T96" i="1" s="1"/>
  <c r="T116" i="1" s="1"/>
  <c r="T137" i="1" s="1"/>
  <c r="T174" i="1" s="1"/>
  <c r="T221" i="1" s="1"/>
  <c r="V65" i="1"/>
  <c r="V73" i="1" s="1"/>
  <c r="V88" i="1" s="1"/>
  <c r="T73" i="1"/>
  <c r="I59" i="1"/>
  <c r="T53" i="1" s="1"/>
  <c r="T64" i="1" s="1"/>
  <c r="U100" i="1" l="1"/>
  <c r="U120" i="1" s="1"/>
  <c r="U141" i="1" s="1"/>
  <c r="U178" i="1" s="1"/>
  <c r="V108" i="1"/>
  <c r="V128" i="1" s="1"/>
  <c r="V165" i="1" s="1"/>
  <c r="V207" i="1" s="1"/>
  <c r="V109" i="1"/>
  <c r="V129" i="1" s="1"/>
  <c r="V166" i="1" s="1"/>
  <c r="V208" i="1" s="1"/>
  <c r="T89" i="1"/>
  <c r="T109" i="1" s="1"/>
  <c r="T129" i="1" s="1"/>
  <c r="T166" i="1" s="1"/>
  <c r="T208" i="1" s="1"/>
  <c r="T88" i="1"/>
  <c r="T108" i="1" s="1"/>
  <c r="T128" i="1" s="1"/>
  <c r="T165" i="1" s="1"/>
  <c r="T207" i="1" s="1"/>
  <c r="T79" i="1"/>
  <c r="T95" i="1" s="1"/>
  <c r="T115" i="1" s="1"/>
  <c r="T136" i="1" s="1"/>
  <c r="T173" i="1" s="1"/>
  <c r="T220" i="1" s="1"/>
  <c r="V64" i="1"/>
  <c r="V72" i="1" s="1"/>
  <c r="V87" i="1" s="1"/>
  <c r="T72" i="1"/>
  <c r="U225" i="1" l="1"/>
  <c r="F152" i="1"/>
  <c r="U99" i="1"/>
  <c r="U119" i="1" s="1"/>
  <c r="U140" i="1" s="1"/>
  <c r="U177" i="1" s="1"/>
  <c r="V107" i="1"/>
  <c r="V127" i="1" s="1"/>
  <c r="V164" i="1" s="1"/>
  <c r="V206" i="1" s="1"/>
  <c r="T87" i="1"/>
  <c r="T107" i="1" s="1"/>
  <c r="T127" i="1" s="1"/>
  <c r="T164" i="1" s="1"/>
  <c r="T206" i="1" s="1"/>
  <c r="T78" i="1"/>
  <c r="T94" i="1" s="1"/>
  <c r="U98" i="1" s="1"/>
  <c r="P116" i="1"/>
  <c r="P137" i="1" s="1"/>
  <c r="Q116" i="1"/>
  <c r="Q137" i="1" s="1"/>
  <c r="O116" i="1"/>
  <c r="O137" i="1" s="1"/>
  <c r="F151" i="1" l="1"/>
  <c r="U224" i="1"/>
  <c r="O115" i="1"/>
  <c r="O136" i="1" s="1"/>
  <c r="M143" i="1" s="1"/>
  <c r="M179" i="1" s="1"/>
  <c r="Q115" i="1"/>
  <c r="Q136" i="1" s="1"/>
  <c r="O143" i="1" s="1"/>
  <c r="O179" i="1" s="1"/>
  <c r="P115" i="1"/>
  <c r="P136" i="1" s="1"/>
  <c r="N143" i="1" s="1"/>
  <c r="N179" i="1" s="1"/>
  <c r="T114" i="1"/>
  <c r="T135" i="1" s="1"/>
  <c r="T172" i="1" s="1"/>
  <c r="T219" i="1" s="1"/>
  <c r="U118" i="1"/>
  <c r="M144" i="1"/>
  <c r="M180" i="1" s="1"/>
  <c r="O174" i="1"/>
  <c r="O217" i="1" s="1"/>
  <c r="O144" i="1"/>
  <c r="O180" i="1" s="1"/>
  <c r="Q174" i="1"/>
  <c r="Q217" i="1" s="1"/>
  <c r="N144" i="1"/>
  <c r="N180" i="1" s="1"/>
  <c r="P174" i="1"/>
  <c r="P217" i="1" s="1"/>
  <c r="H159" i="1" l="1"/>
  <c r="M226" i="1"/>
  <c r="H158" i="1"/>
  <c r="M225" i="1"/>
  <c r="J158" i="1"/>
  <c r="O225" i="1"/>
  <c r="I159" i="1"/>
  <c r="N226" i="1"/>
  <c r="J159" i="1"/>
  <c r="O226" i="1"/>
  <c r="I158" i="1"/>
  <c r="N225" i="1"/>
  <c r="O173" i="1"/>
  <c r="O216" i="1" s="1"/>
  <c r="Q173" i="1"/>
  <c r="Q216" i="1" s="1"/>
  <c r="P173" i="1"/>
  <c r="P216" i="1" s="1"/>
  <c r="U139" i="1"/>
  <c r="U176" i="1" s="1"/>
  <c r="P114" i="1"/>
  <c r="P135" i="1" s="1"/>
  <c r="Q114" i="1"/>
  <c r="Q135" i="1" s="1"/>
  <c r="O114" i="1"/>
  <c r="O135" i="1" s="1"/>
  <c r="D197" i="1" l="1"/>
  <c r="S206" i="1" s="1"/>
  <c r="U223" i="1"/>
  <c r="F150" i="1"/>
  <c r="I150" i="1" s="1" a="1"/>
  <c r="O172" i="1"/>
  <c r="O215" i="1" s="1"/>
  <c r="M142" i="1"/>
  <c r="M178" i="1" s="1"/>
  <c r="O142" i="1"/>
  <c r="O178" i="1" s="1"/>
  <c r="Q172" i="1"/>
  <c r="Q215" i="1" s="1"/>
  <c r="N142" i="1"/>
  <c r="N178" i="1" s="1"/>
  <c r="P172" i="1"/>
  <c r="P215" i="1" s="1"/>
  <c r="I150" i="1" l="1"/>
  <c r="R164" i="1" s="1"/>
  <c r="R206" i="1" s="1"/>
  <c r="I152" i="1"/>
  <c r="R166" i="1" s="1"/>
  <c r="R208" i="1" s="1"/>
  <c r="I151" i="1"/>
  <c r="R165" i="1" s="1"/>
  <c r="R207" i="1" s="1"/>
  <c r="J157" i="1"/>
  <c r="O224" i="1"/>
  <c r="D193" i="1" s="1"/>
  <c r="K206" i="1" s="1"/>
  <c r="I157" i="1"/>
  <c r="N224" i="1"/>
  <c r="D192" i="1" s="1"/>
  <c r="J206" i="1" s="1"/>
  <c r="H157" i="1"/>
  <c r="M224" i="1"/>
  <c r="D191" i="1" s="1"/>
  <c r="L157" i="1" l="1" a="1"/>
  <c r="L157" i="1" s="1"/>
  <c r="F164" i="1" s="1"/>
  <c r="F206" i="1" s="1"/>
  <c r="I206" i="1"/>
  <c r="M159" i="1" l="1"/>
  <c r="G166" i="1" s="1"/>
  <c r="G208" i="1" s="1"/>
  <c r="L159" i="1"/>
  <c r="F166" i="1" s="1"/>
  <c r="F208" i="1" s="1"/>
  <c r="M160" i="1"/>
  <c r="G167" i="1" s="1"/>
  <c r="G209" i="1" s="1"/>
  <c r="N157" i="1"/>
  <c r="H164" i="1" s="1"/>
  <c r="H206" i="1" s="1"/>
  <c r="N159" i="1"/>
  <c r="H166" i="1" s="1"/>
  <c r="H208" i="1" s="1"/>
  <c r="L160" i="1"/>
  <c r="F167" i="1" s="1"/>
  <c r="F209" i="1" s="1"/>
  <c r="M157" i="1"/>
  <c r="G164" i="1" s="1"/>
  <c r="G206" i="1" s="1"/>
  <c r="N158" i="1"/>
  <c r="H165" i="1" s="1"/>
  <c r="H207" i="1" s="1"/>
  <c r="N160" i="1"/>
  <c r="H167" i="1" s="1"/>
  <c r="H209" i="1" s="1"/>
  <c r="M158" i="1"/>
  <c r="G165" i="1" s="1"/>
  <c r="G207" i="1" s="1"/>
  <c r="L158" i="1"/>
  <c r="F165" i="1" s="1"/>
  <c r="F207" i="1" s="1"/>
</calcChain>
</file>

<file path=xl/sharedStrings.xml><?xml version="1.0" encoding="utf-8"?>
<sst xmlns="http://schemas.openxmlformats.org/spreadsheetml/2006/main" count="205" uniqueCount="49">
  <si>
    <t>x</t>
  </si>
  <si>
    <t>wh</t>
  </si>
  <si>
    <t>bh</t>
  </si>
  <si>
    <t>hidden layer input</t>
  </si>
  <si>
    <t>hidden layer activation</t>
  </si>
  <si>
    <t>wout</t>
  </si>
  <si>
    <t>bout</t>
  </si>
  <si>
    <t>output</t>
  </si>
  <si>
    <t>y</t>
  </si>
  <si>
    <t>E</t>
  </si>
  <si>
    <t>b</t>
  </si>
  <si>
    <t>output_input</t>
  </si>
  <si>
    <t>Slope Output</t>
  </si>
  <si>
    <t>Slope hidden Layer</t>
  </si>
  <si>
    <t>lr</t>
  </si>
  <si>
    <t>Delta Output</t>
  </si>
  <si>
    <t>Error at hidden layer</t>
  </si>
  <si>
    <t>delta hidden layer</t>
  </si>
  <si>
    <t>Update weight at both output and hidden layer
wout = wout + matrix_dot_product(hiddenlayer_activations.Transpose, d_output)*learning_rate
wh =  wh+ matrix_dot_product(X.Transpose,d_hiddenlayer)*learning_rate</t>
  </si>
  <si>
    <t>Learning Rate</t>
  </si>
  <si>
    <t>Step-0 Read input and output</t>
  </si>
  <si>
    <t>Step1-Initialize weights and biases with random values</t>
  </si>
  <si>
    <t xml:space="preserve">Step 2-Calculate hidden layer input </t>
  </si>
  <si>
    <t>Step 3: Perform non-linear transformation on hidden linear input
hiddenlayer_activations = sigmoid(hidden_layer_input)</t>
  </si>
  <si>
    <t>Step 4-Perform linear and non-linear transformation of hidden layer activation at output layer
output_layer_input = matrix_dot_product (hiddenlayer_activations * wout ) + bout
output = sigmoid(output_layer_input)</t>
  </si>
  <si>
    <t>wout = wout + matrix_dot_product(hiddenlayer_activations.Transpose, d_output)*learning_rate</t>
  </si>
  <si>
    <t>hidden_layer_activation</t>
  </si>
  <si>
    <t>d_output</t>
  </si>
  <si>
    <t>matrix_prod</t>
  </si>
  <si>
    <t>wh =  wh+ matrix_dot_product(X.Transpose,d_hiddenlayer)*learning_rate</t>
  </si>
  <si>
    <t>d_hidden_layer</t>
  </si>
  <si>
    <t>3x3</t>
  </si>
  <si>
    <t>3x1</t>
  </si>
  <si>
    <t>4X3</t>
  </si>
  <si>
    <t>3X3</t>
  </si>
  <si>
    <t>Step 11: Update biases at both output and hidden layer
bh = bh + sum(d_hiddenlayer, axis=0) * learning_rate
bout = bout + sum(d_output, axis=0)*learning_rate</t>
  </si>
  <si>
    <t>LR</t>
  </si>
  <si>
    <t>bh_up</t>
  </si>
  <si>
    <t>bout_upd</t>
  </si>
  <si>
    <t>sum</t>
  </si>
  <si>
    <t>Step5-Calculate gradient of Error(E) at output layer
E = y-output</t>
  </si>
  <si>
    <t>Step6-Compute slope at output and hidden layer
Slope_output_layer= derivatives_sigmoid(output)
Slope_hidden_layer = derivatives_sigmoid(hiddenlayer_activations)</t>
  </si>
  <si>
    <t>Step 7 Compute delta at output layer
d_output = E * slope_output_layer</t>
  </si>
  <si>
    <t>Step 8 Calculate Error at hidden layer
Error_at_hidden_layer = matrix_dot_product(d_output, wout.Transpose)</t>
  </si>
  <si>
    <t>Step 9Compute delta at hidden layer
d__hiddenlayer = Error_at_hidden_layer * slope_hidden_layer</t>
  </si>
  <si>
    <t>Hidden Layer</t>
  </si>
  <si>
    <t>Input Layer</t>
  </si>
  <si>
    <t>Output Layer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</si>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</sst>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3366FF"/>
      <name val="Arial"/>
      <family val="2"/>
    </font>
    <font>
      <b/>
      <sz val="14"/>
      <color rgb="FF595858"/>
      <name val="Arial"/>
      <family val="2"/>
    </font>
    <font>
      <b/>
      <sz val="8"/>
      <color rgb="FF595858"/>
      <name val="Arial"/>
      <family val="2"/>
    </font>
    <font>
      <b/>
      <sz val="11"/>
      <color rgb="FF5958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2" borderId="1" xfId="0" applyFill="1" applyBorder="1"/>
    <xf numFmtId="0" fontId="0" fillId="0" borderId="0" xfId="0" applyAlignment="1"/>
    <xf numFmtId="0" fontId="0" fillId="3" borderId="2" xfId="0" applyFill="1" applyBorder="1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0" fillId="0" borderId="1" xfId="0" applyFill="1" applyBorder="1"/>
    <xf numFmtId="164" fontId="0" fillId="2" borderId="1" xfId="0" applyNumberFormat="1" applyFill="1" applyBorder="1"/>
    <xf numFmtId="2" fontId="0" fillId="2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2" fontId="0" fillId="0" borderId="0" xfId="0" applyNumberFormat="1" applyAlignment="1">
      <alignment horizontal="center" wrapText="1"/>
    </xf>
    <xf numFmtId="164" fontId="0" fillId="3" borderId="1" xfId="0" applyNumberFormat="1" applyFill="1" applyBorder="1"/>
    <xf numFmtId="2" fontId="0" fillId="3" borderId="1" xfId="0" applyNumberFormat="1" applyFill="1" applyBorder="1"/>
    <xf numFmtId="2" fontId="0" fillId="0" borderId="1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64" fontId="0" fillId="0" borderId="2" xfId="0" applyNumberFormat="1" applyBorder="1"/>
    <xf numFmtId="2" fontId="0" fillId="3" borderId="2" xfId="0" applyNumberFormat="1" applyFill="1" applyBorder="1"/>
    <xf numFmtId="2" fontId="0" fillId="3" borderId="4" xfId="0" applyNumberFormat="1" applyFill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6" fontId="0" fillId="2" borderId="1" xfId="0" applyNumberForma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</xdr:row>
      <xdr:rowOff>57150</xdr:rowOff>
    </xdr:from>
    <xdr:to>
      <xdr:col>7</xdr:col>
      <xdr:colOff>95250</xdr:colOff>
      <xdr:row>4</xdr:row>
      <xdr:rowOff>146050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60E292A-49F8-4FA2-854E-6A49BFEAC0F7}"/>
            </a:ext>
          </a:extLst>
        </xdr:cNvPr>
        <xdr:cNvSpPr/>
      </xdr:nvSpPr>
      <xdr:spPr>
        <a:xfrm>
          <a:off x="1816100" y="24130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546100</xdr:colOff>
      <xdr:row>6</xdr:row>
      <xdr:rowOff>31750</xdr:rowOff>
    </xdr:from>
    <xdr:to>
      <xdr:col>7</xdr:col>
      <xdr:colOff>44450</xdr:colOff>
      <xdr:row>9</xdr:row>
      <xdr:rowOff>120650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DD1BDBC-C235-4499-88FE-25B1FDF15AE7}"/>
            </a:ext>
          </a:extLst>
        </xdr:cNvPr>
        <xdr:cNvSpPr/>
      </xdr:nvSpPr>
      <xdr:spPr>
        <a:xfrm>
          <a:off x="1765300" y="113665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596900</xdr:colOff>
      <xdr:row>11</xdr:row>
      <xdr:rowOff>50800</xdr:rowOff>
    </xdr:from>
    <xdr:to>
      <xdr:col>7</xdr:col>
      <xdr:colOff>95250</xdr:colOff>
      <xdr:row>14</xdr:row>
      <xdr:rowOff>139700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AFD033F-9D3A-4C7F-A6B8-86785CED1AE9}"/>
            </a:ext>
          </a:extLst>
        </xdr:cNvPr>
        <xdr:cNvSpPr/>
      </xdr:nvSpPr>
      <xdr:spPr>
        <a:xfrm>
          <a:off x="1816100" y="207645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584200</xdr:colOff>
      <xdr:row>16</xdr:row>
      <xdr:rowOff>127000</xdr:rowOff>
    </xdr:from>
    <xdr:to>
      <xdr:col>7</xdr:col>
      <xdr:colOff>82550</xdr:colOff>
      <xdr:row>20</xdr:row>
      <xdr:rowOff>31750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BEEDCA1-B6A9-4C92-8B09-D0A833143911}"/>
            </a:ext>
          </a:extLst>
        </xdr:cNvPr>
        <xdr:cNvSpPr/>
      </xdr:nvSpPr>
      <xdr:spPr>
        <a:xfrm>
          <a:off x="1803400" y="307340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336550</xdr:colOff>
      <xdr:row>3</xdr:row>
      <xdr:rowOff>38100</xdr:rowOff>
    </xdr:from>
    <xdr:to>
      <xdr:col>11</xdr:col>
      <xdr:colOff>444500</xdr:colOff>
      <xdr:row>6</xdr:row>
      <xdr:rowOff>127000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C19115F-5006-4C9E-91E3-BEE5B0E028B7}"/>
            </a:ext>
          </a:extLst>
        </xdr:cNvPr>
        <xdr:cNvSpPr/>
      </xdr:nvSpPr>
      <xdr:spPr>
        <a:xfrm>
          <a:off x="4603750" y="59055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355600</xdr:colOff>
      <xdr:row>8</xdr:row>
      <xdr:rowOff>44450</xdr:rowOff>
    </xdr:from>
    <xdr:to>
      <xdr:col>11</xdr:col>
      <xdr:colOff>463550</xdr:colOff>
      <xdr:row>11</xdr:row>
      <xdr:rowOff>133350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A4720EE-63D7-499A-93E9-1A88F71F17B3}"/>
            </a:ext>
          </a:extLst>
        </xdr:cNvPr>
        <xdr:cNvSpPr/>
      </xdr:nvSpPr>
      <xdr:spPr>
        <a:xfrm>
          <a:off x="4622800" y="151765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355600</xdr:colOff>
      <xdr:row>13</xdr:row>
      <xdr:rowOff>12700</xdr:rowOff>
    </xdr:from>
    <xdr:to>
      <xdr:col>11</xdr:col>
      <xdr:colOff>463550</xdr:colOff>
      <xdr:row>16</xdr:row>
      <xdr:rowOff>101600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FB8B4F5-E7ED-43EC-9B2B-2E64663E7E63}"/>
            </a:ext>
          </a:extLst>
        </xdr:cNvPr>
        <xdr:cNvSpPr/>
      </xdr:nvSpPr>
      <xdr:spPr>
        <a:xfrm>
          <a:off x="4622800" y="240665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508000</xdr:colOff>
      <xdr:row>8</xdr:row>
      <xdr:rowOff>6350</xdr:rowOff>
    </xdr:from>
    <xdr:to>
      <xdr:col>16</xdr:col>
      <xdr:colOff>6350</xdr:colOff>
      <xdr:row>11</xdr:row>
      <xdr:rowOff>95250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17146CE-D6FE-438E-BB84-33E240057ACF}"/>
            </a:ext>
          </a:extLst>
        </xdr:cNvPr>
        <xdr:cNvSpPr/>
      </xdr:nvSpPr>
      <xdr:spPr>
        <a:xfrm>
          <a:off x="7213600" y="1479550"/>
          <a:ext cx="717550" cy="641350"/>
        </a:xfrm>
        <a:prstGeom prst="ellips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95250</xdr:colOff>
      <xdr:row>3</xdr:row>
      <xdr:rowOff>9525</xdr:rowOff>
    </xdr:from>
    <xdr:to>
      <xdr:col>10</xdr:col>
      <xdr:colOff>336550</xdr:colOff>
      <xdr:row>4</xdr:row>
      <xdr:rowOff>174625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2081D6C-C8CB-4D4B-8932-259C3B433148}"/>
            </a:ext>
          </a:extLst>
        </xdr:cNvPr>
        <xdr:cNvCxnSpPr>
          <a:stCxn id="2" idx="6"/>
          <a:endCxn id="6" idx="2"/>
        </xdr:cNvCxnSpPr>
      </xdr:nvCxnSpPr>
      <xdr:spPr>
        <a:xfrm>
          <a:off x="2533650" y="561975"/>
          <a:ext cx="207010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7</xdr:row>
      <xdr:rowOff>161925</xdr:rowOff>
    </xdr:from>
    <xdr:to>
      <xdr:col>10</xdr:col>
      <xdr:colOff>355600</xdr:colOff>
      <xdr:row>9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2989B1D-055E-461D-AD01-2724B0562B54}"/>
            </a:ext>
          </a:extLst>
        </xdr:cNvPr>
        <xdr:cNvCxnSpPr>
          <a:endCxn id="7" idx="2"/>
        </xdr:cNvCxnSpPr>
      </xdr:nvCxnSpPr>
      <xdr:spPr>
        <a:xfrm>
          <a:off x="2470150" y="1450975"/>
          <a:ext cx="2152650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4</xdr:row>
      <xdr:rowOff>161925</xdr:rowOff>
    </xdr:from>
    <xdr:to>
      <xdr:col>10</xdr:col>
      <xdr:colOff>355600</xdr:colOff>
      <xdr:row>8</xdr:row>
      <xdr:rowOff>3175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11FDC0B-6354-4CEB-8074-2548BD66DD77}"/>
            </a:ext>
          </a:extLst>
        </xdr:cNvPr>
        <xdr:cNvCxnSpPr/>
      </xdr:nvCxnSpPr>
      <xdr:spPr>
        <a:xfrm flipV="1">
          <a:off x="2463800" y="898525"/>
          <a:ext cx="2159000" cy="57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</xdr:colOff>
      <xdr:row>4</xdr:row>
      <xdr:rowOff>174625</xdr:rowOff>
    </xdr:from>
    <xdr:to>
      <xdr:col>10</xdr:col>
      <xdr:colOff>336550</xdr:colOff>
      <xdr:row>18</xdr:row>
      <xdr:rowOff>79375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E22334D-5683-4BC7-BDE5-62AB7BC23562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2520950" y="911225"/>
          <a:ext cx="2082800" cy="248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9</xdr:row>
      <xdr:rowOff>180975</xdr:rowOff>
    </xdr:from>
    <xdr:to>
      <xdr:col>10</xdr:col>
      <xdr:colOff>355600</xdr:colOff>
      <xdr:row>13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BD5652B-F9CF-4EBA-869D-F807F6D1E48A}"/>
            </a:ext>
          </a:extLst>
        </xdr:cNvPr>
        <xdr:cNvCxnSpPr>
          <a:endCxn id="7" idx="2"/>
        </xdr:cNvCxnSpPr>
      </xdr:nvCxnSpPr>
      <xdr:spPr>
        <a:xfrm flipV="1">
          <a:off x="2552700" y="1838325"/>
          <a:ext cx="2070100" cy="56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14</xdr:row>
      <xdr:rowOff>149225</xdr:rowOff>
    </xdr:from>
    <xdr:to>
      <xdr:col>10</xdr:col>
      <xdr:colOff>355600</xdr:colOff>
      <xdr:row>18</xdr:row>
      <xdr:rowOff>136525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5EC98CE-AA92-43D5-AE29-3D371B4BC0C6}"/>
            </a:ext>
          </a:extLst>
        </xdr:cNvPr>
        <xdr:cNvCxnSpPr>
          <a:endCxn id="8" idx="2"/>
        </xdr:cNvCxnSpPr>
      </xdr:nvCxnSpPr>
      <xdr:spPr>
        <a:xfrm flipV="1">
          <a:off x="2501900" y="2727325"/>
          <a:ext cx="21209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13</xdr:row>
      <xdr:rowOff>28575</xdr:rowOff>
    </xdr:from>
    <xdr:to>
      <xdr:col>10</xdr:col>
      <xdr:colOff>355600</xdr:colOff>
      <xdr:row>14</xdr:row>
      <xdr:rowOff>149225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62A2AEA-4081-4438-A9C2-845D81273859}"/>
            </a:ext>
          </a:extLst>
        </xdr:cNvPr>
        <xdr:cNvCxnSpPr>
          <a:endCxn id="8" idx="2"/>
        </xdr:cNvCxnSpPr>
      </xdr:nvCxnSpPr>
      <xdr:spPr>
        <a:xfrm>
          <a:off x="2527300" y="2422525"/>
          <a:ext cx="20955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9525</xdr:rowOff>
    </xdr:from>
    <xdr:to>
      <xdr:col>10</xdr:col>
      <xdr:colOff>355600</xdr:colOff>
      <xdr:row>14</xdr:row>
      <xdr:rowOff>149225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09AA367-3541-4E35-A0FB-E16B61717CB5}"/>
            </a:ext>
          </a:extLst>
        </xdr:cNvPr>
        <xdr:cNvCxnSpPr>
          <a:stCxn id="2" idx="6"/>
          <a:endCxn id="8" idx="2"/>
        </xdr:cNvCxnSpPr>
      </xdr:nvCxnSpPr>
      <xdr:spPr>
        <a:xfrm>
          <a:off x="2533650" y="561975"/>
          <a:ext cx="2089150" cy="216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9525</xdr:rowOff>
    </xdr:from>
    <xdr:to>
      <xdr:col>10</xdr:col>
      <xdr:colOff>355600</xdr:colOff>
      <xdr:row>9</xdr:row>
      <xdr:rowOff>180975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4371610-5EE5-4144-8B7A-9B2DB7D0973B}"/>
            </a:ext>
          </a:extLst>
        </xdr:cNvPr>
        <xdr:cNvCxnSpPr>
          <a:stCxn id="2" idx="6"/>
          <a:endCxn id="7" idx="2"/>
        </xdr:cNvCxnSpPr>
      </xdr:nvCxnSpPr>
      <xdr:spPr>
        <a:xfrm>
          <a:off x="2533650" y="561975"/>
          <a:ext cx="208915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7</xdr:row>
      <xdr:rowOff>168275</xdr:rowOff>
    </xdr:from>
    <xdr:to>
      <xdr:col>10</xdr:col>
      <xdr:colOff>355600</xdr:colOff>
      <xdr:row>14</xdr:row>
      <xdr:rowOff>149225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194A723-23AF-42C0-9B66-D0A5E49C6055}"/>
            </a:ext>
          </a:extLst>
        </xdr:cNvPr>
        <xdr:cNvCxnSpPr>
          <a:stCxn id="3" idx="6"/>
          <a:endCxn id="8" idx="2"/>
        </xdr:cNvCxnSpPr>
      </xdr:nvCxnSpPr>
      <xdr:spPr>
        <a:xfrm>
          <a:off x="2482850" y="1457325"/>
          <a:ext cx="21399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82550</xdr:colOff>
      <xdr:row>9</xdr:row>
      <xdr:rowOff>180975</xdr:rowOff>
    </xdr:from>
    <xdr:to>
      <xdr:col>10</xdr:col>
      <xdr:colOff>355600</xdr:colOff>
      <xdr:row>18</xdr:row>
      <xdr:rowOff>79375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7466998-887D-402D-93B5-EF8CDFC78BAF}"/>
            </a:ext>
          </a:extLst>
        </xdr:cNvPr>
        <xdr:cNvCxnSpPr>
          <a:stCxn id="5" idx="6"/>
          <a:endCxn id="7" idx="2"/>
        </xdr:cNvCxnSpPr>
      </xdr:nvCxnSpPr>
      <xdr:spPr>
        <a:xfrm flipV="1">
          <a:off x="2520950" y="1838325"/>
          <a:ext cx="2101850" cy="155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</xdr:row>
      <xdr:rowOff>174625</xdr:rowOff>
    </xdr:from>
    <xdr:to>
      <xdr:col>10</xdr:col>
      <xdr:colOff>336550</xdr:colOff>
      <xdr:row>13</xdr:row>
      <xdr:rowOff>3175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728CA43-06BA-4618-B713-32858689D1F8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2533650" y="911225"/>
          <a:ext cx="207010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444500</xdr:colOff>
      <xdr:row>4</xdr:row>
      <xdr:rowOff>174625</xdr:rowOff>
    </xdr:from>
    <xdr:to>
      <xdr:col>14</xdr:col>
      <xdr:colOff>508000</xdr:colOff>
      <xdr:row>9</xdr:row>
      <xdr:rowOff>142875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60C9169-D569-4B99-A60A-69685B5A4AD8}"/>
            </a:ext>
          </a:extLst>
        </xdr:cNvPr>
        <xdr:cNvCxnSpPr>
          <a:stCxn id="6" idx="6"/>
          <a:endCxn id="9" idx="2"/>
        </xdr:cNvCxnSpPr>
      </xdr:nvCxnSpPr>
      <xdr:spPr>
        <a:xfrm>
          <a:off x="5321300" y="911225"/>
          <a:ext cx="18923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463550</xdr:colOff>
      <xdr:row>9</xdr:row>
      <xdr:rowOff>142875</xdr:rowOff>
    </xdr:from>
    <xdr:to>
      <xdr:col>14</xdr:col>
      <xdr:colOff>508000</xdr:colOff>
      <xdr:row>9</xdr:row>
      <xdr:rowOff>155575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9229E6E-B19B-45A4-B5A2-6710F54958C3}"/>
            </a:ext>
          </a:extLst>
        </xdr:cNvPr>
        <xdr:cNvCxnSpPr>
          <a:endCxn id="9" idx="2"/>
        </xdr:cNvCxnSpPr>
      </xdr:nvCxnSpPr>
      <xdr:spPr>
        <a:xfrm flipV="1">
          <a:off x="5340350" y="1800225"/>
          <a:ext cx="1873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463550</xdr:colOff>
      <xdr:row>9</xdr:row>
      <xdr:rowOff>142875</xdr:rowOff>
    </xdr:from>
    <xdr:to>
      <xdr:col>14</xdr:col>
      <xdr:colOff>508000</xdr:colOff>
      <xdr:row>14</xdr:row>
      <xdr:rowOff>149225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628515-0FAC-4E32-B162-410A192514D0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5340350" y="1800225"/>
          <a:ext cx="187325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</xdr:colOff>
      <xdr:row>9</xdr:row>
      <xdr:rowOff>95250</xdr:rowOff>
    </xdr:from>
    <xdr:to>
      <xdr:col>5</xdr:col>
      <xdr:colOff>184150</xdr:colOff>
      <xdr:row>10</xdr:row>
      <xdr:rowOff>133350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11E3568B-6AD9-42CF-BFB5-8672ECF636C0}"/>
            </a:ext>
          </a:extLst>
        </xdr:cNvPr>
        <xdr:cNvSpPr/>
      </xdr:nvSpPr>
      <xdr:spPr>
        <a:xfrm>
          <a:off x="1358900" y="1752600"/>
          <a:ext cx="44450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2028-77A5-4942-BAD9-4C3C3E40CDC1}">
  <dimension ref="A1:X226"/>
  <sheetViews>
    <sheetView topLeftCell="A190" zoomScale="60" zoomScaleNormal="60" workbookViewId="0">
      <selection activeCell="C186" sqref="C186:V186"/>
    </sheetView>
  </sheetViews>
  <sheetFormatPr defaultRowHeight="14.5" x14ac:dyDescent="0.35"/>
  <cols>
    <col min="6" max="6" width="17.26953125" customWidth="1"/>
    <col min="7" max="7" width="11.81640625" bestFit="1" customWidth="1"/>
    <col min="8" max="8" width="14.08984375" customWidth="1"/>
    <col min="9" max="9" width="16.1796875" customWidth="1"/>
    <col min="10" max="10" width="12.1796875" customWidth="1"/>
    <col min="11" max="11" width="10.36328125" bestFit="1" customWidth="1"/>
    <col min="12" max="13" width="12.54296875" bestFit="1" customWidth="1"/>
    <col min="14" max="14" width="12.453125" bestFit="1" customWidth="1"/>
    <col min="15" max="16" width="12.6328125" bestFit="1" customWidth="1"/>
    <col min="17" max="17" width="11" bestFit="1" customWidth="1"/>
    <col min="18" max="18" width="10.6328125" customWidth="1"/>
    <col min="19" max="19" width="10.36328125" bestFit="1" customWidth="1"/>
    <col min="20" max="20" width="12.36328125" customWidth="1"/>
    <col min="21" max="21" width="12.26953125" customWidth="1"/>
    <col min="22" max="22" width="11.36328125" bestFit="1" customWidth="1"/>
  </cols>
  <sheetData>
    <row r="1" spans="2:22" ht="54" customHeight="1" x14ac:dyDescent="0.35">
      <c r="C1" s="51" t="s">
        <v>20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2:22" x14ac:dyDescent="0.35">
      <c r="B2" s="35" t="s">
        <v>0</v>
      </c>
      <c r="C2" s="35"/>
      <c r="D2" s="35"/>
      <c r="E2" s="35"/>
      <c r="F2" s="35" t="s">
        <v>1</v>
      </c>
      <c r="G2" s="35"/>
      <c r="H2" s="35"/>
      <c r="I2" s="39" t="s">
        <v>2</v>
      </c>
      <c r="J2" s="40"/>
      <c r="K2" s="41"/>
      <c r="L2" s="35" t="s">
        <v>3</v>
      </c>
      <c r="M2" s="35"/>
      <c r="N2" s="35"/>
      <c r="O2" s="35" t="s">
        <v>4</v>
      </c>
      <c r="P2" s="35"/>
      <c r="Q2" s="35"/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</row>
    <row r="3" spans="2:22" x14ac:dyDescent="0.35">
      <c r="B3" s="10">
        <v>1</v>
      </c>
      <c r="C3" s="10">
        <v>0</v>
      </c>
      <c r="D3" s="10">
        <v>1</v>
      </c>
      <c r="E3" s="10">
        <v>1</v>
      </c>
      <c r="F3" t="e">
        <f>RA</f>
        <v>#NAME?</v>
      </c>
      <c r="U3" s="10">
        <v>1</v>
      </c>
    </row>
    <row r="4" spans="2:22" x14ac:dyDescent="0.35">
      <c r="B4" s="10">
        <v>1</v>
      </c>
      <c r="C4" s="10">
        <v>0</v>
      </c>
      <c r="D4" s="10">
        <v>0</v>
      </c>
      <c r="E4" s="10">
        <v>1</v>
      </c>
      <c r="U4" s="10">
        <v>1</v>
      </c>
    </row>
    <row r="5" spans="2:22" x14ac:dyDescent="0.35">
      <c r="B5" s="10">
        <v>1</v>
      </c>
      <c r="C5" s="10">
        <v>1</v>
      </c>
      <c r="D5" s="10">
        <v>0</v>
      </c>
      <c r="E5" s="10">
        <v>1</v>
      </c>
      <c r="U5" s="10">
        <v>0</v>
      </c>
    </row>
    <row r="8" spans="2:22" ht="31" customHeight="1" x14ac:dyDescent="0.35">
      <c r="B8" s="52" t="s">
        <v>21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</row>
    <row r="10" spans="2:22" x14ac:dyDescent="0.35">
      <c r="B10" s="35" t="s">
        <v>0</v>
      </c>
      <c r="C10" s="35"/>
      <c r="D10" s="35"/>
      <c r="E10" s="35"/>
      <c r="F10" s="35" t="s">
        <v>1</v>
      </c>
      <c r="G10" s="35"/>
      <c r="H10" s="35"/>
      <c r="I10" s="39" t="s">
        <v>2</v>
      </c>
      <c r="J10" s="40"/>
      <c r="K10" s="41"/>
      <c r="L10" s="35" t="s">
        <v>3</v>
      </c>
      <c r="M10" s="35"/>
      <c r="N10" s="35"/>
      <c r="O10" s="35" t="s">
        <v>4</v>
      </c>
      <c r="P10" s="35"/>
      <c r="Q10" s="35"/>
      <c r="R10" s="2" t="s">
        <v>5</v>
      </c>
      <c r="S10" s="2" t="s">
        <v>6</v>
      </c>
      <c r="T10" s="2" t="s">
        <v>7</v>
      </c>
      <c r="U10" s="2" t="s">
        <v>8</v>
      </c>
      <c r="V10" s="2" t="s">
        <v>9</v>
      </c>
    </row>
    <row r="11" spans="2:22" x14ac:dyDescent="0.35">
      <c r="B11" s="1">
        <f>B3</f>
        <v>1</v>
      </c>
      <c r="C11" s="1">
        <f t="shared" ref="C11:E11" si="0">C3</f>
        <v>0</v>
      </c>
      <c r="D11" s="1">
        <f t="shared" si="0"/>
        <v>1</v>
      </c>
      <c r="E11" s="1">
        <f t="shared" si="0"/>
        <v>1</v>
      </c>
      <c r="F11" s="22">
        <f>ROUND(0.940413776962354,2)</f>
        <v>0.94</v>
      </c>
      <c r="G11" s="22">
        <f>ROUND(0.235235973820502,2)</f>
        <v>0.24</v>
      </c>
      <c r="H11" s="22">
        <f>ROUND(0.182152224771399,2)</f>
        <v>0.18</v>
      </c>
      <c r="I11" s="7">
        <v>0.26</v>
      </c>
      <c r="J11" s="7">
        <v>0.79</v>
      </c>
      <c r="K11" s="7">
        <v>0.38</v>
      </c>
      <c r="R11" s="10">
        <v>0.45</v>
      </c>
      <c r="S11" s="10">
        <v>0.5</v>
      </c>
      <c r="U11" s="1">
        <v>0</v>
      </c>
    </row>
    <row r="12" spans="2:22" x14ac:dyDescent="0.35">
      <c r="B12" s="1">
        <f t="shared" ref="B12:E12" si="1">B4</f>
        <v>1</v>
      </c>
      <c r="C12" s="1">
        <f t="shared" si="1"/>
        <v>0</v>
      </c>
      <c r="D12" s="1">
        <f t="shared" si="1"/>
        <v>0</v>
      </c>
      <c r="E12" s="1">
        <f t="shared" si="1"/>
        <v>1</v>
      </c>
      <c r="F12" s="22">
        <f>ROUND(0.948163356022331,2)</f>
        <v>0.95</v>
      </c>
      <c r="G12" s="22">
        <f>ROUND(0.727227125400169,2)</f>
        <v>0.73</v>
      </c>
      <c r="H12" s="22">
        <f>ROUND(0.5532380609159,2)</f>
        <v>0.55000000000000004</v>
      </c>
      <c r="R12" s="10">
        <v>0.43</v>
      </c>
      <c r="U12" s="1">
        <v>1</v>
      </c>
    </row>
    <row r="13" spans="2:22" x14ac:dyDescent="0.35">
      <c r="B13" s="1">
        <f t="shared" ref="B13:E13" si="2">B5</f>
        <v>1</v>
      </c>
      <c r="C13" s="1">
        <f t="shared" si="2"/>
        <v>1</v>
      </c>
      <c r="D13" s="1">
        <f t="shared" si="2"/>
        <v>0</v>
      </c>
      <c r="E13" s="1">
        <f t="shared" si="2"/>
        <v>1</v>
      </c>
      <c r="F13" s="22">
        <f>ROUND(0.0153742260287151,2)</f>
        <v>0.02</v>
      </c>
      <c r="G13" s="22">
        <f>ROUND(0.145728408540406,2)</f>
        <v>0.15</v>
      </c>
      <c r="H13" s="22">
        <f>ROUND(0.651159840188825,2)</f>
        <v>0.65</v>
      </c>
      <c r="R13" s="10">
        <v>0.12</v>
      </c>
      <c r="U13" s="1">
        <v>0</v>
      </c>
    </row>
    <row r="14" spans="2:22" x14ac:dyDescent="0.35">
      <c r="F14" s="22">
        <f>ROUND(0.340214722485743,2)</f>
        <v>0.34</v>
      </c>
      <c r="G14" s="22">
        <f>ROUND(0.649475683580102,2)</f>
        <v>0.65</v>
      </c>
      <c r="H14" s="22">
        <f>ROUND(0.416971553999005,2)</f>
        <v>0.42</v>
      </c>
    </row>
    <row r="18" spans="2:22" ht="27.5" customHeight="1" x14ac:dyDescent="0.35">
      <c r="B18" s="52" t="s">
        <v>22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</row>
    <row r="20" spans="2:22" x14ac:dyDescent="0.35">
      <c r="B20" s="35" t="s">
        <v>0</v>
      </c>
      <c r="C20" s="35"/>
      <c r="D20" s="35"/>
      <c r="E20" s="35"/>
      <c r="F20" s="35" t="s">
        <v>1</v>
      </c>
      <c r="G20" s="35"/>
      <c r="H20" s="35"/>
      <c r="I20" s="39" t="s">
        <v>2</v>
      </c>
      <c r="J20" s="40"/>
      <c r="K20" s="41"/>
      <c r="L20" s="35" t="s">
        <v>3</v>
      </c>
      <c r="M20" s="35"/>
      <c r="N20" s="35"/>
      <c r="O20" s="35" t="s">
        <v>4</v>
      </c>
      <c r="P20" s="35"/>
      <c r="Q20" s="35"/>
      <c r="R20" s="2" t="s">
        <v>5</v>
      </c>
      <c r="S20" s="2" t="s">
        <v>6</v>
      </c>
      <c r="T20" s="2" t="s">
        <v>7</v>
      </c>
      <c r="U20" s="2" t="s">
        <v>8</v>
      </c>
      <c r="V20" s="2" t="s">
        <v>9</v>
      </c>
    </row>
    <row r="21" spans="2:22" x14ac:dyDescent="0.35">
      <c r="B21" s="8">
        <f>B11</f>
        <v>1</v>
      </c>
      <c r="C21" s="8">
        <f t="shared" ref="C21:U21" si="3">C11</f>
        <v>0</v>
      </c>
      <c r="D21" s="8">
        <f t="shared" si="3"/>
        <v>1</v>
      </c>
      <c r="E21" s="12">
        <f t="shared" si="3"/>
        <v>1</v>
      </c>
      <c r="F21" s="28">
        <f t="shared" si="3"/>
        <v>0.94</v>
      </c>
      <c r="G21" s="28">
        <f t="shared" si="3"/>
        <v>0.24</v>
      </c>
      <c r="H21" s="28">
        <f t="shared" si="3"/>
        <v>0.18</v>
      </c>
      <c r="I21" s="34">
        <f t="shared" si="3"/>
        <v>0.26</v>
      </c>
      <c r="J21" s="28">
        <f t="shared" si="3"/>
        <v>0.79</v>
      </c>
      <c r="K21" s="33">
        <f t="shared" si="3"/>
        <v>0.38</v>
      </c>
      <c r="L21" s="18">
        <f>SUMPRODUCT(B28:E28,F28:I28)+J28</f>
        <v>1.56</v>
      </c>
      <c r="M21" s="18">
        <f>SUMPRODUCT(B29:E29,F29:I29)+J29</f>
        <v>1.83</v>
      </c>
      <c r="N21" s="18">
        <f>SUMPRODUCT(B30:E30,F30:I30)+J30</f>
        <v>1.63</v>
      </c>
      <c r="O21" s="1"/>
      <c r="P21" s="1"/>
      <c r="Q21" s="1"/>
      <c r="R21" s="1">
        <f t="shared" si="3"/>
        <v>0.45</v>
      </c>
      <c r="S21" s="4">
        <f t="shared" si="3"/>
        <v>0.5</v>
      </c>
      <c r="T21" s="1"/>
      <c r="U21" s="1">
        <f t="shared" si="3"/>
        <v>0</v>
      </c>
    </row>
    <row r="22" spans="2:22" x14ac:dyDescent="0.35">
      <c r="B22" s="8">
        <f t="shared" ref="B22:U22" si="4">B12</f>
        <v>1</v>
      </c>
      <c r="C22" s="8">
        <f t="shared" si="4"/>
        <v>0</v>
      </c>
      <c r="D22" s="8">
        <f t="shared" si="4"/>
        <v>0</v>
      </c>
      <c r="E22" s="12">
        <f t="shared" si="4"/>
        <v>1</v>
      </c>
      <c r="F22" s="28">
        <f t="shared" si="4"/>
        <v>0.95</v>
      </c>
      <c r="G22" s="28">
        <f t="shared" si="4"/>
        <v>0.73</v>
      </c>
      <c r="H22" s="28">
        <f t="shared" si="4"/>
        <v>0.55000000000000004</v>
      </c>
      <c r="I22" s="23"/>
      <c r="J22" s="23"/>
      <c r="K22" s="23"/>
      <c r="L22" s="18">
        <f>SUMPRODUCT(B33:E33,F33:I33)+J33</f>
        <v>1.54</v>
      </c>
      <c r="M22" s="18">
        <f>SUMPRODUCT(B34:E34,F34:I34)+J34</f>
        <v>1.6800000000000002</v>
      </c>
      <c r="N22" s="18">
        <f>SUMPRODUCT(B35:E35,F35:I35)+J35</f>
        <v>0.98</v>
      </c>
      <c r="O22" s="1"/>
      <c r="P22" s="1"/>
      <c r="Q22" s="1"/>
      <c r="R22" s="1">
        <f t="shared" si="4"/>
        <v>0.43</v>
      </c>
      <c r="T22" s="1"/>
      <c r="U22" s="1">
        <f t="shared" si="4"/>
        <v>1</v>
      </c>
    </row>
    <row r="23" spans="2:22" x14ac:dyDescent="0.35">
      <c r="B23" s="8">
        <f t="shared" ref="B23:U24" si="5">B13</f>
        <v>1</v>
      </c>
      <c r="C23" s="8">
        <f t="shared" si="5"/>
        <v>1</v>
      </c>
      <c r="D23" s="8">
        <f t="shared" si="5"/>
        <v>0</v>
      </c>
      <c r="E23" s="12">
        <f t="shared" si="5"/>
        <v>1</v>
      </c>
      <c r="F23" s="28">
        <f t="shared" si="5"/>
        <v>0.02</v>
      </c>
      <c r="G23" s="28">
        <f t="shared" ref="G23:H23" si="6">G13</f>
        <v>0.15</v>
      </c>
      <c r="H23" s="28">
        <f t="shared" si="6"/>
        <v>0.65</v>
      </c>
      <c r="I23" s="23"/>
      <c r="J23" s="23"/>
      <c r="K23" s="23"/>
      <c r="L23" s="18">
        <f>SUMPRODUCT(B38:E38,F38:I38)+J38</f>
        <v>2.4900000000000002</v>
      </c>
      <c r="M23" s="18">
        <f>SUMPRODUCT(B39:E39,F39:I39)+J39</f>
        <v>2.41</v>
      </c>
      <c r="N23" s="18">
        <f>SUMPRODUCT(B40:E40,F40:I40)+J40</f>
        <v>1.5299999999999998</v>
      </c>
      <c r="O23" s="1"/>
      <c r="P23" s="1"/>
      <c r="Q23" s="1"/>
      <c r="R23" s="1">
        <f t="shared" si="5"/>
        <v>0.12</v>
      </c>
      <c r="T23" s="1"/>
      <c r="U23" s="1">
        <f t="shared" si="5"/>
        <v>0</v>
      </c>
    </row>
    <row r="24" spans="2:22" x14ac:dyDescent="0.35">
      <c r="F24" s="28">
        <f t="shared" si="5"/>
        <v>0.34</v>
      </c>
      <c r="G24" s="28">
        <f t="shared" ref="G24:H24" si="7">G14</f>
        <v>0.65</v>
      </c>
      <c r="H24" s="28">
        <f t="shared" si="7"/>
        <v>0.42</v>
      </c>
    </row>
    <row r="26" spans="2:22" hidden="1" x14ac:dyDescent="0.35"/>
    <row r="27" spans="2:22" hidden="1" x14ac:dyDescent="0.35">
      <c r="B27" s="55" t="s">
        <v>0</v>
      </c>
      <c r="C27" s="55"/>
      <c r="D27" s="55"/>
      <c r="E27" s="55"/>
      <c r="F27" s="55" t="s">
        <v>1</v>
      </c>
      <c r="G27" s="55"/>
      <c r="H27" s="55"/>
      <c r="I27" s="55"/>
      <c r="J27" t="s">
        <v>10</v>
      </c>
      <c r="L27" s="35" t="s">
        <v>4</v>
      </c>
      <c r="M27" s="35"/>
      <c r="N27" s="35"/>
      <c r="O27" s="35" t="s">
        <v>5</v>
      </c>
      <c r="P27" s="35"/>
      <c r="Q27" s="35"/>
      <c r="R27" s="2" t="s">
        <v>6</v>
      </c>
    </row>
    <row r="28" spans="2:22" hidden="1" x14ac:dyDescent="0.35">
      <c r="B28" s="1">
        <f>B21</f>
        <v>1</v>
      </c>
      <c r="C28" s="1">
        <f t="shared" ref="C28:E28" si="8">C21</f>
        <v>0</v>
      </c>
      <c r="D28" s="1">
        <f t="shared" si="8"/>
        <v>1</v>
      </c>
      <c r="E28" s="1">
        <f t="shared" si="8"/>
        <v>1</v>
      </c>
      <c r="F28" s="1">
        <f>F21</f>
        <v>0.94</v>
      </c>
      <c r="G28" s="1">
        <f>F22</f>
        <v>0.95</v>
      </c>
      <c r="H28" s="1">
        <f>F23</f>
        <v>0.02</v>
      </c>
      <c r="I28" s="1">
        <f>F24</f>
        <v>0.34</v>
      </c>
      <c r="J28">
        <f>I21</f>
        <v>0.26</v>
      </c>
      <c r="L28">
        <f>O21</f>
        <v>0</v>
      </c>
      <c r="M28">
        <f t="shared" ref="M28:N28" si="9">P21</f>
        <v>0</v>
      </c>
      <c r="N28">
        <f t="shared" si="9"/>
        <v>0</v>
      </c>
      <c r="O28">
        <f>R21</f>
        <v>0.45</v>
      </c>
      <c r="P28">
        <f>R22</f>
        <v>0.43</v>
      </c>
      <c r="Q28">
        <f>R23</f>
        <v>0.12</v>
      </c>
      <c r="R28">
        <f>S21</f>
        <v>0.5</v>
      </c>
    </row>
    <row r="29" spans="2:22" hidden="1" x14ac:dyDescent="0.35">
      <c r="B29" s="1">
        <f>B21</f>
        <v>1</v>
      </c>
      <c r="C29" s="1">
        <f t="shared" ref="C29:E29" si="10">C21</f>
        <v>0</v>
      </c>
      <c r="D29" s="1">
        <f t="shared" si="10"/>
        <v>1</v>
      </c>
      <c r="E29" s="1">
        <f t="shared" si="10"/>
        <v>1</v>
      </c>
      <c r="F29" s="1">
        <f>G21</f>
        <v>0.24</v>
      </c>
      <c r="G29" s="1">
        <f>G22</f>
        <v>0.73</v>
      </c>
      <c r="H29" s="1">
        <f>G23</f>
        <v>0.15</v>
      </c>
      <c r="I29" s="1">
        <f>G24</f>
        <v>0.65</v>
      </c>
      <c r="J29">
        <f>J21</f>
        <v>0.79</v>
      </c>
      <c r="L29">
        <f>O22</f>
        <v>0</v>
      </c>
      <c r="M29">
        <f t="shared" ref="M29:N29" si="11">P22</f>
        <v>0</v>
      </c>
      <c r="N29">
        <f t="shared" si="11"/>
        <v>0</v>
      </c>
      <c r="O29">
        <f>R21</f>
        <v>0.45</v>
      </c>
      <c r="P29">
        <f>R22</f>
        <v>0.43</v>
      </c>
      <c r="Q29">
        <f>R23</f>
        <v>0.12</v>
      </c>
      <c r="R29">
        <f>S21</f>
        <v>0.5</v>
      </c>
    </row>
    <row r="30" spans="2:22" hidden="1" x14ac:dyDescent="0.35">
      <c r="B30" s="1">
        <f>B21</f>
        <v>1</v>
      </c>
      <c r="C30" s="1">
        <f t="shared" ref="C30:E30" si="12">C21</f>
        <v>0</v>
      </c>
      <c r="D30" s="1">
        <f t="shared" si="12"/>
        <v>1</v>
      </c>
      <c r="E30" s="1">
        <f t="shared" si="12"/>
        <v>1</v>
      </c>
      <c r="F30" s="1">
        <f>H21</f>
        <v>0.18</v>
      </c>
      <c r="G30" s="1">
        <f>H22</f>
        <v>0.55000000000000004</v>
      </c>
      <c r="H30" s="1">
        <f>H23</f>
        <v>0.65</v>
      </c>
      <c r="I30" s="1">
        <f>H24</f>
        <v>0.42</v>
      </c>
      <c r="J30">
        <f>K21</f>
        <v>0.38</v>
      </c>
      <c r="L30">
        <f>O23</f>
        <v>0</v>
      </c>
      <c r="M30">
        <f t="shared" ref="M30:N30" si="13">P23</f>
        <v>0</v>
      </c>
      <c r="N30">
        <f t="shared" si="13"/>
        <v>0</v>
      </c>
      <c r="O30">
        <f>R21</f>
        <v>0.45</v>
      </c>
      <c r="P30">
        <f>R22</f>
        <v>0.43</v>
      </c>
      <c r="Q30">
        <f>R23</f>
        <v>0.12</v>
      </c>
      <c r="R30">
        <f>S21</f>
        <v>0.5</v>
      </c>
    </row>
    <row r="31" spans="2:22" hidden="1" x14ac:dyDescent="0.35"/>
    <row r="32" spans="2:22" hidden="1" x14ac:dyDescent="0.35">
      <c r="B32" s="55" t="s">
        <v>0</v>
      </c>
      <c r="C32" s="55"/>
      <c r="D32" s="55"/>
      <c r="E32" s="55"/>
      <c r="F32" s="55" t="s">
        <v>1</v>
      </c>
      <c r="G32" s="55"/>
      <c r="H32" s="55"/>
      <c r="I32" s="55"/>
      <c r="J32" t="s">
        <v>10</v>
      </c>
    </row>
    <row r="33" spans="2:22" hidden="1" x14ac:dyDescent="0.35">
      <c r="B33" s="1">
        <f>B22</f>
        <v>1</v>
      </c>
      <c r="C33" s="1">
        <f t="shared" ref="C33:E33" si="14">C22</f>
        <v>0</v>
      </c>
      <c r="D33" s="1">
        <f t="shared" si="14"/>
        <v>0</v>
      </c>
      <c r="E33" s="1">
        <f t="shared" si="14"/>
        <v>1</v>
      </c>
      <c r="F33" s="1">
        <f>F21</f>
        <v>0.94</v>
      </c>
      <c r="G33" s="1">
        <f>F22</f>
        <v>0.95</v>
      </c>
      <c r="H33" s="1">
        <f>F23</f>
        <v>0.02</v>
      </c>
      <c r="I33" s="1">
        <f>F24</f>
        <v>0.34</v>
      </c>
      <c r="J33" s="1">
        <f>I21</f>
        <v>0.26</v>
      </c>
    </row>
    <row r="34" spans="2:22" hidden="1" x14ac:dyDescent="0.35">
      <c r="B34" s="1">
        <f>B22</f>
        <v>1</v>
      </c>
      <c r="C34" s="1">
        <f t="shared" ref="C34:E34" si="15">C22</f>
        <v>0</v>
      </c>
      <c r="D34" s="1">
        <f t="shared" si="15"/>
        <v>0</v>
      </c>
      <c r="E34" s="1">
        <f t="shared" si="15"/>
        <v>1</v>
      </c>
      <c r="F34" s="1">
        <f>G21</f>
        <v>0.24</v>
      </c>
      <c r="G34" s="1">
        <f>G22</f>
        <v>0.73</v>
      </c>
      <c r="H34" s="1">
        <f>G23</f>
        <v>0.15</v>
      </c>
      <c r="I34" s="1">
        <f>G24</f>
        <v>0.65</v>
      </c>
      <c r="J34" s="1">
        <f>J21</f>
        <v>0.79</v>
      </c>
    </row>
    <row r="35" spans="2:22" hidden="1" x14ac:dyDescent="0.35">
      <c r="B35" s="1">
        <f>B22</f>
        <v>1</v>
      </c>
      <c r="C35" s="1">
        <f t="shared" ref="C35:E35" si="16">C22</f>
        <v>0</v>
      </c>
      <c r="D35" s="1">
        <f t="shared" si="16"/>
        <v>0</v>
      </c>
      <c r="E35" s="1">
        <f t="shared" si="16"/>
        <v>1</v>
      </c>
      <c r="F35" s="1">
        <f>H21</f>
        <v>0.18</v>
      </c>
      <c r="G35" s="1">
        <f>H22</f>
        <v>0.55000000000000004</v>
      </c>
      <c r="H35" s="1">
        <f>H23</f>
        <v>0.65</v>
      </c>
      <c r="I35" s="1">
        <f>H24</f>
        <v>0.42</v>
      </c>
      <c r="J35" s="1">
        <f>K21</f>
        <v>0.38</v>
      </c>
    </row>
    <row r="36" spans="2:22" hidden="1" x14ac:dyDescent="0.35">
      <c r="B36" s="3"/>
      <c r="C36" s="3"/>
      <c r="D36" s="3"/>
      <c r="E36" s="3"/>
      <c r="F36" s="3"/>
      <c r="G36" s="3"/>
      <c r="H36" s="3"/>
      <c r="I36" s="3"/>
      <c r="J36" s="3"/>
    </row>
    <row r="37" spans="2:22" hidden="1" x14ac:dyDescent="0.35">
      <c r="B37" s="55" t="s">
        <v>0</v>
      </c>
      <c r="C37" s="55"/>
      <c r="D37" s="55"/>
      <c r="E37" s="55"/>
      <c r="F37" s="55" t="s">
        <v>1</v>
      </c>
      <c r="G37" s="55"/>
      <c r="H37" s="55"/>
      <c r="I37" s="55"/>
      <c r="J37" t="s">
        <v>10</v>
      </c>
    </row>
    <row r="38" spans="2:22" hidden="1" x14ac:dyDescent="0.35">
      <c r="B38" s="1">
        <f>B23</f>
        <v>1</v>
      </c>
      <c r="C38" s="1">
        <f t="shared" ref="C38:E38" si="17">C23</f>
        <v>1</v>
      </c>
      <c r="D38" s="1">
        <f t="shared" si="17"/>
        <v>0</v>
      </c>
      <c r="E38" s="1">
        <f t="shared" si="17"/>
        <v>1</v>
      </c>
      <c r="F38" s="1">
        <f>F21</f>
        <v>0.94</v>
      </c>
      <c r="G38" s="1">
        <f>F22</f>
        <v>0.95</v>
      </c>
      <c r="H38" s="1">
        <f>F23</f>
        <v>0.02</v>
      </c>
      <c r="I38" s="1">
        <f>F24</f>
        <v>0.34</v>
      </c>
      <c r="J38" s="1">
        <f>I21</f>
        <v>0.26</v>
      </c>
    </row>
    <row r="39" spans="2:22" hidden="1" x14ac:dyDescent="0.35">
      <c r="B39" s="1">
        <f>B23</f>
        <v>1</v>
      </c>
      <c r="C39" s="1">
        <f t="shared" ref="C39:E39" si="18">C23</f>
        <v>1</v>
      </c>
      <c r="D39" s="1">
        <f t="shared" si="18"/>
        <v>0</v>
      </c>
      <c r="E39" s="1">
        <f t="shared" si="18"/>
        <v>1</v>
      </c>
      <c r="F39" s="1">
        <f>G21</f>
        <v>0.24</v>
      </c>
      <c r="G39" s="1">
        <f>G22</f>
        <v>0.73</v>
      </c>
      <c r="H39" s="1">
        <f>G23</f>
        <v>0.15</v>
      </c>
      <c r="I39" s="1">
        <f>G24</f>
        <v>0.65</v>
      </c>
      <c r="J39" s="1">
        <f>J21</f>
        <v>0.79</v>
      </c>
    </row>
    <row r="40" spans="2:22" hidden="1" x14ac:dyDescent="0.35">
      <c r="B40" s="1">
        <f>B23</f>
        <v>1</v>
      </c>
      <c r="C40" s="1">
        <f t="shared" ref="C40:E40" si="19">C23</f>
        <v>1</v>
      </c>
      <c r="D40" s="1">
        <f t="shared" si="19"/>
        <v>0</v>
      </c>
      <c r="E40" s="1">
        <f t="shared" si="19"/>
        <v>1</v>
      </c>
      <c r="F40" s="1">
        <f>H21</f>
        <v>0.18</v>
      </c>
      <c r="G40" s="1">
        <f>H22</f>
        <v>0.55000000000000004</v>
      </c>
      <c r="H40" s="1">
        <f>H23</f>
        <v>0.65</v>
      </c>
      <c r="I40" s="1">
        <f>H24</f>
        <v>0.42</v>
      </c>
      <c r="J40" s="1">
        <f>K21</f>
        <v>0.38</v>
      </c>
    </row>
    <row r="41" spans="2:22" hidden="1" x14ac:dyDescent="0.35"/>
    <row r="43" spans="2:22" ht="47" customHeight="1" x14ac:dyDescent="0.35">
      <c r="B43" s="47" t="s">
        <v>23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</row>
    <row r="45" spans="2:22" x14ac:dyDescent="0.35">
      <c r="B45" s="35" t="s">
        <v>0</v>
      </c>
      <c r="C45" s="35"/>
      <c r="D45" s="35"/>
      <c r="E45" s="35"/>
      <c r="F45" s="35" t="s">
        <v>1</v>
      </c>
      <c r="G45" s="35"/>
      <c r="H45" s="35"/>
      <c r="I45" s="39" t="s">
        <v>2</v>
      </c>
      <c r="J45" s="40"/>
      <c r="K45" s="41"/>
      <c r="L45" s="35" t="s">
        <v>3</v>
      </c>
      <c r="M45" s="35"/>
      <c r="N45" s="35"/>
      <c r="O45" s="35" t="s">
        <v>4</v>
      </c>
      <c r="P45" s="35"/>
      <c r="Q45" s="35"/>
      <c r="R45" s="2" t="s">
        <v>5</v>
      </c>
      <c r="S45" s="2" t="s">
        <v>6</v>
      </c>
      <c r="T45" s="2" t="s">
        <v>7</v>
      </c>
      <c r="U45" s="2" t="s">
        <v>8</v>
      </c>
      <c r="V45" s="2" t="s">
        <v>9</v>
      </c>
    </row>
    <row r="46" spans="2:22" x14ac:dyDescent="0.35">
      <c r="B46" s="1">
        <f>B21</f>
        <v>1</v>
      </c>
      <c r="C46" s="1">
        <f t="shared" ref="C46:T46" si="20">C21</f>
        <v>0</v>
      </c>
      <c r="D46" s="1">
        <f t="shared" si="20"/>
        <v>1</v>
      </c>
      <c r="E46" s="1">
        <f t="shared" si="20"/>
        <v>1</v>
      </c>
      <c r="F46" s="29">
        <f t="shared" si="20"/>
        <v>0.94</v>
      </c>
      <c r="G46" s="29">
        <f t="shared" si="20"/>
        <v>0.24</v>
      </c>
      <c r="H46" s="29">
        <f t="shared" si="20"/>
        <v>0.18</v>
      </c>
      <c r="I46" s="1">
        <f t="shared" si="20"/>
        <v>0.26</v>
      </c>
      <c r="J46" s="1">
        <f t="shared" si="20"/>
        <v>0.79</v>
      </c>
      <c r="K46" s="4">
        <f t="shared" si="20"/>
        <v>0.38</v>
      </c>
      <c r="L46" s="28">
        <f t="shared" si="20"/>
        <v>1.56</v>
      </c>
      <c r="M46" s="28">
        <f t="shared" si="20"/>
        <v>1.83</v>
      </c>
      <c r="N46" s="28">
        <f t="shared" si="20"/>
        <v>1.63</v>
      </c>
      <c r="O46" s="18">
        <f>1/(1+EXP(-L46))</f>
        <v>0.82635335298099499</v>
      </c>
      <c r="P46" s="18">
        <f t="shared" ref="P46:P48" si="21">1/(1+EXP(-M46))</f>
        <v>0.86176172682750596</v>
      </c>
      <c r="Q46" s="18">
        <f t="shared" ref="Q46:Q48" si="22">1/(1+EXP(-N46))</f>
        <v>0.83616963877664108</v>
      </c>
      <c r="R46" s="1">
        <f>R21</f>
        <v>0.45</v>
      </c>
      <c r="S46" s="4">
        <f t="shared" si="20"/>
        <v>0.5</v>
      </c>
      <c r="T46" s="1">
        <f t="shared" si="20"/>
        <v>0</v>
      </c>
      <c r="U46" s="1">
        <f>U21</f>
        <v>0</v>
      </c>
      <c r="V46" s="1"/>
    </row>
    <row r="47" spans="2:22" x14ac:dyDescent="0.35">
      <c r="B47" s="1">
        <f t="shared" ref="B47:U47" si="23">B22</f>
        <v>1</v>
      </c>
      <c r="C47" s="1">
        <f t="shared" si="23"/>
        <v>0</v>
      </c>
      <c r="D47" s="1">
        <f t="shared" si="23"/>
        <v>0</v>
      </c>
      <c r="E47" s="1">
        <f t="shared" si="23"/>
        <v>1</v>
      </c>
      <c r="F47" s="29">
        <f t="shared" si="23"/>
        <v>0.95</v>
      </c>
      <c r="G47" s="29">
        <f t="shared" si="23"/>
        <v>0.73</v>
      </c>
      <c r="H47" s="29">
        <f t="shared" si="23"/>
        <v>0.55000000000000004</v>
      </c>
      <c r="L47" s="28">
        <f t="shared" si="23"/>
        <v>1.54</v>
      </c>
      <c r="M47" s="28">
        <f t="shared" si="23"/>
        <v>1.6800000000000002</v>
      </c>
      <c r="N47" s="28">
        <f t="shared" si="23"/>
        <v>0.98</v>
      </c>
      <c r="O47" s="18">
        <f t="shared" ref="O47:O48" si="24">1/(1+EXP(-L47))</f>
        <v>0.82346472522088332</v>
      </c>
      <c r="P47" s="18">
        <f t="shared" si="21"/>
        <v>0.84290453111454733</v>
      </c>
      <c r="Q47" s="18">
        <f t="shared" si="22"/>
        <v>0.72710821634112954</v>
      </c>
      <c r="R47" s="1">
        <f>R22</f>
        <v>0.43</v>
      </c>
      <c r="T47" s="1">
        <f t="shared" si="23"/>
        <v>0</v>
      </c>
      <c r="U47" s="1">
        <f t="shared" si="23"/>
        <v>1</v>
      </c>
      <c r="V47" s="1"/>
    </row>
    <row r="48" spans="2:22" x14ac:dyDescent="0.35">
      <c r="B48" s="1">
        <f t="shared" ref="B48:U49" si="25">B23</f>
        <v>1</v>
      </c>
      <c r="C48" s="1">
        <f t="shared" si="25"/>
        <v>1</v>
      </c>
      <c r="D48" s="1">
        <f t="shared" si="25"/>
        <v>0</v>
      </c>
      <c r="E48" s="1">
        <f t="shared" si="25"/>
        <v>1</v>
      </c>
      <c r="F48" s="29">
        <f t="shared" si="25"/>
        <v>0.02</v>
      </c>
      <c r="G48" s="29">
        <f t="shared" si="25"/>
        <v>0.15</v>
      </c>
      <c r="H48" s="29">
        <f t="shared" si="25"/>
        <v>0.65</v>
      </c>
      <c r="L48" s="28">
        <f t="shared" si="25"/>
        <v>2.4900000000000002</v>
      </c>
      <c r="M48" s="28">
        <f t="shared" si="25"/>
        <v>2.41</v>
      </c>
      <c r="N48" s="28">
        <f t="shared" si="25"/>
        <v>1.5299999999999998</v>
      </c>
      <c r="O48" s="18">
        <f t="shared" si="24"/>
        <v>0.92343780264818787</v>
      </c>
      <c r="P48" s="18">
        <f t="shared" si="21"/>
        <v>0.91758668187208714</v>
      </c>
      <c r="Q48" s="18">
        <f t="shared" si="22"/>
        <v>0.82200631421375348</v>
      </c>
      <c r="R48" s="1">
        <f>R23</f>
        <v>0.12</v>
      </c>
      <c r="T48" s="1">
        <f t="shared" si="25"/>
        <v>0</v>
      </c>
      <c r="U48" s="1">
        <f t="shared" si="25"/>
        <v>0</v>
      </c>
      <c r="V48" s="1"/>
    </row>
    <row r="49" spans="2:22" ht="35" customHeight="1" x14ac:dyDescent="0.35">
      <c r="F49" s="23">
        <f t="shared" si="25"/>
        <v>0.34</v>
      </c>
      <c r="G49" s="23">
        <f t="shared" si="25"/>
        <v>0.65</v>
      </c>
      <c r="H49" s="23">
        <f t="shared" si="25"/>
        <v>0.42</v>
      </c>
    </row>
    <row r="50" spans="2:22" ht="35" customHeight="1" x14ac:dyDescent="0.35"/>
    <row r="51" spans="2:22" ht="62" customHeight="1" x14ac:dyDescent="0.35">
      <c r="B51" s="47" t="s">
        <v>24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</row>
    <row r="52" spans="2:22" ht="35" customHeight="1" x14ac:dyDescent="0.35">
      <c r="B52" s="35" t="s">
        <v>0</v>
      </c>
      <c r="C52" s="35"/>
      <c r="D52" s="35"/>
      <c r="E52" s="35"/>
      <c r="F52" s="35" t="s">
        <v>1</v>
      </c>
      <c r="G52" s="35"/>
      <c r="H52" s="35"/>
      <c r="I52" s="39" t="s">
        <v>2</v>
      </c>
      <c r="J52" s="40"/>
      <c r="K52" s="41"/>
      <c r="L52" s="35" t="s">
        <v>3</v>
      </c>
      <c r="M52" s="35"/>
      <c r="N52" s="35"/>
      <c r="O52" s="35" t="s">
        <v>4</v>
      </c>
      <c r="P52" s="35"/>
      <c r="Q52" s="35"/>
      <c r="R52" s="2" t="s">
        <v>5</v>
      </c>
      <c r="S52" s="2" t="s">
        <v>6</v>
      </c>
      <c r="T52" s="2" t="s">
        <v>7</v>
      </c>
      <c r="U52" s="2" t="s">
        <v>8</v>
      </c>
      <c r="V52" s="2" t="s">
        <v>9</v>
      </c>
    </row>
    <row r="53" spans="2:22" ht="35" customHeight="1" x14ac:dyDescent="0.35">
      <c r="B53">
        <f>B46</f>
        <v>1</v>
      </c>
      <c r="C53">
        <f t="shared" ref="C53:U53" si="26">C46</f>
        <v>0</v>
      </c>
      <c r="D53">
        <f t="shared" si="26"/>
        <v>1</v>
      </c>
      <c r="E53">
        <f t="shared" si="26"/>
        <v>1</v>
      </c>
      <c r="F53">
        <f t="shared" si="26"/>
        <v>0.94</v>
      </c>
      <c r="G53">
        <f t="shared" si="26"/>
        <v>0.24</v>
      </c>
      <c r="H53">
        <f t="shared" si="26"/>
        <v>0.18</v>
      </c>
      <c r="I53">
        <f t="shared" si="26"/>
        <v>0.26</v>
      </c>
      <c r="J53">
        <f t="shared" si="26"/>
        <v>0.79</v>
      </c>
      <c r="K53">
        <f t="shared" si="26"/>
        <v>0.38</v>
      </c>
      <c r="L53">
        <f t="shared" si="26"/>
        <v>1.56</v>
      </c>
      <c r="M53">
        <f t="shared" si="26"/>
        <v>1.83</v>
      </c>
      <c r="N53">
        <f t="shared" si="26"/>
        <v>1.63</v>
      </c>
      <c r="O53" s="21">
        <f t="shared" si="26"/>
        <v>0.82635335298099499</v>
      </c>
      <c r="P53" s="21">
        <f t="shared" si="26"/>
        <v>0.86176172682750596</v>
      </c>
      <c r="Q53" s="21">
        <f t="shared" si="26"/>
        <v>0.83616963877664108</v>
      </c>
      <c r="R53" s="21">
        <f t="shared" si="26"/>
        <v>0.45</v>
      </c>
      <c r="S53" s="21">
        <f t="shared" si="26"/>
        <v>0.5</v>
      </c>
      <c r="T53" s="22">
        <f>1/(1+EXP(-I59))</f>
        <v>0.79294294838021262</v>
      </c>
      <c r="U53">
        <f t="shared" si="26"/>
        <v>0</v>
      </c>
    </row>
    <row r="54" spans="2:22" ht="35" customHeight="1" x14ac:dyDescent="0.35">
      <c r="B54">
        <f t="shared" ref="B54:U54" si="27">B47</f>
        <v>1</v>
      </c>
      <c r="C54">
        <f t="shared" si="27"/>
        <v>0</v>
      </c>
      <c r="D54">
        <f t="shared" si="27"/>
        <v>0</v>
      </c>
      <c r="E54">
        <f t="shared" si="27"/>
        <v>1</v>
      </c>
      <c r="F54">
        <f t="shared" si="27"/>
        <v>0.95</v>
      </c>
      <c r="G54">
        <f t="shared" si="27"/>
        <v>0.73</v>
      </c>
      <c r="H54">
        <f t="shared" si="27"/>
        <v>0.55000000000000004</v>
      </c>
      <c r="I54">
        <f t="shared" si="27"/>
        <v>0</v>
      </c>
      <c r="J54">
        <f t="shared" si="27"/>
        <v>0</v>
      </c>
      <c r="K54">
        <f t="shared" si="27"/>
        <v>0</v>
      </c>
      <c r="L54">
        <f t="shared" si="27"/>
        <v>1.54</v>
      </c>
      <c r="M54">
        <f t="shared" si="27"/>
        <v>1.6800000000000002</v>
      </c>
      <c r="N54">
        <f t="shared" si="27"/>
        <v>0.98</v>
      </c>
      <c r="O54" s="21">
        <f t="shared" si="27"/>
        <v>0.82346472522088332</v>
      </c>
      <c r="P54" s="21">
        <f t="shared" si="27"/>
        <v>0.84290453111454733</v>
      </c>
      <c r="Q54" s="21">
        <f t="shared" si="27"/>
        <v>0.72710821634112954</v>
      </c>
      <c r="R54" s="21">
        <f t="shared" si="27"/>
        <v>0.43</v>
      </c>
      <c r="S54" s="23"/>
      <c r="T54" s="22">
        <f t="shared" ref="T54:T55" si="28">1/(1+EXP(-I60))</f>
        <v>0.78922513693893737</v>
      </c>
      <c r="U54">
        <f t="shared" si="27"/>
        <v>1</v>
      </c>
    </row>
    <row r="55" spans="2:22" ht="35" customHeight="1" x14ac:dyDescent="0.35">
      <c r="B55">
        <f t="shared" ref="B55:U55" si="29">B48</f>
        <v>1</v>
      </c>
      <c r="C55">
        <f t="shared" si="29"/>
        <v>1</v>
      </c>
      <c r="D55">
        <f t="shared" si="29"/>
        <v>0</v>
      </c>
      <c r="E55">
        <f t="shared" si="29"/>
        <v>1</v>
      </c>
      <c r="F55">
        <f t="shared" si="29"/>
        <v>0.02</v>
      </c>
      <c r="G55">
        <f t="shared" si="29"/>
        <v>0.15</v>
      </c>
      <c r="H55">
        <f t="shared" si="29"/>
        <v>0.65</v>
      </c>
      <c r="I55">
        <f t="shared" si="29"/>
        <v>0</v>
      </c>
      <c r="J55">
        <f t="shared" si="29"/>
        <v>0</v>
      </c>
      <c r="K55">
        <f t="shared" si="29"/>
        <v>0</v>
      </c>
      <c r="L55">
        <f t="shared" si="29"/>
        <v>2.4900000000000002</v>
      </c>
      <c r="M55">
        <f t="shared" si="29"/>
        <v>2.41</v>
      </c>
      <c r="N55">
        <f t="shared" si="29"/>
        <v>1.5299999999999998</v>
      </c>
      <c r="O55" s="21">
        <f t="shared" si="29"/>
        <v>0.92343780264818787</v>
      </c>
      <c r="P55" s="21">
        <f t="shared" si="29"/>
        <v>0.91758668187208714</v>
      </c>
      <c r="Q55" s="21">
        <f t="shared" si="29"/>
        <v>0.82200631421375348</v>
      </c>
      <c r="R55" s="21">
        <f t="shared" si="29"/>
        <v>0.12</v>
      </c>
      <c r="S55" s="23"/>
      <c r="T55" s="22">
        <f t="shared" si="28"/>
        <v>0.80356871760051474</v>
      </c>
      <c r="U55">
        <f t="shared" si="29"/>
        <v>0</v>
      </c>
    </row>
    <row r="56" spans="2:22" ht="35" customHeight="1" x14ac:dyDescent="0.35">
      <c r="F56">
        <f t="shared" ref="F56:H56" si="30">F49</f>
        <v>0.34</v>
      </c>
      <c r="G56">
        <f t="shared" si="30"/>
        <v>0.65</v>
      </c>
      <c r="H56">
        <f t="shared" si="30"/>
        <v>0.42</v>
      </c>
    </row>
    <row r="57" spans="2:22" ht="35" customHeight="1" x14ac:dyDescent="0.35"/>
    <row r="58" spans="2:22" ht="35" hidden="1" customHeight="1" x14ac:dyDescent="0.35">
      <c r="B58" s="48" t="s">
        <v>4</v>
      </c>
      <c r="C58" s="48"/>
      <c r="D58" s="48"/>
      <c r="E58" s="48" t="s">
        <v>5</v>
      </c>
      <c r="F58" s="48"/>
      <c r="G58" s="48"/>
      <c r="H58" s="14" t="s">
        <v>6</v>
      </c>
      <c r="I58" s="14" t="s">
        <v>11</v>
      </c>
    </row>
    <row r="59" spans="2:22" ht="35" hidden="1" customHeight="1" x14ac:dyDescent="0.35">
      <c r="B59">
        <f>O53</f>
        <v>0.82635335298099499</v>
      </c>
      <c r="C59">
        <f t="shared" ref="C59:D59" si="31">P53</f>
        <v>0.86176172682750596</v>
      </c>
      <c r="D59">
        <f t="shared" si="31"/>
        <v>0.83616963877664108</v>
      </c>
      <c r="E59">
        <f>R53</f>
        <v>0.45</v>
      </c>
      <c r="F59">
        <f>R54</f>
        <v>0.43</v>
      </c>
      <c r="G59">
        <f>R55</f>
        <v>0.12</v>
      </c>
      <c r="H59">
        <f>S53</f>
        <v>0.5</v>
      </c>
      <c r="I59">
        <f>SUMPRODUCT(B59:D59,E59:G59)+H59</f>
        <v>1.3427569080304722</v>
      </c>
    </row>
    <row r="60" spans="2:22" ht="35" hidden="1" customHeight="1" x14ac:dyDescent="0.35">
      <c r="B60">
        <f>O54</f>
        <v>0.82346472522088332</v>
      </c>
      <c r="C60">
        <f t="shared" ref="C60:D60" si="32">P54</f>
        <v>0.84290453111454733</v>
      </c>
      <c r="D60">
        <f t="shared" si="32"/>
        <v>0.72710821634112954</v>
      </c>
      <c r="E60">
        <f>R53</f>
        <v>0.45</v>
      </c>
      <c r="F60">
        <f>R54</f>
        <v>0.43</v>
      </c>
      <c r="G60">
        <f>R55</f>
        <v>0.12</v>
      </c>
      <c r="H60">
        <f>S53</f>
        <v>0.5</v>
      </c>
      <c r="I60">
        <f>SUMPRODUCT(B60:D60,E60:G60)+H60</f>
        <v>1.3202610606895884</v>
      </c>
    </row>
    <row r="61" spans="2:22" ht="35" hidden="1" customHeight="1" x14ac:dyDescent="0.35">
      <c r="B61">
        <f>O55</f>
        <v>0.92343780264818787</v>
      </c>
      <c r="C61">
        <f t="shared" ref="C61:D61" si="33">P55</f>
        <v>0.91758668187208714</v>
      </c>
      <c r="D61">
        <f t="shared" si="33"/>
        <v>0.82200631421375348</v>
      </c>
      <c r="E61">
        <f>R53</f>
        <v>0.45</v>
      </c>
      <c r="F61">
        <f>R54</f>
        <v>0.43</v>
      </c>
      <c r="G61">
        <f>R55</f>
        <v>0.12</v>
      </c>
      <c r="H61">
        <f>S53</f>
        <v>0.5</v>
      </c>
      <c r="I61">
        <f>SUMPRODUCT(B61:D61,E61:G61)+H61</f>
        <v>1.4087500421023322</v>
      </c>
    </row>
    <row r="62" spans="2:22" ht="35" customHeight="1" x14ac:dyDescent="0.35">
      <c r="B62" s="49" t="s">
        <v>40</v>
      </c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</row>
    <row r="63" spans="2:22" ht="35" customHeight="1" x14ac:dyDescent="0.35">
      <c r="B63" s="35" t="s">
        <v>0</v>
      </c>
      <c r="C63" s="35"/>
      <c r="D63" s="35"/>
      <c r="E63" s="35"/>
      <c r="F63" s="35" t="s">
        <v>1</v>
      </c>
      <c r="G63" s="35"/>
      <c r="H63" s="35"/>
      <c r="I63" s="39" t="s">
        <v>2</v>
      </c>
      <c r="J63" s="40"/>
      <c r="K63" s="41"/>
      <c r="L63" s="35" t="s">
        <v>3</v>
      </c>
      <c r="M63" s="35"/>
      <c r="N63" s="35"/>
      <c r="O63" s="35" t="s">
        <v>4</v>
      </c>
      <c r="P63" s="35"/>
      <c r="Q63" s="35"/>
      <c r="R63" s="2" t="s">
        <v>5</v>
      </c>
      <c r="S63" s="2" t="s">
        <v>6</v>
      </c>
      <c r="T63" s="2" t="s">
        <v>7</v>
      </c>
      <c r="U63" s="2" t="s">
        <v>8</v>
      </c>
      <c r="V63" s="2" t="s">
        <v>9</v>
      </c>
    </row>
    <row r="64" spans="2:22" ht="35" customHeight="1" x14ac:dyDescent="0.35">
      <c r="B64">
        <f>B53</f>
        <v>1</v>
      </c>
      <c r="C64">
        <f t="shared" ref="C64:U64" si="34">C53</f>
        <v>0</v>
      </c>
      <c r="D64">
        <f t="shared" si="34"/>
        <v>1</v>
      </c>
      <c r="E64">
        <f t="shared" si="34"/>
        <v>1</v>
      </c>
      <c r="F64">
        <f t="shared" si="34"/>
        <v>0.94</v>
      </c>
      <c r="G64">
        <f t="shared" si="34"/>
        <v>0.24</v>
      </c>
      <c r="H64">
        <f t="shared" si="34"/>
        <v>0.18</v>
      </c>
      <c r="I64">
        <f t="shared" si="34"/>
        <v>0.26</v>
      </c>
      <c r="J64">
        <f t="shared" si="34"/>
        <v>0.79</v>
      </c>
      <c r="K64">
        <f t="shared" si="34"/>
        <v>0.38</v>
      </c>
      <c r="L64">
        <f t="shared" si="34"/>
        <v>1.56</v>
      </c>
      <c r="M64">
        <f t="shared" si="34"/>
        <v>1.83</v>
      </c>
      <c r="N64">
        <f t="shared" si="34"/>
        <v>1.63</v>
      </c>
      <c r="O64" s="23">
        <f t="shared" si="34"/>
        <v>0.82635335298099499</v>
      </c>
      <c r="P64" s="23">
        <f t="shared" si="34"/>
        <v>0.86176172682750596</v>
      </c>
      <c r="Q64" s="23">
        <f t="shared" si="34"/>
        <v>0.83616963877664108</v>
      </c>
      <c r="R64">
        <f t="shared" si="34"/>
        <v>0.45</v>
      </c>
      <c r="S64">
        <f t="shared" si="34"/>
        <v>0.5</v>
      </c>
      <c r="T64" s="21">
        <f t="shared" si="34"/>
        <v>0.79294294838021262</v>
      </c>
      <c r="U64" s="21">
        <f t="shared" si="34"/>
        <v>0</v>
      </c>
      <c r="V64" s="22">
        <f>U64-T64</f>
        <v>-0.79294294838021262</v>
      </c>
    </row>
    <row r="65" spans="2:22" ht="35" customHeight="1" x14ac:dyDescent="0.35">
      <c r="B65">
        <f t="shared" ref="B65:U65" si="35">B54</f>
        <v>1</v>
      </c>
      <c r="C65">
        <f t="shared" si="35"/>
        <v>0</v>
      </c>
      <c r="D65">
        <f t="shared" si="35"/>
        <v>0</v>
      </c>
      <c r="E65">
        <f t="shared" si="35"/>
        <v>1</v>
      </c>
      <c r="F65">
        <f t="shared" si="35"/>
        <v>0.95</v>
      </c>
      <c r="G65">
        <f t="shared" si="35"/>
        <v>0.73</v>
      </c>
      <c r="H65">
        <f t="shared" si="35"/>
        <v>0.55000000000000004</v>
      </c>
      <c r="L65">
        <f t="shared" si="35"/>
        <v>1.54</v>
      </c>
      <c r="M65">
        <f t="shared" si="35"/>
        <v>1.6800000000000002</v>
      </c>
      <c r="N65">
        <f t="shared" si="35"/>
        <v>0.98</v>
      </c>
      <c r="O65" s="23">
        <f t="shared" si="35"/>
        <v>0.82346472522088332</v>
      </c>
      <c r="P65" s="23">
        <f t="shared" si="35"/>
        <v>0.84290453111454733</v>
      </c>
      <c r="Q65" s="23">
        <f t="shared" si="35"/>
        <v>0.72710821634112954</v>
      </c>
      <c r="R65">
        <f t="shared" si="35"/>
        <v>0.43</v>
      </c>
      <c r="T65" s="21">
        <f t="shared" si="35"/>
        <v>0.78922513693893737</v>
      </c>
      <c r="U65" s="21">
        <f t="shared" si="35"/>
        <v>1</v>
      </c>
      <c r="V65" s="22">
        <f t="shared" ref="V65:V66" si="36">U65-T65</f>
        <v>0.21077486306106263</v>
      </c>
    </row>
    <row r="66" spans="2:22" ht="35" customHeight="1" x14ac:dyDescent="0.35">
      <c r="B66">
        <f t="shared" ref="B66:U66" si="37">B55</f>
        <v>1</v>
      </c>
      <c r="C66">
        <f t="shared" si="37"/>
        <v>1</v>
      </c>
      <c r="D66">
        <f t="shared" si="37"/>
        <v>0</v>
      </c>
      <c r="E66">
        <f t="shared" si="37"/>
        <v>1</v>
      </c>
      <c r="F66">
        <f t="shared" si="37"/>
        <v>0.02</v>
      </c>
      <c r="G66">
        <f t="shared" si="37"/>
        <v>0.15</v>
      </c>
      <c r="H66">
        <f t="shared" si="37"/>
        <v>0.65</v>
      </c>
      <c r="L66">
        <f t="shared" si="37"/>
        <v>2.4900000000000002</v>
      </c>
      <c r="M66">
        <f t="shared" si="37"/>
        <v>2.41</v>
      </c>
      <c r="N66">
        <f t="shared" si="37"/>
        <v>1.5299999999999998</v>
      </c>
      <c r="O66" s="23">
        <f t="shared" si="37"/>
        <v>0.92343780264818787</v>
      </c>
      <c r="P66" s="23">
        <f t="shared" si="37"/>
        <v>0.91758668187208714</v>
      </c>
      <c r="Q66" s="23">
        <f t="shared" si="37"/>
        <v>0.82200631421375348</v>
      </c>
      <c r="R66">
        <f t="shared" si="37"/>
        <v>0.12</v>
      </c>
      <c r="T66" s="21">
        <f t="shared" si="37"/>
        <v>0.80356871760051474</v>
      </c>
      <c r="U66" s="21">
        <f t="shared" si="37"/>
        <v>0</v>
      </c>
      <c r="V66" s="22">
        <f t="shared" si="36"/>
        <v>-0.80356871760051474</v>
      </c>
    </row>
    <row r="67" spans="2:22" ht="35" customHeight="1" x14ac:dyDescent="0.35">
      <c r="F67">
        <f t="shared" ref="F67:H67" si="38">F56</f>
        <v>0.34</v>
      </c>
      <c r="G67">
        <f t="shared" si="38"/>
        <v>0.65</v>
      </c>
      <c r="H67">
        <f t="shared" si="38"/>
        <v>0.42</v>
      </c>
    </row>
    <row r="68" spans="2:22" ht="35" customHeight="1" x14ac:dyDescent="0.35"/>
    <row r="69" spans="2:22" ht="44.5" customHeight="1" x14ac:dyDescent="0.35">
      <c r="B69" s="50" t="s">
        <v>41</v>
      </c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</row>
    <row r="70" spans="2:22" ht="27.5" customHeight="1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22" ht="21.5" customHeight="1" x14ac:dyDescent="0.35">
      <c r="B71" s="35" t="s">
        <v>0</v>
      </c>
      <c r="C71" s="35"/>
      <c r="D71" s="35"/>
      <c r="E71" s="35"/>
      <c r="F71" s="35" t="s">
        <v>1</v>
      </c>
      <c r="G71" s="35"/>
      <c r="H71" s="35"/>
      <c r="I71" s="39" t="s">
        <v>2</v>
      </c>
      <c r="J71" s="40"/>
      <c r="K71" s="41"/>
      <c r="L71" s="35" t="s">
        <v>3</v>
      </c>
      <c r="M71" s="35"/>
      <c r="N71" s="35"/>
      <c r="O71" s="35" t="s">
        <v>4</v>
      </c>
      <c r="P71" s="35"/>
      <c r="Q71" s="35"/>
      <c r="R71" s="2" t="s">
        <v>5</v>
      </c>
      <c r="S71" s="2" t="s">
        <v>6</v>
      </c>
      <c r="T71" s="2" t="s">
        <v>7</v>
      </c>
      <c r="U71" s="2" t="s">
        <v>8</v>
      </c>
      <c r="V71" s="2" t="s">
        <v>9</v>
      </c>
    </row>
    <row r="72" spans="2:22" ht="21" customHeight="1" x14ac:dyDescent="0.35">
      <c r="B72" s="5">
        <f t="shared" ref="B72:S72" si="39">B46</f>
        <v>1</v>
      </c>
      <c r="C72" s="5">
        <f t="shared" si="39"/>
        <v>0</v>
      </c>
      <c r="D72" s="5">
        <f t="shared" si="39"/>
        <v>1</v>
      </c>
      <c r="E72" s="5">
        <f t="shared" si="39"/>
        <v>1</v>
      </c>
      <c r="F72" s="5">
        <f t="shared" si="39"/>
        <v>0.94</v>
      </c>
      <c r="G72" s="5">
        <f t="shared" si="39"/>
        <v>0.24</v>
      </c>
      <c r="H72" s="5">
        <f t="shared" si="39"/>
        <v>0.18</v>
      </c>
      <c r="I72" s="5">
        <f t="shared" si="39"/>
        <v>0.26</v>
      </c>
      <c r="J72" s="5">
        <f t="shared" si="39"/>
        <v>0.79</v>
      </c>
      <c r="K72" s="5">
        <f t="shared" si="39"/>
        <v>0.38</v>
      </c>
      <c r="L72" s="5">
        <f t="shared" si="39"/>
        <v>1.56</v>
      </c>
      <c r="M72" s="5">
        <f t="shared" si="39"/>
        <v>1.83</v>
      </c>
      <c r="N72" s="5">
        <f t="shared" si="39"/>
        <v>1.63</v>
      </c>
      <c r="O72" s="24">
        <f t="shared" si="39"/>
        <v>0.82635335298099499</v>
      </c>
      <c r="P72" s="24">
        <f t="shared" si="39"/>
        <v>0.86176172682750596</v>
      </c>
      <c r="Q72" s="24">
        <f t="shared" si="39"/>
        <v>0.83616963877664108</v>
      </c>
      <c r="R72" s="25">
        <f t="shared" si="39"/>
        <v>0.45</v>
      </c>
      <c r="S72" s="25">
        <f t="shared" si="39"/>
        <v>0.5</v>
      </c>
      <c r="T72" s="24">
        <f>T64</f>
        <v>0.79294294838021262</v>
      </c>
      <c r="U72" s="26">
        <f>U46</f>
        <v>0</v>
      </c>
      <c r="V72" s="26">
        <f>V64</f>
        <v>-0.79294294838021262</v>
      </c>
    </row>
    <row r="73" spans="2:22" ht="21" customHeight="1" x14ac:dyDescent="0.35">
      <c r="B73" s="5">
        <f t="shared" ref="B73:S73" si="40">B47</f>
        <v>1</v>
      </c>
      <c r="C73" s="5">
        <f t="shared" si="40"/>
        <v>0</v>
      </c>
      <c r="D73" s="5">
        <f t="shared" si="40"/>
        <v>0</v>
      </c>
      <c r="E73" s="5">
        <f t="shared" si="40"/>
        <v>1</v>
      </c>
      <c r="F73" s="5">
        <f t="shared" si="40"/>
        <v>0.95</v>
      </c>
      <c r="G73" s="5">
        <f t="shared" si="40"/>
        <v>0.73</v>
      </c>
      <c r="H73" s="5">
        <f t="shared" si="40"/>
        <v>0.55000000000000004</v>
      </c>
      <c r="I73" s="5">
        <f t="shared" si="40"/>
        <v>0</v>
      </c>
      <c r="J73" s="5">
        <f t="shared" si="40"/>
        <v>0</v>
      </c>
      <c r="K73" s="5">
        <f t="shared" si="40"/>
        <v>0</v>
      </c>
      <c r="L73" s="5">
        <f t="shared" si="40"/>
        <v>1.54</v>
      </c>
      <c r="M73" s="5">
        <f t="shared" si="40"/>
        <v>1.6800000000000002</v>
      </c>
      <c r="N73" s="5">
        <f t="shared" si="40"/>
        <v>0.98</v>
      </c>
      <c r="O73" s="24">
        <f t="shared" si="40"/>
        <v>0.82346472522088332</v>
      </c>
      <c r="P73" s="24">
        <f t="shared" si="40"/>
        <v>0.84290453111454733</v>
      </c>
      <c r="Q73" s="24">
        <f t="shared" si="40"/>
        <v>0.72710821634112954</v>
      </c>
      <c r="R73" s="25">
        <f t="shared" si="40"/>
        <v>0.43</v>
      </c>
      <c r="S73" s="25">
        <f t="shared" si="40"/>
        <v>0</v>
      </c>
      <c r="T73" s="24">
        <f t="shared" ref="T73:T74" si="41">T65</f>
        <v>0.78922513693893737</v>
      </c>
      <c r="U73" s="26">
        <f>U47</f>
        <v>1</v>
      </c>
      <c r="V73" s="26">
        <f t="shared" ref="V73:V74" si="42">V65</f>
        <v>0.21077486306106263</v>
      </c>
    </row>
    <row r="74" spans="2:22" ht="21" customHeight="1" x14ac:dyDescent="0.35">
      <c r="B74" s="5">
        <f>B48</f>
        <v>1</v>
      </c>
      <c r="C74" s="5">
        <f>C48</f>
        <v>1</v>
      </c>
      <c r="D74" s="5">
        <f>D48</f>
        <v>0</v>
      </c>
      <c r="E74" s="5">
        <f>E48</f>
        <v>1</v>
      </c>
      <c r="F74" s="5">
        <f>F48</f>
        <v>0.02</v>
      </c>
      <c r="G74" s="5">
        <f t="shared" ref="G74:H74" si="43">G48</f>
        <v>0.15</v>
      </c>
      <c r="H74" s="5">
        <f t="shared" si="43"/>
        <v>0.65</v>
      </c>
      <c r="I74" s="5">
        <f t="shared" ref="I74:S74" si="44">I48</f>
        <v>0</v>
      </c>
      <c r="J74" s="5">
        <f t="shared" si="44"/>
        <v>0</v>
      </c>
      <c r="K74" s="5">
        <f t="shared" si="44"/>
        <v>0</v>
      </c>
      <c r="L74" s="5">
        <f t="shared" si="44"/>
        <v>2.4900000000000002</v>
      </c>
      <c r="M74" s="5">
        <f t="shared" si="44"/>
        <v>2.41</v>
      </c>
      <c r="N74" s="5">
        <f t="shared" si="44"/>
        <v>1.5299999999999998</v>
      </c>
      <c r="O74" s="24">
        <f t="shared" si="44"/>
        <v>0.92343780264818787</v>
      </c>
      <c r="P74" s="24">
        <f t="shared" si="44"/>
        <v>0.91758668187208714</v>
      </c>
      <c r="Q74" s="24">
        <f t="shared" si="44"/>
        <v>0.82200631421375348</v>
      </c>
      <c r="R74" s="25">
        <f t="shared" si="44"/>
        <v>0.12</v>
      </c>
      <c r="S74" s="25">
        <f t="shared" si="44"/>
        <v>0</v>
      </c>
      <c r="T74" s="24">
        <f t="shared" si="41"/>
        <v>0.80356871760051474</v>
      </c>
      <c r="U74" s="26">
        <f>U48</f>
        <v>0</v>
      </c>
      <c r="V74" s="26">
        <f t="shared" si="42"/>
        <v>-0.80356871760051474</v>
      </c>
    </row>
    <row r="75" spans="2:22" ht="21" customHeight="1" x14ac:dyDescent="0.35">
      <c r="B75" s="5"/>
      <c r="C75" s="5"/>
      <c r="D75" s="5"/>
      <c r="E75" s="5"/>
      <c r="F75" s="5">
        <f>F49</f>
        <v>0.34</v>
      </c>
      <c r="G75" s="5">
        <f t="shared" ref="G75:H75" si="45">G49</f>
        <v>0.65</v>
      </c>
      <c r="H75" s="5">
        <f t="shared" si="45"/>
        <v>0.42</v>
      </c>
      <c r="I75" s="5"/>
      <c r="J75" s="5"/>
      <c r="K75" s="5"/>
      <c r="L75" s="5"/>
      <c r="S75" s="13"/>
    </row>
    <row r="77" spans="2:22" x14ac:dyDescent="0.35">
      <c r="L77" s="35" t="s">
        <v>13</v>
      </c>
      <c r="M77" s="35"/>
      <c r="N77" s="35"/>
      <c r="T77" s="1" t="s">
        <v>12</v>
      </c>
    </row>
    <row r="78" spans="2:22" x14ac:dyDescent="0.35">
      <c r="L78" s="18">
        <f>O72*(1-O72)</f>
        <v>0.14349348899806208</v>
      </c>
      <c r="M78" s="18">
        <f t="shared" ref="M78:N78" si="46">P72*(1-P72)</f>
        <v>0.11912845300278095</v>
      </c>
      <c r="N78" s="18">
        <f t="shared" si="46"/>
        <v>0.13698997396478266</v>
      </c>
      <c r="T78" s="18">
        <f>T72*(1-T72)</f>
        <v>0.16418442899430807</v>
      </c>
    </row>
    <row r="79" spans="2:22" x14ac:dyDescent="0.35">
      <c r="L79" s="18">
        <f t="shared" ref="L79:L80" si="47">O73*(1-O73)</f>
        <v>0.14537057153777844</v>
      </c>
      <c r="M79" s="18">
        <f t="shared" ref="M79:M80" si="48">P73*(1-P73)</f>
        <v>0.13241648254111243</v>
      </c>
      <c r="N79" s="18">
        <f t="shared" ref="N79:N80" si="49">Q73*(1-Q73)</f>
        <v>0.1984218580703507</v>
      </c>
      <c r="T79" s="18">
        <f t="shared" ref="T79:T80" si="50">T73*(1-T73)</f>
        <v>0.16634882016265293</v>
      </c>
    </row>
    <row r="80" spans="2:22" x14ac:dyDescent="0.35">
      <c r="L80" s="18">
        <f t="shared" si="47"/>
        <v>7.070042728847431E-2</v>
      </c>
      <c r="M80" s="18">
        <f t="shared" si="48"/>
        <v>7.5621363123060295E-2</v>
      </c>
      <c r="N80" s="18">
        <f t="shared" si="49"/>
        <v>0.14631193360647346</v>
      </c>
      <c r="T80" s="18">
        <f t="shared" si="50"/>
        <v>0.15784603369437894</v>
      </c>
    </row>
    <row r="84" spans="2:22" ht="45.5" customHeight="1" x14ac:dyDescent="0.35">
      <c r="B84" s="46" t="s">
        <v>42</v>
      </c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 spans="2:22" x14ac:dyDescent="0.35">
      <c r="B85" s="6"/>
    </row>
    <row r="86" spans="2:22" x14ac:dyDescent="0.35">
      <c r="B86" s="35" t="s">
        <v>0</v>
      </c>
      <c r="C86" s="35"/>
      <c r="D86" s="35"/>
      <c r="E86" s="35"/>
      <c r="F86" s="35" t="s">
        <v>1</v>
      </c>
      <c r="G86" s="35"/>
      <c r="H86" s="35"/>
      <c r="I86" s="39" t="s">
        <v>2</v>
      </c>
      <c r="J86" s="40"/>
      <c r="K86" s="41"/>
      <c r="L86" s="35" t="s">
        <v>3</v>
      </c>
      <c r="M86" s="35"/>
      <c r="N86" s="35"/>
      <c r="O86" s="35" t="s">
        <v>4</v>
      </c>
      <c r="P86" s="35"/>
      <c r="Q86" s="35"/>
      <c r="R86" s="2" t="s">
        <v>5</v>
      </c>
      <c r="S86" s="2" t="s">
        <v>6</v>
      </c>
      <c r="T86" s="2" t="s">
        <v>7</v>
      </c>
      <c r="U86" s="2" t="s">
        <v>8</v>
      </c>
      <c r="V86" s="2" t="s">
        <v>9</v>
      </c>
    </row>
    <row r="87" spans="2:22" x14ac:dyDescent="0.35">
      <c r="B87">
        <f>B72</f>
        <v>1</v>
      </c>
      <c r="C87">
        <f t="shared" ref="C87:V87" si="51">C72</f>
        <v>0</v>
      </c>
      <c r="D87">
        <f t="shared" si="51"/>
        <v>1</v>
      </c>
      <c r="E87">
        <f t="shared" si="51"/>
        <v>1</v>
      </c>
      <c r="F87">
        <f t="shared" si="51"/>
        <v>0.94</v>
      </c>
      <c r="G87">
        <f t="shared" si="51"/>
        <v>0.24</v>
      </c>
      <c r="H87">
        <f t="shared" si="51"/>
        <v>0.18</v>
      </c>
      <c r="I87">
        <f t="shared" si="51"/>
        <v>0.26</v>
      </c>
      <c r="J87">
        <f t="shared" si="51"/>
        <v>0.79</v>
      </c>
      <c r="K87">
        <f t="shared" si="51"/>
        <v>0.38</v>
      </c>
      <c r="L87">
        <f t="shared" si="51"/>
        <v>1.56</v>
      </c>
      <c r="M87">
        <f t="shared" si="51"/>
        <v>1.83</v>
      </c>
      <c r="N87">
        <f t="shared" si="51"/>
        <v>1.63</v>
      </c>
      <c r="O87" s="23">
        <f t="shared" si="51"/>
        <v>0.82635335298099499</v>
      </c>
      <c r="P87" s="23">
        <f t="shared" si="51"/>
        <v>0.86176172682750596</v>
      </c>
      <c r="Q87" s="23">
        <f t="shared" si="51"/>
        <v>0.83616963877664108</v>
      </c>
      <c r="R87" s="23">
        <f t="shared" si="51"/>
        <v>0.45</v>
      </c>
      <c r="S87" s="23">
        <f t="shared" si="51"/>
        <v>0.5</v>
      </c>
      <c r="T87" s="23">
        <f t="shared" si="51"/>
        <v>0.79294294838021262</v>
      </c>
      <c r="U87" s="23">
        <f t="shared" si="51"/>
        <v>0</v>
      </c>
      <c r="V87" s="21">
        <f t="shared" si="51"/>
        <v>-0.79294294838021262</v>
      </c>
    </row>
    <row r="88" spans="2:22" x14ac:dyDescent="0.35">
      <c r="B88">
        <f t="shared" ref="B88:V88" si="52">B73</f>
        <v>1</v>
      </c>
      <c r="C88">
        <f t="shared" si="52"/>
        <v>0</v>
      </c>
      <c r="D88">
        <f t="shared" si="52"/>
        <v>0</v>
      </c>
      <c r="E88">
        <f t="shared" si="52"/>
        <v>1</v>
      </c>
      <c r="F88">
        <f t="shared" si="52"/>
        <v>0.95</v>
      </c>
      <c r="G88">
        <f t="shared" si="52"/>
        <v>0.73</v>
      </c>
      <c r="H88">
        <f t="shared" si="52"/>
        <v>0.55000000000000004</v>
      </c>
      <c r="I88">
        <f t="shared" si="52"/>
        <v>0</v>
      </c>
      <c r="J88">
        <f t="shared" si="52"/>
        <v>0</v>
      </c>
      <c r="K88">
        <f t="shared" si="52"/>
        <v>0</v>
      </c>
      <c r="L88">
        <f t="shared" si="52"/>
        <v>1.54</v>
      </c>
      <c r="M88">
        <f t="shared" si="52"/>
        <v>1.6800000000000002</v>
      </c>
      <c r="N88">
        <f t="shared" si="52"/>
        <v>0.98</v>
      </c>
      <c r="O88" s="23">
        <f t="shared" si="52"/>
        <v>0.82346472522088332</v>
      </c>
      <c r="P88" s="23">
        <f t="shared" si="52"/>
        <v>0.84290453111454733</v>
      </c>
      <c r="Q88" s="23">
        <f t="shared" si="52"/>
        <v>0.72710821634112954</v>
      </c>
      <c r="R88" s="23">
        <f t="shared" si="52"/>
        <v>0.43</v>
      </c>
      <c r="S88" s="23"/>
      <c r="T88" s="23">
        <f t="shared" si="52"/>
        <v>0.78922513693893737</v>
      </c>
      <c r="U88" s="23">
        <f t="shared" si="52"/>
        <v>1</v>
      </c>
      <c r="V88" s="21">
        <f t="shared" si="52"/>
        <v>0.21077486306106263</v>
      </c>
    </row>
    <row r="89" spans="2:22" x14ac:dyDescent="0.35">
      <c r="B89">
        <f t="shared" ref="B89:V89" si="53">B74</f>
        <v>1</v>
      </c>
      <c r="C89">
        <f t="shared" si="53"/>
        <v>1</v>
      </c>
      <c r="D89">
        <f t="shared" si="53"/>
        <v>0</v>
      </c>
      <c r="E89">
        <f t="shared" si="53"/>
        <v>1</v>
      </c>
      <c r="F89">
        <f t="shared" si="53"/>
        <v>0.02</v>
      </c>
      <c r="G89">
        <f t="shared" si="53"/>
        <v>0.15</v>
      </c>
      <c r="H89">
        <f t="shared" si="53"/>
        <v>0.65</v>
      </c>
      <c r="I89">
        <f t="shared" si="53"/>
        <v>0</v>
      </c>
      <c r="J89">
        <f t="shared" si="53"/>
        <v>0</v>
      </c>
      <c r="K89">
        <f t="shared" si="53"/>
        <v>0</v>
      </c>
      <c r="L89">
        <f t="shared" si="53"/>
        <v>2.4900000000000002</v>
      </c>
      <c r="M89">
        <f t="shared" si="53"/>
        <v>2.41</v>
      </c>
      <c r="N89">
        <f t="shared" si="53"/>
        <v>1.5299999999999998</v>
      </c>
      <c r="O89" s="23">
        <f t="shared" si="53"/>
        <v>0.92343780264818787</v>
      </c>
      <c r="P89" s="23">
        <f t="shared" si="53"/>
        <v>0.91758668187208714</v>
      </c>
      <c r="Q89" s="23">
        <f t="shared" si="53"/>
        <v>0.82200631421375348</v>
      </c>
      <c r="R89" s="23">
        <f t="shared" si="53"/>
        <v>0.12</v>
      </c>
      <c r="S89" s="23"/>
      <c r="T89" s="23">
        <f t="shared" si="53"/>
        <v>0.80356871760051474</v>
      </c>
      <c r="U89" s="23">
        <f t="shared" si="53"/>
        <v>0</v>
      </c>
      <c r="V89" s="21">
        <f t="shared" si="53"/>
        <v>-0.80356871760051474</v>
      </c>
    </row>
    <row r="90" spans="2:22" x14ac:dyDescent="0.35">
      <c r="F90">
        <f t="shared" ref="F90:H90" si="54">F75</f>
        <v>0.34</v>
      </c>
      <c r="G90">
        <f t="shared" si="54"/>
        <v>0.65</v>
      </c>
      <c r="H90">
        <f t="shared" si="54"/>
        <v>0.42</v>
      </c>
    </row>
    <row r="93" spans="2:22" x14ac:dyDescent="0.35">
      <c r="B93" t="s">
        <v>14</v>
      </c>
      <c r="L93" s="35" t="s">
        <v>13</v>
      </c>
      <c r="M93" s="35"/>
      <c r="N93" s="35"/>
      <c r="T93" s="1" t="s">
        <v>12</v>
      </c>
    </row>
    <row r="94" spans="2:22" x14ac:dyDescent="0.35">
      <c r="B94" s="9">
        <v>0.1</v>
      </c>
      <c r="L94" s="29">
        <f>L78</f>
        <v>0.14349348899806208</v>
      </c>
      <c r="M94" s="29">
        <f t="shared" ref="M94:N94" si="55">M78</f>
        <v>0.11912845300278095</v>
      </c>
      <c r="N94" s="29">
        <f t="shared" si="55"/>
        <v>0.13698997396478266</v>
      </c>
      <c r="T94" s="28">
        <f>T78</f>
        <v>0.16418442899430807</v>
      </c>
      <c r="U94" s="23"/>
    </row>
    <row r="95" spans="2:22" x14ac:dyDescent="0.35">
      <c r="L95" s="29">
        <f t="shared" ref="L95:N95" si="56">L79</f>
        <v>0.14537057153777844</v>
      </c>
      <c r="M95" s="29">
        <f t="shared" si="56"/>
        <v>0.13241648254111243</v>
      </c>
      <c r="N95" s="29">
        <f t="shared" si="56"/>
        <v>0.1984218580703507</v>
      </c>
      <c r="T95" s="28">
        <f t="shared" ref="T95:T96" si="57">T79</f>
        <v>0.16634882016265293</v>
      </c>
      <c r="U95" s="23"/>
    </row>
    <row r="96" spans="2:22" x14ac:dyDescent="0.35">
      <c r="L96" s="29">
        <f t="shared" ref="L96:N96" si="58">L80</f>
        <v>7.070042728847431E-2</v>
      </c>
      <c r="M96" s="29">
        <f t="shared" si="58"/>
        <v>7.5621363123060295E-2</v>
      </c>
      <c r="N96" s="29">
        <f t="shared" si="58"/>
        <v>0.14631193360647346</v>
      </c>
      <c r="T96" s="28">
        <f t="shared" si="57"/>
        <v>0.15784603369437894</v>
      </c>
      <c r="U96" s="23"/>
    </row>
    <row r="97" spans="2:22" x14ac:dyDescent="0.35">
      <c r="T97" s="23"/>
      <c r="U97" s="29" t="s">
        <v>15</v>
      </c>
    </row>
    <row r="98" spans="2:22" x14ac:dyDescent="0.35">
      <c r="T98" s="23"/>
      <c r="U98" s="18">
        <f>V87*T94</f>
        <v>-0.13018888520486832</v>
      </c>
      <c r="V98" s="13"/>
    </row>
    <row r="99" spans="2:22" x14ac:dyDescent="0.35">
      <c r="T99" s="23"/>
      <c r="U99" s="18">
        <f t="shared" ref="U99:U100" si="59">V88*T95</f>
        <v>3.5062149790152507E-2</v>
      </c>
      <c r="V99" s="13"/>
    </row>
    <row r="100" spans="2:22" x14ac:dyDescent="0.35">
      <c r="T100" s="23"/>
      <c r="U100" s="18">
        <f t="shared" si="59"/>
        <v>-0.12684013487411971</v>
      </c>
      <c r="V100" s="13"/>
    </row>
    <row r="104" spans="2:22" ht="45.5" customHeight="1" x14ac:dyDescent="0.35">
      <c r="B104" s="47" t="s">
        <v>43</v>
      </c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</row>
    <row r="106" spans="2:22" x14ac:dyDescent="0.35">
      <c r="B106" s="35" t="s">
        <v>0</v>
      </c>
      <c r="C106" s="35"/>
      <c r="D106" s="35"/>
      <c r="E106" s="35"/>
      <c r="F106" s="35" t="s">
        <v>1</v>
      </c>
      <c r="G106" s="35"/>
      <c r="H106" s="35"/>
      <c r="I106" s="39" t="s">
        <v>2</v>
      </c>
      <c r="J106" s="40"/>
      <c r="K106" s="41"/>
      <c r="L106" s="35" t="s">
        <v>3</v>
      </c>
      <c r="M106" s="35"/>
      <c r="N106" s="35"/>
      <c r="O106" s="35" t="s">
        <v>4</v>
      </c>
      <c r="P106" s="35"/>
      <c r="Q106" s="35"/>
      <c r="R106" s="2" t="s">
        <v>5</v>
      </c>
      <c r="S106" s="2" t="s">
        <v>6</v>
      </c>
      <c r="T106" s="2" t="s">
        <v>7</v>
      </c>
      <c r="U106" s="2" t="s">
        <v>8</v>
      </c>
      <c r="V106" s="2" t="s">
        <v>9</v>
      </c>
    </row>
    <row r="107" spans="2:22" x14ac:dyDescent="0.35">
      <c r="B107">
        <f>B87</f>
        <v>1</v>
      </c>
      <c r="C107">
        <f t="shared" ref="C107:V107" si="60">C87</f>
        <v>0</v>
      </c>
      <c r="D107">
        <f t="shared" si="60"/>
        <v>1</v>
      </c>
      <c r="E107">
        <f t="shared" si="60"/>
        <v>1</v>
      </c>
      <c r="F107">
        <f t="shared" si="60"/>
        <v>0.94</v>
      </c>
      <c r="G107">
        <f t="shared" si="60"/>
        <v>0.24</v>
      </c>
      <c r="H107">
        <f t="shared" si="60"/>
        <v>0.18</v>
      </c>
      <c r="I107">
        <f t="shared" si="60"/>
        <v>0.26</v>
      </c>
      <c r="J107">
        <f t="shared" si="60"/>
        <v>0.79</v>
      </c>
      <c r="K107">
        <f t="shared" si="60"/>
        <v>0.38</v>
      </c>
      <c r="L107">
        <f t="shared" si="60"/>
        <v>1.56</v>
      </c>
      <c r="M107">
        <f t="shared" si="60"/>
        <v>1.83</v>
      </c>
      <c r="N107">
        <f t="shared" si="60"/>
        <v>1.63</v>
      </c>
      <c r="O107" s="23">
        <f t="shared" si="60"/>
        <v>0.82635335298099499</v>
      </c>
      <c r="P107" s="23">
        <f t="shared" si="60"/>
        <v>0.86176172682750596</v>
      </c>
      <c r="Q107" s="23">
        <f t="shared" si="60"/>
        <v>0.83616963877664108</v>
      </c>
      <c r="R107" s="21">
        <f t="shared" si="60"/>
        <v>0.45</v>
      </c>
      <c r="S107" s="23">
        <f t="shared" si="60"/>
        <v>0.5</v>
      </c>
      <c r="T107" s="23">
        <f t="shared" si="60"/>
        <v>0.79294294838021262</v>
      </c>
      <c r="U107" s="23">
        <f t="shared" si="60"/>
        <v>0</v>
      </c>
      <c r="V107" s="23">
        <f t="shared" si="60"/>
        <v>-0.79294294838021262</v>
      </c>
    </row>
    <row r="108" spans="2:22" x14ac:dyDescent="0.35">
      <c r="B108">
        <f t="shared" ref="B108:V108" si="61">B88</f>
        <v>1</v>
      </c>
      <c r="C108">
        <f t="shared" si="61"/>
        <v>0</v>
      </c>
      <c r="D108">
        <f t="shared" si="61"/>
        <v>0</v>
      </c>
      <c r="E108">
        <f t="shared" si="61"/>
        <v>1</v>
      </c>
      <c r="F108">
        <f t="shared" si="61"/>
        <v>0.95</v>
      </c>
      <c r="G108">
        <f t="shared" si="61"/>
        <v>0.73</v>
      </c>
      <c r="H108">
        <f t="shared" si="61"/>
        <v>0.55000000000000004</v>
      </c>
      <c r="L108">
        <f t="shared" si="61"/>
        <v>1.54</v>
      </c>
      <c r="M108">
        <f t="shared" si="61"/>
        <v>1.6800000000000002</v>
      </c>
      <c r="N108">
        <f t="shared" si="61"/>
        <v>0.98</v>
      </c>
      <c r="O108" s="23">
        <f t="shared" si="61"/>
        <v>0.82346472522088332</v>
      </c>
      <c r="P108" s="23">
        <f t="shared" si="61"/>
        <v>0.84290453111454733</v>
      </c>
      <c r="Q108" s="23">
        <f t="shared" si="61"/>
        <v>0.72710821634112954</v>
      </c>
      <c r="R108" s="21">
        <f t="shared" si="61"/>
        <v>0.43</v>
      </c>
      <c r="S108" s="23"/>
      <c r="T108" s="23">
        <f t="shared" si="61"/>
        <v>0.78922513693893737</v>
      </c>
      <c r="U108" s="23">
        <f t="shared" si="61"/>
        <v>1</v>
      </c>
      <c r="V108" s="23">
        <f t="shared" si="61"/>
        <v>0.21077486306106263</v>
      </c>
    </row>
    <row r="109" spans="2:22" x14ac:dyDescent="0.35">
      <c r="B109">
        <f t="shared" ref="B109:V109" si="62">B89</f>
        <v>1</v>
      </c>
      <c r="C109">
        <f t="shared" si="62"/>
        <v>1</v>
      </c>
      <c r="D109">
        <f t="shared" si="62"/>
        <v>0</v>
      </c>
      <c r="E109">
        <f t="shared" si="62"/>
        <v>1</v>
      </c>
      <c r="F109">
        <f t="shared" si="62"/>
        <v>0.02</v>
      </c>
      <c r="G109">
        <f t="shared" si="62"/>
        <v>0.15</v>
      </c>
      <c r="H109">
        <f t="shared" si="62"/>
        <v>0.65</v>
      </c>
      <c r="L109">
        <f t="shared" si="62"/>
        <v>2.4900000000000002</v>
      </c>
      <c r="M109">
        <f t="shared" si="62"/>
        <v>2.41</v>
      </c>
      <c r="N109">
        <f t="shared" si="62"/>
        <v>1.5299999999999998</v>
      </c>
      <c r="O109" s="23">
        <f t="shared" si="62"/>
        <v>0.92343780264818787</v>
      </c>
      <c r="P109" s="23">
        <f t="shared" si="62"/>
        <v>0.91758668187208714</v>
      </c>
      <c r="Q109" s="23">
        <f t="shared" si="62"/>
        <v>0.82200631421375348</v>
      </c>
      <c r="R109" s="21">
        <f t="shared" si="62"/>
        <v>0.12</v>
      </c>
      <c r="S109" s="23"/>
      <c r="T109" s="23">
        <f t="shared" si="62"/>
        <v>0.80356871760051474</v>
      </c>
      <c r="U109" s="23">
        <f t="shared" si="62"/>
        <v>0</v>
      </c>
      <c r="V109" s="23">
        <f t="shared" si="62"/>
        <v>-0.80356871760051474</v>
      </c>
    </row>
    <row r="110" spans="2:22" x14ac:dyDescent="0.35">
      <c r="F110">
        <f t="shared" ref="F110:H110" si="63">F90</f>
        <v>0.34</v>
      </c>
      <c r="G110">
        <f t="shared" si="63"/>
        <v>0.65</v>
      </c>
      <c r="H110">
        <f t="shared" si="63"/>
        <v>0.42</v>
      </c>
    </row>
    <row r="113" spans="1:24" x14ac:dyDescent="0.35">
      <c r="L113" s="35" t="s">
        <v>13</v>
      </c>
      <c r="M113" s="35"/>
      <c r="N113" s="35"/>
      <c r="O113" s="35" t="s">
        <v>16</v>
      </c>
      <c r="P113" s="35"/>
      <c r="Q113" s="35"/>
      <c r="T113" s="1" t="s">
        <v>12</v>
      </c>
    </row>
    <row r="114" spans="1:24" x14ac:dyDescent="0.35">
      <c r="L114" s="29">
        <f>L94</f>
        <v>0.14349348899806208</v>
      </c>
      <c r="M114" s="29">
        <f t="shared" ref="M114:N114" si="64">M94</f>
        <v>0.11912845300278095</v>
      </c>
      <c r="N114" s="29">
        <f t="shared" si="64"/>
        <v>0.13698997396478266</v>
      </c>
      <c r="O114" s="58">
        <f>R107*U118</f>
        <v>-5.8584998342190747E-2</v>
      </c>
      <c r="P114" s="58">
        <f>R107*U118</f>
        <v>-5.8584998342190747E-2</v>
      </c>
      <c r="Q114" s="58">
        <f>R107*U118</f>
        <v>-5.8584998342190747E-2</v>
      </c>
      <c r="T114" s="29">
        <f>T94</f>
        <v>0.16418442899430807</v>
      </c>
    </row>
    <row r="115" spans="1:24" x14ac:dyDescent="0.35">
      <c r="L115" s="29">
        <f t="shared" ref="L115:N115" si="65">L95</f>
        <v>0.14537057153777844</v>
      </c>
      <c r="M115" s="29">
        <f t="shared" si="65"/>
        <v>0.13241648254111243</v>
      </c>
      <c r="N115" s="29">
        <f t="shared" si="65"/>
        <v>0.1984218580703507</v>
      </c>
      <c r="O115" s="58">
        <f>R108*U119</f>
        <v>1.5076724409765577E-2</v>
      </c>
      <c r="P115" s="58">
        <f>R108*U119</f>
        <v>1.5076724409765577E-2</v>
      </c>
      <c r="Q115" s="58">
        <f>R108*U119</f>
        <v>1.5076724409765577E-2</v>
      </c>
      <c r="T115" s="29">
        <f t="shared" ref="T115:T116" si="66">T95</f>
        <v>0.16634882016265293</v>
      </c>
    </row>
    <row r="116" spans="1:24" x14ac:dyDescent="0.35">
      <c r="L116" s="29">
        <f t="shared" ref="L116:N116" si="67">L96</f>
        <v>7.070042728847431E-2</v>
      </c>
      <c r="M116" s="29">
        <f t="shared" si="67"/>
        <v>7.5621363123060295E-2</v>
      </c>
      <c r="N116" s="29">
        <f t="shared" si="67"/>
        <v>0.14631193360647346</v>
      </c>
      <c r="O116" s="58">
        <f>R109*U120</f>
        <v>-1.5220816184894365E-2</v>
      </c>
      <c r="P116" s="58">
        <f>R109*U120</f>
        <v>-1.5220816184894365E-2</v>
      </c>
      <c r="Q116" s="58">
        <f>R109*U120</f>
        <v>-1.5220816184894365E-2</v>
      </c>
      <c r="T116" s="29">
        <f t="shared" si="66"/>
        <v>0.15784603369437894</v>
      </c>
    </row>
    <row r="117" spans="1:24" x14ac:dyDescent="0.35">
      <c r="U117" s="1" t="s">
        <v>15</v>
      </c>
    </row>
    <row r="118" spans="1:24" x14ac:dyDescent="0.35">
      <c r="U118" s="28">
        <f>U98</f>
        <v>-0.13018888520486832</v>
      </c>
    </row>
    <row r="119" spans="1:24" x14ac:dyDescent="0.35">
      <c r="U119" s="28">
        <f t="shared" ref="U119:U120" si="68">U99</f>
        <v>3.5062149790152507E-2</v>
      </c>
    </row>
    <row r="120" spans="1:24" x14ac:dyDescent="0.35">
      <c r="U120" s="28">
        <f t="shared" si="68"/>
        <v>-0.12684013487411971</v>
      </c>
    </row>
    <row r="123" spans="1:24" ht="52" customHeight="1" x14ac:dyDescent="0.35">
      <c r="A123" s="36" t="s">
        <v>44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8"/>
    </row>
    <row r="126" spans="1:24" x14ac:dyDescent="0.35">
      <c r="B126" s="35" t="s">
        <v>0</v>
      </c>
      <c r="C126" s="35"/>
      <c r="D126" s="35"/>
      <c r="E126" s="35"/>
      <c r="F126" s="35" t="s">
        <v>1</v>
      </c>
      <c r="G126" s="35"/>
      <c r="H126" s="35"/>
      <c r="I126" s="39" t="s">
        <v>2</v>
      </c>
      <c r="J126" s="40"/>
      <c r="K126" s="41"/>
      <c r="L126" s="35" t="s">
        <v>3</v>
      </c>
      <c r="M126" s="35"/>
      <c r="N126" s="35"/>
      <c r="O126" s="35" t="s">
        <v>4</v>
      </c>
      <c r="P126" s="35"/>
      <c r="Q126" s="35"/>
      <c r="R126" s="2" t="s">
        <v>5</v>
      </c>
      <c r="S126" s="2" t="s">
        <v>6</v>
      </c>
      <c r="T126" s="2" t="s">
        <v>7</v>
      </c>
      <c r="U126" s="2" t="s">
        <v>8</v>
      </c>
      <c r="V126" s="2" t="s">
        <v>9</v>
      </c>
    </row>
    <row r="127" spans="1:24" x14ac:dyDescent="0.35">
      <c r="B127">
        <f>B107</f>
        <v>1</v>
      </c>
      <c r="C127">
        <f t="shared" ref="C127:V127" si="69">C107</f>
        <v>0</v>
      </c>
      <c r="D127">
        <f t="shared" si="69"/>
        <v>1</v>
      </c>
      <c r="E127">
        <f t="shared" si="69"/>
        <v>1</v>
      </c>
      <c r="F127">
        <f t="shared" si="69"/>
        <v>0.94</v>
      </c>
      <c r="G127">
        <f t="shared" si="69"/>
        <v>0.24</v>
      </c>
      <c r="H127">
        <f t="shared" si="69"/>
        <v>0.18</v>
      </c>
      <c r="I127">
        <f t="shared" si="69"/>
        <v>0.26</v>
      </c>
      <c r="J127">
        <f t="shared" si="69"/>
        <v>0.79</v>
      </c>
      <c r="K127">
        <f t="shared" si="69"/>
        <v>0.38</v>
      </c>
      <c r="L127">
        <f t="shared" si="69"/>
        <v>1.56</v>
      </c>
      <c r="M127">
        <f t="shared" si="69"/>
        <v>1.83</v>
      </c>
      <c r="N127">
        <f t="shared" si="69"/>
        <v>1.63</v>
      </c>
      <c r="O127" s="23">
        <f t="shared" si="69"/>
        <v>0.82635335298099499</v>
      </c>
      <c r="P127" s="23">
        <f t="shared" si="69"/>
        <v>0.86176172682750596</v>
      </c>
      <c r="Q127" s="23">
        <f t="shared" si="69"/>
        <v>0.83616963877664108</v>
      </c>
      <c r="R127" s="23">
        <f t="shared" si="69"/>
        <v>0.45</v>
      </c>
      <c r="S127" s="23">
        <f t="shared" si="69"/>
        <v>0.5</v>
      </c>
      <c r="T127" s="23">
        <f t="shared" si="69"/>
        <v>0.79294294838021262</v>
      </c>
      <c r="U127" s="23">
        <f t="shared" si="69"/>
        <v>0</v>
      </c>
      <c r="V127" s="23">
        <f t="shared" si="69"/>
        <v>-0.79294294838021262</v>
      </c>
    </row>
    <row r="128" spans="1:24" x14ac:dyDescent="0.35">
      <c r="B128">
        <f t="shared" ref="B128:V128" si="70">B108</f>
        <v>1</v>
      </c>
      <c r="C128">
        <f t="shared" si="70"/>
        <v>0</v>
      </c>
      <c r="D128">
        <f t="shared" si="70"/>
        <v>0</v>
      </c>
      <c r="E128">
        <f t="shared" si="70"/>
        <v>1</v>
      </c>
      <c r="F128">
        <f t="shared" si="70"/>
        <v>0.95</v>
      </c>
      <c r="G128">
        <f t="shared" si="70"/>
        <v>0.73</v>
      </c>
      <c r="H128">
        <f t="shared" si="70"/>
        <v>0.55000000000000004</v>
      </c>
      <c r="L128">
        <f t="shared" si="70"/>
        <v>1.54</v>
      </c>
      <c r="M128">
        <f t="shared" si="70"/>
        <v>1.6800000000000002</v>
      </c>
      <c r="N128">
        <f t="shared" si="70"/>
        <v>0.98</v>
      </c>
      <c r="O128" s="23">
        <f t="shared" si="70"/>
        <v>0.82346472522088332</v>
      </c>
      <c r="P128" s="23">
        <f t="shared" si="70"/>
        <v>0.84290453111454733</v>
      </c>
      <c r="Q128" s="23">
        <f t="shared" si="70"/>
        <v>0.72710821634112954</v>
      </c>
      <c r="R128" s="23">
        <f t="shared" si="70"/>
        <v>0.43</v>
      </c>
      <c r="S128" s="23"/>
      <c r="T128" s="23">
        <f t="shared" si="70"/>
        <v>0.78922513693893737</v>
      </c>
      <c r="U128" s="23">
        <f t="shared" si="70"/>
        <v>1</v>
      </c>
      <c r="V128" s="23">
        <f t="shared" si="70"/>
        <v>0.21077486306106263</v>
      </c>
    </row>
    <row r="129" spans="2:22" x14ac:dyDescent="0.35">
      <c r="B129">
        <f t="shared" ref="B129:V129" si="71">B109</f>
        <v>1</v>
      </c>
      <c r="C129">
        <f t="shared" si="71"/>
        <v>1</v>
      </c>
      <c r="D129">
        <f t="shared" si="71"/>
        <v>0</v>
      </c>
      <c r="E129">
        <f t="shared" si="71"/>
        <v>1</v>
      </c>
      <c r="F129">
        <f t="shared" si="71"/>
        <v>0.02</v>
      </c>
      <c r="G129">
        <f t="shared" si="71"/>
        <v>0.15</v>
      </c>
      <c r="H129">
        <f t="shared" si="71"/>
        <v>0.65</v>
      </c>
      <c r="L129">
        <f t="shared" si="71"/>
        <v>2.4900000000000002</v>
      </c>
      <c r="M129">
        <f t="shared" si="71"/>
        <v>2.41</v>
      </c>
      <c r="N129">
        <f t="shared" si="71"/>
        <v>1.5299999999999998</v>
      </c>
      <c r="O129" s="23">
        <f t="shared" si="71"/>
        <v>0.92343780264818787</v>
      </c>
      <c r="P129" s="23">
        <f t="shared" si="71"/>
        <v>0.91758668187208714</v>
      </c>
      <c r="Q129" s="23">
        <f t="shared" si="71"/>
        <v>0.82200631421375348</v>
      </c>
      <c r="R129" s="23">
        <f t="shared" si="71"/>
        <v>0.12</v>
      </c>
      <c r="S129" s="23"/>
      <c r="T129" s="23">
        <f t="shared" si="71"/>
        <v>0.80356871760051474</v>
      </c>
      <c r="U129" s="23">
        <f t="shared" si="71"/>
        <v>0</v>
      </c>
      <c r="V129" s="23">
        <f t="shared" si="71"/>
        <v>-0.80356871760051474</v>
      </c>
    </row>
    <row r="130" spans="2:22" x14ac:dyDescent="0.35">
      <c r="F130">
        <f t="shared" ref="F130:H130" si="72">F110</f>
        <v>0.34</v>
      </c>
      <c r="G130">
        <f t="shared" si="72"/>
        <v>0.65</v>
      </c>
      <c r="H130">
        <f t="shared" si="72"/>
        <v>0.42</v>
      </c>
    </row>
    <row r="134" spans="2:22" x14ac:dyDescent="0.35">
      <c r="L134" s="35" t="s">
        <v>13</v>
      </c>
      <c r="M134" s="35"/>
      <c r="N134" s="35"/>
      <c r="O134" s="35" t="s">
        <v>16</v>
      </c>
      <c r="P134" s="35"/>
      <c r="Q134" s="35"/>
      <c r="T134" s="1" t="s">
        <v>12</v>
      </c>
    </row>
    <row r="135" spans="2:22" x14ac:dyDescent="0.35">
      <c r="L135" s="21">
        <f>L114</f>
        <v>0.14349348899806208</v>
      </c>
      <c r="M135" s="21">
        <f t="shared" ref="M135:Q135" si="73">M114</f>
        <v>0.11912845300278095</v>
      </c>
      <c r="N135" s="21">
        <f t="shared" si="73"/>
        <v>0.13698997396478266</v>
      </c>
      <c r="O135" s="19">
        <f t="shared" si="73"/>
        <v>-5.8584998342190747E-2</v>
      </c>
      <c r="P135" s="19">
        <f t="shared" si="73"/>
        <v>-5.8584998342190747E-2</v>
      </c>
      <c r="Q135" s="19">
        <f t="shared" si="73"/>
        <v>-5.8584998342190747E-2</v>
      </c>
      <c r="T135" s="23">
        <f>T114</f>
        <v>0.16418442899430807</v>
      </c>
    </row>
    <row r="136" spans="2:22" x14ac:dyDescent="0.35">
      <c r="L136" s="21">
        <f t="shared" ref="L136:Q136" si="74">L115</f>
        <v>0.14537057153777844</v>
      </c>
      <c r="M136" s="21">
        <f t="shared" si="74"/>
        <v>0.13241648254111243</v>
      </c>
      <c r="N136" s="21">
        <f t="shared" si="74"/>
        <v>0.1984218580703507</v>
      </c>
      <c r="O136" s="19">
        <f t="shared" si="74"/>
        <v>1.5076724409765577E-2</v>
      </c>
      <c r="P136" s="19">
        <f t="shared" si="74"/>
        <v>1.5076724409765577E-2</v>
      </c>
      <c r="Q136" s="19">
        <f t="shared" si="74"/>
        <v>1.5076724409765577E-2</v>
      </c>
      <c r="T136" s="23">
        <f t="shared" ref="T136:T137" si="75">T115</f>
        <v>0.16634882016265293</v>
      </c>
    </row>
    <row r="137" spans="2:22" x14ac:dyDescent="0.35">
      <c r="L137" s="21">
        <f t="shared" ref="L137:Q137" si="76">L116</f>
        <v>7.070042728847431E-2</v>
      </c>
      <c r="M137" s="21">
        <f t="shared" si="76"/>
        <v>7.5621363123060295E-2</v>
      </c>
      <c r="N137" s="21">
        <f t="shared" si="76"/>
        <v>0.14631193360647346</v>
      </c>
      <c r="O137" s="19">
        <f t="shared" si="76"/>
        <v>-1.5220816184894365E-2</v>
      </c>
      <c r="P137" s="19">
        <f t="shared" si="76"/>
        <v>-1.5220816184894365E-2</v>
      </c>
      <c r="Q137" s="19">
        <f t="shared" si="76"/>
        <v>-1.5220816184894365E-2</v>
      </c>
      <c r="T137" s="23">
        <f t="shared" si="75"/>
        <v>0.15784603369437894</v>
      </c>
    </row>
    <row r="138" spans="2:22" x14ac:dyDescent="0.35">
      <c r="U138" s="1" t="s">
        <v>15</v>
      </c>
    </row>
    <row r="139" spans="2:22" x14ac:dyDescent="0.35">
      <c r="U139" s="23">
        <f>U118</f>
        <v>-0.13018888520486832</v>
      </c>
    </row>
    <row r="140" spans="2:22" x14ac:dyDescent="0.35">
      <c r="U140" s="23">
        <f t="shared" ref="U140:U141" si="77">U119</f>
        <v>3.5062149790152507E-2</v>
      </c>
    </row>
    <row r="141" spans="2:22" x14ac:dyDescent="0.35">
      <c r="M141" s="44" t="s">
        <v>17</v>
      </c>
      <c r="N141" s="44"/>
      <c r="O141" s="44"/>
      <c r="U141" s="23">
        <f t="shared" si="77"/>
        <v>-0.12684013487411971</v>
      </c>
    </row>
    <row r="142" spans="2:22" x14ac:dyDescent="0.35">
      <c r="M142" s="17">
        <f>L135*O135</f>
        <v>-8.4065658150666335E-3</v>
      </c>
      <c r="N142" s="17">
        <f t="shared" ref="N142:O142" si="78">M135*P135</f>
        <v>-6.97914022167567E-3</v>
      </c>
      <c r="O142" s="17">
        <f t="shared" si="78"/>
        <v>-8.0255573976235461E-3</v>
      </c>
    </row>
    <row r="143" spans="2:22" x14ac:dyDescent="0.35">
      <c r="M143" s="17">
        <f t="shared" ref="M143:M144" si="79">L136*O136</f>
        <v>2.191712044365197E-3</v>
      </c>
      <c r="N143" s="17">
        <f t="shared" ref="N143:N144" si="80">M136*P136</f>
        <v>1.9964068145828873E-3</v>
      </c>
      <c r="O143" s="17">
        <f t="shared" ref="O143:O144" si="81">N136*Q136</f>
        <v>2.9915516710002973E-3</v>
      </c>
    </row>
    <row r="144" spans="2:22" x14ac:dyDescent="0.35">
      <c r="M144" s="17">
        <f t="shared" si="79"/>
        <v>-1.0761182079513571E-3</v>
      </c>
      <c r="N144" s="17">
        <f t="shared" si="80"/>
        <v>-1.1510188677472501E-3</v>
      </c>
      <c r="O144" s="17">
        <f t="shared" si="81"/>
        <v>-2.2269870470806009E-3</v>
      </c>
    </row>
    <row r="146" spans="1:23" ht="92" customHeight="1" x14ac:dyDescent="0.35">
      <c r="A146" s="45" t="s">
        <v>18</v>
      </c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8" spans="1:23" ht="29.5" customHeight="1" x14ac:dyDescent="0.35">
      <c r="B148" s="43" t="s">
        <v>25</v>
      </c>
      <c r="C148" s="43"/>
      <c r="D148" s="43"/>
      <c r="E148" s="43"/>
      <c r="F148" s="43"/>
      <c r="G148" s="43"/>
      <c r="H148" s="43"/>
      <c r="I148" s="43"/>
    </row>
    <row r="149" spans="1:23" x14ac:dyDescent="0.35">
      <c r="B149" t="s">
        <v>5</v>
      </c>
      <c r="C149" s="43" t="s">
        <v>26</v>
      </c>
      <c r="D149" s="43"/>
      <c r="E149" s="43"/>
      <c r="F149" s="11" t="s">
        <v>27</v>
      </c>
      <c r="G149" t="s">
        <v>14</v>
      </c>
      <c r="H149" s="11"/>
      <c r="I149" t="s">
        <v>28</v>
      </c>
    </row>
    <row r="150" spans="1:23" x14ac:dyDescent="0.35">
      <c r="B150">
        <f>R127</f>
        <v>0.45</v>
      </c>
      <c r="C150" s="29">
        <f>O164</f>
        <v>0.82635335298099499</v>
      </c>
      <c r="D150" s="29">
        <f>O165</f>
        <v>0.82346472522088332</v>
      </c>
      <c r="E150" s="29">
        <f>O166</f>
        <v>0.92343780264818787</v>
      </c>
      <c r="F150" s="32">
        <f>U176</f>
        <v>-0.13018888520486832</v>
      </c>
      <c r="G150">
        <f>B94</f>
        <v>0.1</v>
      </c>
      <c r="H150" s="30"/>
      <c r="I150">
        <f t="array" ref="I150:I152">MMULT(C150:E152,F150:F152)</f>
        <v>-0.19583855370305631</v>
      </c>
      <c r="J150" s="23"/>
      <c r="K150" s="23"/>
      <c r="L150" s="23"/>
    </row>
    <row r="151" spans="1:23" x14ac:dyDescent="0.35">
      <c r="B151">
        <f t="shared" ref="B151:B152" si="82">R128</f>
        <v>0.43</v>
      </c>
      <c r="C151" s="29">
        <f>P164</f>
        <v>0.86176172682750596</v>
      </c>
      <c r="D151" s="29">
        <f>P165</f>
        <v>0.84290453111454733</v>
      </c>
      <c r="E151" s="29">
        <f>P166</f>
        <v>0.91758668187208714</v>
      </c>
      <c r="F151" s="20">
        <f>U177</f>
        <v>3.5062149790152507E-2</v>
      </c>
      <c r="G151">
        <f>B94</f>
        <v>0.1</v>
      </c>
      <c r="H151" s="20"/>
      <c r="I151">
        <v>-0.19902457208651025</v>
      </c>
      <c r="J151" s="23"/>
      <c r="K151" s="23"/>
      <c r="L151" s="23"/>
    </row>
    <row r="152" spans="1:23" x14ac:dyDescent="0.35">
      <c r="B152">
        <f t="shared" si="82"/>
        <v>0.12</v>
      </c>
      <c r="C152" s="29">
        <f>Q164</f>
        <v>0.83616963877664108</v>
      </c>
      <c r="D152" s="29">
        <f>Q165</f>
        <v>0.72710821634112954</v>
      </c>
      <c r="E152" s="29">
        <f t="shared" ref="E152" si="83">Q166</f>
        <v>0.82200631421375348</v>
      </c>
      <c r="F152" s="20">
        <f>U178</f>
        <v>-0.12684013487411971</v>
      </c>
      <c r="G152">
        <f>B94</f>
        <v>0.1</v>
      </c>
      <c r="H152" s="20"/>
      <c r="I152">
        <v>-0.18762940768173555</v>
      </c>
      <c r="J152" s="23"/>
      <c r="K152" s="23"/>
      <c r="L152" s="23"/>
    </row>
    <row r="153" spans="1:23" x14ac:dyDescent="0.35">
      <c r="C153" s="31"/>
      <c r="D153" s="31"/>
      <c r="E153" s="31" t="s">
        <v>31</v>
      </c>
      <c r="F153" s="20" t="s">
        <v>32</v>
      </c>
      <c r="G153" s="20"/>
      <c r="H153" s="20"/>
      <c r="I153" t="s">
        <v>32</v>
      </c>
      <c r="J153" s="23"/>
      <c r="K153" s="23"/>
      <c r="L153" s="23"/>
    </row>
    <row r="154" spans="1:23" x14ac:dyDescent="0.35">
      <c r="C154" s="3"/>
      <c r="D154" s="3"/>
      <c r="E154" s="3"/>
    </row>
    <row r="155" spans="1:23" x14ac:dyDescent="0.35">
      <c r="B155" s="39" t="s">
        <v>29</v>
      </c>
      <c r="C155" s="40"/>
      <c r="D155" s="40"/>
      <c r="E155" s="40"/>
      <c r="F155" s="40"/>
      <c r="G155" s="40"/>
      <c r="H155" s="40"/>
      <c r="I155" s="41"/>
    </row>
    <row r="156" spans="1:23" x14ac:dyDescent="0.35">
      <c r="B156" s="53" t="s">
        <v>1</v>
      </c>
      <c r="C156" s="53"/>
      <c r="D156" s="53"/>
      <c r="E156" s="40" t="s">
        <v>0</v>
      </c>
      <c r="F156" s="40"/>
      <c r="G156" s="40"/>
      <c r="H156" s="54" t="s">
        <v>30</v>
      </c>
      <c r="I156" s="54"/>
      <c r="J156" s="54"/>
      <c r="K156" s="15" t="s">
        <v>14</v>
      </c>
      <c r="L156" t="s">
        <v>28</v>
      </c>
    </row>
    <row r="157" spans="1:23" x14ac:dyDescent="0.35">
      <c r="B157">
        <f>F127</f>
        <v>0.94</v>
      </c>
      <c r="C157">
        <f t="shared" ref="C157:D157" si="84">G127</f>
        <v>0.24</v>
      </c>
      <c r="D157">
        <f t="shared" si="84"/>
        <v>0.18</v>
      </c>
      <c r="E157" s="16">
        <f>B164</f>
        <v>1</v>
      </c>
      <c r="F157" s="16">
        <f>B165</f>
        <v>1</v>
      </c>
      <c r="G157" s="16">
        <f>B166</f>
        <v>1</v>
      </c>
      <c r="H157" s="30">
        <f>M178</f>
        <v>-8.4065658150666335E-3</v>
      </c>
      <c r="I157" s="30">
        <f t="shared" ref="I157:J157" si="85">N178</f>
        <v>-6.97914022167567E-3</v>
      </c>
      <c r="J157" s="30">
        <f t="shared" si="85"/>
        <v>-8.0255573976235461E-3</v>
      </c>
      <c r="K157">
        <f>G150</f>
        <v>0.1</v>
      </c>
      <c r="L157" s="20">
        <f t="array" ref="L157:N160">MMULT(E157:G160,H157:J159)</f>
        <v>-7.2909719786527927E-3</v>
      </c>
      <c r="M157" s="20">
        <v>-6.1337522748400328E-3</v>
      </c>
      <c r="N157" s="20">
        <v>-7.2609927737038501E-3</v>
      </c>
    </row>
    <row r="158" spans="1:23" x14ac:dyDescent="0.35">
      <c r="B158">
        <f>F128</f>
        <v>0.95</v>
      </c>
      <c r="C158">
        <f t="shared" ref="C158:D160" si="86">G128</f>
        <v>0.73</v>
      </c>
      <c r="D158">
        <f t="shared" si="86"/>
        <v>0.55000000000000004</v>
      </c>
      <c r="E158" s="16">
        <f>C164</f>
        <v>0</v>
      </c>
      <c r="F158" s="16">
        <f>C165</f>
        <v>0</v>
      </c>
      <c r="G158" s="16">
        <f>C166</f>
        <v>1</v>
      </c>
      <c r="H158" s="30">
        <f t="shared" ref="H158:H159" si="87">M179</f>
        <v>2.191712044365197E-3</v>
      </c>
      <c r="I158" s="30">
        <f t="shared" ref="I158:I159" si="88">N179</f>
        <v>1.9964068145828873E-3</v>
      </c>
      <c r="J158" s="30">
        <f t="shared" ref="J158:J159" si="89">O179</f>
        <v>2.9915516710002973E-3</v>
      </c>
      <c r="K158">
        <f>G151</f>
        <v>0.1</v>
      </c>
      <c r="L158" s="20">
        <v>-1.0761182079513571E-3</v>
      </c>
      <c r="M158" s="20">
        <v>-1.1510188677472501E-3</v>
      </c>
      <c r="N158" s="20">
        <v>-2.2269870470806009E-3</v>
      </c>
    </row>
    <row r="159" spans="1:23" x14ac:dyDescent="0.35">
      <c r="B159">
        <f>F129</f>
        <v>0.02</v>
      </c>
      <c r="C159">
        <f t="shared" si="86"/>
        <v>0.15</v>
      </c>
      <c r="D159">
        <f t="shared" si="86"/>
        <v>0.65</v>
      </c>
      <c r="E159" s="16">
        <f>D164</f>
        <v>1</v>
      </c>
      <c r="F159" s="16">
        <f>D165</f>
        <v>0</v>
      </c>
      <c r="G159" s="16">
        <f>D166</f>
        <v>0</v>
      </c>
      <c r="H159" s="30">
        <f t="shared" si="87"/>
        <v>-1.0761182079513571E-3</v>
      </c>
      <c r="I159" s="30">
        <f t="shared" si="88"/>
        <v>-1.1510188677472501E-3</v>
      </c>
      <c r="J159" s="30">
        <f t="shared" si="89"/>
        <v>-2.2269870470806009E-3</v>
      </c>
      <c r="K159">
        <f>G152</f>
        <v>0.1</v>
      </c>
      <c r="L159" s="20">
        <v>-8.4065658150666335E-3</v>
      </c>
      <c r="M159" s="20">
        <v>-6.97914022167567E-3</v>
      </c>
      <c r="N159" s="20">
        <v>-8.0255573976235461E-3</v>
      </c>
    </row>
    <row r="160" spans="1:23" x14ac:dyDescent="0.35">
      <c r="B160">
        <f>F130</f>
        <v>0.34</v>
      </c>
      <c r="C160">
        <f t="shared" si="86"/>
        <v>0.65</v>
      </c>
      <c r="D160">
        <f t="shared" si="86"/>
        <v>0.42</v>
      </c>
      <c r="E160" s="16">
        <f>E164</f>
        <v>1</v>
      </c>
      <c r="F160" s="16">
        <f>E165</f>
        <v>1</v>
      </c>
      <c r="G160" s="16">
        <f>E166</f>
        <v>1</v>
      </c>
      <c r="H160" s="3"/>
      <c r="I160" s="3"/>
      <c r="J160" s="3"/>
      <c r="L160" s="20">
        <v>-7.2909719786527927E-3</v>
      </c>
      <c r="M160" s="20">
        <v>-6.1337522748400328E-3</v>
      </c>
      <c r="N160" s="20">
        <v>-7.2609927737038501E-3</v>
      </c>
    </row>
    <row r="161" spans="2:22" x14ac:dyDescent="0.35">
      <c r="C161" s="3"/>
      <c r="D161" s="3"/>
      <c r="E161" s="3"/>
      <c r="G161" t="s">
        <v>33</v>
      </c>
      <c r="H161" t="s">
        <v>34</v>
      </c>
      <c r="L161" t="s">
        <v>33</v>
      </c>
    </row>
    <row r="163" spans="2:22" x14ac:dyDescent="0.35">
      <c r="B163" s="35" t="s">
        <v>0</v>
      </c>
      <c r="C163" s="35"/>
      <c r="D163" s="35"/>
      <c r="E163" s="35"/>
      <c r="F163" s="35" t="s">
        <v>1</v>
      </c>
      <c r="G163" s="35"/>
      <c r="H163" s="35"/>
      <c r="I163" s="39" t="s">
        <v>2</v>
      </c>
      <c r="J163" s="40"/>
      <c r="K163" s="41"/>
      <c r="L163" s="35" t="s">
        <v>3</v>
      </c>
      <c r="M163" s="35"/>
      <c r="N163" s="35"/>
      <c r="O163" s="35" t="s">
        <v>4</v>
      </c>
      <c r="P163" s="35"/>
      <c r="Q163" s="35"/>
      <c r="R163" s="2" t="s">
        <v>5</v>
      </c>
      <c r="S163" s="2" t="s">
        <v>6</v>
      </c>
      <c r="T163" s="2" t="s">
        <v>7</v>
      </c>
      <c r="U163" s="2" t="s">
        <v>8</v>
      </c>
      <c r="V163" s="2" t="s">
        <v>9</v>
      </c>
    </row>
    <row r="164" spans="2:22" x14ac:dyDescent="0.35">
      <c r="B164" s="8">
        <f t="shared" ref="B164:E166" si="90">B127</f>
        <v>1</v>
      </c>
      <c r="C164" s="8">
        <f t="shared" si="90"/>
        <v>0</v>
      </c>
      <c r="D164" s="8">
        <f t="shared" si="90"/>
        <v>1</v>
      </c>
      <c r="E164" s="8">
        <f t="shared" si="90"/>
        <v>1</v>
      </c>
      <c r="F164" s="22">
        <f>F127+(L157*$K$157)</f>
        <v>0.93927090280213466</v>
      </c>
      <c r="G164" s="22">
        <f t="shared" ref="G164:H164" si="91">G127+(M157*$K$157)</f>
        <v>0.23938662477251599</v>
      </c>
      <c r="H164" s="22">
        <f t="shared" si="91"/>
        <v>0.17927390072262961</v>
      </c>
      <c r="I164">
        <f t="shared" ref="I164:Q164" si="92">I127</f>
        <v>0.26</v>
      </c>
      <c r="J164">
        <f t="shared" si="92"/>
        <v>0.79</v>
      </c>
      <c r="K164">
        <f t="shared" si="92"/>
        <v>0.38</v>
      </c>
      <c r="L164">
        <f t="shared" si="92"/>
        <v>1.56</v>
      </c>
      <c r="M164">
        <f t="shared" si="92"/>
        <v>1.83</v>
      </c>
      <c r="N164">
        <f t="shared" si="92"/>
        <v>1.63</v>
      </c>
      <c r="O164" s="21">
        <f t="shared" si="92"/>
        <v>0.82635335298099499</v>
      </c>
      <c r="P164" s="21">
        <f t="shared" si="92"/>
        <v>0.86176172682750596</v>
      </c>
      <c r="Q164" s="21">
        <f t="shared" si="92"/>
        <v>0.83616963877664108</v>
      </c>
      <c r="R164" s="22">
        <f>B150+(I150*G150)</f>
        <v>0.43041614462969435</v>
      </c>
      <c r="S164" s="23">
        <f t="shared" ref="S164:V166" si="93">S127</f>
        <v>0.5</v>
      </c>
      <c r="T164" s="23">
        <f t="shared" si="93"/>
        <v>0.79294294838021262</v>
      </c>
      <c r="U164" s="23">
        <f t="shared" si="93"/>
        <v>0</v>
      </c>
      <c r="V164" s="23">
        <f t="shared" si="93"/>
        <v>-0.79294294838021262</v>
      </c>
    </row>
    <row r="165" spans="2:22" x14ac:dyDescent="0.35">
      <c r="B165" s="8">
        <f t="shared" si="90"/>
        <v>1</v>
      </c>
      <c r="C165" s="8">
        <f t="shared" si="90"/>
        <v>0</v>
      </c>
      <c r="D165" s="8">
        <f t="shared" si="90"/>
        <v>0</v>
      </c>
      <c r="E165" s="8">
        <f t="shared" si="90"/>
        <v>1</v>
      </c>
      <c r="F165" s="22">
        <f>F128+(L158*$K$157)</f>
        <v>0.94989238817920485</v>
      </c>
      <c r="G165" s="22">
        <f t="shared" ref="G165:H167" si="94">G128+(M158*$K$157)</f>
        <v>0.72988489811322521</v>
      </c>
      <c r="H165" s="22">
        <f t="shared" si="94"/>
        <v>0.54977730129529201</v>
      </c>
      <c r="L165">
        <f t="shared" ref="L165:Q166" si="95">L128</f>
        <v>1.54</v>
      </c>
      <c r="M165">
        <f t="shared" si="95"/>
        <v>1.6800000000000002</v>
      </c>
      <c r="N165">
        <f t="shared" si="95"/>
        <v>0.98</v>
      </c>
      <c r="O165" s="21">
        <f t="shared" si="95"/>
        <v>0.82346472522088332</v>
      </c>
      <c r="P165" s="21">
        <f t="shared" si="95"/>
        <v>0.84290453111454733</v>
      </c>
      <c r="Q165" s="21">
        <f t="shared" si="95"/>
        <v>0.72710821634112954</v>
      </c>
      <c r="R165" s="22">
        <f t="shared" ref="R165:R166" si="96">B151+(I151*G151)</f>
        <v>0.41009754279134897</v>
      </c>
      <c r="S165" s="23">
        <f t="shared" si="93"/>
        <v>0</v>
      </c>
      <c r="T165" s="23">
        <f t="shared" si="93"/>
        <v>0.78922513693893737</v>
      </c>
      <c r="U165" s="23">
        <f t="shared" si="93"/>
        <v>1</v>
      </c>
      <c r="V165" s="23">
        <f t="shared" si="93"/>
        <v>0.21077486306106263</v>
      </c>
    </row>
    <row r="166" spans="2:22" x14ac:dyDescent="0.35">
      <c r="B166" s="8">
        <f t="shared" si="90"/>
        <v>1</v>
      </c>
      <c r="C166" s="8">
        <f t="shared" si="90"/>
        <v>1</v>
      </c>
      <c r="D166" s="8">
        <f t="shared" si="90"/>
        <v>0</v>
      </c>
      <c r="E166" s="8">
        <f t="shared" si="90"/>
        <v>1</v>
      </c>
      <c r="F166" s="22">
        <f>F129+(L159*$K$157)</f>
        <v>1.9159343418493336E-2</v>
      </c>
      <c r="G166" s="22">
        <f t="shared" si="94"/>
        <v>0.14930208597783243</v>
      </c>
      <c r="H166" s="22">
        <f t="shared" si="94"/>
        <v>0.64919744426023762</v>
      </c>
      <c r="L166">
        <f t="shared" si="95"/>
        <v>2.4900000000000002</v>
      </c>
      <c r="M166">
        <f t="shared" si="95"/>
        <v>2.41</v>
      </c>
      <c r="N166">
        <f t="shared" si="95"/>
        <v>1.5299999999999998</v>
      </c>
      <c r="O166" s="21">
        <f t="shared" si="95"/>
        <v>0.92343780264818787</v>
      </c>
      <c r="P166" s="21">
        <f t="shared" si="95"/>
        <v>0.91758668187208714</v>
      </c>
      <c r="Q166" s="21">
        <f t="shared" si="95"/>
        <v>0.82200631421375348</v>
      </c>
      <c r="R166" s="22">
        <f t="shared" si="96"/>
        <v>0.10123705923182644</v>
      </c>
      <c r="S166" s="23">
        <f t="shared" si="93"/>
        <v>0</v>
      </c>
      <c r="T166" s="23">
        <f t="shared" si="93"/>
        <v>0.80356871760051474</v>
      </c>
      <c r="U166" s="23">
        <f t="shared" si="93"/>
        <v>0</v>
      </c>
      <c r="V166" s="23">
        <f t="shared" si="93"/>
        <v>-0.80356871760051474</v>
      </c>
    </row>
    <row r="167" spans="2:22" x14ac:dyDescent="0.35">
      <c r="F167" s="22">
        <f>F130+(L160*$K$157)</f>
        <v>0.33927090280213473</v>
      </c>
      <c r="G167" s="22">
        <f t="shared" si="94"/>
        <v>0.64938662477251596</v>
      </c>
      <c r="H167" s="22">
        <f t="shared" si="94"/>
        <v>0.4192739007226296</v>
      </c>
    </row>
    <row r="171" spans="2:22" x14ac:dyDescent="0.35">
      <c r="L171" s="35" t="s">
        <v>13</v>
      </c>
      <c r="M171" s="35"/>
      <c r="N171" s="35"/>
      <c r="O171" s="35" t="s">
        <v>16</v>
      </c>
      <c r="P171" s="35"/>
      <c r="Q171" s="35"/>
      <c r="T171" s="1" t="s">
        <v>12</v>
      </c>
    </row>
    <row r="172" spans="2:22" x14ac:dyDescent="0.35">
      <c r="L172" s="23">
        <f>L135</f>
        <v>0.14349348899806208</v>
      </c>
      <c r="M172" s="23">
        <f t="shared" ref="M172:Q172" si="97">M135</f>
        <v>0.11912845300278095</v>
      </c>
      <c r="N172" s="23">
        <f t="shared" si="97"/>
        <v>0.13698997396478266</v>
      </c>
      <c r="O172" s="20">
        <f t="shared" si="97"/>
        <v>-5.8584998342190747E-2</v>
      </c>
      <c r="P172" s="20">
        <f t="shared" si="97"/>
        <v>-5.8584998342190747E-2</v>
      </c>
      <c r="Q172" s="20">
        <f t="shared" si="97"/>
        <v>-5.8584998342190747E-2</v>
      </c>
      <c r="T172">
        <f>T135</f>
        <v>0.16418442899430807</v>
      </c>
    </row>
    <row r="173" spans="2:22" x14ac:dyDescent="0.35">
      <c r="L173" s="23">
        <f t="shared" ref="L173:Q173" si="98">L136</f>
        <v>0.14537057153777844</v>
      </c>
      <c r="M173" s="23">
        <f t="shared" si="98"/>
        <v>0.13241648254111243</v>
      </c>
      <c r="N173" s="23">
        <f t="shared" si="98"/>
        <v>0.1984218580703507</v>
      </c>
      <c r="O173" s="20">
        <f t="shared" si="98"/>
        <v>1.5076724409765577E-2</v>
      </c>
      <c r="P173" s="20">
        <f t="shared" si="98"/>
        <v>1.5076724409765577E-2</v>
      </c>
      <c r="Q173" s="20">
        <f t="shared" si="98"/>
        <v>1.5076724409765577E-2</v>
      </c>
      <c r="T173">
        <f>T136</f>
        <v>0.16634882016265293</v>
      </c>
    </row>
    <row r="174" spans="2:22" x14ac:dyDescent="0.35">
      <c r="L174" s="23">
        <f t="shared" ref="L174:Q174" si="99">L137</f>
        <v>7.070042728847431E-2</v>
      </c>
      <c r="M174" s="23">
        <f t="shared" si="99"/>
        <v>7.5621363123060295E-2</v>
      </c>
      <c r="N174" s="23">
        <f t="shared" si="99"/>
        <v>0.14631193360647346</v>
      </c>
      <c r="O174" s="20">
        <f t="shared" si="99"/>
        <v>-1.5220816184894365E-2</v>
      </c>
      <c r="P174" s="20">
        <f t="shared" si="99"/>
        <v>-1.5220816184894365E-2</v>
      </c>
      <c r="Q174" s="20">
        <f t="shared" si="99"/>
        <v>-1.5220816184894365E-2</v>
      </c>
      <c r="T174">
        <f>T137</f>
        <v>0.15784603369437894</v>
      </c>
    </row>
    <row r="175" spans="2:22" x14ac:dyDescent="0.35">
      <c r="U175" s="8" t="s">
        <v>15</v>
      </c>
    </row>
    <row r="176" spans="2:22" x14ac:dyDescent="0.35">
      <c r="C176" s="43" t="s">
        <v>19</v>
      </c>
      <c r="D176" s="43"/>
      <c r="U176" s="21">
        <f>U139</f>
        <v>-0.13018888520486832</v>
      </c>
    </row>
    <row r="177" spans="2:22" x14ac:dyDescent="0.35">
      <c r="C177" s="9">
        <f>B94</f>
        <v>0.1</v>
      </c>
      <c r="M177" s="42" t="s">
        <v>17</v>
      </c>
      <c r="N177" s="42"/>
      <c r="O177" s="42"/>
      <c r="P177" s="11"/>
      <c r="Q177" s="11"/>
      <c r="U177" s="21">
        <f>U140</f>
        <v>3.5062149790152507E-2</v>
      </c>
    </row>
    <row r="178" spans="2:22" x14ac:dyDescent="0.35">
      <c r="M178" s="27">
        <f>M142</f>
        <v>-8.4065658150666335E-3</v>
      </c>
      <c r="N178" s="27">
        <f t="shared" ref="N178:O178" si="100">N142</f>
        <v>-6.97914022167567E-3</v>
      </c>
      <c r="O178" s="27">
        <f t="shared" si="100"/>
        <v>-8.0255573976235461E-3</v>
      </c>
      <c r="U178" s="21">
        <f>U141</f>
        <v>-0.12684013487411971</v>
      </c>
    </row>
    <row r="179" spans="2:22" x14ac:dyDescent="0.35">
      <c r="M179" s="27">
        <f t="shared" ref="M179:O179" si="101">M143</f>
        <v>2.191712044365197E-3</v>
      </c>
      <c r="N179" s="27">
        <f t="shared" si="101"/>
        <v>1.9964068145828873E-3</v>
      </c>
      <c r="O179" s="27">
        <f t="shared" si="101"/>
        <v>2.9915516710002973E-3</v>
      </c>
    </row>
    <row r="180" spans="2:22" x14ac:dyDescent="0.35">
      <c r="M180" s="27">
        <f t="shared" ref="M180:O180" si="102">M144</f>
        <v>-1.0761182079513571E-3</v>
      </c>
      <c r="N180" s="27">
        <f t="shared" si="102"/>
        <v>-1.1510188677472501E-3</v>
      </c>
      <c r="O180" s="27">
        <f t="shared" si="102"/>
        <v>-2.2269870470806009E-3</v>
      </c>
    </row>
    <row r="186" spans="2:22" ht="85" customHeight="1" x14ac:dyDescent="0.35">
      <c r="C186" s="47" t="s">
        <v>35</v>
      </c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90" spans="2:22" x14ac:dyDescent="0.35">
      <c r="B190" t="s">
        <v>37</v>
      </c>
      <c r="C190" t="s">
        <v>2</v>
      </c>
      <c r="D190" t="s">
        <v>39</v>
      </c>
      <c r="E190" t="s">
        <v>14</v>
      </c>
    </row>
    <row r="191" spans="2:22" x14ac:dyDescent="0.35">
      <c r="C191">
        <f>I164</f>
        <v>0.26</v>
      </c>
      <c r="D191" s="20">
        <f>SUM(M224:M226)</f>
        <v>-7.2909719786527927E-3</v>
      </c>
      <c r="E191">
        <f>C217</f>
        <v>0.1</v>
      </c>
    </row>
    <row r="192" spans="2:22" x14ac:dyDescent="0.35">
      <c r="C192">
        <f>J164</f>
        <v>0.79</v>
      </c>
      <c r="D192" s="20">
        <f>SUM(N224:N226)</f>
        <v>-6.1337522748400328E-3</v>
      </c>
      <c r="E192">
        <f>C217</f>
        <v>0.1</v>
      </c>
    </row>
    <row r="193" spans="2:22" x14ac:dyDescent="0.35">
      <c r="C193">
        <f>K164</f>
        <v>0.38</v>
      </c>
      <c r="D193" s="20">
        <f>SUM(O224:O226)</f>
        <v>-7.2609927737038501E-3</v>
      </c>
      <c r="E193">
        <f>C217</f>
        <v>0.1</v>
      </c>
    </row>
    <row r="196" spans="2:22" x14ac:dyDescent="0.35">
      <c r="B196" t="s">
        <v>38</v>
      </c>
      <c r="C196" t="s">
        <v>6</v>
      </c>
      <c r="D196" t="s">
        <v>39</v>
      </c>
      <c r="E196" t="s">
        <v>14</v>
      </c>
    </row>
    <row r="197" spans="2:22" x14ac:dyDescent="0.35">
      <c r="C197" s="23">
        <f>S164</f>
        <v>0.5</v>
      </c>
      <c r="D197" s="23">
        <f>SUM(U176:U178)</f>
        <v>-0.22196687028883552</v>
      </c>
      <c r="E197">
        <f>C217</f>
        <v>0.1</v>
      </c>
    </row>
    <row r="205" spans="2:22" x14ac:dyDescent="0.35">
      <c r="B205" s="35" t="s">
        <v>0</v>
      </c>
      <c r="C205" s="35"/>
      <c r="D205" s="35"/>
      <c r="E205" s="35"/>
      <c r="F205" s="35" t="s">
        <v>1</v>
      </c>
      <c r="G205" s="35"/>
      <c r="H205" s="35"/>
      <c r="I205" s="39" t="s">
        <v>2</v>
      </c>
      <c r="J205" s="40"/>
      <c r="K205" s="41"/>
      <c r="L205" s="35" t="s">
        <v>3</v>
      </c>
      <c r="M205" s="35"/>
      <c r="N205" s="35"/>
      <c r="O205" s="35" t="s">
        <v>4</v>
      </c>
      <c r="P205" s="35"/>
      <c r="Q205" s="35"/>
      <c r="R205" s="2" t="s">
        <v>5</v>
      </c>
      <c r="S205" s="2" t="s">
        <v>6</v>
      </c>
      <c r="T205" s="2" t="s">
        <v>7</v>
      </c>
      <c r="U205" s="2" t="s">
        <v>8</v>
      </c>
      <c r="V205" s="2" t="s">
        <v>9</v>
      </c>
    </row>
    <row r="206" spans="2:22" x14ac:dyDescent="0.35">
      <c r="B206">
        <f>B164</f>
        <v>1</v>
      </c>
      <c r="C206">
        <f t="shared" ref="C206:V206" si="103">C164</f>
        <v>0</v>
      </c>
      <c r="D206">
        <f t="shared" si="103"/>
        <v>1</v>
      </c>
      <c r="E206">
        <f t="shared" si="103"/>
        <v>1</v>
      </c>
      <c r="F206" s="23">
        <f t="shared" si="103"/>
        <v>0.93927090280213466</v>
      </c>
      <c r="G206" s="23">
        <f t="shared" si="103"/>
        <v>0.23938662477251599</v>
      </c>
      <c r="H206" s="23">
        <f t="shared" si="103"/>
        <v>0.17927390072262961</v>
      </c>
      <c r="I206" s="22">
        <f>C191+(D191*E191)</f>
        <v>0.25927090280213472</v>
      </c>
      <c r="J206" s="22">
        <f>C192+(D192*E192)</f>
        <v>0.78938662477251598</v>
      </c>
      <c r="K206" s="22">
        <f>C193+(D193*E193)</f>
        <v>0.37927390072262962</v>
      </c>
      <c r="L206">
        <f t="shared" si="103"/>
        <v>1.56</v>
      </c>
      <c r="M206">
        <f t="shared" si="103"/>
        <v>1.83</v>
      </c>
      <c r="N206">
        <f t="shared" si="103"/>
        <v>1.63</v>
      </c>
      <c r="O206" s="23">
        <f t="shared" si="103"/>
        <v>0.82635335298099499</v>
      </c>
      <c r="P206" s="23">
        <f t="shared" si="103"/>
        <v>0.86176172682750596</v>
      </c>
      <c r="Q206" s="23">
        <f t="shared" si="103"/>
        <v>0.83616963877664108</v>
      </c>
      <c r="R206" s="23">
        <f t="shared" si="103"/>
        <v>0.43041614462969435</v>
      </c>
      <c r="S206" s="22">
        <f>C197+(D197*E197)</f>
        <v>0.47780331297111645</v>
      </c>
      <c r="T206" s="23">
        <f t="shared" si="103"/>
        <v>0.79294294838021262</v>
      </c>
      <c r="U206" s="23">
        <f t="shared" si="103"/>
        <v>0</v>
      </c>
      <c r="V206" s="23">
        <f t="shared" si="103"/>
        <v>-0.79294294838021262</v>
      </c>
    </row>
    <row r="207" spans="2:22" x14ac:dyDescent="0.35">
      <c r="B207">
        <f t="shared" ref="B207:V207" si="104">B165</f>
        <v>1</v>
      </c>
      <c r="C207">
        <f t="shared" si="104"/>
        <v>0</v>
      </c>
      <c r="D207">
        <f t="shared" si="104"/>
        <v>0</v>
      </c>
      <c r="E207">
        <f t="shared" si="104"/>
        <v>1</v>
      </c>
      <c r="F207" s="23">
        <f t="shared" si="104"/>
        <v>0.94989238817920485</v>
      </c>
      <c r="G207" s="23">
        <f t="shared" si="104"/>
        <v>0.72988489811322521</v>
      </c>
      <c r="H207" s="23">
        <f t="shared" si="104"/>
        <v>0.54977730129529201</v>
      </c>
      <c r="L207">
        <f t="shared" si="104"/>
        <v>1.54</v>
      </c>
      <c r="M207">
        <f t="shared" si="104"/>
        <v>1.6800000000000002</v>
      </c>
      <c r="N207">
        <f t="shared" si="104"/>
        <v>0.98</v>
      </c>
      <c r="O207" s="23">
        <f t="shared" si="104"/>
        <v>0.82346472522088332</v>
      </c>
      <c r="P207" s="23">
        <f t="shared" si="104"/>
        <v>0.84290453111454733</v>
      </c>
      <c r="Q207" s="23">
        <f t="shared" si="104"/>
        <v>0.72710821634112954</v>
      </c>
      <c r="R207" s="23">
        <f t="shared" si="104"/>
        <v>0.41009754279134897</v>
      </c>
      <c r="S207" s="23"/>
      <c r="T207" s="23">
        <f t="shared" si="104"/>
        <v>0.78922513693893737</v>
      </c>
      <c r="U207" s="23">
        <f t="shared" si="104"/>
        <v>1</v>
      </c>
      <c r="V207" s="23">
        <f t="shared" si="104"/>
        <v>0.21077486306106263</v>
      </c>
    </row>
    <row r="208" spans="2:22" x14ac:dyDescent="0.35">
      <c r="B208">
        <f t="shared" ref="B208:V208" si="105">B166</f>
        <v>1</v>
      </c>
      <c r="C208">
        <f t="shared" si="105"/>
        <v>1</v>
      </c>
      <c r="D208">
        <f t="shared" si="105"/>
        <v>0</v>
      </c>
      <c r="E208">
        <f t="shared" si="105"/>
        <v>1</v>
      </c>
      <c r="F208" s="23">
        <f t="shared" si="105"/>
        <v>1.9159343418493336E-2</v>
      </c>
      <c r="G208" s="23">
        <f t="shared" si="105"/>
        <v>0.14930208597783243</v>
      </c>
      <c r="H208" s="23">
        <f t="shared" si="105"/>
        <v>0.64919744426023762</v>
      </c>
      <c r="L208">
        <f t="shared" si="105"/>
        <v>2.4900000000000002</v>
      </c>
      <c r="M208">
        <f t="shared" si="105"/>
        <v>2.41</v>
      </c>
      <c r="N208">
        <f t="shared" si="105"/>
        <v>1.5299999999999998</v>
      </c>
      <c r="O208" s="23">
        <f t="shared" si="105"/>
        <v>0.92343780264818787</v>
      </c>
      <c r="P208" s="23">
        <f t="shared" si="105"/>
        <v>0.91758668187208714</v>
      </c>
      <c r="Q208" s="23">
        <f t="shared" si="105"/>
        <v>0.82200631421375348</v>
      </c>
      <c r="R208" s="23">
        <f t="shared" si="105"/>
        <v>0.10123705923182644</v>
      </c>
      <c r="S208" s="23"/>
      <c r="T208" s="23">
        <f t="shared" si="105"/>
        <v>0.80356871760051474</v>
      </c>
      <c r="U208" s="23">
        <f t="shared" si="105"/>
        <v>0</v>
      </c>
      <c r="V208" s="23">
        <f t="shared" si="105"/>
        <v>-0.80356871760051474</v>
      </c>
    </row>
    <row r="209" spans="2:21" x14ac:dyDescent="0.35">
      <c r="F209" s="23">
        <f t="shared" ref="F209:H209" si="106">F167</f>
        <v>0.33927090280213473</v>
      </c>
      <c r="G209" s="23">
        <f t="shared" si="106"/>
        <v>0.64938662477251596</v>
      </c>
      <c r="H209" s="23">
        <f t="shared" si="106"/>
        <v>0.4192739007226296</v>
      </c>
    </row>
    <row r="214" spans="2:21" x14ac:dyDescent="0.35">
      <c r="L214" s="35" t="s">
        <v>13</v>
      </c>
      <c r="M214" s="35"/>
      <c r="N214" s="35"/>
      <c r="O214" s="35" t="s">
        <v>16</v>
      </c>
      <c r="P214" s="35"/>
      <c r="Q214" s="35"/>
    </row>
    <row r="215" spans="2:21" x14ac:dyDescent="0.35">
      <c r="L215" s="29">
        <f>L172</f>
        <v>0.14349348899806208</v>
      </c>
      <c r="M215" s="29">
        <f t="shared" ref="M215:Q215" si="107">M172</f>
        <v>0.11912845300278095</v>
      </c>
      <c r="N215" s="29">
        <f t="shared" si="107"/>
        <v>0.13698997396478266</v>
      </c>
      <c r="O215" s="29">
        <f t="shared" si="107"/>
        <v>-5.8584998342190747E-2</v>
      </c>
      <c r="P215" s="29">
        <f t="shared" si="107"/>
        <v>-5.8584998342190747E-2</v>
      </c>
      <c r="Q215" s="29">
        <f t="shared" si="107"/>
        <v>-5.8584998342190747E-2</v>
      </c>
    </row>
    <row r="216" spans="2:21" x14ac:dyDescent="0.35">
      <c r="L216" s="29">
        <f t="shared" ref="L216:Q216" si="108">L173</f>
        <v>0.14537057153777844</v>
      </c>
      <c r="M216" s="29">
        <f t="shared" si="108"/>
        <v>0.13241648254111243</v>
      </c>
      <c r="N216" s="29">
        <f t="shared" si="108"/>
        <v>0.1984218580703507</v>
      </c>
      <c r="O216" s="29">
        <f t="shared" si="108"/>
        <v>1.5076724409765577E-2</v>
      </c>
      <c r="P216" s="29">
        <f t="shared" si="108"/>
        <v>1.5076724409765577E-2</v>
      </c>
      <c r="Q216" s="29">
        <f t="shared" si="108"/>
        <v>1.5076724409765577E-2</v>
      </c>
    </row>
    <row r="217" spans="2:21" x14ac:dyDescent="0.35">
      <c r="B217" t="s">
        <v>36</v>
      </c>
      <c r="C217" s="9">
        <f>C177</f>
        <v>0.1</v>
      </c>
      <c r="L217" s="29">
        <f t="shared" ref="L217:Q217" si="109">L174</f>
        <v>7.070042728847431E-2</v>
      </c>
      <c r="M217" s="29">
        <f t="shared" si="109"/>
        <v>7.5621363123060295E-2</v>
      </c>
      <c r="N217" s="29">
        <f t="shared" si="109"/>
        <v>0.14631193360647346</v>
      </c>
      <c r="O217" s="29">
        <f t="shared" si="109"/>
        <v>-1.5220816184894365E-2</v>
      </c>
      <c r="P217" s="29">
        <f t="shared" si="109"/>
        <v>-1.5220816184894365E-2</v>
      </c>
      <c r="Q217" s="29">
        <f t="shared" si="109"/>
        <v>-1.5220816184894365E-2</v>
      </c>
    </row>
    <row r="218" spans="2:21" x14ac:dyDescent="0.35">
      <c r="L218" s="23"/>
      <c r="M218" s="23"/>
      <c r="N218" s="23"/>
      <c r="O218" s="23"/>
      <c r="P218" s="23"/>
      <c r="Q218" s="23"/>
      <c r="T218" s="1" t="s">
        <v>12</v>
      </c>
    </row>
    <row r="219" spans="2:21" x14ac:dyDescent="0.35">
      <c r="T219" s="29">
        <f>T172</f>
        <v>0.16418442899430807</v>
      </c>
    </row>
    <row r="220" spans="2:21" x14ac:dyDescent="0.35">
      <c r="T220" s="29">
        <f t="shared" ref="T220:T221" si="110">T173</f>
        <v>0.16634882016265293</v>
      </c>
    </row>
    <row r="221" spans="2:21" x14ac:dyDescent="0.35">
      <c r="T221" s="29">
        <f t="shared" si="110"/>
        <v>0.15784603369437894</v>
      </c>
    </row>
    <row r="222" spans="2:21" x14ac:dyDescent="0.35">
      <c r="U222" s="8" t="s">
        <v>15</v>
      </c>
    </row>
    <row r="223" spans="2:21" x14ac:dyDescent="0.35">
      <c r="M223" s="56" t="s">
        <v>17</v>
      </c>
      <c r="N223" s="57"/>
      <c r="O223" s="57"/>
      <c r="U223" s="29">
        <f>U176</f>
        <v>-0.13018888520486832</v>
      </c>
    </row>
    <row r="224" spans="2:21" x14ac:dyDescent="0.35">
      <c r="M224" s="20">
        <f>M178</f>
        <v>-8.4065658150666335E-3</v>
      </c>
      <c r="N224" s="20">
        <f t="shared" ref="N224:O224" si="111">N178</f>
        <v>-6.97914022167567E-3</v>
      </c>
      <c r="O224" s="20">
        <f t="shared" si="111"/>
        <v>-8.0255573976235461E-3</v>
      </c>
      <c r="U224" s="29">
        <f t="shared" ref="U224:U225" si="112">U177</f>
        <v>3.5062149790152507E-2</v>
      </c>
    </row>
    <row r="225" spans="13:21" x14ac:dyDescent="0.35">
      <c r="M225" s="20">
        <f t="shared" ref="M225:O225" si="113">M179</f>
        <v>2.191712044365197E-3</v>
      </c>
      <c r="N225" s="20">
        <f t="shared" si="113"/>
        <v>1.9964068145828873E-3</v>
      </c>
      <c r="O225" s="20">
        <f t="shared" si="113"/>
        <v>2.9915516710002973E-3</v>
      </c>
      <c r="U225" s="29">
        <f t="shared" si="112"/>
        <v>-0.12684013487411971</v>
      </c>
    </row>
    <row r="226" spans="13:21" x14ac:dyDescent="0.35">
      <c r="M226" s="20">
        <f t="shared" ref="M226:O226" si="114">M180</f>
        <v>-1.0761182079513571E-3</v>
      </c>
      <c r="N226" s="20">
        <f t="shared" si="114"/>
        <v>-1.1510188677472501E-3</v>
      </c>
      <c r="O226" s="20">
        <f t="shared" si="114"/>
        <v>-2.2269870470806009E-3</v>
      </c>
    </row>
  </sheetData>
  <mergeCells count="102">
    <mergeCell ref="L214:N214"/>
    <mergeCell ref="O214:Q214"/>
    <mergeCell ref="M223:O223"/>
    <mergeCell ref="C186:V186"/>
    <mergeCell ref="B205:E205"/>
    <mergeCell ref="F205:H205"/>
    <mergeCell ref="I205:K205"/>
    <mergeCell ref="L205:N205"/>
    <mergeCell ref="O205:Q205"/>
    <mergeCell ref="B18:V18"/>
    <mergeCell ref="B51:V51"/>
    <mergeCell ref="B52:E52"/>
    <mergeCell ref="F52:H52"/>
    <mergeCell ref="I52:K52"/>
    <mergeCell ref="L52:N52"/>
    <mergeCell ref="O52:Q52"/>
    <mergeCell ref="L20:N20"/>
    <mergeCell ref="O20:Q20"/>
    <mergeCell ref="B27:E27"/>
    <mergeCell ref="F27:I27"/>
    <mergeCell ref="L27:N27"/>
    <mergeCell ref="O27:Q27"/>
    <mergeCell ref="B32:E32"/>
    <mergeCell ref="F32:I32"/>
    <mergeCell ref="B37:E37"/>
    <mergeCell ref="F37:I37"/>
    <mergeCell ref="O2:Q2"/>
    <mergeCell ref="C1:V1"/>
    <mergeCell ref="B8:V8"/>
    <mergeCell ref="B2:E2"/>
    <mergeCell ref="F2:H2"/>
    <mergeCell ref="I2:K2"/>
    <mergeCell ref="L2:N2"/>
    <mergeCell ref="B10:E10"/>
    <mergeCell ref="F10:H10"/>
    <mergeCell ref="I10:K10"/>
    <mergeCell ref="L10:N10"/>
    <mergeCell ref="O10:Q10"/>
    <mergeCell ref="B20:E20"/>
    <mergeCell ref="F20:H20"/>
    <mergeCell ref="I20:K20"/>
    <mergeCell ref="O71:Q71"/>
    <mergeCell ref="B45:E45"/>
    <mergeCell ref="F45:H45"/>
    <mergeCell ref="I45:K45"/>
    <mergeCell ref="L45:N45"/>
    <mergeCell ref="O45:Q45"/>
    <mergeCell ref="B58:D58"/>
    <mergeCell ref="E58:G58"/>
    <mergeCell ref="B63:E63"/>
    <mergeCell ref="F63:H63"/>
    <mergeCell ref="I63:K63"/>
    <mergeCell ref="L63:N63"/>
    <mergeCell ref="O63:Q63"/>
    <mergeCell ref="B62:V62"/>
    <mergeCell ref="B71:E71"/>
    <mergeCell ref="F71:H71"/>
    <mergeCell ref="I71:K71"/>
    <mergeCell ref="L71:N71"/>
    <mergeCell ref="B69:V69"/>
    <mergeCell ref="B43:V43"/>
    <mergeCell ref="L77:N77"/>
    <mergeCell ref="B84:V84"/>
    <mergeCell ref="O106:Q106"/>
    <mergeCell ref="B86:E86"/>
    <mergeCell ref="F86:H86"/>
    <mergeCell ref="I86:K86"/>
    <mergeCell ref="L86:N86"/>
    <mergeCell ref="O86:Q86"/>
    <mergeCell ref="L93:N93"/>
    <mergeCell ref="B104:V104"/>
    <mergeCell ref="B106:E106"/>
    <mergeCell ref="F106:H106"/>
    <mergeCell ref="I106:K106"/>
    <mergeCell ref="L106:N106"/>
    <mergeCell ref="M177:O177"/>
    <mergeCell ref="C176:D176"/>
    <mergeCell ref="L134:N134"/>
    <mergeCell ref="O134:Q134"/>
    <mergeCell ref="M141:O141"/>
    <mergeCell ref="A146:W146"/>
    <mergeCell ref="B163:E163"/>
    <mergeCell ref="F163:H163"/>
    <mergeCell ref="I163:K163"/>
    <mergeCell ref="L163:N163"/>
    <mergeCell ref="O163:Q163"/>
    <mergeCell ref="B148:I148"/>
    <mergeCell ref="C149:E149"/>
    <mergeCell ref="B155:I155"/>
    <mergeCell ref="B156:D156"/>
    <mergeCell ref="E156:G156"/>
    <mergeCell ref="H156:J156"/>
    <mergeCell ref="L113:N113"/>
    <mergeCell ref="O113:Q113"/>
    <mergeCell ref="A123:X123"/>
    <mergeCell ref="B126:E126"/>
    <mergeCell ref="F126:H126"/>
    <mergeCell ref="I126:K126"/>
    <mergeCell ref="L126:N126"/>
    <mergeCell ref="O126:Q126"/>
    <mergeCell ref="L171:N171"/>
    <mergeCell ref="O171:Q1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22F2-E38B-4671-A815-7FACE5DCAF2F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>
        <v>0.94041377696235429</v>
      </c>
      <c r="B1">
        <v>0.23523597382050188</v>
      </c>
      <c r="C1">
        <v>0.18215222477139925</v>
      </c>
    </row>
    <row r="2" spans="1:3" x14ac:dyDescent="0.35">
      <c r="A2">
        <v>0.94816335602233071</v>
      </c>
      <c r="B2">
        <v>0.72722712540016909</v>
      </c>
      <c r="C2">
        <v>0.55323806091589989</v>
      </c>
    </row>
    <row r="3" spans="1:3" x14ac:dyDescent="0.35">
      <c r="A3">
        <v>1.5374226028715077E-2</v>
      </c>
      <c r="B3">
        <v>0.14572840854040592</v>
      </c>
      <c r="C3">
        <v>0.65115984018882489</v>
      </c>
    </row>
    <row r="4" spans="1:3" x14ac:dyDescent="0.35">
      <c r="A4">
        <v>0.34021472248574292</v>
      </c>
      <c r="B4">
        <v>0.64947568358010188</v>
      </c>
      <c r="C4">
        <v>0.41697155399900465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4CB4-BD8A-40C7-815A-62E3B0820077}">
  <dimension ref="A2:V23"/>
  <sheetViews>
    <sheetView tabSelected="1" topLeftCell="A2" workbookViewId="0">
      <selection activeCell="T24" sqref="T24"/>
    </sheetView>
  </sheetViews>
  <sheetFormatPr defaultRowHeight="14.5" x14ac:dyDescent="0.35"/>
  <cols>
    <col min="1" max="1" width="8.7265625" style="59"/>
    <col min="2" max="2" width="4.7265625" customWidth="1"/>
    <col min="3" max="3" width="6.26953125" customWidth="1"/>
    <col min="4" max="5" width="6.08984375" customWidth="1"/>
    <col min="6" max="6" width="9" customWidth="1"/>
  </cols>
  <sheetData>
    <row r="2" spans="2:22" x14ac:dyDescent="0.3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2:22" x14ac:dyDescent="0.35">
      <c r="B3" s="65">
        <v>1</v>
      </c>
      <c r="C3" s="68">
        <v>1</v>
      </c>
      <c r="D3" s="62">
        <v>1</v>
      </c>
      <c r="E3" s="61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 spans="2:22" x14ac:dyDescent="0.35">
      <c r="B4" s="66"/>
      <c r="C4" s="69"/>
      <c r="D4" s="63"/>
      <c r="E4" s="61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</row>
    <row r="5" spans="2:22" x14ac:dyDescent="0.35">
      <c r="B5" s="66"/>
      <c r="C5" s="69"/>
      <c r="D5" s="63"/>
      <c r="E5" s="61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</row>
    <row r="6" spans="2:22" x14ac:dyDescent="0.35">
      <c r="B6" s="66"/>
      <c r="C6" s="69"/>
      <c r="D6" s="63"/>
      <c r="E6" s="61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</row>
    <row r="7" spans="2:22" x14ac:dyDescent="0.35">
      <c r="B7" s="66"/>
      <c r="C7" s="69"/>
      <c r="D7" s="63"/>
      <c r="E7" s="61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 spans="2:22" x14ac:dyDescent="0.35">
      <c r="B8" s="66">
        <v>0</v>
      </c>
      <c r="C8" s="69">
        <v>0</v>
      </c>
      <c r="D8" s="63">
        <v>1</v>
      </c>
      <c r="E8" s="61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 spans="2:22" x14ac:dyDescent="0.35">
      <c r="B9" s="66"/>
      <c r="C9" s="69"/>
      <c r="D9" s="63"/>
      <c r="E9" s="61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</row>
    <row r="10" spans="2:22" x14ac:dyDescent="0.35">
      <c r="B10" s="66"/>
      <c r="C10" s="69"/>
      <c r="D10" s="63"/>
      <c r="E10" s="61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1" spans="2:22" x14ac:dyDescent="0.35">
      <c r="B11" s="66"/>
      <c r="C11" s="69"/>
      <c r="D11" s="63"/>
      <c r="E11" s="61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spans="2:22" x14ac:dyDescent="0.35">
      <c r="B12" s="66"/>
      <c r="C12" s="69"/>
      <c r="D12" s="63"/>
      <c r="E12" s="61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 spans="2:22" x14ac:dyDescent="0.35">
      <c r="B13" s="66"/>
      <c r="C13" s="69"/>
      <c r="D13" s="63"/>
      <c r="E13" s="61"/>
      <c r="F13" s="59"/>
      <c r="G13" s="59"/>
      <c r="H13" s="59"/>
      <c r="I13" s="59"/>
      <c r="J13" s="59"/>
      <c r="K13" s="59"/>
      <c r="L13" s="59"/>
      <c r="M13" s="59"/>
      <c r="N13" s="59"/>
      <c r="O13" s="43" t="s">
        <v>47</v>
      </c>
      <c r="P13" s="43"/>
      <c r="Q13" s="43"/>
      <c r="R13" s="59"/>
      <c r="S13" s="59"/>
      <c r="T13" s="59"/>
      <c r="U13" s="59"/>
      <c r="V13" s="59"/>
    </row>
    <row r="14" spans="2:22" x14ac:dyDescent="0.35">
      <c r="B14" s="66">
        <v>1</v>
      </c>
      <c r="C14" s="69">
        <v>0</v>
      </c>
      <c r="D14" s="63">
        <v>0</v>
      </c>
      <c r="E14" s="61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</row>
    <row r="15" spans="2:22" x14ac:dyDescent="0.35">
      <c r="B15" s="66"/>
      <c r="C15" s="69"/>
      <c r="D15" s="63"/>
      <c r="E15" s="61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</row>
    <row r="16" spans="2:22" x14ac:dyDescent="0.35">
      <c r="B16" s="66"/>
      <c r="C16" s="69"/>
      <c r="D16" s="63"/>
      <c r="E16" s="61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</row>
    <row r="17" spans="2:22" x14ac:dyDescent="0.35">
      <c r="B17" s="66"/>
      <c r="C17" s="69"/>
      <c r="D17" s="63"/>
      <c r="E17" s="61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</row>
    <row r="18" spans="2:22" x14ac:dyDescent="0.35">
      <c r="B18" s="66"/>
      <c r="C18" s="69"/>
      <c r="D18" s="63"/>
      <c r="E18" s="61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 spans="2:22" x14ac:dyDescent="0.35">
      <c r="B19" s="67">
        <v>1</v>
      </c>
      <c r="C19" s="70">
        <v>1</v>
      </c>
      <c r="D19" s="64">
        <v>1</v>
      </c>
      <c r="E19" s="61"/>
      <c r="F19" s="59"/>
      <c r="G19" s="59"/>
      <c r="H19" s="59"/>
      <c r="I19" s="59"/>
      <c r="J19" s="59"/>
      <c r="K19" s="60" t="s">
        <v>45</v>
      </c>
      <c r="L19" s="60"/>
      <c r="M19" s="59"/>
      <c r="N19" s="59"/>
      <c r="O19" s="59"/>
      <c r="P19" s="59"/>
      <c r="Q19" s="59"/>
      <c r="R19" s="59"/>
      <c r="S19" s="59"/>
      <c r="T19" s="59"/>
      <c r="U19" s="59"/>
      <c r="V19" s="59"/>
    </row>
    <row r="20" spans="2:22" x14ac:dyDescent="0.35"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</row>
    <row r="21" spans="2:22" x14ac:dyDescent="0.35"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</row>
    <row r="22" spans="2:22" x14ac:dyDescent="0.35">
      <c r="B22" s="59"/>
      <c r="C22" s="59" t="s">
        <v>48</v>
      </c>
      <c r="D22" s="59"/>
      <c r="E22" s="59"/>
      <c r="F22" s="60" t="s">
        <v>46</v>
      </c>
      <c r="G22" s="60"/>
      <c r="H22" s="60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2:22" x14ac:dyDescent="0.35"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</row>
  </sheetData>
  <mergeCells count="3">
    <mergeCell ref="K19:L19"/>
    <mergeCell ref="F22:H22"/>
    <mergeCell ref="O13:Q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utkarsh vardhan</cp:lastModifiedBy>
  <cp:lastPrinted>2018-09-30T14:52:24Z</cp:lastPrinted>
  <dcterms:created xsi:type="dcterms:W3CDTF">2018-09-30T14:30:00Z</dcterms:created>
  <dcterms:modified xsi:type="dcterms:W3CDTF">2018-10-08T18:07:20Z</dcterms:modified>
</cp:coreProperties>
</file>