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Sheet1!$A$1:$I$20</definedName>
  </definedNames>
  <calcPr calcId="145621"/>
</workbook>
</file>

<file path=xl/calcChain.xml><?xml version="1.0" encoding="utf-8"?>
<calcChain xmlns="http://schemas.openxmlformats.org/spreadsheetml/2006/main">
  <c r="H5" i="1" l="1"/>
  <c r="H6" i="1"/>
  <c r="H3" i="1"/>
  <c r="H14" i="1"/>
  <c r="H12" i="1"/>
  <c r="H11" i="1"/>
  <c r="H9" i="1"/>
  <c r="H10" i="1"/>
  <c r="H8" i="1"/>
  <c r="H7" i="1"/>
  <c r="H4" i="1"/>
  <c r="H2" i="1" l="1"/>
  <c r="H22" i="1" s="1"/>
</calcChain>
</file>

<file path=xl/sharedStrings.xml><?xml version="1.0" encoding="utf-8"?>
<sst xmlns="http://schemas.openxmlformats.org/spreadsheetml/2006/main" count="135" uniqueCount="103">
  <si>
    <t>Qty</t>
  </si>
  <si>
    <t>Value</t>
  </si>
  <si>
    <t>Device</t>
  </si>
  <si>
    <t>Package</t>
  </si>
  <si>
    <t>Parts</t>
  </si>
  <si>
    <t>Description</t>
  </si>
  <si>
    <t>TCXO-RTXO230LC</t>
  </si>
  <si>
    <t>TCXO</t>
  </si>
  <si>
    <t>OSC1</t>
  </si>
  <si>
    <t>Available here: http://www.ebay.com/itm/RALTRON-RTX0230LC-20-000MHz-TCXO-Oscillator-NEW-5-PKG-/191356909770</t>
  </si>
  <si>
    <t>0.1uF</t>
  </si>
  <si>
    <t>C2, C3, C5, C6, C9</t>
  </si>
  <si>
    <t>Capacitor</t>
  </si>
  <si>
    <t>10k</t>
  </si>
  <si>
    <t>Resistor</t>
  </si>
  <si>
    <t>10uF</t>
  </si>
  <si>
    <t>C4</t>
  </si>
  <si>
    <t>0805-POL</t>
  </si>
  <si>
    <t>C1, C7, C8</t>
  </si>
  <si>
    <t>2.5k</t>
  </si>
  <si>
    <t>FB1, FB2</t>
  </si>
  <si>
    <t>Ferrite Bead, value is Resistance@Frequency (typ 100 MHz)</t>
  </si>
  <si>
    <t>R4</t>
  </si>
  <si>
    <t>5V</t>
  </si>
  <si>
    <t>SOD-323</t>
  </si>
  <si>
    <t>D1</t>
  </si>
  <si>
    <t>Zener Diode</t>
  </si>
  <si>
    <t>R3</t>
  </si>
  <si>
    <t>TQFP32-08</t>
  </si>
  <si>
    <t>U1</t>
  </si>
  <si>
    <t>BNC_RIGHT-ANGLE</t>
  </si>
  <si>
    <t>BNC-RIGHT-ANGLE</t>
  </si>
  <si>
    <t>J2</t>
  </si>
  <si>
    <t>TE Connectivity AMP Connectors 1-1337543-0, Digi-Key #A97553-ND</t>
  </si>
  <si>
    <t>FTDI Basic</t>
  </si>
  <si>
    <t>1X06</t>
  </si>
  <si>
    <t>FTDI</t>
  </si>
  <si>
    <t>HP_DISPLAY</t>
  </si>
  <si>
    <t>DIL12</t>
  </si>
  <si>
    <t>DISP1</t>
  </si>
  <si>
    <t>MIC5205</t>
  </si>
  <si>
    <t>SOT23-5</t>
  </si>
  <si>
    <t>U2</t>
  </si>
  <si>
    <t>Voltage Regulator LDO</t>
  </si>
  <si>
    <t>PWR</t>
  </si>
  <si>
    <t>SWITCH,BUTTON,ROUND,7MM</t>
  </si>
  <si>
    <t>8X10_BUTTON_ROUND</t>
  </si>
  <si>
    <t>SW1</t>
  </si>
  <si>
    <t>PWR_IN</t>
  </si>
  <si>
    <t>MOLEX-1X2</t>
  </si>
  <si>
    <t>JP1</t>
  </si>
  <si>
    <t>Standard 2-pin 0.1 header. Use with"</t>
  </si>
  <si>
    <t>EN12-VS</t>
  </si>
  <si>
    <t>S1</t>
  </si>
  <si>
    <t>Rotary Encoder with push-button switch.</t>
  </si>
  <si>
    <t>SN74LV164APW</t>
  </si>
  <si>
    <t>TSSOP-14(TI)</t>
  </si>
  <si>
    <t>U3</t>
  </si>
  <si>
    <t>8-BIT SERIAL-IN PARALLEL-OUT SHIFT REGISTER with clear</t>
  </si>
  <si>
    <t>0805</t>
  </si>
  <si>
    <t>49.9R</t>
  </si>
  <si>
    <t>ATMEGA328P</t>
  </si>
  <si>
    <t>break-away pins straight or right angle (6-pins)</t>
  </si>
  <si>
    <t>SparkFun COM-12710</t>
  </si>
  <si>
    <t>20.000000MHz</t>
  </si>
  <si>
    <t>Cost</t>
  </si>
  <si>
    <t>Source</t>
  </si>
  <si>
    <t>eBay</t>
  </si>
  <si>
    <t>Digi-Key</t>
  </si>
  <si>
    <t>SparkFun</t>
  </si>
  <si>
    <t>Mouser</t>
  </si>
  <si>
    <t>Part #</t>
  </si>
  <si>
    <t>611-PVB6THTEE300NS</t>
  </si>
  <si>
    <t>PCB</t>
  </si>
  <si>
    <t>OSHPark</t>
  </si>
  <si>
    <t>576-1262-1-ND</t>
  </si>
  <si>
    <t>A97553-ND</t>
  </si>
  <si>
    <t>ATMEGA328P-AURCT-ND</t>
  </si>
  <si>
    <t>568-6286-1-ND</t>
  </si>
  <si>
    <t>311-49.9CRCT-ND</t>
  </si>
  <si>
    <t>COM-12710</t>
  </si>
  <si>
    <t>1276-6377-1-ND</t>
  </si>
  <si>
    <t>987-1198-ND</t>
  </si>
  <si>
    <t>296-3788-1-ND</t>
  </si>
  <si>
    <t>587-2225-1-ND</t>
  </si>
  <si>
    <t>478-8456-1-ND</t>
  </si>
  <si>
    <t>399-1171-1-ND</t>
  </si>
  <si>
    <t>311-10.0KLRCT-ND</t>
  </si>
  <si>
    <t>PRT-08233</t>
  </si>
  <si>
    <t xml:space="preserve">PRT-00116 </t>
  </si>
  <si>
    <t>FERRITE_BEAD</t>
  </si>
  <si>
    <t>Diode, zener, 4.7V</t>
  </si>
  <si>
    <t>BNC connector</t>
  </si>
  <si>
    <t>pins</t>
  </si>
  <si>
    <t>Voltage Regulator, LDO</t>
  </si>
  <si>
    <t>Connector</t>
  </si>
  <si>
    <t>ROTARY_ENCODER</t>
  </si>
  <si>
    <t>Switch</t>
  </si>
  <si>
    <t>R1, R2</t>
  </si>
  <si>
    <t>3.3k</t>
  </si>
  <si>
    <t>311-3.30KCRCT-ND</t>
  </si>
  <si>
    <t>a4BIq3K5</t>
  </si>
  <si>
    <t>Switch, DPDT, PTH, 200mA, 14V, 7mm ROUND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</si>
</sst>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1" fillId="0" borderId="0" xfId="0" applyFont="1"/>
    <xf numFmtId="44" fontId="0" fillId="0" borderId="0" xfId="1" applyFont="1"/>
    <xf numFmtId="44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tabSelected="1" workbookViewId="0">
      <selection activeCell="I2" sqref="I2"/>
    </sheetView>
  </sheetViews>
  <sheetFormatPr defaultRowHeight="15" x14ac:dyDescent="0.25"/>
  <cols>
    <col min="1" max="1" width="4.140625" style="7" bestFit="1" customWidth="1"/>
    <col min="2" max="2" width="17.85546875" bestFit="1" customWidth="1"/>
    <col min="3" max="3" width="28.42578125" bestFit="1" customWidth="1"/>
    <col min="4" max="4" width="21.42578125" hidden="1" customWidth="1"/>
    <col min="5" max="5" width="15.85546875" bestFit="1" customWidth="1"/>
    <col min="6" max="6" width="9.140625" bestFit="1" customWidth="1"/>
    <col min="7" max="7" width="21" customWidth="1"/>
    <col min="8" max="8" width="8" bestFit="1" customWidth="1"/>
    <col min="9" max="9" width="63.28515625" customWidth="1"/>
  </cols>
  <sheetData>
    <row r="1" spans="1:9" s="2" customFormat="1" x14ac:dyDescent="0.25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66</v>
      </c>
      <c r="G1" s="2" t="s">
        <v>71</v>
      </c>
      <c r="H1" s="2" t="s">
        <v>65</v>
      </c>
      <c r="I1" s="2" t="s">
        <v>5</v>
      </c>
    </row>
    <row r="2" spans="1:9" ht="30" x14ac:dyDescent="0.25">
      <c r="A2" s="7">
        <v>1</v>
      </c>
      <c r="B2" t="s">
        <v>64</v>
      </c>
      <c r="C2" t="s">
        <v>6</v>
      </c>
      <c r="D2" t="s">
        <v>7</v>
      </c>
      <c r="E2" t="s">
        <v>8</v>
      </c>
      <c r="F2" t="s">
        <v>67</v>
      </c>
      <c r="H2" s="3">
        <f>5.49/5</f>
        <v>1.0980000000000001</v>
      </c>
      <c r="I2" s="8" t="s">
        <v>9</v>
      </c>
    </row>
    <row r="3" spans="1:9" x14ac:dyDescent="0.25">
      <c r="A3" s="7">
        <v>1</v>
      </c>
      <c r="C3" t="s">
        <v>73</v>
      </c>
      <c r="F3" t="s">
        <v>74</v>
      </c>
      <c r="G3" t="s">
        <v>101</v>
      </c>
      <c r="H3" s="3">
        <f>17/3</f>
        <v>5.666666666666667</v>
      </c>
    </row>
    <row r="4" spans="1:9" x14ac:dyDescent="0.25">
      <c r="A4" s="7">
        <v>5</v>
      </c>
      <c r="B4" t="s">
        <v>10</v>
      </c>
      <c r="C4" t="s">
        <v>12</v>
      </c>
      <c r="D4" s="1" t="s">
        <v>59</v>
      </c>
      <c r="E4" t="s">
        <v>11</v>
      </c>
      <c r="F4" t="s">
        <v>68</v>
      </c>
      <c r="G4" t="s">
        <v>86</v>
      </c>
      <c r="H4" s="3">
        <f>A4*0.0533</f>
        <v>0.26650000000000001</v>
      </c>
      <c r="I4" t="s">
        <v>12</v>
      </c>
    </row>
    <row r="5" spans="1:9" x14ac:dyDescent="0.25">
      <c r="A5" s="7">
        <v>2</v>
      </c>
      <c r="B5" t="s">
        <v>13</v>
      </c>
      <c r="C5" t="s">
        <v>14</v>
      </c>
      <c r="D5" s="1" t="s">
        <v>59</v>
      </c>
      <c r="E5" t="s">
        <v>98</v>
      </c>
      <c r="F5" t="s">
        <v>68</v>
      </c>
      <c r="G5" t="s">
        <v>87</v>
      </c>
      <c r="H5" s="3">
        <f>A5*0.0054</f>
        <v>1.0800000000000001E-2</v>
      </c>
      <c r="I5" t="s">
        <v>14</v>
      </c>
    </row>
    <row r="6" spans="1:9" x14ac:dyDescent="0.25">
      <c r="A6" s="7">
        <v>1</v>
      </c>
      <c r="B6" t="s">
        <v>15</v>
      </c>
      <c r="C6" t="s">
        <v>12</v>
      </c>
      <c r="D6" s="1" t="s">
        <v>59</v>
      </c>
      <c r="E6" t="s">
        <v>16</v>
      </c>
      <c r="F6" t="s">
        <v>68</v>
      </c>
      <c r="G6" t="s">
        <v>84</v>
      </c>
      <c r="H6" s="3">
        <f>A6*0.26</f>
        <v>0.26</v>
      </c>
      <c r="I6" t="s">
        <v>12</v>
      </c>
    </row>
    <row r="7" spans="1:9" x14ac:dyDescent="0.25">
      <c r="A7" s="7">
        <v>3</v>
      </c>
      <c r="B7" t="s">
        <v>15</v>
      </c>
      <c r="C7" t="s">
        <v>12</v>
      </c>
      <c r="D7" t="s">
        <v>17</v>
      </c>
      <c r="E7" t="s">
        <v>18</v>
      </c>
      <c r="F7" t="s">
        <v>68</v>
      </c>
      <c r="G7" t="s">
        <v>85</v>
      </c>
      <c r="H7" s="3">
        <f>A7*0.4678</f>
        <v>1.4034</v>
      </c>
    </row>
    <row r="8" spans="1:9" x14ac:dyDescent="0.25">
      <c r="A8" s="7">
        <v>2</v>
      </c>
      <c r="B8" t="s">
        <v>19</v>
      </c>
      <c r="C8" t="s">
        <v>90</v>
      </c>
      <c r="D8" s="1" t="s">
        <v>59</v>
      </c>
      <c r="E8" t="s">
        <v>20</v>
      </c>
      <c r="F8" t="s">
        <v>68</v>
      </c>
      <c r="G8" t="s">
        <v>81</v>
      </c>
      <c r="H8" s="3">
        <f>A8*0.1</f>
        <v>0.2</v>
      </c>
      <c r="I8" t="s">
        <v>21</v>
      </c>
    </row>
    <row r="9" spans="1:9" x14ac:dyDescent="0.25">
      <c r="A9" s="7">
        <v>1</v>
      </c>
      <c r="B9" t="s">
        <v>60</v>
      </c>
      <c r="C9" t="s">
        <v>14</v>
      </c>
      <c r="D9" s="1" t="s">
        <v>59</v>
      </c>
      <c r="E9" t="s">
        <v>22</v>
      </c>
      <c r="F9" t="s">
        <v>68</v>
      </c>
      <c r="G9" t="s">
        <v>79</v>
      </c>
      <c r="H9" s="3">
        <f>A9*0.1363</f>
        <v>0.1363</v>
      </c>
      <c r="I9" t="s">
        <v>14</v>
      </c>
    </row>
    <row r="10" spans="1:9" x14ac:dyDescent="0.25">
      <c r="A10" s="7">
        <v>1</v>
      </c>
      <c r="B10" t="s">
        <v>23</v>
      </c>
      <c r="C10" t="s">
        <v>91</v>
      </c>
      <c r="D10" t="s">
        <v>24</v>
      </c>
      <c r="E10" t="s">
        <v>25</v>
      </c>
      <c r="F10" t="s">
        <v>68</v>
      </c>
      <c r="G10" t="s">
        <v>78</v>
      </c>
      <c r="H10" s="3">
        <f>A10*0.0084</f>
        <v>8.3999999999999995E-3</v>
      </c>
      <c r="I10" t="s">
        <v>26</v>
      </c>
    </row>
    <row r="11" spans="1:9" x14ac:dyDescent="0.25">
      <c r="A11" s="7">
        <v>1</v>
      </c>
      <c r="B11" t="s">
        <v>99</v>
      </c>
      <c r="C11" t="s">
        <v>14</v>
      </c>
      <c r="D11" s="1" t="s">
        <v>59</v>
      </c>
      <c r="E11" t="s">
        <v>27</v>
      </c>
      <c r="F11" t="s">
        <v>68</v>
      </c>
      <c r="G11" t="s">
        <v>100</v>
      </c>
      <c r="H11" s="3">
        <f>A11*0.0084</f>
        <v>8.3999999999999995E-3</v>
      </c>
      <c r="I11" t="s">
        <v>14</v>
      </c>
    </row>
    <row r="12" spans="1:9" x14ac:dyDescent="0.25">
      <c r="A12" s="7">
        <v>1</v>
      </c>
      <c r="B12" t="s">
        <v>61</v>
      </c>
      <c r="C12" t="s">
        <v>61</v>
      </c>
      <c r="D12" t="s">
        <v>28</v>
      </c>
      <c r="E12" t="s">
        <v>29</v>
      </c>
      <c r="F12" t="s">
        <v>68</v>
      </c>
      <c r="G12" t="s">
        <v>77</v>
      </c>
      <c r="H12" s="3">
        <f>A12*3.7</f>
        <v>3.7</v>
      </c>
    </row>
    <row r="13" spans="1:9" x14ac:dyDescent="0.25">
      <c r="A13" s="7">
        <v>1</v>
      </c>
      <c r="B13" t="s">
        <v>30</v>
      </c>
      <c r="C13" t="s">
        <v>92</v>
      </c>
      <c r="D13" t="s">
        <v>31</v>
      </c>
      <c r="E13" t="s">
        <v>32</v>
      </c>
      <c r="F13" t="s">
        <v>68</v>
      </c>
      <c r="G13" t="s">
        <v>76</v>
      </c>
      <c r="H13" s="3">
        <v>2.0299999999999998</v>
      </c>
      <c r="I13" t="s">
        <v>33</v>
      </c>
    </row>
    <row r="14" spans="1:9" x14ac:dyDescent="0.25">
      <c r="A14" s="7">
        <v>1</v>
      </c>
      <c r="B14" t="s">
        <v>34</v>
      </c>
      <c r="C14" t="s">
        <v>93</v>
      </c>
      <c r="D14" t="s">
        <v>35</v>
      </c>
      <c r="E14" t="s">
        <v>36</v>
      </c>
      <c r="F14" t="s">
        <v>69</v>
      </c>
      <c r="G14" t="s">
        <v>89</v>
      </c>
      <c r="H14" s="3">
        <f>6/40*1.5</f>
        <v>0.22499999999999998</v>
      </c>
      <c r="I14" t="s">
        <v>62</v>
      </c>
    </row>
    <row r="15" spans="1:9" x14ac:dyDescent="0.25">
      <c r="A15" s="7">
        <v>1</v>
      </c>
      <c r="B15" t="s">
        <v>37</v>
      </c>
      <c r="C15" t="s">
        <v>37</v>
      </c>
      <c r="D15" t="s">
        <v>38</v>
      </c>
      <c r="E15" t="s">
        <v>39</v>
      </c>
      <c r="F15" t="s">
        <v>69</v>
      </c>
      <c r="G15" t="s">
        <v>80</v>
      </c>
      <c r="H15" s="3">
        <v>2.95</v>
      </c>
      <c r="I15" t="s">
        <v>63</v>
      </c>
    </row>
    <row r="16" spans="1:9" x14ac:dyDescent="0.25">
      <c r="A16" s="7">
        <v>1</v>
      </c>
      <c r="B16" t="s">
        <v>40</v>
      </c>
      <c r="C16" t="s">
        <v>94</v>
      </c>
      <c r="D16" t="s">
        <v>41</v>
      </c>
      <c r="E16" t="s">
        <v>42</v>
      </c>
      <c r="F16" t="s">
        <v>68</v>
      </c>
      <c r="G16" t="s">
        <v>75</v>
      </c>
      <c r="H16" s="3">
        <v>0.62</v>
      </c>
      <c r="I16" t="s">
        <v>43</v>
      </c>
    </row>
    <row r="17" spans="1:9" x14ac:dyDescent="0.25">
      <c r="A17" s="7">
        <v>1</v>
      </c>
      <c r="B17" t="s">
        <v>44</v>
      </c>
      <c r="C17" t="s">
        <v>45</v>
      </c>
      <c r="D17" t="s">
        <v>46</v>
      </c>
      <c r="E17" t="s">
        <v>47</v>
      </c>
      <c r="F17" t="s">
        <v>70</v>
      </c>
      <c r="G17" t="s">
        <v>72</v>
      </c>
      <c r="H17" s="3">
        <v>1.33</v>
      </c>
      <c r="I17" t="s">
        <v>102</v>
      </c>
    </row>
    <row r="18" spans="1:9" x14ac:dyDescent="0.25">
      <c r="A18" s="7">
        <v>1</v>
      </c>
      <c r="B18" t="s">
        <v>48</v>
      </c>
      <c r="C18" t="s">
        <v>95</v>
      </c>
      <c r="D18" t="s">
        <v>49</v>
      </c>
      <c r="E18" t="s">
        <v>50</v>
      </c>
      <c r="F18" t="s">
        <v>69</v>
      </c>
      <c r="G18" t="s">
        <v>88</v>
      </c>
      <c r="H18" s="3">
        <v>0.45</v>
      </c>
      <c r="I18" t="s">
        <v>51</v>
      </c>
    </row>
    <row r="19" spans="1:9" x14ac:dyDescent="0.25">
      <c r="A19" s="7">
        <v>1</v>
      </c>
      <c r="B19" t="s">
        <v>97</v>
      </c>
      <c r="C19" t="s">
        <v>96</v>
      </c>
      <c r="D19" t="s">
        <v>52</v>
      </c>
      <c r="E19" t="s">
        <v>53</v>
      </c>
      <c r="F19" t="s">
        <v>68</v>
      </c>
      <c r="G19" t="s">
        <v>82</v>
      </c>
      <c r="H19" s="3">
        <v>1.1100000000000001</v>
      </c>
      <c r="I19" t="s">
        <v>54</v>
      </c>
    </row>
    <row r="20" spans="1:9" x14ac:dyDescent="0.25">
      <c r="A20" s="7">
        <v>1</v>
      </c>
      <c r="B20" t="s">
        <v>55</v>
      </c>
      <c r="C20" t="s">
        <v>55</v>
      </c>
      <c r="D20" t="s">
        <v>56</v>
      </c>
      <c r="E20" t="s">
        <v>57</v>
      </c>
      <c r="F20" t="s">
        <v>68</v>
      </c>
      <c r="G20" t="s">
        <v>83</v>
      </c>
      <c r="H20" s="3">
        <v>0.46</v>
      </c>
      <c r="I20" t="s">
        <v>58</v>
      </c>
    </row>
    <row r="21" spans="1:9" x14ac:dyDescent="0.25">
      <c r="H21" s="5"/>
    </row>
    <row r="22" spans="1:9" x14ac:dyDescent="0.25">
      <c r="H22" s="4">
        <f>SUM(H2:H21)</f>
        <v>21.933466666666664</v>
      </c>
    </row>
  </sheetData>
  <pageMargins left="0.25" right="0.25" top="0.75" bottom="0.75" header="0.3" footer="0.3"/>
  <pageSetup scale="80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</dc:creator>
  <cp:lastModifiedBy>Chip</cp:lastModifiedBy>
  <cp:lastPrinted>2015-09-16T21:01:45Z</cp:lastPrinted>
  <dcterms:created xsi:type="dcterms:W3CDTF">2015-09-03T04:40:19Z</dcterms:created>
  <dcterms:modified xsi:type="dcterms:W3CDTF">2015-09-16T21:02:18Z</dcterms:modified>
</cp:coreProperties>
</file>