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ropbox\Teaching\W23_424\slides_class\"/>
    </mc:Choice>
  </mc:AlternateContent>
  <xr:revisionPtr revIDLastSave="0" documentId="13_ncr:1_{449C289E-1BFB-4863-B82D-F77706638AD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frontier" sheetId="1" r:id="rId1"/>
    <sheet name="globalminvar" sheetId="2" r:id="rId2"/>
    <sheet name="tangencyPort" sheetId="3" r:id="rId3"/>
  </sheets>
  <definedNames>
    <definedName name="solver_adj" localSheetId="0" hidden="1">frontier!$C$18:$C$19</definedName>
    <definedName name="solver_adj" localSheetId="1" hidden="1">globalminvar!$C$16:$C$17</definedName>
    <definedName name="solver_adj" localSheetId="2" hidden="1">tangencyPort!$C$19:$C$20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frontier!$B$21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frontier!$B$22</definedName>
    <definedName name="solver_opt" localSheetId="1" hidden="1">globalminvar!$C$18</definedName>
    <definedName name="solver_opt" localSheetId="2" hidden="1">tangencyPort!$C$24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hs1" localSheetId="0" hidden="1">frontier!$C$14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C17" i="1"/>
  <c r="B21" i="1" s="1"/>
  <c r="C18" i="3"/>
  <c r="C21" i="3" s="1"/>
  <c r="C15" i="2"/>
  <c r="C20" i="2" s="1"/>
  <c r="B22" i="1" l="1" a="1"/>
  <c r="B22" i="1" s="1"/>
  <c r="C18" i="2" a="1"/>
  <c r="C18" i="2" s="1"/>
  <c r="C19" i="2" s="1"/>
  <c r="C22" i="3" a="1"/>
  <c r="C22" i="3" s="1"/>
  <c r="C23" i="3" s="1"/>
  <c r="C27" i="3" s="1"/>
  <c r="C26" i="3"/>
  <c r="C24" i="3" l="1"/>
  <c r="B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<sst xmlns="http://schemas.openxmlformats.org/spreadsheetml/2006/main" count="75" uniqueCount="36">
  <si>
    <t>Using Solver to reproduce Unconstrained Frontier Portfolios</t>
  </si>
  <si>
    <t>Asset Data</t>
  </si>
  <si>
    <t>Exp Ret</t>
  </si>
  <si>
    <t>Frontier portfolio weights</t>
  </si>
  <si>
    <t>VCV matrix</t>
  </si>
  <si>
    <t>Apple</t>
  </si>
  <si>
    <t>Microsoft</t>
  </si>
  <si>
    <t>HP</t>
  </si>
  <si>
    <t>Portfolio Exp. Ret</t>
  </si>
  <si>
    <t>Portfolio Variance</t>
  </si>
  <si>
    <t>Portfolio std</t>
  </si>
  <si>
    <t>Consult Exel help for the use of MMULT function</t>
  </si>
  <si>
    <t>You need to "Press F2, and then press CTRL+SHIFT+ENTER"</t>
  </si>
  <si>
    <t>http://www.eng.auburn.edu/~tplacek/courses/3600/notes4.pdf</t>
  </si>
  <si>
    <t xml:space="preserve">Here is another help file on matrix algebra using Excel: </t>
  </si>
  <si>
    <t>Constraint: Target exp return</t>
  </si>
  <si>
    <t>&lt;----- This cell contains your objective function</t>
  </si>
  <si>
    <t>&lt;----- This cell equals the target return constraint</t>
  </si>
  <si>
    <t>&lt;---Note how I specify this cell; the weight constraint is built in here</t>
  </si>
  <si>
    <t>Global-minimum variance portfolio</t>
  </si>
  <si>
    <t xml:space="preserve">Global-minimum variance </t>
  </si>
  <si>
    <t>portfolio-std</t>
  </si>
  <si>
    <t>expected return</t>
  </si>
  <si>
    <t>rf</t>
  </si>
  <si>
    <t>Portfolio weights</t>
  </si>
  <si>
    <t>Expected portfolio excess return</t>
  </si>
  <si>
    <t>Portfolio std.</t>
  </si>
  <si>
    <t>Sharpe ratio</t>
  </si>
  <si>
    <t>To Derive Tangency portfolio</t>
  </si>
  <si>
    <t>Tangency portfolio return</t>
  </si>
  <si>
    <t>Tangency portfolio std.</t>
  </si>
  <si>
    <t>Portfolio variance</t>
  </si>
  <si>
    <t>Using Solver to find the global minimum-variance portfolio</t>
  </si>
  <si>
    <t>Using Solver to find the tangency portfolio</t>
  </si>
  <si>
    <t>&lt;---objective is to maximum the Sharpe Ratio</t>
  </si>
  <si>
    <t>&lt;---Objective is to minimize the variance without any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</si>
</sst>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1" applyFont="1"/>
    <xf numFmtId="0" fontId="4" fillId="0" borderId="0" xfId="1" applyFont="1"/>
    <xf numFmtId="0" fontId="4" fillId="0" borderId="0" xfId="1" quotePrefix="1" applyFont="1" applyAlignment="1">
      <alignment horizontal="right"/>
    </xf>
    <xf numFmtId="0" fontId="4" fillId="0" borderId="0" xfId="1" applyFont="1" applyAlignment="1">
      <alignment horizontal="right"/>
    </xf>
    <xf numFmtId="0" fontId="0" fillId="0" borderId="0" xfId="0" applyAlignment="1">
      <alignment horizontal="left"/>
    </xf>
    <xf numFmtId="164" fontId="2" fillId="0" borderId="0" xfId="1" applyNumberFormat="1" applyFont="1"/>
    <xf numFmtId="0" fontId="0" fillId="0" borderId="0" xfId="0" quotePrefix="1" applyAlignment="1">
      <alignment horizontal="right"/>
    </xf>
    <xf numFmtId="2" fontId="2" fillId="0" borderId="0" xfId="1" applyNumberFormat="1" applyFont="1"/>
    <xf numFmtId="2" fontId="4" fillId="0" borderId="0" xfId="1" applyNumberFormat="1" applyFont="1"/>
    <xf numFmtId="164" fontId="4" fillId="0" borderId="0" xfId="0" applyNumberFormat="1" applyFont="1"/>
    <xf numFmtId="164" fontId="2" fillId="0" borderId="0" xfId="0" applyNumberFormat="1" applyFont="1"/>
    <xf numFmtId="165" fontId="4" fillId="0" borderId="0" xfId="1" applyNumberFormat="1" applyFont="1"/>
    <xf numFmtId="164" fontId="1" fillId="0" borderId="0" xfId="0" applyNumberFormat="1" applyFont="1"/>
    <xf numFmtId="0" fontId="0" fillId="2" borderId="0" xfId="0" applyFill="1"/>
    <xf numFmtId="10" fontId="2" fillId="2" borderId="0" xfId="0" applyNumberFormat="1" applyFont="1" applyFill="1"/>
    <xf numFmtId="0" fontId="0" fillId="0" borderId="0" xfId="0" applyAlignment="1">
      <alignment horizontal="center"/>
    </xf>
    <xf numFmtId="164" fontId="4" fillId="0" borderId="0" xfId="1" applyNumberFormat="1" applyFont="1"/>
    <xf numFmtId="0" fontId="1" fillId="0" borderId="0" xfId="0" applyFont="1"/>
    <xf numFmtId="10" fontId="0" fillId="0" borderId="0" xfId="0" applyNumberFormat="1"/>
    <xf numFmtId="2" fontId="0" fillId="2" borderId="0" xfId="0" applyNumberFormat="1" applyFill="1"/>
    <xf numFmtId="0" fontId="0" fillId="0" borderId="0" xfId="0" quotePrefix="1"/>
  </cellXfs>
  <cellStyles count="2">
    <cellStyle name="Normal" xfId="0" builtinId="0"/>
    <cellStyle name="Normal_Efficient Fronti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4" zoomScale="160" zoomScaleNormal="160" workbookViewId="0">
      <selection activeCell="B24" sqref="B24"/>
    </sheetView>
  </sheetViews>
  <sheetFormatPr defaultRowHeight="14.6" x14ac:dyDescent="0.4"/>
  <cols>
    <col min="1" max="1" width="24.69140625" customWidth="1"/>
    <col min="3" max="3" width="12" customWidth="1"/>
    <col min="4" max="4" width="10.15234375" customWidth="1"/>
    <col min="7" max="7" width="11.69140625" customWidth="1"/>
    <col min="8" max="8" width="17" customWidth="1"/>
    <col min="12" max="12" width="12.84375" customWidth="1"/>
  </cols>
  <sheetData>
    <row r="1" spans="1:10" x14ac:dyDescent="0.4">
      <c r="A1" s="1"/>
    </row>
    <row r="2" spans="1:10" x14ac:dyDescent="0.4">
      <c r="A2" s="2" t="s">
        <v>0</v>
      </c>
    </row>
    <row r="4" spans="1:10" x14ac:dyDescent="0.4">
      <c r="A4" s="3" t="s">
        <v>1</v>
      </c>
      <c r="B4" s="4"/>
      <c r="C4" s="5" t="s">
        <v>2</v>
      </c>
      <c r="D4" s="6"/>
    </row>
    <row r="5" spans="1:10" x14ac:dyDescent="0.4">
      <c r="B5" s="7" t="s">
        <v>5</v>
      </c>
      <c r="C5" s="19">
        <v>0.2</v>
      </c>
      <c r="D5" s="8"/>
      <c r="J5" s="9"/>
    </row>
    <row r="6" spans="1:10" x14ac:dyDescent="0.4">
      <c r="B6" s="7" t="s">
        <v>6</v>
      </c>
      <c r="C6" s="19">
        <v>0.12</v>
      </c>
      <c r="D6" s="8"/>
    </row>
    <row r="7" spans="1:10" x14ac:dyDescent="0.4">
      <c r="B7" s="7" t="s">
        <v>7</v>
      </c>
      <c r="C7" s="19">
        <v>0.15</v>
      </c>
      <c r="D7" s="8"/>
      <c r="G7" s="2"/>
    </row>
    <row r="8" spans="1:10" x14ac:dyDescent="0.4">
      <c r="A8" s="4"/>
      <c r="B8" s="4"/>
      <c r="C8" s="10"/>
      <c r="D8" s="11"/>
      <c r="E8" s="4"/>
    </row>
    <row r="9" spans="1:10" x14ac:dyDescent="0.4">
      <c r="A9" s="3" t="s">
        <v>4</v>
      </c>
      <c r="C9" s="18" t="s">
        <v>5</v>
      </c>
      <c r="D9" s="18" t="s">
        <v>6</v>
      </c>
      <c r="E9" s="18" t="s">
        <v>7</v>
      </c>
    </row>
    <row r="10" spans="1:10" x14ac:dyDescent="0.4">
      <c r="B10" s="7" t="s">
        <v>5</v>
      </c>
      <c r="C10" s="14">
        <v>0.09</v>
      </c>
      <c r="D10" s="14">
        <v>4.4999999999999998E-2</v>
      </c>
      <c r="E10" s="14">
        <v>0.05</v>
      </c>
    </row>
    <row r="11" spans="1:10" x14ac:dyDescent="0.4">
      <c r="B11" s="7" t="s">
        <v>6</v>
      </c>
      <c r="C11" s="14">
        <v>4.4999999999999998E-2</v>
      </c>
      <c r="D11" s="14">
        <v>7.0000000000000007E-2</v>
      </c>
      <c r="E11" s="14">
        <v>0.04</v>
      </c>
      <c r="J11" s="9"/>
    </row>
    <row r="12" spans="1:10" x14ac:dyDescent="0.4">
      <c r="B12" s="7" t="s">
        <v>7</v>
      </c>
      <c r="C12" s="14">
        <v>0.05</v>
      </c>
      <c r="D12" s="14">
        <v>0.04</v>
      </c>
      <c r="E12" s="14">
        <v>0.06</v>
      </c>
      <c r="G12">
        <f>SQRT(E12)</f>
        <v>0.2449489742783178</v>
      </c>
    </row>
    <row r="13" spans="1:10" x14ac:dyDescent="0.4">
      <c r="A13" s="4"/>
      <c r="B13" s="4"/>
      <c r="C13" s="10"/>
      <c r="D13" s="11"/>
      <c r="E13" s="4"/>
    </row>
    <row r="14" spans="1:10" x14ac:dyDescent="0.4">
      <c r="A14" s="2" t="s">
        <v>15</v>
      </c>
      <c r="C14" s="8">
        <v>0.15</v>
      </c>
      <c r="J14" s="9"/>
    </row>
    <row r="15" spans="1:10" x14ac:dyDescent="0.4">
      <c r="J15" s="9"/>
    </row>
    <row r="16" spans="1:10" x14ac:dyDescent="0.4">
      <c r="A16" s="2" t="s">
        <v>3</v>
      </c>
    </row>
    <row r="17" spans="1:8" x14ac:dyDescent="0.4">
      <c r="B17" s="7" t="s">
        <v>5</v>
      </c>
      <c r="C17" s="12">
        <f>1-SUM(C18:C19)</f>
        <v>0.18139534026069271</v>
      </c>
      <c r="D17" t="s">
        <v>18</v>
      </c>
    </row>
    <row r="18" spans="1:8" x14ac:dyDescent="0.4">
      <c r="B18" s="7" t="s">
        <v>6</v>
      </c>
      <c r="C18" s="13">
        <v>0.30232559232381534</v>
      </c>
    </row>
    <row r="19" spans="1:8" x14ac:dyDescent="0.4">
      <c r="B19" s="7" t="s">
        <v>7</v>
      </c>
      <c r="C19" s="13">
        <v>0.51627906741549201</v>
      </c>
    </row>
    <row r="20" spans="1:8" x14ac:dyDescent="0.4">
      <c r="B20" s="7"/>
      <c r="C20" s="13"/>
    </row>
    <row r="21" spans="1:8" x14ac:dyDescent="0.4">
      <c r="A21" t="s">
        <v>8</v>
      </c>
      <c r="B21" s="13">
        <f>SUMPRODUCT(C5:C7,C17:C19)</f>
        <v>0.14999999924332019</v>
      </c>
      <c r="C21" t="s">
        <v>17</v>
      </c>
      <c r="H21" t="s">
        <v>11</v>
      </c>
    </row>
    <row r="22" spans="1:8" x14ac:dyDescent="0.4">
      <c r="A22" s="16" t="s">
        <v>9</v>
      </c>
      <c r="B22" s="17" cm="1">
        <f t="array" ref="B22">MMULT(TRANSPOSE(C17:C19),MMULT(C10:E12,C17:C19))</f>
        <v>5.2139534774618274E-2</v>
      </c>
      <c r="C22" t="s">
        <v>16</v>
      </c>
      <c r="H22" t="s">
        <v>12</v>
      </c>
    </row>
    <row r="23" spans="1:8" x14ac:dyDescent="0.4">
      <c r="H23" t="s">
        <v>14</v>
      </c>
    </row>
    <row r="24" spans="1:8" x14ac:dyDescent="0.4">
      <c r="A24" t="s">
        <v>10</v>
      </c>
      <c r="B24" s="15">
        <f>SQRT(B22)</f>
        <v>0.22834083028363164</v>
      </c>
      <c r="H2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24" sqref="C24"/>
    </sheetView>
  </sheetViews>
  <sheetFormatPr defaultRowHeight="14.6" x14ac:dyDescent="0.4"/>
  <cols>
    <col min="1" max="1" width="24.69140625" customWidth="1"/>
    <col min="3" max="3" width="12" customWidth="1"/>
    <col min="4" max="4" width="10.15234375" customWidth="1"/>
    <col min="7" max="7" width="11.69140625" customWidth="1"/>
    <col min="8" max="8" width="17" customWidth="1"/>
    <col min="12" max="12" width="12.84375" customWidth="1"/>
  </cols>
  <sheetData>
    <row r="1" spans="1:10" x14ac:dyDescent="0.4">
      <c r="A1" s="1"/>
    </row>
    <row r="2" spans="1:10" x14ac:dyDescent="0.4">
      <c r="A2" s="2" t="s">
        <v>32</v>
      </c>
    </row>
    <row r="4" spans="1:10" x14ac:dyDescent="0.4">
      <c r="A4" s="3" t="s">
        <v>1</v>
      </c>
      <c r="B4" s="4"/>
      <c r="C4" s="5" t="s">
        <v>2</v>
      </c>
      <c r="D4" s="6"/>
    </row>
    <row r="5" spans="1:10" x14ac:dyDescent="0.4">
      <c r="B5" s="7" t="s">
        <v>5</v>
      </c>
      <c r="C5" s="19">
        <v>0.2</v>
      </c>
      <c r="D5" s="8"/>
      <c r="J5" s="9"/>
    </row>
    <row r="6" spans="1:10" x14ac:dyDescent="0.4">
      <c r="B6" s="7" t="s">
        <v>6</v>
      </c>
      <c r="C6" s="19">
        <v>0.12</v>
      </c>
      <c r="D6" s="8"/>
    </row>
    <row r="7" spans="1:10" x14ac:dyDescent="0.4">
      <c r="B7" s="7" t="s">
        <v>7</v>
      </c>
      <c r="C7" s="19">
        <v>0.15</v>
      </c>
      <c r="D7" s="8"/>
      <c r="G7" s="2"/>
    </row>
    <row r="8" spans="1:10" x14ac:dyDescent="0.4">
      <c r="A8" s="4"/>
      <c r="B8" s="4"/>
      <c r="C8" s="10"/>
      <c r="D8" s="11"/>
      <c r="E8" s="4"/>
    </row>
    <row r="9" spans="1:10" x14ac:dyDescent="0.4">
      <c r="A9" s="3" t="s">
        <v>4</v>
      </c>
      <c r="C9" s="18" t="s">
        <v>5</v>
      </c>
      <c r="D9" s="18" t="s">
        <v>6</v>
      </c>
      <c r="E9" s="18" t="s">
        <v>7</v>
      </c>
    </row>
    <row r="10" spans="1:10" x14ac:dyDescent="0.4">
      <c r="B10" s="7" t="s">
        <v>5</v>
      </c>
      <c r="C10" s="14">
        <v>0.09</v>
      </c>
      <c r="D10" s="14">
        <v>4.4999999999999998E-2</v>
      </c>
      <c r="E10" s="14">
        <v>0.05</v>
      </c>
    </row>
    <row r="11" spans="1:10" x14ac:dyDescent="0.4">
      <c r="B11" s="7" t="s">
        <v>6</v>
      </c>
      <c r="C11" s="14">
        <v>4.4999999999999998E-2</v>
      </c>
      <c r="D11" s="14">
        <v>7.0000000000000007E-2</v>
      </c>
      <c r="E11" s="14">
        <v>0.04</v>
      </c>
      <c r="J11" s="9"/>
    </row>
    <row r="12" spans="1:10" x14ac:dyDescent="0.4">
      <c r="B12" s="7" t="s">
        <v>7</v>
      </c>
      <c r="C12" s="14">
        <v>0.05</v>
      </c>
      <c r="D12" s="14">
        <v>0.04</v>
      </c>
      <c r="E12" s="14">
        <v>0.06</v>
      </c>
    </row>
    <row r="14" spans="1:10" x14ac:dyDescent="0.4">
      <c r="A14" s="2" t="s">
        <v>19</v>
      </c>
    </row>
    <row r="15" spans="1:10" x14ac:dyDescent="0.4">
      <c r="B15" s="7" t="s">
        <v>5</v>
      </c>
      <c r="C15" s="12">
        <f>1-SUM(C16:C17)</f>
        <v>8.7912115757035947E-2</v>
      </c>
    </row>
    <row r="16" spans="1:10" x14ac:dyDescent="0.4">
      <c r="B16" s="7" t="s">
        <v>6</v>
      </c>
      <c r="C16" s="13">
        <v>0.37362648399853082</v>
      </c>
    </row>
    <row r="17" spans="1:4" x14ac:dyDescent="0.4">
      <c r="B17" s="7" t="s">
        <v>7</v>
      </c>
      <c r="C17" s="13">
        <v>0.53846140024443323</v>
      </c>
    </row>
    <row r="18" spans="1:4" x14ac:dyDescent="0.4">
      <c r="A18" t="s">
        <v>20</v>
      </c>
      <c r="C18" s="17">
        <f t="array" ref="C18">MMULT(TRANSPOSE(C15:C17),MMULT(C10:E12,C15:C17))</f>
        <v>5.1648351648352395E-2</v>
      </c>
      <c r="D18" s="23" t="s">
        <v>35</v>
      </c>
    </row>
    <row r="19" spans="1:4" x14ac:dyDescent="0.4">
      <c r="A19" t="s">
        <v>21</v>
      </c>
      <c r="C19" s="21">
        <f>SQRT(C18)</f>
        <v>0.2272627370431686</v>
      </c>
    </row>
    <row r="20" spans="1:4" x14ac:dyDescent="0.4">
      <c r="A20" t="s">
        <v>22</v>
      </c>
      <c r="C20" s="13">
        <f>SUMPRODUCT(C5:C7,C15:C17)</f>
        <v>0.14318681126789587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D28" sqref="D28"/>
    </sheetView>
  </sheetViews>
  <sheetFormatPr defaultRowHeight="14.6" x14ac:dyDescent="0.4"/>
  <cols>
    <col min="1" max="1" width="24.69140625" customWidth="1"/>
    <col min="3" max="3" width="12" customWidth="1"/>
    <col min="4" max="4" width="10.15234375" customWidth="1"/>
    <col min="7" max="7" width="11.69140625" customWidth="1"/>
    <col min="8" max="8" width="17" customWidth="1"/>
    <col min="12" max="12" width="12.84375" customWidth="1"/>
  </cols>
  <sheetData>
    <row r="1" spans="1:10" x14ac:dyDescent="0.4">
      <c r="A1" s="1"/>
    </row>
    <row r="2" spans="1:10" x14ac:dyDescent="0.4">
      <c r="A2" s="2" t="s">
        <v>33</v>
      </c>
    </row>
    <row r="4" spans="1:10" x14ac:dyDescent="0.4">
      <c r="A4" s="3" t="s">
        <v>1</v>
      </c>
      <c r="B4" s="4"/>
      <c r="C4" s="5" t="s">
        <v>2</v>
      </c>
      <c r="D4" s="6"/>
    </row>
    <row r="5" spans="1:10" x14ac:dyDescent="0.4">
      <c r="B5" s="7" t="s">
        <v>5</v>
      </c>
      <c r="C5" s="19">
        <v>0.2</v>
      </c>
      <c r="D5" s="8"/>
      <c r="J5" s="9"/>
    </row>
    <row r="6" spans="1:10" x14ac:dyDescent="0.4">
      <c r="B6" s="7" t="s">
        <v>6</v>
      </c>
      <c r="C6" s="19">
        <v>0.12</v>
      </c>
      <c r="D6" s="8"/>
    </row>
    <row r="7" spans="1:10" x14ac:dyDescent="0.4">
      <c r="B7" s="7" t="s">
        <v>7</v>
      </c>
      <c r="C7" s="19">
        <v>0.15</v>
      </c>
      <c r="D7" s="8"/>
      <c r="G7" s="2"/>
    </row>
    <row r="8" spans="1:10" x14ac:dyDescent="0.4">
      <c r="A8" s="4"/>
      <c r="B8" s="4"/>
      <c r="C8" s="10"/>
      <c r="D8" s="11"/>
      <c r="E8" s="4"/>
    </row>
    <row r="9" spans="1:10" x14ac:dyDescent="0.4">
      <c r="A9" s="3" t="s">
        <v>4</v>
      </c>
      <c r="C9" s="18" t="s">
        <v>5</v>
      </c>
      <c r="D9" s="18" t="s">
        <v>6</v>
      </c>
      <c r="E9" s="18" t="s">
        <v>7</v>
      </c>
    </row>
    <row r="10" spans="1:10" x14ac:dyDescent="0.4">
      <c r="B10" s="7" t="s">
        <v>5</v>
      </c>
      <c r="C10" s="14">
        <v>0.09</v>
      </c>
      <c r="D10" s="14">
        <v>4.4999999999999998E-2</v>
      </c>
      <c r="E10" s="14">
        <v>0.05</v>
      </c>
    </row>
    <row r="11" spans="1:10" x14ac:dyDescent="0.4">
      <c r="B11" s="7" t="s">
        <v>6</v>
      </c>
      <c r="C11" s="14">
        <v>4.4999999999999998E-2</v>
      </c>
      <c r="D11" s="14">
        <v>7.0000000000000007E-2</v>
      </c>
      <c r="E11" s="14">
        <v>0.04</v>
      </c>
      <c r="J11" s="9"/>
    </row>
    <row r="12" spans="1:10" x14ac:dyDescent="0.4">
      <c r="B12" s="7" t="s">
        <v>7</v>
      </c>
      <c r="C12" s="14">
        <v>0.05</v>
      </c>
      <c r="D12" s="14">
        <v>0.04</v>
      </c>
      <c r="E12" s="14">
        <v>0.06</v>
      </c>
    </row>
    <row r="13" spans="1:10" x14ac:dyDescent="0.4">
      <c r="A13" s="4"/>
      <c r="B13" s="4"/>
      <c r="C13" s="10"/>
      <c r="D13" s="11"/>
      <c r="E13" s="4"/>
    </row>
    <row r="14" spans="1:10" x14ac:dyDescent="0.4">
      <c r="A14" s="20" t="s">
        <v>28</v>
      </c>
    </row>
    <row r="16" spans="1:10" x14ac:dyDescent="0.4">
      <c r="A16" t="s">
        <v>23</v>
      </c>
      <c r="B16">
        <v>0.05</v>
      </c>
    </row>
    <row r="17" spans="1:4" x14ac:dyDescent="0.4">
      <c r="A17" t="s">
        <v>24</v>
      </c>
    </row>
    <row r="18" spans="1:4" x14ac:dyDescent="0.4">
      <c r="B18" s="7" t="s">
        <v>5</v>
      </c>
      <c r="C18" s="12">
        <f>1-SUM(C19:C20)</f>
        <v>0.80661433895477541</v>
      </c>
    </row>
    <row r="19" spans="1:4" x14ac:dyDescent="0.4">
      <c r="B19" s="7" t="s">
        <v>6</v>
      </c>
      <c r="C19" s="13">
        <v>-0.17453789434162986</v>
      </c>
    </row>
    <row r="20" spans="1:4" x14ac:dyDescent="0.4">
      <c r="B20" s="7" t="s">
        <v>7</v>
      </c>
      <c r="C20" s="13">
        <v>0.36792355538685445</v>
      </c>
    </row>
    <row r="21" spans="1:4" x14ac:dyDescent="0.4">
      <c r="A21" t="s">
        <v>25</v>
      </c>
      <c r="C21" s="21">
        <f>SUMPRODUCT(C5:C7,C18:C20)-B16</f>
        <v>0.14556685377798767</v>
      </c>
    </row>
    <row r="22" spans="1:4" x14ac:dyDescent="0.4">
      <c r="A22" t="s">
        <v>31</v>
      </c>
      <c r="C22" s="21">
        <f t="array" ref="C22">MMULT(TRANSPOSE(C18:C20),MMULT(C10:E12,C18:C20))</f>
        <v>8.0680194364994684E-2</v>
      </c>
    </row>
    <row r="23" spans="1:4" x14ac:dyDescent="0.4">
      <c r="A23" t="s">
        <v>26</v>
      </c>
      <c r="C23" s="21">
        <f>SQRT(C22)</f>
        <v>0.28404259251914082</v>
      </c>
    </row>
    <row r="24" spans="1:4" x14ac:dyDescent="0.4">
      <c r="A24" s="16" t="s">
        <v>27</v>
      </c>
      <c r="B24" s="16"/>
      <c r="C24" s="22">
        <f>C21/C23</f>
        <v>0.51248248541520525</v>
      </c>
      <c r="D24" s="23" t="s">
        <v>34</v>
      </c>
    </row>
    <row r="26" spans="1:4" x14ac:dyDescent="0.4">
      <c r="A26" t="s">
        <v>29</v>
      </c>
      <c r="C26" s="21">
        <f>SUMPRODUCT(C5:C7,C18:C20)</f>
        <v>0.19556685377798769</v>
      </c>
    </row>
    <row r="27" spans="1:4" x14ac:dyDescent="0.4">
      <c r="A27" t="s">
        <v>30</v>
      </c>
      <c r="C27" s="21">
        <f>C23</f>
        <v>0.28404259251914082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frontier</vt:lpstr>
      <vt:lpstr>globalminvar</vt:lpstr>
      <vt:lpstr>tangencyPort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2010-09-21T14:10:19Z</dcterms:created>
  <dcterms:modified xsi:type="dcterms:W3CDTF">2023-01-26T20:48:44Z</dcterms:modified>
</cp:coreProperties>
</file>