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0320" yWindow="45" windowWidth="10365" windowHeight="10680" activeTab="3"/>
  </bookViews>
  <sheets>
    <sheet name="BRK-A data" sheetId="2" r:id="rId1"/>
    <sheet name="CAPM Reg " sheetId="32" r:id="rId2"/>
    <sheet name="FF Reg" sheetId="33" r:id="rId3"/>
    <sheet name="FF+MOM Reg" sheetId="34" r:id="rId4"/>
    <sheet name="BRK &amp; Index Funds" sheetId="40" r:id="rId5"/>
  </sheets>
  <definedNames>
    <definedName name="solver_adj" localSheetId="4" hidden="1">'BRK &amp; Index Funds'!$L$5:$L$8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'BRK &amp; Index Funds'!$L$13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'BRK &amp; Index Funds'!$L$10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hs1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0" l="1"/>
  <c r="H4" i="40"/>
  <c r="G5" i="40"/>
  <c r="H5" i="40"/>
  <c r="G6" i="40"/>
  <c r="H6" i="40"/>
  <c r="G7" i="40"/>
  <c r="H7" i="40"/>
  <c r="G8" i="40"/>
  <c r="H8" i="40"/>
  <c r="G9" i="40"/>
  <c r="H9" i="40"/>
  <c r="G10" i="40"/>
  <c r="H10" i="40"/>
  <c r="G11" i="40"/>
  <c r="H11" i="40"/>
  <c r="G12" i="40"/>
  <c r="H12" i="40"/>
  <c r="G13" i="40"/>
  <c r="H13" i="40"/>
  <c r="G14" i="40"/>
  <c r="H14" i="40"/>
  <c r="G15" i="40"/>
  <c r="H15" i="40"/>
  <c r="G16" i="40"/>
  <c r="H16" i="40"/>
  <c r="G17" i="40"/>
  <c r="H17" i="40"/>
  <c r="G18" i="40"/>
  <c r="H18" i="40"/>
  <c r="G19" i="40"/>
  <c r="H19" i="40"/>
  <c r="G20" i="40"/>
  <c r="H20" i="40"/>
  <c r="G21" i="40"/>
  <c r="H21" i="40"/>
  <c r="G22" i="40"/>
  <c r="H22" i="40"/>
  <c r="G23" i="40"/>
  <c r="H23" i="40"/>
  <c r="G24" i="40"/>
  <c r="H24" i="40"/>
  <c r="G25" i="40"/>
  <c r="H25" i="40"/>
  <c r="G26" i="40"/>
  <c r="H26" i="40"/>
  <c r="G27" i="40"/>
  <c r="H27" i="40"/>
  <c r="G28" i="40"/>
  <c r="H28" i="40"/>
  <c r="G29" i="40"/>
  <c r="H29" i="40"/>
  <c r="G30" i="40"/>
  <c r="H30" i="40"/>
  <c r="G31" i="40"/>
  <c r="H31" i="40"/>
  <c r="G32" i="40"/>
  <c r="H32" i="40"/>
  <c r="G33" i="40"/>
  <c r="H33" i="40"/>
  <c r="G34" i="40"/>
  <c r="H34" i="40"/>
  <c r="G35" i="40"/>
  <c r="H35" i="40"/>
  <c r="G36" i="40"/>
  <c r="H36" i="40"/>
  <c r="G37" i="40"/>
  <c r="H37" i="40"/>
  <c r="G38" i="40"/>
  <c r="H38" i="40"/>
  <c r="G39" i="40"/>
  <c r="H39" i="40"/>
  <c r="G40" i="40"/>
  <c r="H40" i="40"/>
  <c r="G41" i="40"/>
  <c r="H41" i="40"/>
  <c r="G42" i="40"/>
  <c r="H42" i="40"/>
  <c r="G43" i="40"/>
  <c r="H43" i="40"/>
  <c r="G44" i="40"/>
  <c r="H44" i="40"/>
  <c r="G45" i="40"/>
  <c r="H45" i="40"/>
  <c r="G46" i="40"/>
  <c r="H46" i="40"/>
  <c r="G47" i="40"/>
  <c r="H47" i="40"/>
  <c r="G48" i="40"/>
  <c r="H48" i="40"/>
  <c r="G49" i="40"/>
  <c r="H49" i="40"/>
  <c r="G50" i="40"/>
  <c r="H50" i="40"/>
  <c r="G51" i="40"/>
  <c r="H51" i="40"/>
  <c r="G52" i="40"/>
  <c r="H52" i="40"/>
  <c r="G53" i="40"/>
  <c r="H53" i="40"/>
  <c r="G54" i="40"/>
  <c r="H54" i="40"/>
  <c r="G55" i="40"/>
  <c r="H55" i="40"/>
  <c r="G56" i="40"/>
  <c r="H56" i="40"/>
  <c r="G57" i="40"/>
  <c r="H57" i="40"/>
  <c r="G58" i="40"/>
  <c r="H58" i="40"/>
  <c r="G59" i="40"/>
  <c r="H59" i="40"/>
  <c r="G60" i="40"/>
  <c r="H60" i="40"/>
  <c r="G61" i="40"/>
  <c r="H61" i="40"/>
  <c r="G62" i="40"/>
  <c r="H62" i="40"/>
  <c r="G63" i="40"/>
  <c r="H63" i="40"/>
  <c r="G64" i="40"/>
  <c r="H64" i="40"/>
  <c r="G65" i="40"/>
  <c r="H65" i="40"/>
  <c r="G66" i="40"/>
  <c r="H66" i="40"/>
  <c r="G67" i="40"/>
  <c r="H67" i="40"/>
  <c r="G68" i="40"/>
  <c r="H68" i="40"/>
  <c r="G69" i="40"/>
  <c r="H69" i="40"/>
  <c r="G70" i="40"/>
  <c r="H70" i="40"/>
  <c r="G71" i="40"/>
  <c r="H71" i="40"/>
  <c r="G72" i="40"/>
  <c r="H72" i="40"/>
  <c r="G73" i="40"/>
  <c r="H73" i="40"/>
  <c r="G74" i="40"/>
  <c r="H74" i="40"/>
  <c r="G75" i="40"/>
  <c r="H75" i="40"/>
  <c r="G76" i="40"/>
  <c r="H76" i="40"/>
  <c r="G77" i="40"/>
  <c r="H77" i="40"/>
  <c r="G78" i="40"/>
  <c r="H78" i="40"/>
  <c r="G79" i="40"/>
  <c r="H79" i="40"/>
  <c r="G80" i="40"/>
  <c r="H80" i="40"/>
  <c r="G81" i="40"/>
  <c r="H81" i="40"/>
  <c r="G82" i="40"/>
  <c r="H82" i="40"/>
  <c r="G83" i="40"/>
  <c r="H83" i="40"/>
  <c r="G84" i="40"/>
  <c r="H84" i="40"/>
  <c r="G85" i="40"/>
  <c r="H85" i="40"/>
  <c r="G86" i="40"/>
  <c r="H86" i="40"/>
  <c r="G87" i="40"/>
  <c r="H87" i="40"/>
  <c r="G88" i="40"/>
  <c r="H88" i="40"/>
  <c r="G89" i="40"/>
  <c r="H89" i="40"/>
  <c r="G90" i="40"/>
  <c r="H90" i="40"/>
  <c r="G91" i="40"/>
  <c r="H91" i="40"/>
  <c r="G92" i="40"/>
  <c r="H92" i="40"/>
  <c r="G93" i="40"/>
  <c r="H93" i="40"/>
  <c r="G94" i="40"/>
  <c r="H94" i="40"/>
  <c r="G95" i="40"/>
  <c r="H95" i="40"/>
  <c r="G96" i="40"/>
  <c r="H96" i="40"/>
  <c r="G97" i="40"/>
  <c r="H97" i="40"/>
  <c r="G98" i="40"/>
  <c r="H98" i="40"/>
  <c r="G99" i="40"/>
  <c r="H99" i="40"/>
  <c r="G100" i="40"/>
  <c r="H100" i="40"/>
  <c r="G101" i="40"/>
  <c r="H101" i="40"/>
  <c r="G102" i="40"/>
  <c r="H102" i="40"/>
  <c r="G103" i="40"/>
  <c r="H103" i="40"/>
  <c r="G104" i="40"/>
  <c r="H104" i="40"/>
  <c r="G105" i="40"/>
  <c r="H105" i="40"/>
  <c r="G106" i="40"/>
  <c r="H106" i="40"/>
  <c r="G107" i="40"/>
  <c r="H107" i="40"/>
  <c r="G108" i="40"/>
  <c r="H108" i="40"/>
  <c r="G109" i="40"/>
  <c r="H109" i="40"/>
  <c r="G110" i="40"/>
  <c r="H110" i="40"/>
  <c r="G111" i="40"/>
  <c r="H111" i="40"/>
  <c r="G112" i="40"/>
  <c r="H112" i="40"/>
  <c r="G113" i="40"/>
  <c r="H113" i="40"/>
  <c r="G114" i="40"/>
  <c r="H114" i="40"/>
  <c r="G115" i="40"/>
  <c r="H115" i="40"/>
  <c r="G116" i="40"/>
  <c r="H116" i="40"/>
  <c r="G117" i="40"/>
  <c r="H117" i="40"/>
  <c r="G118" i="40"/>
  <c r="H118" i="40"/>
  <c r="G119" i="40"/>
  <c r="H119" i="40"/>
  <c r="G120" i="40"/>
  <c r="H120" i="40"/>
  <c r="G121" i="40"/>
  <c r="H121" i="40"/>
  <c r="G122" i="40"/>
  <c r="H122" i="40"/>
  <c r="G123" i="40"/>
  <c r="H123" i="40"/>
  <c r="G124" i="40"/>
  <c r="H124" i="40"/>
  <c r="G125" i="40"/>
  <c r="H125" i="40"/>
  <c r="G126" i="40"/>
  <c r="H126" i="40"/>
  <c r="G127" i="40"/>
  <c r="H127" i="40"/>
  <c r="G128" i="40"/>
  <c r="H128" i="40"/>
  <c r="G129" i="40"/>
  <c r="H129" i="40"/>
  <c r="G130" i="40"/>
  <c r="H130" i="40"/>
  <c r="G131" i="40"/>
  <c r="H131" i="40"/>
  <c r="G132" i="40"/>
  <c r="H132" i="40"/>
  <c r="G133" i="40"/>
  <c r="H133" i="40"/>
  <c r="G134" i="40"/>
  <c r="H134" i="40"/>
  <c r="G135" i="40"/>
  <c r="H135" i="40"/>
  <c r="G136" i="40"/>
  <c r="H136" i="40"/>
  <c r="G137" i="40"/>
  <c r="H137" i="40"/>
  <c r="G138" i="40"/>
  <c r="H138" i="40"/>
  <c r="G139" i="40"/>
  <c r="H139" i="40"/>
  <c r="G140" i="40"/>
  <c r="H140" i="40"/>
  <c r="G141" i="40"/>
  <c r="H141" i="40"/>
  <c r="G142" i="40"/>
  <c r="H142" i="40"/>
  <c r="G143" i="40"/>
  <c r="H143" i="40"/>
  <c r="G144" i="40"/>
  <c r="H144" i="40"/>
  <c r="G145" i="40"/>
  <c r="H145" i="40"/>
  <c r="G146" i="40"/>
  <c r="H146" i="40"/>
  <c r="G147" i="40"/>
  <c r="H147" i="40"/>
  <c r="G148" i="40"/>
  <c r="H148" i="40"/>
  <c r="G149" i="40"/>
  <c r="H149" i="40"/>
  <c r="G150" i="40"/>
  <c r="H150" i="40"/>
  <c r="G151" i="40"/>
  <c r="H151" i="40"/>
  <c r="G152" i="40"/>
  <c r="H152" i="40"/>
  <c r="G153" i="40"/>
  <c r="H153" i="40"/>
  <c r="G154" i="40"/>
  <c r="H154" i="40"/>
  <c r="G155" i="40"/>
  <c r="H155" i="40"/>
  <c r="G156" i="40"/>
  <c r="H156" i="40"/>
  <c r="G157" i="40"/>
  <c r="H157" i="40"/>
  <c r="G158" i="40"/>
  <c r="H158" i="40"/>
  <c r="G159" i="40"/>
  <c r="H159" i="40"/>
  <c r="G160" i="40"/>
  <c r="H160" i="40"/>
  <c r="G161" i="40"/>
  <c r="H161" i="40"/>
  <c r="G162" i="40"/>
  <c r="H162" i="40"/>
  <c r="G163" i="40"/>
  <c r="H163" i="40"/>
  <c r="G164" i="40"/>
  <c r="H164" i="40"/>
  <c r="G165" i="40"/>
  <c r="H165" i="40"/>
  <c r="G166" i="40"/>
  <c r="H166" i="40"/>
  <c r="G167" i="40"/>
  <c r="H167" i="40"/>
  <c r="G168" i="40"/>
  <c r="H168" i="40"/>
  <c r="G169" i="40"/>
  <c r="H169" i="40"/>
  <c r="G170" i="40"/>
  <c r="H170" i="40"/>
  <c r="G171" i="40"/>
  <c r="H171" i="40"/>
  <c r="G172" i="40"/>
  <c r="H172" i="40"/>
  <c r="G173" i="40"/>
  <c r="H173" i="40"/>
  <c r="G174" i="40"/>
  <c r="H174" i="40"/>
  <c r="G175" i="40"/>
  <c r="H175" i="40"/>
  <c r="G176" i="40"/>
  <c r="H176" i="40"/>
  <c r="G177" i="40"/>
  <c r="H177" i="40"/>
  <c r="G178" i="40"/>
  <c r="H178" i="40"/>
  <c r="G179" i="40"/>
  <c r="H179" i="40"/>
  <c r="G180" i="40"/>
  <c r="H180" i="40"/>
  <c r="G181" i="40"/>
  <c r="H181" i="40"/>
  <c r="G182" i="40"/>
  <c r="H182" i="40"/>
  <c r="G183" i="40"/>
  <c r="H183" i="40"/>
  <c r="G184" i="40"/>
  <c r="H184" i="40"/>
  <c r="G185" i="40"/>
  <c r="H185" i="40"/>
  <c r="G186" i="40"/>
  <c r="H186" i="40"/>
  <c r="G187" i="40"/>
  <c r="H187" i="40"/>
  <c r="G188" i="40"/>
  <c r="H188" i="40"/>
  <c r="G189" i="40"/>
  <c r="H189" i="40"/>
  <c r="G190" i="40"/>
  <c r="H190" i="40"/>
  <c r="G191" i="40"/>
  <c r="H191" i="40"/>
  <c r="G192" i="40"/>
  <c r="H192" i="40"/>
  <c r="G193" i="40"/>
  <c r="H193" i="40"/>
  <c r="G194" i="40"/>
  <c r="H194" i="40"/>
  <c r="G195" i="40"/>
  <c r="H195" i="40"/>
  <c r="G196" i="40"/>
  <c r="H196" i="40"/>
  <c r="G197" i="40"/>
  <c r="H197" i="40"/>
  <c r="G198" i="40"/>
  <c r="H198" i="40"/>
  <c r="G199" i="40"/>
  <c r="H199" i="40"/>
  <c r="G200" i="40"/>
  <c r="H200" i="40"/>
  <c r="G201" i="40"/>
  <c r="H201" i="40"/>
  <c r="G202" i="40"/>
  <c r="H202" i="40"/>
  <c r="G203" i="40"/>
  <c r="H203" i="40"/>
  <c r="G204" i="40"/>
  <c r="H204" i="40"/>
  <c r="G205" i="40"/>
  <c r="H205" i="40"/>
  <c r="G206" i="40"/>
  <c r="H206" i="40"/>
  <c r="G207" i="40"/>
  <c r="H207" i="40"/>
  <c r="G208" i="40"/>
  <c r="H208" i="40"/>
  <c r="G209" i="40"/>
  <c r="H209" i="40"/>
  <c r="G210" i="40"/>
  <c r="H210" i="40"/>
  <c r="G211" i="40"/>
  <c r="H211" i="40"/>
  <c r="G212" i="40"/>
  <c r="H212" i="40"/>
  <c r="G213" i="40"/>
  <c r="H213" i="40"/>
  <c r="G214" i="40"/>
  <c r="H214" i="40"/>
  <c r="G215" i="40"/>
  <c r="H215" i="40"/>
  <c r="G216" i="40"/>
  <c r="H216" i="40"/>
  <c r="G217" i="40"/>
  <c r="H217" i="40"/>
  <c r="G218" i="40"/>
  <c r="H218" i="40"/>
  <c r="G219" i="40"/>
  <c r="H219" i="40"/>
  <c r="G220" i="40"/>
  <c r="H220" i="40"/>
  <c r="G221" i="40"/>
  <c r="H221" i="40"/>
  <c r="G222" i="40"/>
  <c r="H222" i="40"/>
  <c r="G223" i="40"/>
  <c r="H223" i="40"/>
  <c r="G224" i="40"/>
  <c r="H224" i="40"/>
  <c r="G225" i="40"/>
  <c r="H225" i="40"/>
  <c r="G226" i="40"/>
  <c r="H226" i="40"/>
  <c r="G227" i="40"/>
  <c r="H227" i="40"/>
  <c r="G228" i="40"/>
  <c r="H228" i="40"/>
  <c r="G229" i="40"/>
  <c r="H229" i="40"/>
  <c r="G230" i="40"/>
  <c r="H230" i="40"/>
  <c r="G231" i="40"/>
  <c r="H231" i="40"/>
  <c r="G232" i="40"/>
  <c r="H232" i="40"/>
  <c r="G233" i="40"/>
  <c r="H233" i="40"/>
  <c r="G234" i="40"/>
  <c r="H234" i="40"/>
  <c r="G235" i="40"/>
  <c r="H235" i="40"/>
  <c r="G236" i="40"/>
  <c r="H236" i="40"/>
  <c r="G237" i="40"/>
  <c r="H237" i="40"/>
  <c r="G238" i="40"/>
  <c r="H238" i="40"/>
  <c r="G239" i="40"/>
  <c r="H239" i="40"/>
  <c r="G240" i="40"/>
  <c r="H240" i="40"/>
  <c r="G241" i="40"/>
  <c r="H241" i="40"/>
  <c r="G242" i="40"/>
  <c r="H242" i="40"/>
  <c r="G243" i="40"/>
  <c r="H243" i="40"/>
  <c r="G244" i="40"/>
  <c r="H244" i="40"/>
  <c r="G245" i="40"/>
  <c r="H245" i="40"/>
  <c r="G246" i="40"/>
  <c r="H246" i="40"/>
  <c r="G247" i="40"/>
  <c r="H247" i="40"/>
  <c r="G248" i="40"/>
  <c r="H248" i="40"/>
  <c r="G249" i="40"/>
  <c r="H249" i="40"/>
  <c r="G250" i="40"/>
  <c r="H250" i="40"/>
  <c r="G251" i="40"/>
  <c r="H251" i="40"/>
  <c r="G252" i="40"/>
  <c r="H252" i="40"/>
  <c r="L19" i="40"/>
  <c r="R15" i="40"/>
  <c r="Q15" i="40"/>
  <c r="R252" i="40"/>
  <c r="Q252" i="40"/>
  <c r="R251" i="40"/>
  <c r="Q251" i="40"/>
  <c r="R250" i="40"/>
  <c r="Q250" i="40"/>
  <c r="R249" i="40"/>
  <c r="Q249" i="40"/>
  <c r="R248" i="40"/>
  <c r="Q248" i="40"/>
  <c r="R247" i="40"/>
  <c r="Q247" i="40"/>
  <c r="R246" i="40"/>
  <c r="Q246" i="40"/>
  <c r="R245" i="40"/>
  <c r="Q245" i="40"/>
  <c r="R244" i="40"/>
  <c r="Q244" i="40"/>
  <c r="R243" i="40"/>
  <c r="Q243" i="40"/>
  <c r="R242" i="40"/>
  <c r="Q242" i="40"/>
  <c r="R241" i="40"/>
  <c r="Q241" i="40"/>
  <c r="R240" i="40"/>
  <c r="Q240" i="40"/>
  <c r="R239" i="40"/>
  <c r="Q239" i="40"/>
  <c r="R238" i="40"/>
  <c r="Q238" i="40"/>
  <c r="R237" i="40"/>
  <c r="Q237" i="40"/>
  <c r="R236" i="40"/>
  <c r="Q236" i="40"/>
  <c r="R235" i="40"/>
  <c r="Q235" i="40"/>
  <c r="R234" i="40"/>
  <c r="Q234" i="40"/>
  <c r="R233" i="40"/>
  <c r="Q233" i="40"/>
  <c r="R232" i="40"/>
  <c r="Q232" i="40"/>
  <c r="R231" i="40"/>
  <c r="Q231" i="40"/>
  <c r="R230" i="40"/>
  <c r="Q230" i="40"/>
  <c r="R229" i="40"/>
  <c r="Q229" i="40"/>
  <c r="R228" i="40"/>
  <c r="Q228" i="40"/>
  <c r="R227" i="40"/>
  <c r="Q227" i="40"/>
  <c r="R226" i="40"/>
  <c r="Q226" i="40"/>
  <c r="R225" i="40"/>
  <c r="Q225" i="40"/>
  <c r="R224" i="40"/>
  <c r="Q224" i="40"/>
  <c r="R223" i="40"/>
  <c r="Q223" i="40"/>
  <c r="R222" i="40"/>
  <c r="Q222" i="40"/>
  <c r="R221" i="40"/>
  <c r="Q221" i="40"/>
  <c r="R220" i="40"/>
  <c r="Q220" i="40"/>
  <c r="R219" i="40"/>
  <c r="Q219" i="40"/>
  <c r="R218" i="40"/>
  <c r="Q218" i="40"/>
  <c r="R217" i="40"/>
  <c r="Q217" i="40"/>
  <c r="R216" i="40"/>
  <c r="Q216" i="40"/>
  <c r="R215" i="40"/>
  <c r="Q215" i="40"/>
  <c r="R214" i="40"/>
  <c r="Q214" i="40"/>
  <c r="R213" i="40"/>
  <c r="Q213" i="40"/>
  <c r="R212" i="40"/>
  <c r="Q212" i="40"/>
  <c r="R211" i="40"/>
  <c r="Q211" i="40"/>
  <c r="R210" i="40"/>
  <c r="Q210" i="40"/>
  <c r="R209" i="40"/>
  <c r="Q209" i="40"/>
  <c r="R208" i="40"/>
  <c r="Q208" i="40"/>
  <c r="R207" i="40"/>
  <c r="Q207" i="40"/>
  <c r="R206" i="40"/>
  <c r="Q206" i="40"/>
  <c r="R205" i="40"/>
  <c r="Q205" i="40"/>
  <c r="R204" i="40"/>
  <c r="Q204" i="40"/>
  <c r="R203" i="40"/>
  <c r="Q203" i="40"/>
  <c r="R202" i="40"/>
  <c r="Q202" i="40"/>
  <c r="R201" i="40"/>
  <c r="Q201" i="40"/>
  <c r="R200" i="40"/>
  <c r="Q200" i="40"/>
  <c r="R199" i="40"/>
  <c r="Q199" i="40"/>
  <c r="R198" i="40"/>
  <c r="Q198" i="40"/>
  <c r="R197" i="40"/>
  <c r="Q197" i="40"/>
  <c r="R196" i="40"/>
  <c r="Q196" i="40"/>
  <c r="R195" i="40"/>
  <c r="Q195" i="40"/>
  <c r="R194" i="40"/>
  <c r="Q194" i="40"/>
  <c r="R193" i="40"/>
  <c r="Q193" i="40"/>
  <c r="R192" i="40"/>
  <c r="Q192" i="40"/>
  <c r="R191" i="40"/>
  <c r="Q191" i="40"/>
  <c r="R190" i="40"/>
  <c r="Q190" i="40"/>
  <c r="R189" i="40"/>
  <c r="Q189" i="40"/>
  <c r="R188" i="40"/>
  <c r="Q188" i="40"/>
  <c r="R187" i="40"/>
  <c r="Q187" i="40"/>
  <c r="R186" i="40"/>
  <c r="Q186" i="40"/>
  <c r="R185" i="40"/>
  <c r="Q185" i="40"/>
  <c r="R184" i="40"/>
  <c r="Q184" i="40"/>
  <c r="R183" i="40"/>
  <c r="Q183" i="40"/>
  <c r="R182" i="40"/>
  <c r="Q182" i="40"/>
  <c r="R181" i="40"/>
  <c r="Q181" i="40"/>
  <c r="R180" i="40"/>
  <c r="Q180" i="40"/>
  <c r="R179" i="40"/>
  <c r="Q179" i="40"/>
  <c r="R178" i="40"/>
  <c r="Q178" i="40"/>
  <c r="R177" i="40"/>
  <c r="Q177" i="40"/>
  <c r="R176" i="40"/>
  <c r="Q176" i="40"/>
  <c r="R175" i="40"/>
  <c r="Q175" i="40"/>
  <c r="R174" i="40"/>
  <c r="Q174" i="40"/>
  <c r="R173" i="40"/>
  <c r="Q173" i="40"/>
  <c r="R172" i="40"/>
  <c r="Q172" i="40"/>
  <c r="R171" i="40"/>
  <c r="Q171" i="40"/>
  <c r="R170" i="40"/>
  <c r="Q170" i="40"/>
  <c r="R169" i="40"/>
  <c r="Q169" i="40"/>
  <c r="R168" i="40"/>
  <c r="Q168" i="40"/>
  <c r="R167" i="40"/>
  <c r="Q167" i="40"/>
  <c r="R166" i="40"/>
  <c r="Q166" i="40"/>
  <c r="R165" i="40"/>
  <c r="Q165" i="40"/>
  <c r="R164" i="40"/>
  <c r="Q164" i="40"/>
  <c r="R163" i="40"/>
  <c r="Q163" i="40"/>
  <c r="R162" i="40"/>
  <c r="Q162" i="40"/>
  <c r="R161" i="40"/>
  <c r="Q161" i="40"/>
  <c r="R160" i="40"/>
  <c r="Q160" i="40"/>
  <c r="R159" i="40"/>
  <c r="Q159" i="40"/>
  <c r="R158" i="40"/>
  <c r="Q158" i="40"/>
  <c r="R157" i="40"/>
  <c r="Q157" i="40"/>
  <c r="R156" i="40"/>
  <c r="Q156" i="40"/>
  <c r="R155" i="40"/>
  <c r="Q155" i="40"/>
  <c r="R154" i="40"/>
  <c r="Q154" i="40"/>
  <c r="R153" i="40"/>
  <c r="Q153" i="40"/>
  <c r="R152" i="40"/>
  <c r="Q152" i="40"/>
  <c r="R151" i="40"/>
  <c r="Q151" i="40"/>
  <c r="R150" i="40"/>
  <c r="Q150" i="40"/>
  <c r="R149" i="40"/>
  <c r="Q149" i="40"/>
  <c r="R148" i="40"/>
  <c r="Q148" i="40"/>
  <c r="R147" i="40"/>
  <c r="Q147" i="40"/>
  <c r="R146" i="40"/>
  <c r="Q146" i="40"/>
  <c r="R145" i="40"/>
  <c r="Q145" i="40"/>
  <c r="R144" i="40"/>
  <c r="Q144" i="40"/>
  <c r="R143" i="40"/>
  <c r="Q143" i="40"/>
  <c r="R142" i="40"/>
  <c r="Q142" i="40"/>
  <c r="R141" i="40"/>
  <c r="Q141" i="40"/>
  <c r="R140" i="40"/>
  <c r="Q140" i="40"/>
  <c r="R139" i="40"/>
  <c r="Q139" i="40"/>
  <c r="R138" i="40"/>
  <c r="Q138" i="40"/>
  <c r="R137" i="40"/>
  <c r="Q137" i="40"/>
  <c r="R136" i="40"/>
  <c r="Q136" i="40"/>
  <c r="R135" i="40"/>
  <c r="Q135" i="40"/>
  <c r="R134" i="40"/>
  <c r="Q134" i="40"/>
  <c r="R133" i="40"/>
  <c r="Q133" i="40"/>
  <c r="R132" i="40"/>
  <c r="Q132" i="40"/>
  <c r="R131" i="40"/>
  <c r="Q131" i="40"/>
  <c r="R130" i="40"/>
  <c r="Q130" i="40"/>
  <c r="R129" i="40"/>
  <c r="Q129" i="40"/>
  <c r="R128" i="40"/>
  <c r="Q128" i="40"/>
  <c r="R127" i="40"/>
  <c r="Q127" i="40"/>
  <c r="R126" i="40"/>
  <c r="Q126" i="40"/>
  <c r="R125" i="40"/>
  <c r="Q125" i="40"/>
  <c r="R124" i="40"/>
  <c r="Q124" i="40"/>
  <c r="R123" i="40"/>
  <c r="Q123" i="40"/>
  <c r="R122" i="40"/>
  <c r="Q122" i="40"/>
  <c r="R121" i="40"/>
  <c r="Q121" i="40"/>
  <c r="R120" i="40"/>
  <c r="Q120" i="40"/>
  <c r="R119" i="40"/>
  <c r="Q119" i="40"/>
  <c r="R118" i="40"/>
  <c r="Q118" i="40"/>
  <c r="R117" i="40"/>
  <c r="Q117" i="40"/>
  <c r="R116" i="40"/>
  <c r="Q116" i="40"/>
  <c r="R115" i="40"/>
  <c r="Q115" i="40"/>
  <c r="R114" i="40"/>
  <c r="Q114" i="40"/>
  <c r="R113" i="40"/>
  <c r="Q113" i="40"/>
  <c r="R112" i="40"/>
  <c r="Q112" i="40"/>
  <c r="R111" i="40"/>
  <c r="Q111" i="40"/>
  <c r="R110" i="40"/>
  <c r="Q110" i="40"/>
  <c r="R109" i="40"/>
  <c r="Q109" i="40"/>
  <c r="R108" i="40"/>
  <c r="Q108" i="40"/>
  <c r="R107" i="40"/>
  <c r="Q107" i="40"/>
  <c r="R106" i="40"/>
  <c r="Q106" i="40"/>
  <c r="R105" i="40"/>
  <c r="Q105" i="40"/>
  <c r="R104" i="40"/>
  <c r="Q104" i="40"/>
  <c r="R103" i="40"/>
  <c r="Q103" i="40"/>
  <c r="R102" i="40"/>
  <c r="Q102" i="40"/>
  <c r="R101" i="40"/>
  <c r="Q101" i="40"/>
  <c r="R100" i="40"/>
  <c r="Q100" i="40"/>
  <c r="R99" i="40"/>
  <c r="Q99" i="40"/>
  <c r="R98" i="40"/>
  <c r="Q98" i="40"/>
  <c r="R97" i="40"/>
  <c r="Q97" i="40"/>
  <c r="R96" i="40"/>
  <c r="Q96" i="40"/>
  <c r="R95" i="40"/>
  <c r="Q95" i="40"/>
  <c r="R94" i="40"/>
  <c r="Q94" i="40"/>
  <c r="R93" i="40"/>
  <c r="Q93" i="40"/>
  <c r="R92" i="40"/>
  <c r="Q92" i="40"/>
  <c r="R91" i="40"/>
  <c r="Q91" i="40"/>
  <c r="R90" i="40"/>
  <c r="Q90" i="40"/>
  <c r="R89" i="40"/>
  <c r="Q89" i="40"/>
  <c r="R88" i="40"/>
  <c r="Q88" i="40"/>
  <c r="R87" i="40"/>
  <c r="Q87" i="40"/>
  <c r="R86" i="40"/>
  <c r="Q86" i="40"/>
  <c r="R85" i="40"/>
  <c r="Q85" i="40"/>
  <c r="R84" i="40"/>
  <c r="Q84" i="40"/>
  <c r="R83" i="40"/>
  <c r="Q83" i="40"/>
  <c r="R82" i="40"/>
  <c r="Q82" i="40"/>
  <c r="R81" i="40"/>
  <c r="Q81" i="40"/>
  <c r="R80" i="40"/>
  <c r="Q80" i="40"/>
  <c r="R79" i="40"/>
  <c r="Q79" i="40"/>
  <c r="R78" i="40"/>
  <c r="Q78" i="40"/>
  <c r="R77" i="40"/>
  <c r="Q77" i="40"/>
  <c r="R76" i="40"/>
  <c r="Q76" i="40"/>
  <c r="R75" i="40"/>
  <c r="Q75" i="40"/>
  <c r="R74" i="40"/>
  <c r="Q74" i="40"/>
  <c r="R73" i="40"/>
  <c r="Q73" i="40"/>
  <c r="R72" i="40"/>
  <c r="Q72" i="40"/>
  <c r="R71" i="40"/>
  <c r="Q71" i="40"/>
  <c r="R70" i="40"/>
  <c r="Q70" i="40"/>
  <c r="R69" i="40"/>
  <c r="Q69" i="40"/>
  <c r="R68" i="40"/>
  <c r="Q68" i="40"/>
  <c r="R67" i="40"/>
  <c r="Q67" i="40"/>
  <c r="R66" i="40"/>
  <c r="Q66" i="40"/>
  <c r="R65" i="40"/>
  <c r="Q65" i="40"/>
  <c r="R64" i="40"/>
  <c r="Q64" i="40"/>
  <c r="R63" i="40"/>
  <c r="Q63" i="40"/>
  <c r="R62" i="40"/>
  <c r="Q62" i="40"/>
  <c r="R61" i="40"/>
  <c r="Q61" i="40"/>
  <c r="R60" i="40"/>
  <c r="Q60" i="40"/>
  <c r="R59" i="40"/>
  <c r="Q59" i="40"/>
  <c r="R58" i="40"/>
  <c r="Q58" i="40"/>
  <c r="R57" i="40"/>
  <c r="Q57" i="40"/>
  <c r="R56" i="40"/>
  <c r="Q56" i="40"/>
  <c r="R55" i="40"/>
  <c r="Q55" i="40"/>
  <c r="R54" i="40"/>
  <c r="Q54" i="40"/>
  <c r="R53" i="40"/>
  <c r="Q53" i="40"/>
  <c r="R52" i="40"/>
  <c r="Q52" i="40"/>
  <c r="R51" i="40"/>
  <c r="Q51" i="40"/>
  <c r="R50" i="40"/>
  <c r="Q50" i="40"/>
  <c r="R49" i="40"/>
  <c r="Q49" i="40"/>
  <c r="R48" i="40"/>
  <c r="Q48" i="40"/>
  <c r="R47" i="40"/>
  <c r="Q47" i="40"/>
  <c r="R46" i="40"/>
  <c r="Q46" i="40"/>
  <c r="R45" i="40"/>
  <c r="Q45" i="40"/>
  <c r="R44" i="40"/>
  <c r="Q44" i="40"/>
  <c r="R43" i="40"/>
  <c r="Q43" i="40"/>
  <c r="R42" i="40"/>
  <c r="Q42" i="40"/>
  <c r="R41" i="40"/>
  <c r="Q41" i="40"/>
  <c r="R40" i="40"/>
  <c r="Q40" i="40"/>
  <c r="R39" i="40"/>
  <c r="Q39" i="40"/>
  <c r="R38" i="40"/>
  <c r="Q38" i="40"/>
  <c r="R37" i="40"/>
  <c r="Q37" i="40"/>
  <c r="R36" i="40"/>
  <c r="Q36" i="40"/>
  <c r="R35" i="40"/>
  <c r="Q35" i="40"/>
  <c r="R34" i="40"/>
  <c r="Q34" i="40"/>
  <c r="R33" i="40"/>
  <c r="Q33" i="40"/>
  <c r="R32" i="40"/>
  <c r="Q32" i="40"/>
  <c r="R31" i="40"/>
  <c r="Q31" i="40"/>
  <c r="R30" i="40"/>
  <c r="Q30" i="40"/>
  <c r="R29" i="40"/>
  <c r="Q29" i="40"/>
  <c r="R28" i="40"/>
  <c r="Q28" i="40"/>
  <c r="R27" i="40"/>
  <c r="Q27" i="40"/>
  <c r="R26" i="40"/>
  <c r="Q26" i="40"/>
  <c r="R25" i="40"/>
  <c r="Q25" i="40"/>
  <c r="R24" i="40"/>
  <c r="Q24" i="40"/>
  <c r="R23" i="40"/>
  <c r="Q23" i="40"/>
  <c r="R22" i="40"/>
  <c r="Q22" i="40"/>
  <c r="R21" i="40"/>
  <c r="Q21" i="40"/>
  <c r="R20" i="40"/>
  <c r="Q20" i="40"/>
  <c r="R19" i="40"/>
  <c r="Q19" i="40"/>
  <c r="R18" i="40"/>
  <c r="Q18" i="40"/>
  <c r="R17" i="40"/>
  <c r="Q17" i="40"/>
  <c r="R16" i="40"/>
  <c r="Q16" i="40"/>
  <c r="L13" i="40"/>
  <c r="L10" i="40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F257" i="34"/>
  <c r="F258" i="34"/>
  <c r="F259" i="34"/>
  <c r="F260" i="34"/>
  <c r="F261" i="34"/>
  <c r="F262" i="34"/>
  <c r="F263" i="34"/>
  <c r="F264" i="34"/>
  <c r="F265" i="34"/>
  <c r="F266" i="34"/>
  <c r="F267" i="34"/>
  <c r="F268" i="34"/>
  <c r="F269" i="34"/>
  <c r="F270" i="34"/>
  <c r="F271" i="34"/>
  <c r="F272" i="34"/>
  <c r="F273" i="34"/>
  <c r="F274" i="34"/>
  <c r="F275" i="34"/>
  <c r="F276" i="34"/>
  <c r="F277" i="34"/>
  <c r="F278" i="34"/>
  <c r="F279" i="34"/>
  <c r="F280" i="34"/>
  <c r="F281" i="34"/>
  <c r="F282" i="34"/>
  <c r="F283" i="34"/>
  <c r="F284" i="34"/>
  <c r="F285" i="34"/>
  <c r="F286" i="34"/>
  <c r="F287" i="34"/>
  <c r="F288" i="34"/>
  <c r="F289" i="34"/>
  <c r="F290" i="34"/>
  <c r="F291" i="34"/>
  <c r="F292" i="34"/>
  <c r="F293" i="34"/>
  <c r="F294" i="34"/>
  <c r="F295" i="34"/>
  <c r="F296" i="34"/>
  <c r="F297" i="34"/>
  <c r="F298" i="34"/>
  <c r="F299" i="34"/>
  <c r="F300" i="34"/>
  <c r="F301" i="34"/>
  <c r="F302" i="34"/>
  <c r="F303" i="34"/>
  <c r="F304" i="34"/>
  <c r="F305" i="34"/>
  <c r="F306" i="34"/>
  <c r="F307" i="34"/>
  <c r="F308" i="34"/>
  <c r="F309" i="34"/>
  <c r="F310" i="34"/>
  <c r="E3" i="33"/>
  <c r="E3" i="32"/>
  <c r="J1" i="2"/>
  <c r="J2" i="2"/>
  <c r="J3" i="2"/>
  <c r="E3" i="34"/>
  <c r="H2" i="2"/>
  <c r="I2" i="2"/>
  <c r="G2" i="2"/>
  <c r="H1" i="2"/>
  <c r="I1" i="2"/>
  <c r="G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" i="2"/>
  <c r="C1" i="2"/>
  <c r="I3" i="2"/>
  <c r="H3" i="2"/>
  <c r="G3" i="2"/>
  <c r="C3" i="2"/>
  <c r="L18" i="40"/>
</calcChain>
</file>

<file path=xl/sharedStrings.xml><?xml version="1.0" encoding="utf-8"?>
<sst xmlns="http://schemas.openxmlformats.org/spreadsheetml/2006/main" count="120" uniqueCount="56">
  <si>
    <t>Mkt-RF</t>
  </si>
  <si>
    <t>SMB</t>
  </si>
  <si>
    <t>HML</t>
  </si>
  <si>
    <t>RF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</si>
  <si>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</si>
  <si>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</si>
  <si>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</si>
  <si>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</si>
  <si>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</si>
  <si>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</si>
  <si>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</si>
  <si>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</si>
  <si>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</si>
  <si>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</si>
  <si>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</si>
  <si>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</si>
  <si>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</si>
  <si>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</si>
  <si>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</si>
  <si>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</si>
  <si>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</si>
  <si>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</si>
  <si>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</si>
  <si>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</si>
  <si>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</si>
  <si>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</si>
  <si>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</si>
  <si>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</si>
  <si>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</si>
  <si>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Alpha</t>
  </si>
  <si>
    <t>MKT</t>
  </si>
  <si>
    <t>MOM</t>
  </si>
  <si>
    <t xml:space="preserve">IR = </t>
  </si>
  <si>
    <t>Berkshire Hathaway Inc (%Total Return)</t>
  </si>
  <si>
    <t>Mean</t>
  </si>
  <si>
    <t>Stdev</t>
  </si>
  <si>
    <t>Annualized</t>
  </si>
  <si>
    <t>SR</t>
  </si>
  <si>
    <t xml:space="preserve">Vanguard Value Index Inv (VIVAX) </t>
  </si>
  <si>
    <t>Vanguard Small Cap Index Inv (NAESX)</t>
  </si>
  <si>
    <t>SUMMARY OUTPUT</t>
  </si>
  <si>
    <t>Excess Return (monthly) in percent</t>
  </si>
  <si>
    <t>Predicted Y</t>
  </si>
  <si>
    <t xml:space="preserve">MKT </t>
  </si>
  <si>
    <t>BRK-A</t>
  </si>
  <si>
    <t>Small Cap</t>
  </si>
  <si>
    <t>Value</t>
  </si>
  <si>
    <t>Vanguard S&amp;P 500 Index Inv (VFINX)</t>
  </si>
  <si>
    <t>Fitted</t>
  </si>
  <si>
    <t>Epsilon^2 or (Actual - Fitted)^2</t>
  </si>
  <si>
    <t>Total Sum of Squares</t>
  </si>
  <si>
    <t>Minimize N10 subject to various constraints using Solver</t>
  </si>
  <si>
    <t>Sum of Exposures</t>
  </si>
  <si>
    <t>Moving Averages</t>
  </si>
  <si>
    <t>Correlation(BRK-A, Fitted)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</si>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</sst>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\-yy;@"/>
    <numFmt numFmtId="165" formatCode="m/yyyy"/>
    <numFmt numFmtId="166" formatCode="#,###,##0.00"/>
    <numFmt numFmtId="167" formatCode="0.000000000000000000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0" applyNumberFormat="1"/>
    <xf numFmtId="0" fontId="1" fillId="0" borderId="1" xfId="0" applyFont="1" applyFill="1" applyBorder="1" applyAlignment="1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1" applyFill="1" applyAlignment="1">
      <alignment wrapText="1"/>
    </xf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65" fontId="1" fillId="0" borderId="0" xfId="1" applyNumberFormat="1"/>
    <xf numFmtId="165" fontId="0" fillId="0" borderId="0" xfId="0" applyNumberFormat="1"/>
    <xf numFmtId="166" fontId="1" fillId="0" borderId="0" xfId="1" applyNumberFormat="1"/>
    <xf numFmtId="166" fontId="0" fillId="0" borderId="0" xfId="0" applyNumberFormat="1"/>
    <xf numFmtId="0" fontId="1" fillId="0" borderId="0" xfId="0" applyFont="1" applyFill="1" applyBorder="1" applyAlignment="1"/>
    <xf numFmtId="0" fontId="1" fillId="0" borderId="0" xfId="0" applyFont="1" applyAlignment="1">
      <alignment horizontal="right"/>
    </xf>
    <xf numFmtId="3" fontId="1" fillId="0" borderId="0" xfId="0" applyNumberFormat="1" applyFont="1"/>
    <xf numFmtId="167" fontId="0" fillId="0" borderId="0" xfId="0" applyNumberFormat="1"/>
    <xf numFmtId="165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ill="1" applyAlignment="1">
      <alignment wrapText="1"/>
    </xf>
    <xf numFmtId="2" fontId="1" fillId="0" borderId="0" xfId="0" applyNumberFormat="1" applyFont="1" applyFill="1" applyAlignment="1">
      <alignment wrapText="1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Cumulative Active Return for BRK, FF+MOM Benchmark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'BRK-A data'!$A$6:$A$288</c:f>
              <c:numCache>
                <c:formatCode>m/yyyy</c:formatCode>
                <c:ptCount val="283"/>
                <c:pt idx="0">
                  <c:v>33054</c:v>
                </c:pt>
                <c:pt idx="1">
                  <c:v>33085</c:v>
                </c:pt>
                <c:pt idx="2">
                  <c:v>33116</c:v>
                </c:pt>
                <c:pt idx="3">
                  <c:v>33146</c:v>
                </c:pt>
                <c:pt idx="4">
                  <c:v>33177</c:v>
                </c:pt>
                <c:pt idx="5">
                  <c:v>33207</c:v>
                </c:pt>
                <c:pt idx="6">
                  <c:v>33238</c:v>
                </c:pt>
                <c:pt idx="7">
                  <c:v>33269</c:v>
                </c:pt>
                <c:pt idx="8">
                  <c:v>33297</c:v>
                </c:pt>
                <c:pt idx="9">
                  <c:v>33328</c:v>
                </c:pt>
                <c:pt idx="10">
                  <c:v>33358</c:v>
                </c:pt>
                <c:pt idx="11">
                  <c:v>33389</c:v>
                </c:pt>
                <c:pt idx="12">
                  <c:v>33419</c:v>
                </c:pt>
                <c:pt idx="13">
                  <c:v>33450</c:v>
                </c:pt>
                <c:pt idx="14">
                  <c:v>33481</c:v>
                </c:pt>
                <c:pt idx="15">
                  <c:v>33511</c:v>
                </c:pt>
                <c:pt idx="16">
                  <c:v>33542</c:v>
                </c:pt>
                <c:pt idx="17">
                  <c:v>33572</c:v>
                </c:pt>
                <c:pt idx="18">
                  <c:v>33603</c:v>
                </c:pt>
                <c:pt idx="19">
                  <c:v>33634</c:v>
                </c:pt>
                <c:pt idx="20">
                  <c:v>33663</c:v>
                </c:pt>
                <c:pt idx="21">
                  <c:v>33694</c:v>
                </c:pt>
                <c:pt idx="22">
                  <c:v>33724</c:v>
                </c:pt>
                <c:pt idx="23">
                  <c:v>33755</c:v>
                </c:pt>
                <c:pt idx="24">
                  <c:v>33785</c:v>
                </c:pt>
                <c:pt idx="25">
                  <c:v>33816</c:v>
                </c:pt>
                <c:pt idx="26">
                  <c:v>33847</c:v>
                </c:pt>
                <c:pt idx="27">
                  <c:v>33877</c:v>
                </c:pt>
                <c:pt idx="28">
                  <c:v>33908</c:v>
                </c:pt>
                <c:pt idx="29">
                  <c:v>33938</c:v>
                </c:pt>
                <c:pt idx="30">
                  <c:v>33969</c:v>
                </c:pt>
                <c:pt idx="31">
                  <c:v>34000</c:v>
                </c:pt>
                <c:pt idx="32">
                  <c:v>34028</c:v>
                </c:pt>
                <c:pt idx="33">
                  <c:v>34059</c:v>
                </c:pt>
                <c:pt idx="34">
                  <c:v>34089</c:v>
                </c:pt>
                <c:pt idx="35">
                  <c:v>34120</c:v>
                </c:pt>
                <c:pt idx="36">
                  <c:v>34150</c:v>
                </c:pt>
                <c:pt idx="37">
                  <c:v>34181</c:v>
                </c:pt>
                <c:pt idx="38">
                  <c:v>34212</c:v>
                </c:pt>
                <c:pt idx="39">
                  <c:v>34242</c:v>
                </c:pt>
                <c:pt idx="40">
                  <c:v>34273</c:v>
                </c:pt>
                <c:pt idx="41">
                  <c:v>34303</c:v>
                </c:pt>
                <c:pt idx="42">
                  <c:v>34334</c:v>
                </c:pt>
                <c:pt idx="43">
                  <c:v>34365</c:v>
                </c:pt>
                <c:pt idx="44">
                  <c:v>34393</c:v>
                </c:pt>
                <c:pt idx="45">
                  <c:v>34424</c:v>
                </c:pt>
                <c:pt idx="46">
                  <c:v>34454</c:v>
                </c:pt>
                <c:pt idx="47">
                  <c:v>34485</c:v>
                </c:pt>
                <c:pt idx="48">
                  <c:v>34515</c:v>
                </c:pt>
                <c:pt idx="49">
                  <c:v>34546</c:v>
                </c:pt>
                <c:pt idx="50">
                  <c:v>34577</c:v>
                </c:pt>
                <c:pt idx="51">
                  <c:v>34607</c:v>
                </c:pt>
                <c:pt idx="52">
                  <c:v>34638</c:v>
                </c:pt>
                <c:pt idx="53">
                  <c:v>34668</c:v>
                </c:pt>
                <c:pt idx="54">
                  <c:v>34699</c:v>
                </c:pt>
                <c:pt idx="55">
                  <c:v>34730</c:v>
                </c:pt>
                <c:pt idx="56">
                  <c:v>34758</c:v>
                </c:pt>
                <c:pt idx="57">
                  <c:v>34789</c:v>
                </c:pt>
                <c:pt idx="58">
                  <c:v>34819</c:v>
                </c:pt>
                <c:pt idx="59">
                  <c:v>34850</c:v>
                </c:pt>
                <c:pt idx="60">
                  <c:v>34880</c:v>
                </c:pt>
                <c:pt idx="61">
                  <c:v>34911</c:v>
                </c:pt>
                <c:pt idx="62">
                  <c:v>34942</c:v>
                </c:pt>
                <c:pt idx="63">
                  <c:v>34972</c:v>
                </c:pt>
                <c:pt idx="64">
                  <c:v>35003</c:v>
                </c:pt>
                <c:pt idx="65">
                  <c:v>35033</c:v>
                </c:pt>
                <c:pt idx="66">
                  <c:v>35064</c:v>
                </c:pt>
                <c:pt idx="67">
                  <c:v>35095</c:v>
                </c:pt>
                <c:pt idx="68">
                  <c:v>35124</c:v>
                </c:pt>
                <c:pt idx="69">
                  <c:v>35155</c:v>
                </c:pt>
                <c:pt idx="70">
                  <c:v>35185</c:v>
                </c:pt>
                <c:pt idx="71">
                  <c:v>35216</c:v>
                </c:pt>
                <c:pt idx="72">
                  <c:v>35246</c:v>
                </c:pt>
                <c:pt idx="73">
                  <c:v>35277</c:v>
                </c:pt>
                <c:pt idx="74">
                  <c:v>35308</c:v>
                </c:pt>
                <c:pt idx="75">
                  <c:v>35338</c:v>
                </c:pt>
                <c:pt idx="76">
                  <c:v>35369</c:v>
                </c:pt>
                <c:pt idx="77">
                  <c:v>35399</c:v>
                </c:pt>
                <c:pt idx="78">
                  <c:v>35430</c:v>
                </c:pt>
                <c:pt idx="79">
                  <c:v>35461</c:v>
                </c:pt>
                <c:pt idx="80">
                  <c:v>35489</c:v>
                </c:pt>
                <c:pt idx="81">
                  <c:v>35520</c:v>
                </c:pt>
                <c:pt idx="82">
                  <c:v>35550</c:v>
                </c:pt>
                <c:pt idx="83">
                  <c:v>35581</c:v>
                </c:pt>
                <c:pt idx="84">
                  <c:v>35611</c:v>
                </c:pt>
                <c:pt idx="85">
                  <c:v>35642</c:v>
                </c:pt>
                <c:pt idx="86">
                  <c:v>35673</c:v>
                </c:pt>
                <c:pt idx="87">
                  <c:v>35703</c:v>
                </c:pt>
                <c:pt idx="88">
                  <c:v>35734</c:v>
                </c:pt>
                <c:pt idx="89">
                  <c:v>35764</c:v>
                </c:pt>
                <c:pt idx="90">
                  <c:v>35795</c:v>
                </c:pt>
                <c:pt idx="91">
                  <c:v>35826</c:v>
                </c:pt>
                <c:pt idx="92">
                  <c:v>35854</c:v>
                </c:pt>
                <c:pt idx="93">
                  <c:v>35885</c:v>
                </c:pt>
                <c:pt idx="94">
                  <c:v>35915</c:v>
                </c:pt>
                <c:pt idx="95">
                  <c:v>35946</c:v>
                </c:pt>
                <c:pt idx="96">
                  <c:v>35976</c:v>
                </c:pt>
                <c:pt idx="97">
                  <c:v>36007</c:v>
                </c:pt>
                <c:pt idx="98">
                  <c:v>36038</c:v>
                </c:pt>
                <c:pt idx="99">
                  <c:v>36068</c:v>
                </c:pt>
                <c:pt idx="100">
                  <c:v>36099</c:v>
                </c:pt>
                <c:pt idx="101">
                  <c:v>36129</c:v>
                </c:pt>
                <c:pt idx="102">
                  <c:v>36160</c:v>
                </c:pt>
                <c:pt idx="103">
                  <c:v>36191</c:v>
                </c:pt>
                <c:pt idx="104">
                  <c:v>36219</c:v>
                </c:pt>
                <c:pt idx="105">
                  <c:v>36250</c:v>
                </c:pt>
                <c:pt idx="106">
                  <c:v>36280</c:v>
                </c:pt>
                <c:pt idx="107">
                  <c:v>36311</c:v>
                </c:pt>
                <c:pt idx="108">
                  <c:v>36341</c:v>
                </c:pt>
                <c:pt idx="109">
                  <c:v>36372</c:v>
                </c:pt>
                <c:pt idx="110">
                  <c:v>36403</c:v>
                </c:pt>
                <c:pt idx="111">
                  <c:v>36433</c:v>
                </c:pt>
                <c:pt idx="112">
                  <c:v>36464</c:v>
                </c:pt>
                <c:pt idx="113">
                  <c:v>36494</c:v>
                </c:pt>
                <c:pt idx="114">
                  <c:v>36525</c:v>
                </c:pt>
                <c:pt idx="115">
                  <c:v>36556</c:v>
                </c:pt>
                <c:pt idx="116">
                  <c:v>36585</c:v>
                </c:pt>
                <c:pt idx="117">
                  <c:v>36616</c:v>
                </c:pt>
                <c:pt idx="118">
                  <c:v>36646</c:v>
                </c:pt>
                <c:pt idx="119">
                  <c:v>36677</c:v>
                </c:pt>
                <c:pt idx="120">
                  <c:v>36707</c:v>
                </c:pt>
                <c:pt idx="121">
                  <c:v>36738</c:v>
                </c:pt>
                <c:pt idx="122">
                  <c:v>36769</c:v>
                </c:pt>
                <c:pt idx="123">
                  <c:v>36799</c:v>
                </c:pt>
                <c:pt idx="124">
                  <c:v>36830</c:v>
                </c:pt>
                <c:pt idx="125">
                  <c:v>36860</c:v>
                </c:pt>
                <c:pt idx="126">
                  <c:v>36891</c:v>
                </c:pt>
                <c:pt idx="127">
                  <c:v>36922</c:v>
                </c:pt>
                <c:pt idx="128">
                  <c:v>36950</c:v>
                </c:pt>
                <c:pt idx="129">
                  <c:v>36981</c:v>
                </c:pt>
                <c:pt idx="130">
                  <c:v>37011</c:v>
                </c:pt>
                <c:pt idx="131">
                  <c:v>37042</c:v>
                </c:pt>
                <c:pt idx="132">
                  <c:v>37072</c:v>
                </c:pt>
                <c:pt idx="133">
                  <c:v>37103</c:v>
                </c:pt>
                <c:pt idx="134">
                  <c:v>37134</c:v>
                </c:pt>
                <c:pt idx="135">
                  <c:v>37164</c:v>
                </c:pt>
                <c:pt idx="136">
                  <c:v>37195</c:v>
                </c:pt>
                <c:pt idx="137">
                  <c:v>37225</c:v>
                </c:pt>
                <c:pt idx="138">
                  <c:v>37256</c:v>
                </c:pt>
                <c:pt idx="139">
                  <c:v>37287</c:v>
                </c:pt>
                <c:pt idx="140">
                  <c:v>37315</c:v>
                </c:pt>
                <c:pt idx="141">
                  <c:v>37346</c:v>
                </c:pt>
                <c:pt idx="142">
                  <c:v>37376</c:v>
                </c:pt>
                <c:pt idx="143">
                  <c:v>37407</c:v>
                </c:pt>
                <c:pt idx="144">
                  <c:v>37437</c:v>
                </c:pt>
                <c:pt idx="145">
                  <c:v>37468</c:v>
                </c:pt>
                <c:pt idx="146">
                  <c:v>37499</c:v>
                </c:pt>
                <c:pt idx="147">
                  <c:v>37529</c:v>
                </c:pt>
                <c:pt idx="148">
                  <c:v>37560</c:v>
                </c:pt>
                <c:pt idx="149">
                  <c:v>37590</c:v>
                </c:pt>
                <c:pt idx="150">
                  <c:v>37621</c:v>
                </c:pt>
                <c:pt idx="151">
                  <c:v>37652</c:v>
                </c:pt>
                <c:pt idx="152">
                  <c:v>37680</c:v>
                </c:pt>
                <c:pt idx="153">
                  <c:v>37711</c:v>
                </c:pt>
                <c:pt idx="154">
                  <c:v>37741</c:v>
                </c:pt>
                <c:pt idx="155">
                  <c:v>37772</c:v>
                </c:pt>
                <c:pt idx="156">
                  <c:v>37802</c:v>
                </c:pt>
                <c:pt idx="157">
                  <c:v>37833</c:v>
                </c:pt>
                <c:pt idx="158">
                  <c:v>37864</c:v>
                </c:pt>
                <c:pt idx="159">
                  <c:v>37894</c:v>
                </c:pt>
                <c:pt idx="160">
                  <c:v>37925</c:v>
                </c:pt>
                <c:pt idx="161">
                  <c:v>37955</c:v>
                </c:pt>
                <c:pt idx="162">
                  <c:v>37986</c:v>
                </c:pt>
                <c:pt idx="163">
                  <c:v>38017</c:v>
                </c:pt>
                <c:pt idx="164">
                  <c:v>38046</c:v>
                </c:pt>
                <c:pt idx="165">
                  <c:v>38077</c:v>
                </c:pt>
                <c:pt idx="166">
                  <c:v>38107</c:v>
                </c:pt>
                <c:pt idx="167">
                  <c:v>38138</c:v>
                </c:pt>
                <c:pt idx="168">
                  <c:v>38168</c:v>
                </c:pt>
                <c:pt idx="169">
                  <c:v>38199</c:v>
                </c:pt>
                <c:pt idx="170">
                  <c:v>38230</c:v>
                </c:pt>
                <c:pt idx="171">
                  <c:v>38260</c:v>
                </c:pt>
                <c:pt idx="172">
                  <c:v>38291</c:v>
                </c:pt>
                <c:pt idx="173">
                  <c:v>38321</c:v>
                </c:pt>
                <c:pt idx="174">
                  <c:v>38352</c:v>
                </c:pt>
                <c:pt idx="175">
                  <c:v>38383</c:v>
                </c:pt>
                <c:pt idx="176">
                  <c:v>38411</c:v>
                </c:pt>
                <c:pt idx="177">
                  <c:v>38442</c:v>
                </c:pt>
                <c:pt idx="178">
                  <c:v>38472</c:v>
                </c:pt>
                <c:pt idx="179">
                  <c:v>38503</c:v>
                </c:pt>
                <c:pt idx="180">
                  <c:v>38533</c:v>
                </c:pt>
                <c:pt idx="181">
                  <c:v>38564</c:v>
                </c:pt>
                <c:pt idx="182">
                  <c:v>38595</c:v>
                </c:pt>
                <c:pt idx="183">
                  <c:v>38625</c:v>
                </c:pt>
                <c:pt idx="184">
                  <c:v>38656</c:v>
                </c:pt>
                <c:pt idx="185">
                  <c:v>38686</c:v>
                </c:pt>
                <c:pt idx="186">
                  <c:v>38717</c:v>
                </c:pt>
                <c:pt idx="187">
                  <c:v>38748</c:v>
                </c:pt>
                <c:pt idx="188">
                  <c:v>38776</c:v>
                </c:pt>
                <c:pt idx="189">
                  <c:v>38807</c:v>
                </c:pt>
                <c:pt idx="190">
                  <c:v>38837</c:v>
                </c:pt>
                <c:pt idx="191">
                  <c:v>38868</c:v>
                </c:pt>
                <c:pt idx="192">
                  <c:v>38898</c:v>
                </c:pt>
                <c:pt idx="193">
                  <c:v>38929</c:v>
                </c:pt>
                <c:pt idx="194">
                  <c:v>38960</c:v>
                </c:pt>
                <c:pt idx="195">
                  <c:v>38990</c:v>
                </c:pt>
                <c:pt idx="196">
                  <c:v>39021</c:v>
                </c:pt>
                <c:pt idx="197">
                  <c:v>39051</c:v>
                </c:pt>
                <c:pt idx="198">
                  <c:v>39082</c:v>
                </c:pt>
                <c:pt idx="199">
                  <c:v>39113</c:v>
                </c:pt>
                <c:pt idx="200">
                  <c:v>39141</c:v>
                </c:pt>
                <c:pt idx="201">
                  <c:v>39172</c:v>
                </c:pt>
                <c:pt idx="202">
                  <c:v>39202</c:v>
                </c:pt>
                <c:pt idx="203">
                  <c:v>39233</c:v>
                </c:pt>
                <c:pt idx="204">
                  <c:v>39263</c:v>
                </c:pt>
                <c:pt idx="205">
                  <c:v>39294</c:v>
                </c:pt>
                <c:pt idx="206">
                  <c:v>39325</c:v>
                </c:pt>
                <c:pt idx="207">
                  <c:v>39355</c:v>
                </c:pt>
                <c:pt idx="208">
                  <c:v>39386</c:v>
                </c:pt>
                <c:pt idx="209">
                  <c:v>39416</c:v>
                </c:pt>
                <c:pt idx="210">
                  <c:v>39447</c:v>
                </c:pt>
                <c:pt idx="211">
                  <c:v>39478</c:v>
                </c:pt>
                <c:pt idx="212">
                  <c:v>39507</c:v>
                </c:pt>
                <c:pt idx="213">
                  <c:v>39538</c:v>
                </c:pt>
                <c:pt idx="214">
                  <c:v>39568</c:v>
                </c:pt>
                <c:pt idx="215">
                  <c:v>39599</c:v>
                </c:pt>
                <c:pt idx="216">
                  <c:v>39629</c:v>
                </c:pt>
                <c:pt idx="217">
                  <c:v>39660</c:v>
                </c:pt>
                <c:pt idx="218">
                  <c:v>39691</c:v>
                </c:pt>
                <c:pt idx="219">
                  <c:v>39721</c:v>
                </c:pt>
                <c:pt idx="220">
                  <c:v>39752</c:v>
                </c:pt>
                <c:pt idx="221">
                  <c:v>39782</c:v>
                </c:pt>
                <c:pt idx="222">
                  <c:v>39813</c:v>
                </c:pt>
                <c:pt idx="223">
                  <c:v>39844</c:v>
                </c:pt>
                <c:pt idx="224">
                  <c:v>39872</c:v>
                </c:pt>
                <c:pt idx="225">
                  <c:v>39903</c:v>
                </c:pt>
                <c:pt idx="226">
                  <c:v>39933</c:v>
                </c:pt>
                <c:pt idx="227">
                  <c:v>39964</c:v>
                </c:pt>
                <c:pt idx="228">
                  <c:v>39994</c:v>
                </c:pt>
                <c:pt idx="229">
                  <c:v>40025</c:v>
                </c:pt>
                <c:pt idx="230">
                  <c:v>40056</c:v>
                </c:pt>
                <c:pt idx="231">
                  <c:v>40086</c:v>
                </c:pt>
                <c:pt idx="232">
                  <c:v>40117</c:v>
                </c:pt>
                <c:pt idx="233">
                  <c:v>40147</c:v>
                </c:pt>
                <c:pt idx="234">
                  <c:v>40178</c:v>
                </c:pt>
                <c:pt idx="235">
                  <c:v>40209</c:v>
                </c:pt>
                <c:pt idx="236">
                  <c:v>40237</c:v>
                </c:pt>
                <c:pt idx="237">
                  <c:v>40268</c:v>
                </c:pt>
                <c:pt idx="238">
                  <c:v>40298</c:v>
                </c:pt>
                <c:pt idx="239">
                  <c:v>40329</c:v>
                </c:pt>
                <c:pt idx="240">
                  <c:v>40359</c:v>
                </c:pt>
                <c:pt idx="241">
                  <c:v>40390</c:v>
                </c:pt>
                <c:pt idx="242">
                  <c:v>40421</c:v>
                </c:pt>
                <c:pt idx="243">
                  <c:v>40451</c:v>
                </c:pt>
                <c:pt idx="244">
                  <c:v>40482</c:v>
                </c:pt>
                <c:pt idx="245">
                  <c:v>40512</c:v>
                </c:pt>
                <c:pt idx="246">
                  <c:v>40543</c:v>
                </c:pt>
                <c:pt idx="247">
                  <c:v>40574</c:v>
                </c:pt>
                <c:pt idx="248">
                  <c:v>40602</c:v>
                </c:pt>
                <c:pt idx="249">
                  <c:v>40633</c:v>
                </c:pt>
                <c:pt idx="250">
                  <c:v>40663</c:v>
                </c:pt>
                <c:pt idx="251">
                  <c:v>40694</c:v>
                </c:pt>
                <c:pt idx="252">
                  <c:v>40724</c:v>
                </c:pt>
                <c:pt idx="253">
                  <c:v>40755</c:v>
                </c:pt>
                <c:pt idx="254">
                  <c:v>40786</c:v>
                </c:pt>
                <c:pt idx="255">
                  <c:v>40816</c:v>
                </c:pt>
                <c:pt idx="256">
                  <c:v>40847</c:v>
                </c:pt>
                <c:pt idx="257">
                  <c:v>40877</c:v>
                </c:pt>
                <c:pt idx="258">
                  <c:v>40908</c:v>
                </c:pt>
                <c:pt idx="259">
                  <c:v>40939</c:v>
                </c:pt>
                <c:pt idx="260">
                  <c:v>40968</c:v>
                </c:pt>
                <c:pt idx="261">
                  <c:v>40999</c:v>
                </c:pt>
                <c:pt idx="262">
                  <c:v>41029</c:v>
                </c:pt>
                <c:pt idx="263">
                  <c:v>41060</c:v>
                </c:pt>
                <c:pt idx="264">
                  <c:v>41090</c:v>
                </c:pt>
                <c:pt idx="265">
                  <c:v>41121</c:v>
                </c:pt>
                <c:pt idx="266">
                  <c:v>41152</c:v>
                </c:pt>
                <c:pt idx="267">
                  <c:v>41182</c:v>
                </c:pt>
                <c:pt idx="268">
                  <c:v>41213</c:v>
                </c:pt>
                <c:pt idx="269">
                  <c:v>41243</c:v>
                </c:pt>
                <c:pt idx="270">
                  <c:v>41274</c:v>
                </c:pt>
                <c:pt idx="271">
                  <c:v>41305</c:v>
                </c:pt>
                <c:pt idx="272">
                  <c:v>41333</c:v>
                </c:pt>
                <c:pt idx="273">
                  <c:v>41364</c:v>
                </c:pt>
                <c:pt idx="274">
                  <c:v>41394</c:v>
                </c:pt>
                <c:pt idx="275">
                  <c:v>41425</c:v>
                </c:pt>
                <c:pt idx="276">
                  <c:v>41455</c:v>
                </c:pt>
                <c:pt idx="277">
                  <c:v>41486</c:v>
                </c:pt>
                <c:pt idx="278">
                  <c:v>41517</c:v>
                </c:pt>
                <c:pt idx="279">
                  <c:v>41547</c:v>
                </c:pt>
                <c:pt idx="280">
                  <c:v>41578</c:v>
                </c:pt>
                <c:pt idx="281">
                  <c:v>41608</c:v>
                </c:pt>
                <c:pt idx="282">
                  <c:v>41639</c:v>
                </c:pt>
              </c:numCache>
            </c:numRef>
          </c:cat>
          <c:val>
            <c:numRef>
              <c:f>'FF+MOM Reg'!$F$28:$F$310</c:f>
              <c:numCache>
                <c:formatCode>0.00</c:formatCode>
                <c:ptCount val="283"/>
                <c:pt idx="0">
                  <c:v>2.3813836384930593</c:v>
                </c:pt>
                <c:pt idx="1">
                  <c:v>-1.0536894795425638</c:v>
                </c:pt>
                <c:pt idx="2">
                  <c:v>-5.6439931377160644</c:v>
                </c:pt>
                <c:pt idx="3">
                  <c:v>-12.082041345516798</c:v>
                </c:pt>
                <c:pt idx="4">
                  <c:v>-12.654463025133103</c:v>
                </c:pt>
                <c:pt idx="5">
                  <c:v>-9.8384308351233418</c:v>
                </c:pt>
                <c:pt idx="6">
                  <c:v>-5.9186687444881212</c:v>
                </c:pt>
                <c:pt idx="7">
                  <c:v>3.4715575606376916</c:v>
                </c:pt>
                <c:pt idx="8">
                  <c:v>9.1283175886406411</c:v>
                </c:pt>
                <c:pt idx="9">
                  <c:v>8.7568257962370595</c:v>
                </c:pt>
                <c:pt idx="10">
                  <c:v>9.2541360931605041</c:v>
                </c:pt>
                <c:pt idx="11">
                  <c:v>14.024562425027383</c:v>
                </c:pt>
                <c:pt idx="12">
                  <c:v>12.587996204526545</c:v>
                </c:pt>
                <c:pt idx="13">
                  <c:v>10.908048765972838</c:v>
                </c:pt>
                <c:pt idx="14">
                  <c:v>12.958144594688882</c:v>
                </c:pt>
                <c:pt idx="15">
                  <c:v>15.972739865799074</c:v>
                </c:pt>
                <c:pt idx="16">
                  <c:v>11.997682913422196</c:v>
                </c:pt>
                <c:pt idx="17">
                  <c:v>12.433328205755302</c:v>
                </c:pt>
                <c:pt idx="18">
                  <c:v>13.878753895597388</c:v>
                </c:pt>
                <c:pt idx="19">
                  <c:v>14.025043364141045</c:v>
                </c:pt>
                <c:pt idx="20">
                  <c:v>9.5816630130506955</c:v>
                </c:pt>
                <c:pt idx="21">
                  <c:v>11.720213028518803</c:v>
                </c:pt>
                <c:pt idx="22">
                  <c:v>7.9033237885713827</c:v>
                </c:pt>
                <c:pt idx="23">
                  <c:v>6.8671848777074835</c:v>
                </c:pt>
                <c:pt idx="24">
                  <c:v>6.6896037437871732</c:v>
                </c:pt>
                <c:pt idx="25">
                  <c:v>7.1199927300553698</c:v>
                </c:pt>
                <c:pt idx="26">
                  <c:v>4.5952726850299328</c:v>
                </c:pt>
                <c:pt idx="27">
                  <c:v>6.9521097118967639</c:v>
                </c:pt>
                <c:pt idx="28">
                  <c:v>8.7470993428643684</c:v>
                </c:pt>
                <c:pt idx="29">
                  <c:v>21.23166214596732</c:v>
                </c:pt>
                <c:pt idx="30">
                  <c:v>29.514369860404891</c:v>
                </c:pt>
                <c:pt idx="31">
                  <c:v>30.621411916054711</c:v>
                </c:pt>
                <c:pt idx="32">
                  <c:v>29.455409331973076</c:v>
                </c:pt>
                <c:pt idx="33">
                  <c:v>29.645845870167303</c:v>
                </c:pt>
                <c:pt idx="34">
                  <c:v>29.385557154417107</c:v>
                </c:pt>
                <c:pt idx="35">
                  <c:v>48.044250888068071</c:v>
                </c:pt>
                <c:pt idx="36">
                  <c:v>49.326582427511873</c:v>
                </c:pt>
                <c:pt idx="37">
                  <c:v>52.5860471274855</c:v>
                </c:pt>
                <c:pt idx="38">
                  <c:v>59.774770619679032</c:v>
                </c:pt>
                <c:pt idx="39">
                  <c:v>56.597204498294907</c:v>
                </c:pt>
                <c:pt idx="40">
                  <c:v>60.036245283447983</c:v>
                </c:pt>
                <c:pt idx="41">
                  <c:v>60.269467298776135</c:v>
                </c:pt>
                <c:pt idx="42">
                  <c:v>54.042874316508474</c:v>
                </c:pt>
                <c:pt idx="43">
                  <c:v>50.340467089754391</c:v>
                </c:pt>
                <c:pt idx="44">
                  <c:v>49.079283066493218</c:v>
                </c:pt>
                <c:pt idx="45">
                  <c:v>54.105282882699449</c:v>
                </c:pt>
                <c:pt idx="46">
                  <c:v>53.414211940518413</c:v>
                </c:pt>
                <c:pt idx="47">
                  <c:v>51.562591449561886</c:v>
                </c:pt>
                <c:pt idx="48">
                  <c:v>52.412648916506654</c:v>
                </c:pt>
                <c:pt idx="49">
                  <c:v>70.73729434263015</c:v>
                </c:pt>
                <c:pt idx="50">
                  <c:v>67.166367858820891</c:v>
                </c:pt>
                <c:pt idx="51">
                  <c:v>69.624734756531581</c:v>
                </c:pt>
                <c:pt idx="52">
                  <c:v>75.076128327943948</c:v>
                </c:pt>
                <c:pt idx="53">
                  <c:v>78.746670491658833</c:v>
                </c:pt>
                <c:pt idx="54">
                  <c:v>77.176997019721512</c:v>
                </c:pt>
                <c:pt idx="55">
                  <c:v>93.983678988350519</c:v>
                </c:pt>
                <c:pt idx="56">
                  <c:v>81.349161348605463</c:v>
                </c:pt>
                <c:pt idx="57">
                  <c:v>81.700030423011995</c:v>
                </c:pt>
                <c:pt idx="58">
                  <c:v>74.418290893750211</c:v>
                </c:pt>
                <c:pt idx="59">
                  <c:v>75.196797252504723</c:v>
                </c:pt>
                <c:pt idx="60">
                  <c:v>78.932306731083315</c:v>
                </c:pt>
                <c:pt idx="61">
                  <c:v>83.526129511895505</c:v>
                </c:pt>
                <c:pt idx="62">
                  <c:v>85.881139986231275</c:v>
                </c:pt>
                <c:pt idx="63">
                  <c:v>97.933182384595511</c:v>
                </c:pt>
                <c:pt idx="64">
                  <c:v>97.147484511983208</c:v>
                </c:pt>
                <c:pt idx="65">
                  <c:v>99.594675468656362</c:v>
                </c:pt>
                <c:pt idx="66">
                  <c:v>100.73471771388826</c:v>
                </c:pt>
                <c:pt idx="67">
                  <c:v>96.803550557823996</c:v>
                </c:pt>
                <c:pt idx="68">
                  <c:v>108.68721805698455</c:v>
                </c:pt>
                <c:pt idx="69">
                  <c:v>103.21568076158376</c:v>
                </c:pt>
                <c:pt idx="70">
                  <c:v>104.18400824046704</c:v>
                </c:pt>
                <c:pt idx="71">
                  <c:v>95.337064513823762</c:v>
                </c:pt>
                <c:pt idx="72">
                  <c:v>93.888245609092806</c:v>
                </c:pt>
                <c:pt idx="73">
                  <c:v>94.758038712214969</c:v>
                </c:pt>
                <c:pt idx="74">
                  <c:v>95.084719283043356</c:v>
                </c:pt>
                <c:pt idx="75">
                  <c:v>95.105144630168851</c:v>
                </c:pt>
                <c:pt idx="76">
                  <c:v>91.228745831030011</c:v>
                </c:pt>
                <c:pt idx="77">
                  <c:v>87.120248462231245</c:v>
                </c:pt>
                <c:pt idx="78">
                  <c:v>91.67688376860923</c:v>
                </c:pt>
                <c:pt idx="79">
                  <c:v>90.11053891899958</c:v>
                </c:pt>
                <c:pt idx="80">
                  <c:v>88.933510726772624</c:v>
                </c:pt>
                <c:pt idx="81">
                  <c:v>92.326479677569154</c:v>
                </c:pt>
                <c:pt idx="82">
                  <c:v>92.20049745733553</c:v>
                </c:pt>
                <c:pt idx="83">
                  <c:v>104.0458202881525</c:v>
                </c:pt>
                <c:pt idx="84">
                  <c:v>111.22313445200065</c:v>
                </c:pt>
                <c:pt idx="85">
                  <c:v>104.91935654411535</c:v>
                </c:pt>
                <c:pt idx="86">
                  <c:v>98.370836384103939</c:v>
                </c:pt>
                <c:pt idx="87">
                  <c:v>103.66228956421928</c:v>
                </c:pt>
                <c:pt idx="88">
                  <c:v>102.12776582582413</c:v>
                </c:pt>
                <c:pt idx="89">
                  <c:v>100.5271680561889</c:v>
                </c:pt>
                <c:pt idx="90">
                  <c:v>98.301752548414925</c:v>
                </c:pt>
                <c:pt idx="91">
                  <c:v>107.28577010074845</c:v>
                </c:pt>
                <c:pt idx="92">
                  <c:v>113.39358320242057</c:v>
                </c:pt>
                <c:pt idx="93">
                  <c:v>129.07650023937032</c:v>
                </c:pt>
                <c:pt idx="94">
                  <c:v>130.35356184804152</c:v>
                </c:pt>
                <c:pt idx="95">
                  <c:v>131.871538094974</c:v>
                </c:pt>
                <c:pt idx="96">
                  <c:v>139.48440481966267</c:v>
                </c:pt>
                <c:pt idx="97">
                  <c:v>128.50112408482011</c:v>
                </c:pt>
                <c:pt idx="98">
                  <c:v>120.62281413485732</c:v>
                </c:pt>
                <c:pt idx="99">
                  <c:v>115.85348140632917</c:v>
                </c:pt>
                <c:pt idx="100">
                  <c:v>118.14576403925462</c:v>
                </c:pt>
                <c:pt idx="101">
                  <c:v>120.85235278662324</c:v>
                </c:pt>
                <c:pt idx="102">
                  <c:v>121.41823705479004</c:v>
                </c:pt>
                <c:pt idx="103">
                  <c:v>114.20020527739676</c:v>
                </c:pt>
                <c:pt idx="104">
                  <c:v>122.71534742989616</c:v>
                </c:pt>
                <c:pt idx="105">
                  <c:v>119.54299634464743</c:v>
                </c:pt>
                <c:pt idx="106">
                  <c:v>123.42436435368178</c:v>
                </c:pt>
                <c:pt idx="107">
                  <c:v>119.51845433271998</c:v>
                </c:pt>
                <c:pt idx="108">
                  <c:v>115.04777116164585</c:v>
                </c:pt>
                <c:pt idx="109">
                  <c:v>116.41693197683377</c:v>
                </c:pt>
                <c:pt idx="110">
                  <c:v>111.49114698661052</c:v>
                </c:pt>
                <c:pt idx="111">
                  <c:v>101.64607349441333</c:v>
                </c:pt>
                <c:pt idx="112">
                  <c:v>111.4396688817863</c:v>
                </c:pt>
                <c:pt idx="113">
                  <c:v>105.47134773748748</c:v>
                </c:pt>
                <c:pt idx="114">
                  <c:v>105.14233857098191</c:v>
                </c:pt>
                <c:pt idx="115">
                  <c:v>101.33924252242154</c:v>
                </c:pt>
                <c:pt idx="116">
                  <c:v>101.45878161643282</c:v>
                </c:pt>
                <c:pt idx="117">
                  <c:v>116.29320561501385</c:v>
                </c:pt>
                <c:pt idx="118">
                  <c:v>116.29806508537882</c:v>
                </c:pt>
                <c:pt idx="119">
                  <c:v>113.47850064377745</c:v>
                </c:pt>
                <c:pt idx="120">
                  <c:v>112.92415035525282</c:v>
                </c:pt>
                <c:pt idx="121">
                  <c:v>111.95929042061888</c:v>
                </c:pt>
                <c:pt idx="122">
                  <c:v>111.62347235922667</c:v>
                </c:pt>
                <c:pt idx="123">
                  <c:v>123.04950423000906</c:v>
                </c:pt>
                <c:pt idx="124">
                  <c:v>119.50179683810514</c:v>
                </c:pt>
                <c:pt idx="125">
                  <c:v>123.45603731964964</c:v>
                </c:pt>
                <c:pt idx="126">
                  <c:v>128.64739605866163</c:v>
                </c:pt>
                <c:pt idx="127">
                  <c:v>126.75892113710941</c:v>
                </c:pt>
                <c:pt idx="128">
                  <c:v>130.79545747449751</c:v>
                </c:pt>
                <c:pt idx="129">
                  <c:v>126.6485951835982</c:v>
                </c:pt>
                <c:pt idx="130">
                  <c:v>126.12854171116413</c:v>
                </c:pt>
                <c:pt idx="131">
                  <c:v>126.84808287189436</c:v>
                </c:pt>
                <c:pt idx="132">
                  <c:v>132.84493219822139</c:v>
                </c:pt>
                <c:pt idx="133">
                  <c:v>129.77502334965266</c:v>
                </c:pt>
                <c:pt idx="134">
                  <c:v>134.16241116107366</c:v>
                </c:pt>
                <c:pt idx="135">
                  <c:v>137.67862269396451</c:v>
                </c:pt>
                <c:pt idx="136">
                  <c:v>143.11643116087438</c:v>
                </c:pt>
                <c:pt idx="137">
                  <c:v>135.66635275074054</c:v>
                </c:pt>
                <c:pt idx="138">
                  <c:v>144.73846391096819</c:v>
                </c:pt>
                <c:pt idx="139">
                  <c:v>142.7222674379625</c:v>
                </c:pt>
                <c:pt idx="140">
                  <c:v>140.97219735267686</c:v>
                </c:pt>
                <c:pt idx="141">
                  <c:v>136.94114436302522</c:v>
                </c:pt>
                <c:pt idx="142">
                  <c:v>145.24542860156922</c:v>
                </c:pt>
                <c:pt idx="143">
                  <c:v>144.97717369566811</c:v>
                </c:pt>
                <c:pt idx="144">
                  <c:v>140.68343669068361</c:v>
                </c:pt>
                <c:pt idx="145">
                  <c:v>147.37601426036497</c:v>
                </c:pt>
                <c:pt idx="146">
                  <c:v>151.92700882362482</c:v>
                </c:pt>
                <c:pt idx="147">
                  <c:v>161.32358008860442</c:v>
                </c:pt>
                <c:pt idx="148">
                  <c:v>156.94796832519179</c:v>
                </c:pt>
                <c:pt idx="149">
                  <c:v>151.65115375749454</c:v>
                </c:pt>
                <c:pt idx="150">
                  <c:v>154.8183279116935</c:v>
                </c:pt>
                <c:pt idx="151">
                  <c:v>150.45886708680581</c:v>
                </c:pt>
                <c:pt idx="152">
                  <c:v>143.39619380842973</c:v>
                </c:pt>
                <c:pt idx="153">
                  <c:v>147.04606365692942</c:v>
                </c:pt>
                <c:pt idx="154">
                  <c:v>150.92176392305058</c:v>
                </c:pt>
                <c:pt idx="155">
                  <c:v>150.14343784630634</c:v>
                </c:pt>
                <c:pt idx="156">
                  <c:v>151.63128495786262</c:v>
                </c:pt>
                <c:pt idx="157">
                  <c:v>152.77193321991726</c:v>
                </c:pt>
                <c:pt idx="158">
                  <c:v>156.96166433600416</c:v>
                </c:pt>
                <c:pt idx="159">
                  <c:v>156.58908258113615</c:v>
                </c:pt>
                <c:pt idx="160">
                  <c:v>157.02242547815905</c:v>
                </c:pt>
                <c:pt idx="161">
                  <c:v>164.25755614778728</c:v>
                </c:pt>
                <c:pt idx="162">
                  <c:v>159.22257019448065</c:v>
                </c:pt>
                <c:pt idx="163">
                  <c:v>164.67955220049276</c:v>
                </c:pt>
                <c:pt idx="164">
                  <c:v>168.4958686148853</c:v>
                </c:pt>
                <c:pt idx="165">
                  <c:v>168.92530908842889</c:v>
                </c:pt>
                <c:pt idx="166">
                  <c:v>169.3403152423507</c:v>
                </c:pt>
                <c:pt idx="167">
                  <c:v>163.89117054672749</c:v>
                </c:pt>
                <c:pt idx="168">
                  <c:v>163.06021809424379</c:v>
                </c:pt>
                <c:pt idx="169">
                  <c:v>160.17932738569729</c:v>
                </c:pt>
                <c:pt idx="170">
                  <c:v>158.45070751476891</c:v>
                </c:pt>
                <c:pt idx="171">
                  <c:v>158.34996190374594</c:v>
                </c:pt>
                <c:pt idx="172">
                  <c:v>154.94691454858753</c:v>
                </c:pt>
                <c:pt idx="173">
                  <c:v>152.49786545418951</c:v>
                </c:pt>
                <c:pt idx="174">
                  <c:v>155.11702666990527</c:v>
                </c:pt>
                <c:pt idx="175">
                  <c:v>157.44659297356077</c:v>
                </c:pt>
                <c:pt idx="176">
                  <c:v>155.06129213799713</c:v>
                </c:pt>
                <c:pt idx="177">
                  <c:v>151.35455883100275</c:v>
                </c:pt>
                <c:pt idx="178">
                  <c:v>148.05980530572427</c:v>
                </c:pt>
                <c:pt idx="179">
                  <c:v>146.97994387815606</c:v>
                </c:pt>
                <c:pt idx="180">
                  <c:v>145.9435551615943</c:v>
                </c:pt>
                <c:pt idx="181">
                  <c:v>144.55544593480047</c:v>
                </c:pt>
                <c:pt idx="182">
                  <c:v>143.78896662820299</c:v>
                </c:pt>
                <c:pt idx="183">
                  <c:v>141.18514249204017</c:v>
                </c:pt>
                <c:pt idx="184">
                  <c:v>146.74545756716273</c:v>
                </c:pt>
                <c:pt idx="185">
                  <c:v>149.26738440857909</c:v>
                </c:pt>
                <c:pt idx="186">
                  <c:v>147.86130923502947</c:v>
                </c:pt>
                <c:pt idx="187">
                  <c:v>148.70515840342603</c:v>
                </c:pt>
                <c:pt idx="188">
                  <c:v>145.65554517106347</c:v>
                </c:pt>
                <c:pt idx="189">
                  <c:v>150.20794269676009</c:v>
                </c:pt>
                <c:pt idx="190">
                  <c:v>146.13965426896993</c:v>
                </c:pt>
                <c:pt idx="191">
                  <c:v>149.13061075571596</c:v>
                </c:pt>
                <c:pt idx="192">
                  <c:v>147.54576747678945</c:v>
                </c:pt>
                <c:pt idx="193">
                  <c:v>144.34612093717527</c:v>
                </c:pt>
                <c:pt idx="194">
                  <c:v>148.34094809338643</c:v>
                </c:pt>
                <c:pt idx="195">
                  <c:v>145.88027733147794</c:v>
                </c:pt>
                <c:pt idx="196">
                  <c:v>153.97869305937397</c:v>
                </c:pt>
                <c:pt idx="197">
                  <c:v>154.0775686089261</c:v>
                </c:pt>
                <c:pt idx="198">
                  <c:v>154.42957534302434</c:v>
                </c:pt>
                <c:pt idx="199">
                  <c:v>153.1527604337723</c:v>
                </c:pt>
                <c:pt idx="200">
                  <c:v>151.1251202210259</c:v>
                </c:pt>
                <c:pt idx="201">
                  <c:v>152.69067467726271</c:v>
                </c:pt>
                <c:pt idx="202">
                  <c:v>149.39583274561627</c:v>
                </c:pt>
                <c:pt idx="203">
                  <c:v>147.04808000450154</c:v>
                </c:pt>
                <c:pt idx="204">
                  <c:v>148.72092083450869</c:v>
                </c:pt>
                <c:pt idx="205">
                  <c:v>151.2765316039511</c:v>
                </c:pt>
                <c:pt idx="206">
                  <c:v>158.68304394877535</c:v>
                </c:pt>
                <c:pt idx="207">
                  <c:v>156.07643069567408</c:v>
                </c:pt>
                <c:pt idx="208">
                  <c:v>167.40687996449185</c:v>
                </c:pt>
                <c:pt idx="209">
                  <c:v>175.17622778873337</c:v>
                </c:pt>
                <c:pt idx="210">
                  <c:v>176.89326656228874</c:v>
                </c:pt>
                <c:pt idx="211">
                  <c:v>175.15342125059854</c:v>
                </c:pt>
                <c:pt idx="212">
                  <c:v>180.08259594601824</c:v>
                </c:pt>
                <c:pt idx="213">
                  <c:v>176.35883750876823</c:v>
                </c:pt>
                <c:pt idx="214">
                  <c:v>172.64497279570466</c:v>
                </c:pt>
                <c:pt idx="215">
                  <c:v>173.5073653448417</c:v>
                </c:pt>
                <c:pt idx="216">
                  <c:v>170.2478821807307</c:v>
                </c:pt>
                <c:pt idx="217">
                  <c:v>165.52260811394225</c:v>
                </c:pt>
                <c:pt idx="218">
                  <c:v>167.312868890983</c:v>
                </c:pt>
                <c:pt idx="219">
                  <c:v>183.66350492633222</c:v>
                </c:pt>
                <c:pt idx="220">
                  <c:v>184.11177074985423</c:v>
                </c:pt>
                <c:pt idx="221">
                  <c:v>179.90835306292527</c:v>
                </c:pt>
                <c:pt idx="222">
                  <c:v>173.7353328970143</c:v>
                </c:pt>
                <c:pt idx="223">
                  <c:v>175.04759299817744</c:v>
                </c:pt>
                <c:pt idx="224">
                  <c:v>172.34517499781822</c:v>
                </c:pt>
                <c:pt idx="225">
                  <c:v>175.41582198174765</c:v>
                </c:pt>
                <c:pt idx="226">
                  <c:v>175.89752387192203</c:v>
                </c:pt>
                <c:pt idx="227">
                  <c:v>167.75349749519097</c:v>
                </c:pt>
                <c:pt idx="228">
                  <c:v>168.16042230783432</c:v>
                </c:pt>
                <c:pt idx="229">
                  <c:v>169.84162630809794</c:v>
                </c:pt>
                <c:pt idx="230">
                  <c:v>168.02200017551272</c:v>
                </c:pt>
                <c:pt idx="231">
                  <c:v>165.82475775985714</c:v>
                </c:pt>
                <c:pt idx="232">
                  <c:v>165.34482873991422</c:v>
                </c:pt>
                <c:pt idx="233">
                  <c:v>161.84090369063992</c:v>
                </c:pt>
                <c:pt idx="234">
                  <c:v>161.21504463250898</c:v>
                </c:pt>
                <c:pt idx="235">
                  <c:v>178.65240224461087</c:v>
                </c:pt>
                <c:pt idx="236">
                  <c:v>180.70294340586628</c:v>
                </c:pt>
                <c:pt idx="237">
                  <c:v>178.21246445206486</c:v>
                </c:pt>
                <c:pt idx="238">
                  <c:v>172.88741762137795</c:v>
                </c:pt>
                <c:pt idx="239">
                  <c:v>170.91365224045191</c:v>
                </c:pt>
                <c:pt idx="240">
                  <c:v>188.44330489733323</c:v>
                </c:pt>
                <c:pt idx="241">
                  <c:v>181.29719391972483</c:v>
                </c:pt>
                <c:pt idx="242">
                  <c:v>185.19716966572585</c:v>
                </c:pt>
                <c:pt idx="243">
                  <c:v>186.67630543125372</c:v>
                </c:pt>
                <c:pt idx="244">
                  <c:v>181.28134877901297</c:v>
                </c:pt>
                <c:pt idx="245">
                  <c:v>183.7019463046696</c:v>
                </c:pt>
                <c:pt idx="246">
                  <c:v>178.11800368513798</c:v>
                </c:pt>
                <c:pt idx="247">
                  <c:v>176.85316358636516</c:v>
                </c:pt>
                <c:pt idx="248">
                  <c:v>181.98111664297986</c:v>
                </c:pt>
                <c:pt idx="249">
                  <c:v>178.94429163561077</c:v>
                </c:pt>
                <c:pt idx="250">
                  <c:v>177.24634233927756</c:v>
                </c:pt>
                <c:pt idx="251">
                  <c:v>173.78105246691152</c:v>
                </c:pt>
                <c:pt idx="252">
                  <c:v>172.93471285551175</c:v>
                </c:pt>
                <c:pt idx="253">
                  <c:v>170.28749404362861</c:v>
                </c:pt>
                <c:pt idx="254">
                  <c:v>171.74476466943162</c:v>
                </c:pt>
                <c:pt idx="255">
                  <c:v>172.63916300981055</c:v>
                </c:pt>
                <c:pt idx="256">
                  <c:v>176.47746156648432</c:v>
                </c:pt>
                <c:pt idx="257">
                  <c:v>178.07641800524868</c:v>
                </c:pt>
                <c:pt idx="258">
                  <c:v>173.64785192526676</c:v>
                </c:pt>
                <c:pt idx="259">
                  <c:v>174.67212055286635</c:v>
                </c:pt>
                <c:pt idx="260">
                  <c:v>170.88051704087459</c:v>
                </c:pt>
                <c:pt idx="261">
                  <c:v>172.09762394074062</c:v>
                </c:pt>
                <c:pt idx="262">
                  <c:v>171.71590198106372</c:v>
                </c:pt>
                <c:pt idx="263">
                  <c:v>174.50339735144922</c:v>
                </c:pt>
                <c:pt idx="264">
                  <c:v>177.19491559362447</c:v>
                </c:pt>
                <c:pt idx="265">
                  <c:v>177.55828930043168</c:v>
                </c:pt>
                <c:pt idx="266">
                  <c:v>175.14183083381195</c:v>
                </c:pt>
                <c:pt idx="267">
                  <c:v>177.69059491029194</c:v>
                </c:pt>
                <c:pt idx="268">
                  <c:v>174.42202460548248</c:v>
                </c:pt>
                <c:pt idx="269">
                  <c:v>176.5187046396845</c:v>
                </c:pt>
                <c:pt idx="270">
                  <c:v>176.76119069859155</c:v>
                </c:pt>
                <c:pt idx="271">
                  <c:v>181.44207645617564</c:v>
                </c:pt>
                <c:pt idx="272">
                  <c:v>184.89337142737625</c:v>
                </c:pt>
                <c:pt idx="273">
                  <c:v>185.09562778207498</c:v>
                </c:pt>
                <c:pt idx="274">
                  <c:v>184.47403118168958</c:v>
                </c:pt>
                <c:pt idx="275">
                  <c:v>190.66633605738105</c:v>
                </c:pt>
                <c:pt idx="276">
                  <c:v>190.71082964586898</c:v>
                </c:pt>
                <c:pt idx="277">
                  <c:v>190.6855181734833</c:v>
                </c:pt>
                <c:pt idx="278">
                  <c:v>189.64479701442161</c:v>
                </c:pt>
                <c:pt idx="279">
                  <c:v>191.192112128758</c:v>
                </c:pt>
                <c:pt idx="280">
                  <c:v>188.60870681998719</c:v>
                </c:pt>
                <c:pt idx="281">
                  <c:v>188.29689765730743</c:v>
                </c:pt>
                <c:pt idx="282">
                  <c:v>188.03889312845493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83360"/>
        <c:axId val="139142272"/>
      </c:lineChart>
      <c:dateAx>
        <c:axId val="138783360"/>
        <c:scaling>
          <c:orientation val="minMax"/>
          <c:max val="41030"/>
          <c:min val="33025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9142272"/>
        <c:crosses val="autoZero"/>
        <c:auto val="1"/>
        <c:lblOffset val="100"/>
        <c:baseTimeUnit val="months"/>
      </c:dateAx>
      <c:valAx>
        <c:axId val="13914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Cumulative Return in percent</a:t>
                </a:r>
                <a:endParaRPr lang="en-US" sz="1000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8783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Smoothed BRK and Fitted Returns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'BRK &amp; Index Funds'!$Q$2</c:f>
              <c:strCache>
                <c:ptCount val="1"/>
                <c:pt idx="0">
                  <c:v>BRK-A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'BRK &amp; Index Funds'!$A$15:$A$252</c:f>
              <c:numCache>
                <c:formatCode>m/yyyy</c:formatCode>
                <c:ptCount val="238"/>
                <c:pt idx="0">
                  <c:v>34424</c:v>
                </c:pt>
                <c:pt idx="1">
                  <c:v>34454</c:v>
                </c:pt>
                <c:pt idx="2">
                  <c:v>34485</c:v>
                </c:pt>
                <c:pt idx="3">
                  <c:v>34515</c:v>
                </c:pt>
                <c:pt idx="4">
                  <c:v>34546</c:v>
                </c:pt>
                <c:pt idx="5">
                  <c:v>34577</c:v>
                </c:pt>
                <c:pt idx="6">
                  <c:v>34607</c:v>
                </c:pt>
                <c:pt idx="7">
                  <c:v>34638</c:v>
                </c:pt>
                <c:pt idx="8">
                  <c:v>34668</c:v>
                </c:pt>
                <c:pt idx="9">
                  <c:v>34699</c:v>
                </c:pt>
                <c:pt idx="10">
                  <c:v>34730</c:v>
                </c:pt>
                <c:pt idx="11">
                  <c:v>34758</c:v>
                </c:pt>
                <c:pt idx="12">
                  <c:v>34789</c:v>
                </c:pt>
                <c:pt idx="13">
                  <c:v>34819</c:v>
                </c:pt>
                <c:pt idx="14">
                  <c:v>34850</c:v>
                </c:pt>
                <c:pt idx="15">
                  <c:v>34880</c:v>
                </c:pt>
                <c:pt idx="16">
                  <c:v>34911</c:v>
                </c:pt>
                <c:pt idx="17">
                  <c:v>34942</c:v>
                </c:pt>
                <c:pt idx="18">
                  <c:v>34972</c:v>
                </c:pt>
                <c:pt idx="19">
                  <c:v>35003</c:v>
                </c:pt>
                <c:pt idx="20">
                  <c:v>35033</c:v>
                </c:pt>
                <c:pt idx="21">
                  <c:v>35064</c:v>
                </c:pt>
                <c:pt idx="22">
                  <c:v>35095</c:v>
                </c:pt>
                <c:pt idx="23">
                  <c:v>35124</c:v>
                </c:pt>
                <c:pt idx="24">
                  <c:v>35155</c:v>
                </c:pt>
                <c:pt idx="25">
                  <c:v>35185</c:v>
                </c:pt>
                <c:pt idx="26">
                  <c:v>35216</c:v>
                </c:pt>
                <c:pt idx="27">
                  <c:v>35246</c:v>
                </c:pt>
                <c:pt idx="28">
                  <c:v>35277</c:v>
                </c:pt>
                <c:pt idx="29">
                  <c:v>35308</c:v>
                </c:pt>
                <c:pt idx="30">
                  <c:v>35338</c:v>
                </c:pt>
                <c:pt idx="31">
                  <c:v>35369</c:v>
                </c:pt>
                <c:pt idx="32">
                  <c:v>35399</c:v>
                </c:pt>
                <c:pt idx="33">
                  <c:v>35430</c:v>
                </c:pt>
                <c:pt idx="34">
                  <c:v>35461</c:v>
                </c:pt>
                <c:pt idx="35">
                  <c:v>35489</c:v>
                </c:pt>
                <c:pt idx="36">
                  <c:v>35520</c:v>
                </c:pt>
                <c:pt idx="37">
                  <c:v>35550</c:v>
                </c:pt>
                <c:pt idx="38">
                  <c:v>35581</c:v>
                </c:pt>
                <c:pt idx="39">
                  <c:v>35611</c:v>
                </c:pt>
                <c:pt idx="40">
                  <c:v>35642</c:v>
                </c:pt>
                <c:pt idx="41">
                  <c:v>35673</c:v>
                </c:pt>
                <c:pt idx="42">
                  <c:v>35703</c:v>
                </c:pt>
                <c:pt idx="43">
                  <c:v>35734</c:v>
                </c:pt>
                <c:pt idx="44">
                  <c:v>35764</c:v>
                </c:pt>
                <c:pt idx="45">
                  <c:v>35795</c:v>
                </c:pt>
                <c:pt idx="46">
                  <c:v>35826</c:v>
                </c:pt>
                <c:pt idx="47">
                  <c:v>35854</c:v>
                </c:pt>
                <c:pt idx="48">
                  <c:v>35885</c:v>
                </c:pt>
                <c:pt idx="49">
                  <c:v>35915</c:v>
                </c:pt>
                <c:pt idx="50">
                  <c:v>35946</c:v>
                </c:pt>
                <c:pt idx="51">
                  <c:v>35976</c:v>
                </c:pt>
                <c:pt idx="52">
                  <c:v>36007</c:v>
                </c:pt>
                <c:pt idx="53">
                  <c:v>36038</c:v>
                </c:pt>
                <c:pt idx="54">
                  <c:v>36068</c:v>
                </c:pt>
                <c:pt idx="55">
                  <c:v>36099</c:v>
                </c:pt>
                <c:pt idx="56">
                  <c:v>36129</c:v>
                </c:pt>
                <c:pt idx="57">
                  <c:v>36160</c:v>
                </c:pt>
                <c:pt idx="58">
                  <c:v>36191</c:v>
                </c:pt>
                <c:pt idx="59">
                  <c:v>36219</c:v>
                </c:pt>
                <c:pt idx="60">
                  <c:v>36250</c:v>
                </c:pt>
                <c:pt idx="61">
                  <c:v>36280</c:v>
                </c:pt>
                <c:pt idx="62">
                  <c:v>36311</c:v>
                </c:pt>
                <c:pt idx="63">
                  <c:v>36341</c:v>
                </c:pt>
                <c:pt idx="64">
                  <c:v>36372</c:v>
                </c:pt>
                <c:pt idx="65">
                  <c:v>36403</c:v>
                </c:pt>
                <c:pt idx="66">
                  <c:v>36433</c:v>
                </c:pt>
                <c:pt idx="67">
                  <c:v>36464</c:v>
                </c:pt>
                <c:pt idx="68">
                  <c:v>36494</c:v>
                </c:pt>
                <c:pt idx="69">
                  <c:v>36525</c:v>
                </c:pt>
                <c:pt idx="70">
                  <c:v>36556</c:v>
                </c:pt>
                <c:pt idx="71">
                  <c:v>36585</c:v>
                </c:pt>
                <c:pt idx="72">
                  <c:v>36616</c:v>
                </c:pt>
                <c:pt idx="73">
                  <c:v>36646</c:v>
                </c:pt>
                <c:pt idx="74">
                  <c:v>36677</c:v>
                </c:pt>
                <c:pt idx="75">
                  <c:v>36707</c:v>
                </c:pt>
                <c:pt idx="76">
                  <c:v>36738</c:v>
                </c:pt>
                <c:pt idx="77">
                  <c:v>36769</c:v>
                </c:pt>
                <c:pt idx="78">
                  <c:v>36799</c:v>
                </c:pt>
                <c:pt idx="79">
                  <c:v>36830</c:v>
                </c:pt>
                <c:pt idx="80">
                  <c:v>36860</c:v>
                </c:pt>
                <c:pt idx="81">
                  <c:v>36891</c:v>
                </c:pt>
                <c:pt idx="82">
                  <c:v>36922</c:v>
                </c:pt>
                <c:pt idx="83">
                  <c:v>36950</c:v>
                </c:pt>
                <c:pt idx="84">
                  <c:v>36981</c:v>
                </c:pt>
                <c:pt idx="85">
                  <c:v>37011</c:v>
                </c:pt>
                <c:pt idx="86">
                  <c:v>37042</c:v>
                </c:pt>
                <c:pt idx="87">
                  <c:v>37072</c:v>
                </c:pt>
                <c:pt idx="88">
                  <c:v>37103</c:v>
                </c:pt>
                <c:pt idx="89">
                  <c:v>37134</c:v>
                </c:pt>
                <c:pt idx="90">
                  <c:v>37164</c:v>
                </c:pt>
                <c:pt idx="91">
                  <c:v>37195</c:v>
                </c:pt>
                <c:pt idx="92">
                  <c:v>37225</c:v>
                </c:pt>
                <c:pt idx="93">
                  <c:v>37256</c:v>
                </c:pt>
                <c:pt idx="94">
                  <c:v>37287</c:v>
                </c:pt>
                <c:pt idx="95">
                  <c:v>37315</c:v>
                </c:pt>
                <c:pt idx="96">
                  <c:v>37346</c:v>
                </c:pt>
                <c:pt idx="97">
                  <c:v>37376</c:v>
                </c:pt>
                <c:pt idx="98">
                  <c:v>37407</c:v>
                </c:pt>
                <c:pt idx="99">
                  <c:v>37437</c:v>
                </c:pt>
                <c:pt idx="100">
                  <c:v>37468</c:v>
                </c:pt>
                <c:pt idx="101">
                  <c:v>37499</c:v>
                </c:pt>
                <c:pt idx="102">
                  <c:v>37529</c:v>
                </c:pt>
                <c:pt idx="103">
                  <c:v>37560</c:v>
                </c:pt>
                <c:pt idx="104">
                  <c:v>37590</c:v>
                </c:pt>
                <c:pt idx="105">
                  <c:v>37621</c:v>
                </c:pt>
                <c:pt idx="106">
                  <c:v>37652</c:v>
                </c:pt>
                <c:pt idx="107">
                  <c:v>37680</c:v>
                </c:pt>
                <c:pt idx="108">
                  <c:v>37711</c:v>
                </c:pt>
                <c:pt idx="109">
                  <c:v>37741</c:v>
                </c:pt>
                <c:pt idx="110">
                  <c:v>37772</c:v>
                </c:pt>
                <c:pt idx="111">
                  <c:v>37802</c:v>
                </c:pt>
                <c:pt idx="112">
                  <c:v>37833</c:v>
                </c:pt>
                <c:pt idx="113">
                  <c:v>37864</c:v>
                </c:pt>
                <c:pt idx="114">
                  <c:v>37894</c:v>
                </c:pt>
                <c:pt idx="115">
                  <c:v>37925</c:v>
                </c:pt>
                <c:pt idx="116">
                  <c:v>37955</c:v>
                </c:pt>
                <c:pt idx="117">
                  <c:v>37986</c:v>
                </c:pt>
                <c:pt idx="118">
                  <c:v>38017</c:v>
                </c:pt>
                <c:pt idx="119">
                  <c:v>38046</c:v>
                </c:pt>
                <c:pt idx="120">
                  <c:v>38077</c:v>
                </c:pt>
                <c:pt idx="121">
                  <c:v>38107</c:v>
                </c:pt>
                <c:pt idx="122">
                  <c:v>38138</c:v>
                </c:pt>
                <c:pt idx="123">
                  <c:v>38168</c:v>
                </c:pt>
                <c:pt idx="124">
                  <c:v>38199</c:v>
                </c:pt>
                <c:pt idx="125">
                  <c:v>38230</c:v>
                </c:pt>
                <c:pt idx="126">
                  <c:v>38260</c:v>
                </c:pt>
                <c:pt idx="127">
                  <c:v>38291</c:v>
                </c:pt>
                <c:pt idx="128">
                  <c:v>38321</c:v>
                </c:pt>
                <c:pt idx="129">
                  <c:v>38352</c:v>
                </c:pt>
                <c:pt idx="130">
                  <c:v>38383</c:v>
                </c:pt>
                <c:pt idx="131">
                  <c:v>38411</c:v>
                </c:pt>
                <c:pt idx="132">
                  <c:v>38442</c:v>
                </c:pt>
                <c:pt idx="133">
                  <c:v>38472</c:v>
                </c:pt>
                <c:pt idx="134">
                  <c:v>38503</c:v>
                </c:pt>
                <c:pt idx="135">
                  <c:v>38533</c:v>
                </c:pt>
                <c:pt idx="136">
                  <c:v>38564</c:v>
                </c:pt>
                <c:pt idx="137">
                  <c:v>38595</c:v>
                </c:pt>
                <c:pt idx="138">
                  <c:v>38625</c:v>
                </c:pt>
                <c:pt idx="139">
                  <c:v>38656</c:v>
                </c:pt>
                <c:pt idx="140">
                  <c:v>38686</c:v>
                </c:pt>
                <c:pt idx="141">
                  <c:v>38717</c:v>
                </c:pt>
                <c:pt idx="142">
                  <c:v>38748</c:v>
                </c:pt>
                <c:pt idx="143">
                  <c:v>38776</c:v>
                </c:pt>
                <c:pt idx="144">
                  <c:v>38807</c:v>
                </c:pt>
                <c:pt idx="145">
                  <c:v>38837</c:v>
                </c:pt>
                <c:pt idx="146">
                  <c:v>38868</c:v>
                </c:pt>
                <c:pt idx="147">
                  <c:v>38898</c:v>
                </c:pt>
                <c:pt idx="148">
                  <c:v>38929</c:v>
                </c:pt>
                <c:pt idx="149">
                  <c:v>38960</c:v>
                </c:pt>
                <c:pt idx="150">
                  <c:v>38990</c:v>
                </c:pt>
                <c:pt idx="151">
                  <c:v>39021</c:v>
                </c:pt>
                <c:pt idx="152">
                  <c:v>39051</c:v>
                </c:pt>
                <c:pt idx="153">
                  <c:v>39082</c:v>
                </c:pt>
                <c:pt idx="154">
                  <c:v>39113</c:v>
                </c:pt>
                <c:pt idx="155">
                  <c:v>39141</c:v>
                </c:pt>
                <c:pt idx="156">
                  <c:v>39172</c:v>
                </c:pt>
                <c:pt idx="157">
                  <c:v>39202</c:v>
                </c:pt>
                <c:pt idx="158">
                  <c:v>39233</c:v>
                </c:pt>
                <c:pt idx="159">
                  <c:v>39263</c:v>
                </c:pt>
                <c:pt idx="160">
                  <c:v>39294</c:v>
                </c:pt>
                <c:pt idx="161">
                  <c:v>39325</c:v>
                </c:pt>
                <c:pt idx="162">
                  <c:v>39355</c:v>
                </c:pt>
                <c:pt idx="163">
                  <c:v>39386</c:v>
                </c:pt>
                <c:pt idx="164">
                  <c:v>39416</c:v>
                </c:pt>
                <c:pt idx="165">
                  <c:v>39447</c:v>
                </c:pt>
                <c:pt idx="166">
                  <c:v>39478</c:v>
                </c:pt>
                <c:pt idx="167">
                  <c:v>39507</c:v>
                </c:pt>
                <c:pt idx="168">
                  <c:v>39538</c:v>
                </c:pt>
                <c:pt idx="169">
                  <c:v>39568</c:v>
                </c:pt>
                <c:pt idx="170">
                  <c:v>39599</c:v>
                </c:pt>
                <c:pt idx="171">
                  <c:v>39629</c:v>
                </c:pt>
                <c:pt idx="172">
                  <c:v>39660</c:v>
                </c:pt>
                <c:pt idx="173">
                  <c:v>39691</c:v>
                </c:pt>
                <c:pt idx="174">
                  <c:v>39721</c:v>
                </c:pt>
                <c:pt idx="175">
                  <c:v>39752</c:v>
                </c:pt>
                <c:pt idx="176">
                  <c:v>39782</c:v>
                </c:pt>
                <c:pt idx="177">
                  <c:v>39813</c:v>
                </c:pt>
                <c:pt idx="178">
                  <c:v>39844</c:v>
                </c:pt>
                <c:pt idx="179">
                  <c:v>39872</c:v>
                </c:pt>
                <c:pt idx="180">
                  <c:v>39903</c:v>
                </c:pt>
                <c:pt idx="181">
                  <c:v>39933</c:v>
                </c:pt>
                <c:pt idx="182">
                  <c:v>39964</c:v>
                </c:pt>
                <c:pt idx="183">
                  <c:v>39994</c:v>
                </c:pt>
                <c:pt idx="184">
                  <c:v>40025</c:v>
                </c:pt>
                <c:pt idx="185">
                  <c:v>40056</c:v>
                </c:pt>
                <c:pt idx="186">
                  <c:v>40086</c:v>
                </c:pt>
                <c:pt idx="187">
                  <c:v>40117</c:v>
                </c:pt>
                <c:pt idx="188">
                  <c:v>40147</c:v>
                </c:pt>
                <c:pt idx="189">
                  <c:v>40178</c:v>
                </c:pt>
                <c:pt idx="190">
                  <c:v>40209</c:v>
                </c:pt>
                <c:pt idx="191">
                  <c:v>40237</c:v>
                </c:pt>
                <c:pt idx="192">
                  <c:v>40268</c:v>
                </c:pt>
                <c:pt idx="193">
                  <c:v>40298</c:v>
                </c:pt>
                <c:pt idx="194">
                  <c:v>40329</c:v>
                </c:pt>
                <c:pt idx="195">
                  <c:v>40359</c:v>
                </c:pt>
                <c:pt idx="196">
                  <c:v>40390</c:v>
                </c:pt>
                <c:pt idx="197">
                  <c:v>40421</c:v>
                </c:pt>
                <c:pt idx="198">
                  <c:v>40451</c:v>
                </c:pt>
                <c:pt idx="199">
                  <c:v>40482</c:v>
                </c:pt>
                <c:pt idx="200">
                  <c:v>40512</c:v>
                </c:pt>
                <c:pt idx="201">
                  <c:v>40543</c:v>
                </c:pt>
                <c:pt idx="202">
                  <c:v>40574</c:v>
                </c:pt>
                <c:pt idx="203">
                  <c:v>40602</c:v>
                </c:pt>
                <c:pt idx="204">
                  <c:v>40633</c:v>
                </c:pt>
                <c:pt idx="205">
                  <c:v>40663</c:v>
                </c:pt>
                <c:pt idx="206">
                  <c:v>40694</c:v>
                </c:pt>
                <c:pt idx="207">
                  <c:v>40724</c:v>
                </c:pt>
                <c:pt idx="208">
                  <c:v>40755</c:v>
                </c:pt>
                <c:pt idx="209">
                  <c:v>40786</c:v>
                </c:pt>
                <c:pt idx="210">
                  <c:v>40816</c:v>
                </c:pt>
                <c:pt idx="211">
                  <c:v>40847</c:v>
                </c:pt>
                <c:pt idx="212">
                  <c:v>40877</c:v>
                </c:pt>
                <c:pt idx="213">
                  <c:v>40908</c:v>
                </c:pt>
                <c:pt idx="214">
                  <c:v>40939</c:v>
                </c:pt>
                <c:pt idx="215">
                  <c:v>40968</c:v>
                </c:pt>
                <c:pt idx="216">
                  <c:v>40999</c:v>
                </c:pt>
                <c:pt idx="217">
                  <c:v>41029</c:v>
                </c:pt>
                <c:pt idx="218">
                  <c:v>41060</c:v>
                </c:pt>
                <c:pt idx="219">
                  <c:v>41090</c:v>
                </c:pt>
                <c:pt idx="220">
                  <c:v>41121</c:v>
                </c:pt>
                <c:pt idx="221">
                  <c:v>41152</c:v>
                </c:pt>
                <c:pt idx="222">
                  <c:v>41182</c:v>
                </c:pt>
                <c:pt idx="223">
                  <c:v>41213</c:v>
                </c:pt>
                <c:pt idx="224">
                  <c:v>41243</c:v>
                </c:pt>
                <c:pt idx="225">
                  <c:v>41274</c:v>
                </c:pt>
                <c:pt idx="226">
                  <c:v>41305</c:v>
                </c:pt>
                <c:pt idx="227">
                  <c:v>41333</c:v>
                </c:pt>
                <c:pt idx="228">
                  <c:v>41364</c:v>
                </c:pt>
                <c:pt idx="229">
                  <c:v>41394</c:v>
                </c:pt>
                <c:pt idx="230">
                  <c:v>41425</c:v>
                </c:pt>
                <c:pt idx="231">
                  <c:v>41455</c:v>
                </c:pt>
                <c:pt idx="232">
                  <c:v>41486</c:v>
                </c:pt>
                <c:pt idx="233">
                  <c:v>41517</c:v>
                </c:pt>
                <c:pt idx="234">
                  <c:v>41547</c:v>
                </c:pt>
                <c:pt idx="235">
                  <c:v>41578</c:v>
                </c:pt>
                <c:pt idx="236">
                  <c:v>41608</c:v>
                </c:pt>
                <c:pt idx="237">
                  <c:v>41639</c:v>
                </c:pt>
              </c:numCache>
            </c:numRef>
          </c:xVal>
          <c:yVal>
            <c:numRef>
              <c:f>'BRK &amp; Index Funds'!$Q$15:$Q$252</c:f>
              <c:numCache>
                <c:formatCode>#,###,##0.00</c:formatCode>
                <c:ptCount val="238"/>
                <c:pt idx="0">
                  <c:v>2.0668033333333331</c:v>
                </c:pt>
                <c:pt idx="1">
                  <c:v>1.9923492307692308</c:v>
                </c:pt>
                <c:pt idx="2">
                  <c:v>2.0526807692307689</c:v>
                </c:pt>
                <c:pt idx="3">
                  <c:v>0.62367461538461544</c:v>
                </c:pt>
                <c:pt idx="4">
                  <c:v>2.0907869230769234</c:v>
                </c:pt>
                <c:pt idx="5">
                  <c:v>1.594854615384615</c:v>
                </c:pt>
                <c:pt idx="6">
                  <c:v>0.80127076923076923</c:v>
                </c:pt>
                <c:pt idx="7">
                  <c:v>1.7020684615384611</c:v>
                </c:pt>
                <c:pt idx="8">
                  <c:v>1.5412792307692307</c:v>
                </c:pt>
                <c:pt idx="9">
                  <c:v>1.4944323076923074</c:v>
                </c:pt>
                <c:pt idx="10">
                  <c:v>3.4906292307692306</c:v>
                </c:pt>
                <c:pt idx="11">
                  <c:v>2.8225123076923073</c:v>
                </c:pt>
                <c:pt idx="12">
                  <c:v>3.3081376923076919</c:v>
                </c:pt>
                <c:pt idx="13">
                  <c:v>2.7150461538461537</c:v>
                </c:pt>
                <c:pt idx="14">
                  <c:v>3.0222530769230769</c:v>
                </c:pt>
                <c:pt idx="15">
                  <c:v>3.2764038461538458</c:v>
                </c:pt>
                <c:pt idx="16">
                  <c:v>3.7028430769230765</c:v>
                </c:pt>
                <c:pt idx="17">
                  <c:v>2.2637023076923075</c:v>
                </c:pt>
                <c:pt idx="18">
                  <c:v>3.6364053846153843</c:v>
                </c:pt>
                <c:pt idx="19">
                  <c:v>3.7229807692307686</c:v>
                </c:pt>
                <c:pt idx="20">
                  <c:v>3.6646376923076924</c:v>
                </c:pt>
                <c:pt idx="21">
                  <c:v>3.7567830769230763</c:v>
                </c:pt>
                <c:pt idx="22">
                  <c:v>3.7557030769230768</c:v>
                </c:pt>
                <c:pt idx="23">
                  <c:v>3.0400900000000011</c:v>
                </c:pt>
                <c:pt idx="24">
                  <c:v>3.4095769230769233</c:v>
                </c:pt>
                <c:pt idx="25">
                  <c:v>3.200540769230769</c:v>
                </c:pt>
                <c:pt idx="26">
                  <c:v>2.8682746153846157</c:v>
                </c:pt>
                <c:pt idx="27">
                  <c:v>2.5269784615384618</c:v>
                </c:pt>
                <c:pt idx="28">
                  <c:v>2.3229407692307698</c:v>
                </c:pt>
                <c:pt idx="29">
                  <c:v>1.9960784615384619</c:v>
                </c:pt>
                <c:pt idx="30">
                  <c:v>1.9718746153846154</c:v>
                </c:pt>
                <c:pt idx="31">
                  <c:v>0.85521923076923079</c:v>
                </c:pt>
                <c:pt idx="32">
                  <c:v>1.0189884615384617</c:v>
                </c:pt>
                <c:pt idx="33">
                  <c:v>0.75815307692307676</c:v>
                </c:pt>
                <c:pt idx="34">
                  <c:v>0.71945153846153842</c:v>
                </c:pt>
                <c:pt idx="35">
                  <c:v>0.92210846153846149</c:v>
                </c:pt>
                <c:pt idx="36">
                  <c:v>0.20568999999999976</c:v>
                </c:pt>
                <c:pt idx="37">
                  <c:v>0.94571076923076913</c:v>
                </c:pt>
                <c:pt idx="38">
                  <c:v>2.0373930769230766</c:v>
                </c:pt>
                <c:pt idx="39">
                  <c:v>3.4775976923076923</c:v>
                </c:pt>
                <c:pt idx="40">
                  <c:v>3.4271561538461537</c:v>
                </c:pt>
                <c:pt idx="41">
                  <c:v>2.4480992307692309</c:v>
                </c:pt>
                <c:pt idx="42">
                  <c:v>2.9602000000000004</c:v>
                </c:pt>
                <c:pt idx="43">
                  <c:v>2.56243</c:v>
                </c:pt>
                <c:pt idx="44">
                  <c:v>2.7842553846153848</c:v>
                </c:pt>
                <c:pt idx="45">
                  <c:v>2.7131869230769232</c:v>
                </c:pt>
                <c:pt idx="46">
                  <c:v>3.223724615384616</c:v>
                </c:pt>
                <c:pt idx="47">
                  <c:v>3.9069246153846153</c:v>
                </c:pt>
                <c:pt idx="48">
                  <c:v>5.3237415384615385</c:v>
                </c:pt>
                <c:pt idx="49">
                  <c:v>5.3323184615384616</c:v>
                </c:pt>
                <c:pt idx="50">
                  <c:v>5.1853061538461542</c:v>
                </c:pt>
                <c:pt idx="51">
                  <c:v>5.0005999999999995</c:v>
                </c:pt>
                <c:pt idx="52">
                  <c:v>3.44373</c:v>
                </c:pt>
                <c:pt idx="53">
                  <c:v>2.3898161538461542</c:v>
                </c:pt>
                <c:pt idx="54">
                  <c:v>3.2043292307692304</c:v>
                </c:pt>
                <c:pt idx="55">
                  <c:v>3.2250730769230769</c:v>
                </c:pt>
                <c:pt idx="56">
                  <c:v>3.8194330769230769</c:v>
                </c:pt>
                <c:pt idx="57">
                  <c:v>3.775698461538461</c:v>
                </c:pt>
                <c:pt idx="58">
                  <c:v>3.1073823076923075</c:v>
                </c:pt>
                <c:pt idx="59">
                  <c:v>3.1102115384615385</c:v>
                </c:pt>
                <c:pt idx="60">
                  <c:v>2.3015615384615384</c:v>
                </c:pt>
                <c:pt idx="61">
                  <c:v>1.2686915384615387</c:v>
                </c:pt>
                <c:pt idx="62">
                  <c:v>0.66542307692307712</c:v>
                </c:pt>
                <c:pt idx="63">
                  <c:v>9.8747692307692356E-2</c:v>
                </c:pt>
                <c:pt idx="64">
                  <c:v>-0.85094307692307702</c:v>
                </c:pt>
                <c:pt idx="65">
                  <c:v>-0.4543930769230769</c:v>
                </c:pt>
                <c:pt idx="66">
                  <c:v>-0.50280384615384599</c:v>
                </c:pt>
                <c:pt idx="67">
                  <c:v>0.85638230769230772</c:v>
                </c:pt>
                <c:pt idx="68">
                  <c:v>-0.57055000000000011</c:v>
                </c:pt>
                <c:pt idx="69">
                  <c:v>-1.1371315384615384</c:v>
                </c:pt>
                <c:pt idx="70">
                  <c:v>-2.0469146153846158</c:v>
                </c:pt>
                <c:pt idx="71">
                  <c:v>-2.5791946153846159</c:v>
                </c:pt>
                <c:pt idx="72">
                  <c:v>-0.9933953846153849</c:v>
                </c:pt>
                <c:pt idx="73">
                  <c:v>-0.74344230769230779</c:v>
                </c:pt>
                <c:pt idx="74">
                  <c:v>-1.3729223076923078</c:v>
                </c:pt>
                <c:pt idx="75">
                  <c:v>-1.5599969230769233</c:v>
                </c:pt>
                <c:pt idx="76">
                  <c:v>-1.0429261538461541</c:v>
                </c:pt>
                <c:pt idx="77">
                  <c:v>-0.55769923076923067</c:v>
                </c:pt>
                <c:pt idx="78">
                  <c:v>0.74449307692307676</c:v>
                </c:pt>
                <c:pt idx="79">
                  <c:v>1.7632053846153843</c:v>
                </c:pt>
                <c:pt idx="80">
                  <c:v>0.78411846153846143</c:v>
                </c:pt>
                <c:pt idx="81">
                  <c:v>2.1739369230769232</c:v>
                </c:pt>
                <c:pt idx="82">
                  <c:v>2.0533423076923074</c:v>
                </c:pt>
                <c:pt idx="83">
                  <c:v>2.9388946153846147</c:v>
                </c:pt>
                <c:pt idx="84">
                  <c:v>3.4899330769230761</c:v>
                </c:pt>
                <c:pt idx="85">
                  <c:v>1.4819407692307691</c:v>
                </c:pt>
                <c:pt idx="86">
                  <c:v>1.2787161538461538</c:v>
                </c:pt>
                <c:pt idx="87">
                  <c:v>1.4478976923076923</c:v>
                </c:pt>
                <c:pt idx="88">
                  <c:v>2.055816923076923</c:v>
                </c:pt>
                <c:pt idx="89">
                  <c:v>1.8921753846153846</c:v>
                </c:pt>
                <c:pt idx="90">
                  <c:v>1.5957030769230771</c:v>
                </c:pt>
                <c:pt idx="91">
                  <c:v>0.83435769230769219</c:v>
                </c:pt>
                <c:pt idx="92">
                  <c:v>0.78832461538461529</c:v>
                </c:pt>
                <c:pt idx="93">
                  <c:v>1.1380407692307692</c:v>
                </c:pt>
                <c:pt idx="94">
                  <c:v>0.36975769230769234</c:v>
                </c:pt>
                <c:pt idx="95">
                  <c:v>0.55776615384615391</c:v>
                </c:pt>
                <c:pt idx="96">
                  <c:v>0.14388000000000009</c:v>
                </c:pt>
                <c:pt idx="97">
                  <c:v>0.92881846153846148</c:v>
                </c:pt>
                <c:pt idx="98">
                  <c:v>0.74955615384615382</c:v>
                </c:pt>
                <c:pt idx="99">
                  <c:v>-0.13391846153846154</c:v>
                </c:pt>
                <c:pt idx="100">
                  <c:v>-3.9565384615384606E-2</c:v>
                </c:pt>
                <c:pt idx="101">
                  <c:v>0.51194153846153856</c:v>
                </c:pt>
                <c:pt idx="102">
                  <c:v>0.58454615384615383</c:v>
                </c:pt>
                <c:pt idx="103">
                  <c:v>0.5482284615384615</c:v>
                </c:pt>
                <c:pt idx="104">
                  <c:v>0.22039769230769229</c:v>
                </c:pt>
                <c:pt idx="105">
                  <c:v>0.39792076923076924</c:v>
                </c:pt>
                <c:pt idx="106">
                  <c:v>-0.76200538461538447</c:v>
                </c:pt>
                <c:pt idx="107">
                  <c:v>-1.2604000000000002</c:v>
                </c:pt>
                <c:pt idx="108">
                  <c:v>-0.9049053846153845</c:v>
                </c:pt>
                <c:pt idx="109">
                  <c:v>2.0528461538461603E-2</c:v>
                </c:pt>
                <c:pt idx="110">
                  <c:v>-0.10315307692307707</c:v>
                </c:pt>
                <c:pt idx="111">
                  <c:v>-6.1076923076923216E-2</c:v>
                </c:pt>
                <c:pt idx="112">
                  <c:v>0.69122307692307672</c:v>
                </c:pt>
                <c:pt idx="113">
                  <c:v>0.92067923076923086</c:v>
                </c:pt>
                <c:pt idx="114">
                  <c:v>0.3126661538461537</c:v>
                </c:pt>
                <c:pt idx="115">
                  <c:v>0.50603461538461536</c:v>
                </c:pt>
                <c:pt idx="116">
                  <c:v>1.0630776923076926</c:v>
                </c:pt>
                <c:pt idx="117">
                  <c:v>1.3049638461538464</c:v>
                </c:pt>
                <c:pt idx="118">
                  <c:v>1.7355153846153848</c:v>
                </c:pt>
                <c:pt idx="119">
                  <c:v>2.710702307692308</c:v>
                </c:pt>
                <c:pt idx="120">
                  <c:v>3.2843923076923076</c:v>
                </c:pt>
                <c:pt idx="121">
                  <c:v>3.0299992307692305</c:v>
                </c:pt>
                <c:pt idx="122">
                  <c:v>1.9431823076923083</c:v>
                </c:pt>
                <c:pt idx="123">
                  <c:v>1.8082961538461539</c:v>
                </c:pt>
                <c:pt idx="124">
                  <c:v>1.4987676923076925</c:v>
                </c:pt>
                <c:pt idx="125">
                  <c:v>1.5287161538461542</c:v>
                </c:pt>
                <c:pt idx="126">
                  <c:v>1.0955823076923079</c:v>
                </c:pt>
                <c:pt idx="127">
                  <c:v>0.96119769230769248</c:v>
                </c:pt>
                <c:pt idx="128">
                  <c:v>0.62277538461538484</c:v>
                </c:pt>
                <c:pt idx="129">
                  <c:v>0.42154000000000003</c:v>
                </c:pt>
                <c:pt idx="130">
                  <c:v>0.55064000000000002</c:v>
                </c:pt>
                <c:pt idx="131">
                  <c:v>9.7880000000000064E-2</c:v>
                </c:pt>
                <c:pt idx="132">
                  <c:v>-0.60566307692307686</c:v>
                </c:pt>
                <c:pt idx="133">
                  <c:v>-0.74228923076923081</c:v>
                </c:pt>
                <c:pt idx="134">
                  <c:v>-0.77250769230769234</c:v>
                </c:pt>
                <c:pt idx="135">
                  <c:v>-0.46579384615384622</c:v>
                </c:pt>
                <c:pt idx="136">
                  <c:v>-0.46147230769230779</c:v>
                </c:pt>
                <c:pt idx="137">
                  <c:v>-0.3467007692307692</c:v>
                </c:pt>
                <c:pt idx="138">
                  <c:v>-0.43104769230769235</c:v>
                </c:pt>
                <c:pt idx="139">
                  <c:v>-3.4247692307692305E-2</c:v>
                </c:pt>
                <c:pt idx="140">
                  <c:v>0.4913384615384615</c:v>
                </c:pt>
                <c:pt idx="141">
                  <c:v>0.47529461538461537</c:v>
                </c:pt>
                <c:pt idx="142">
                  <c:v>0.16481769230769228</c:v>
                </c:pt>
                <c:pt idx="143">
                  <c:v>-0.24143076923076928</c:v>
                </c:pt>
                <c:pt idx="144">
                  <c:v>4.7504615384615291E-2</c:v>
                </c:pt>
                <c:pt idx="145">
                  <c:v>0.20546461538461536</c:v>
                </c:pt>
                <c:pt idx="146">
                  <c:v>0.72412692307692317</c:v>
                </c:pt>
                <c:pt idx="147">
                  <c:v>0.69433230769230769</c:v>
                </c:pt>
                <c:pt idx="148">
                  <c:v>0.74426076923076911</c:v>
                </c:pt>
                <c:pt idx="149">
                  <c:v>1.1219061538461537</c:v>
                </c:pt>
                <c:pt idx="150">
                  <c:v>1.1303753846153846</c:v>
                </c:pt>
                <c:pt idx="151">
                  <c:v>2.0136215384615386</c:v>
                </c:pt>
                <c:pt idx="152">
                  <c:v>1.7662792307692308</c:v>
                </c:pt>
                <c:pt idx="153">
                  <c:v>1.6613215384615383</c:v>
                </c:pt>
                <c:pt idx="154">
                  <c:v>1.7317784615384613</c:v>
                </c:pt>
                <c:pt idx="155">
                  <c:v>1.386453846153846</c:v>
                </c:pt>
                <c:pt idx="156">
                  <c:v>1.8205076923076919</c:v>
                </c:pt>
                <c:pt idx="157">
                  <c:v>1.5207246153846148</c:v>
                </c:pt>
                <c:pt idx="158">
                  <c:v>1.6560907692307689</c:v>
                </c:pt>
                <c:pt idx="159">
                  <c:v>1.370680769230769</c:v>
                </c:pt>
                <c:pt idx="160">
                  <c:v>1.4601630769230765</c:v>
                </c:pt>
                <c:pt idx="161">
                  <c:v>2.0518276923076924</c:v>
                </c:pt>
                <c:pt idx="162">
                  <c:v>1.6819792307692305</c:v>
                </c:pt>
                <c:pt idx="163">
                  <c:v>2.6138230769230764</c:v>
                </c:pt>
                <c:pt idx="164">
                  <c:v>2.2781838461538459</c:v>
                </c:pt>
                <c:pt idx="165">
                  <c:v>2.242030769230769</c:v>
                </c:pt>
                <c:pt idx="166">
                  <c:v>1.7302453846153847</c:v>
                </c:pt>
                <c:pt idx="167">
                  <c:v>1.9522938461538462</c:v>
                </c:pt>
                <c:pt idx="168">
                  <c:v>1.859463846153846</c:v>
                </c:pt>
                <c:pt idx="169">
                  <c:v>1.6825830769230772</c:v>
                </c:pt>
                <c:pt idx="170">
                  <c:v>1.7137369230769233</c:v>
                </c:pt>
                <c:pt idx="171">
                  <c:v>0.89922692307692342</c:v>
                </c:pt>
                <c:pt idx="172">
                  <c:v>0.49894307692307732</c:v>
                </c:pt>
                <c:pt idx="173">
                  <c:v>0.60655769230769219</c:v>
                </c:pt>
                <c:pt idx="174">
                  <c:v>0.94344923076923071</c:v>
                </c:pt>
                <c:pt idx="175">
                  <c:v>4.5676923076923066E-2</c:v>
                </c:pt>
                <c:pt idx="176">
                  <c:v>-1.6276938461538462</c:v>
                </c:pt>
                <c:pt idx="177">
                  <c:v>-2.61625</c:v>
                </c:pt>
                <c:pt idx="178">
                  <c:v>-3.2638261538461539</c:v>
                </c:pt>
                <c:pt idx="179">
                  <c:v>-3.8965900000000002</c:v>
                </c:pt>
                <c:pt idx="180">
                  <c:v>-3.3301161538461539</c:v>
                </c:pt>
                <c:pt idx="181">
                  <c:v>-2.3197984615384613</c:v>
                </c:pt>
                <c:pt idx="182">
                  <c:v>-2.5421461538461543</c:v>
                </c:pt>
                <c:pt idx="183">
                  <c:v>-2.7224846153846158</c:v>
                </c:pt>
                <c:pt idx="184">
                  <c:v>-1.330112307692308</c:v>
                </c:pt>
                <c:pt idx="185">
                  <c:v>-0.62346153846153807</c:v>
                </c:pt>
                <c:pt idx="186">
                  <c:v>-0.75652384615384605</c:v>
                </c:pt>
                <c:pt idx="187">
                  <c:v>-1.832451538461539</c:v>
                </c:pt>
                <c:pt idx="188">
                  <c:v>-0.81815615384615359</c:v>
                </c:pt>
                <c:pt idx="189">
                  <c:v>-0.15990538461538459</c:v>
                </c:pt>
                <c:pt idx="190">
                  <c:v>1.5816000000000001</c:v>
                </c:pt>
                <c:pt idx="191">
                  <c:v>2.4958576923076925</c:v>
                </c:pt>
                <c:pt idx="192">
                  <c:v>3.5612561538461538</c:v>
                </c:pt>
                <c:pt idx="193">
                  <c:v>2.3596076923076921</c:v>
                </c:pt>
                <c:pt idx="194">
                  <c:v>1.083936153846154</c:v>
                </c:pt>
                <c:pt idx="195">
                  <c:v>2.3037007692307698</c:v>
                </c:pt>
                <c:pt idx="196">
                  <c:v>2.2457561538461541</c:v>
                </c:pt>
                <c:pt idx="197">
                  <c:v>1.7575900000000002</c:v>
                </c:pt>
                <c:pt idx="198">
                  <c:v>1.8298430769230767</c:v>
                </c:pt>
                <c:pt idx="199">
                  <c:v>1.4971161538461539</c:v>
                </c:pt>
                <c:pt idx="200">
                  <c:v>1.7074699999999998</c:v>
                </c:pt>
                <c:pt idx="201">
                  <c:v>1.5991492307692305</c:v>
                </c:pt>
                <c:pt idx="202">
                  <c:v>1.8323284615384616</c:v>
                </c:pt>
                <c:pt idx="203">
                  <c:v>1.1958015384615384</c:v>
                </c:pt>
                <c:pt idx="204">
                  <c:v>0.4952469230769232</c:v>
                </c:pt>
                <c:pt idx="205">
                  <c:v>0.33306230769230771</c:v>
                </c:pt>
                <c:pt idx="206">
                  <c:v>0.373563076923077</c:v>
                </c:pt>
                <c:pt idx="207">
                  <c:v>0.82863538461538511</c:v>
                </c:pt>
                <c:pt idx="208">
                  <c:v>-0.4998253846153845</c:v>
                </c:pt>
                <c:pt idx="209">
                  <c:v>-0.42693846153846149</c:v>
                </c:pt>
                <c:pt idx="210">
                  <c:v>-0.74512230769230758</c:v>
                </c:pt>
                <c:pt idx="211">
                  <c:v>-0.391630769230769</c:v>
                </c:pt>
                <c:pt idx="212">
                  <c:v>3.1604615384615467E-2</c:v>
                </c:pt>
                <c:pt idx="213">
                  <c:v>-0.26952923076923063</c:v>
                </c:pt>
                <c:pt idx="214">
                  <c:v>-7.3035384615384488E-2</c:v>
                </c:pt>
                <c:pt idx="215">
                  <c:v>-0.19857769230769215</c:v>
                </c:pt>
                <c:pt idx="216">
                  <c:v>-0.49753461538461513</c:v>
                </c:pt>
                <c:pt idx="217">
                  <c:v>-0.2154338461538462</c:v>
                </c:pt>
                <c:pt idx="218">
                  <c:v>-0.30584076923076908</c:v>
                </c:pt>
                <c:pt idx="219">
                  <c:v>0.45707384615384616</c:v>
                </c:pt>
                <c:pt idx="220">
                  <c:v>0.78390692307692322</c:v>
                </c:pt>
                <c:pt idx="221">
                  <c:v>1.0355792307692309</c:v>
                </c:pt>
                <c:pt idx="222">
                  <c:v>1.5281953846153846</c:v>
                </c:pt>
                <c:pt idx="223">
                  <c:v>1.5510476923076923</c:v>
                </c:pt>
                <c:pt idx="224">
                  <c:v>0.96319769230769237</c:v>
                </c:pt>
                <c:pt idx="225">
                  <c:v>0.98626923076923079</c:v>
                </c:pt>
                <c:pt idx="226">
                  <c:v>1.9073123076923078</c:v>
                </c:pt>
                <c:pt idx="227">
                  <c:v>2.0494430769230765</c:v>
                </c:pt>
                <c:pt idx="228">
                  <c:v>2.2343584615384611</c:v>
                </c:pt>
                <c:pt idx="229">
                  <c:v>2.1095561538461536</c:v>
                </c:pt>
                <c:pt idx="230">
                  <c:v>2.7740353846153849</c:v>
                </c:pt>
                <c:pt idx="231">
                  <c:v>2.7769629125690418</c:v>
                </c:pt>
                <c:pt idx="232">
                  <c:v>2.6242879121127962</c:v>
                </c:pt>
                <c:pt idx="233">
                  <c:v>2.1673705714660936</c:v>
                </c:pt>
                <c:pt idx="234">
                  <c:v>2.3755147130174485</c:v>
                </c:pt>
                <c:pt idx="235">
                  <c:v>2.1189610928344509</c:v>
                </c:pt>
                <c:pt idx="236">
                  <c:v>2.3822498702398032</c:v>
                </c:pt>
                <c:pt idx="237">
                  <c:v>2.3777018015702756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'BRK &amp; Index Funds'!$R$2</c:f>
              <c:strCache>
                <c:ptCount val="1"/>
                <c:pt idx="0">
                  <c:v>Fitted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'BRK &amp; Index Funds'!$A$15:$A$252</c:f>
              <c:numCache>
                <c:formatCode>m/yyyy</c:formatCode>
                <c:ptCount val="238"/>
                <c:pt idx="0">
                  <c:v>34424</c:v>
                </c:pt>
                <c:pt idx="1">
                  <c:v>34454</c:v>
                </c:pt>
                <c:pt idx="2">
                  <c:v>34485</c:v>
                </c:pt>
                <c:pt idx="3">
                  <c:v>34515</c:v>
                </c:pt>
                <c:pt idx="4">
                  <c:v>34546</c:v>
                </c:pt>
                <c:pt idx="5">
                  <c:v>34577</c:v>
                </c:pt>
                <c:pt idx="6">
                  <c:v>34607</c:v>
                </c:pt>
                <c:pt idx="7">
                  <c:v>34638</c:v>
                </c:pt>
                <c:pt idx="8">
                  <c:v>34668</c:v>
                </c:pt>
                <c:pt idx="9">
                  <c:v>34699</c:v>
                </c:pt>
                <c:pt idx="10">
                  <c:v>34730</c:v>
                </c:pt>
                <c:pt idx="11">
                  <c:v>34758</c:v>
                </c:pt>
                <c:pt idx="12">
                  <c:v>34789</c:v>
                </c:pt>
                <c:pt idx="13">
                  <c:v>34819</c:v>
                </c:pt>
                <c:pt idx="14">
                  <c:v>34850</c:v>
                </c:pt>
                <c:pt idx="15">
                  <c:v>34880</c:v>
                </c:pt>
                <c:pt idx="16">
                  <c:v>34911</c:v>
                </c:pt>
                <c:pt idx="17">
                  <c:v>34942</c:v>
                </c:pt>
                <c:pt idx="18">
                  <c:v>34972</c:v>
                </c:pt>
                <c:pt idx="19">
                  <c:v>35003</c:v>
                </c:pt>
                <c:pt idx="20">
                  <c:v>35033</c:v>
                </c:pt>
                <c:pt idx="21">
                  <c:v>35064</c:v>
                </c:pt>
                <c:pt idx="22">
                  <c:v>35095</c:v>
                </c:pt>
                <c:pt idx="23">
                  <c:v>35124</c:v>
                </c:pt>
                <c:pt idx="24">
                  <c:v>35155</c:v>
                </c:pt>
                <c:pt idx="25">
                  <c:v>35185</c:v>
                </c:pt>
                <c:pt idx="26">
                  <c:v>35216</c:v>
                </c:pt>
                <c:pt idx="27">
                  <c:v>35246</c:v>
                </c:pt>
                <c:pt idx="28">
                  <c:v>35277</c:v>
                </c:pt>
                <c:pt idx="29">
                  <c:v>35308</c:v>
                </c:pt>
                <c:pt idx="30">
                  <c:v>35338</c:v>
                </c:pt>
                <c:pt idx="31">
                  <c:v>35369</c:v>
                </c:pt>
                <c:pt idx="32">
                  <c:v>35399</c:v>
                </c:pt>
                <c:pt idx="33">
                  <c:v>35430</c:v>
                </c:pt>
                <c:pt idx="34">
                  <c:v>35461</c:v>
                </c:pt>
                <c:pt idx="35">
                  <c:v>35489</c:v>
                </c:pt>
                <c:pt idx="36">
                  <c:v>35520</c:v>
                </c:pt>
                <c:pt idx="37">
                  <c:v>35550</c:v>
                </c:pt>
                <c:pt idx="38">
                  <c:v>35581</c:v>
                </c:pt>
                <c:pt idx="39">
                  <c:v>35611</c:v>
                </c:pt>
                <c:pt idx="40">
                  <c:v>35642</c:v>
                </c:pt>
                <c:pt idx="41">
                  <c:v>35673</c:v>
                </c:pt>
                <c:pt idx="42">
                  <c:v>35703</c:v>
                </c:pt>
                <c:pt idx="43">
                  <c:v>35734</c:v>
                </c:pt>
                <c:pt idx="44">
                  <c:v>35764</c:v>
                </c:pt>
                <c:pt idx="45">
                  <c:v>35795</c:v>
                </c:pt>
                <c:pt idx="46">
                  <c:v>35826</c:v>
                </c:pt>
                <c:pt idx="47">
                  <c:v>35854</c:v>
                </c:pt>
                <c:pt idx="48">
                  <c:v>35885</c:v>
                </c:pt>
                <c:pt idx="49">
                  <c:v>35915</c:v>
                </c:pt>
                <c:pt idx="50">
                  <c:v>35946</c:v>
                </c:pt>
                <c:pt idx="51">
                  <c:v>35976</c:v>
                </c:pt>
                <c:pt idx="52">
                  <c:v>36007</c:v>
                </c:pt>
                <c:pt idx="53">
                  <c:v>36038</c:v>
                </c:pt>
                <c:pt idx="54">
                  <c:v>36068</c:v>
                </c:pt>
                <c:pt idx="55">
                  <c:v>36099</c:v>
                </c:pt>
                <c:pt idx="56">
                  <c:v>36129</c:v>
                </c:pt>
                <c:pt idx="57">
                  <c:v>36160</c:v>
                </c:pt>
                <c:pt idx="58">
                  <c:v>36191</c:v>
                </c:pt>
                <c:pt idx="59">
                  <c:v>36219</c:v>
                </c:pt>
                <c:pt idx="60">
                  <c:v>36250</c:v>
                </c:pt>
                <c:pt idx="61">
                  <c:v>36280</c:v>
                </c:pt>
                <c:pt idx="62">
                  <c:v>36311</c:v>
                </c:pt>
                <c:pt idx="63">
                  <c:v>36341</c:v>
                </c:pt>
                <c:pt idx="64">
                  <c:v>36372</c:v>
                </c:pt>
                <c:pt idx="65">
                  <c:v>36403</c:v>
                </c:pt>
                <c:pt idx="66">
                  <c:v>36433</c:v>
                </c:pt>
                <c:pt idx="67">
                  <c:v>36464</c:v>
                </c:pt>
                <c:pt idx="68">
                  <c:v>36494</c:v>
                </c:pt>
                <c:pt idx="69">
                  <c:v>36525</c:v>
                </c:pt>
                <c:pt idx="70">
                  <c:v>36556</c:v>
                </c:pt>
                <c:pt idx="71">
                  <c:v>36585</c:v>
                </c:pt>
                <c:pt idx="72">
                  <c:v>36616</c:v>
                </c:pt>
                <c:pt idx="73">
                  <c:v>36646</c:v>
                </c:pt>
                <c:pt idx="74">
                  <c:v>36677</c:v>
                </c:pt>
                <c:pt idx="75">
                  <c:v>36707</c:v>
                </c:pt>
                <c:pt idx="76">
                  <c:v>36738</c:v>
                </c:pt>
                <c:pt idx="77">
                  <c:v>36769</c:v>
                </c:pt>
                <c:pt idx="78">
                  <c:v>36799</c:v>
                </c:pt>
                <c:pt idx="79">
                  <c:v>36830</c:v>
                </c:pt>
                <c:pt idx="80">
                  <c:v>36860</c:v>
                </c:pt>
                <c:pt idx="81">
                  <c:v>36891</c:v>
                </c:pt>
                <c:pt idx="82">
                  <c:v>36922</c:v>
                </c:pt>
                <c:pt idx="83">
                  <c:v>36950</c:v>
                </c:pt>
                <c:pt idx="84">
                  <c:v>36981</c:v>
                </c:pt>
                <c:pt idx="85">
                  <c:v>37011</c:v>
                </c:pt>
                <c:pt idx="86">
                  <c:v>37042</c:v>
                </c:pt>
                <c:pt idx="87">
                  <c:v>37072</c:v>
                </c:pt>
                <c:pt idx="88">
                  <c:v>37103</c:v>
                </c:pt>
                <c:pt idx="89">
                  <c:v>37134</c:v>
                </c:pt>
                <c:pt idx="90">
                  <c:v>37164</c:v>
                </c:pt>
                <c:pt idx="91">
                  <c:v>37195</c:v>
                </c:pt>
                <c:pt idx="92">
                  <c:v>37225</c:v>
                </c:pt>
                <c:pt idx="93">
                  <c:v>37256</c:v>
                </c:pt>
                <c:pt idx="94">
                  <c:v>37287</c:v>
                </c:pt>
                <c:pt idx="95">
                  <c:v>37315</c:v>
                </c:pt>
                <c:pt idx="96">
                  <c:v>37346</c:v>
                </c:pt>
                <c:pt idx="97">
                  <c:v>37376</c:v>
                </c:pt>
                <c:pt idx="98">
                  <c:v>37407</c:v>
                </c:pt>
                <c:pt idx="99">
                  <c:v>37437</c:v>
                </c:pt>
                <c:pt idx="100">
                  <c:v>37468</c:v>
                </c:pt>
                <c:pt idx="101">
                  <c:v>37499</c:v>
                </c:pt>
                <c:pt idx="102">
                  <c:v>37529</c:v>
                </c:pt>
                <c:pt idx="103">
                  <c:v>37560</c:v>
                </c:pt>
                <c:pt idx="104">
                  <c:v>37590</c:v>
                </c:pt>
                <c:pt idx="105">
                  <c:v>37621</c:v>
                </c:pt>
                <c:pt idx="106">
                  <c:v>37652</c:v>
                </c:pt>
                <c:pt idx="107">
                  <c:v>37680</c:v>
                </c:pt>
                <c:pt idx="108">
                  <c:v>37711</c:v>
                </c:pt>
                <c:pt idx="109">
                  <c:v>37741</c:v>
                </c:pt>
                <c:pt idx="110">
                  <c:v>37772</c:v>
                </c:pt>
                <c:pt idx="111">
                  <c:v>37802</c:v>
                </c:pt>
                <c:pt idx="112">
                  <c:v>37833</c:v>
                </c:pt>
                <c:pt idx="113">
                  <c:v>37864</c:v>
                </c:pt>
                <c:pt idx="114">
                  <c:v>37894</c:v>
                </c:pt>
                <c:pt idx="115">
                  <c:v>37925</c:v>
                </c:pt>
                <c:pt idx="116">
                  <c:v>37955</c:v>
                </c:pt>
                <c:pt idx="117">
                  <c:v>37986</c:v>
                </c:pt>
                <c:pt idx="118">
                  <c:v>38017</c:v>
                </c:pt>
                <c:pt idx="119">
                  <c:v>38046</c:v>
                </c:pt>
                <c:pt idx="120">
                  <c:v>38077</c:v>
                </c:pt>
                <c:pt idx="121">
                  <c:v>38107</c:v>
                </c:pt>
                <c:pt idx="122">
                  <c:v>38138</c:v>
                </c:pt>
                <c:pt idx="123">
                  <c:v>38168</c:v>
                </c:pt>
                <c:pt idx="124">
                  <c:v>38199</c:v>
                </c:pt>
                <c:pt idx="125">
                  <c:v>38230</c:v>
                </c:pt>
                <c:pt idx="126">
                  <c:v>38260</c:v>
                </c:pt>
                <c:pt idx="127">
                  <c:v>38291</c:v>
                </c:pt>
                <c:pt idx="128">
                  <c:v>38321</c:v>
                </c:pt>
                <c:pt idx="129">
                  <c:v>38352</c:v>
                </c:pt>
                <c:pt idx="130">
                  <c:v>38383</c:v>
                </c:pt>
                <c:pt idx="131">
                  <c:v>38411</c:v>
                </c:pt>
                <c:pt idx="132">
                  <c:v>38442</c:v>
                </c:pt>
                <c:pt idx="133">
                  <c:v>38472</c:v>
                </c:pt>
                <c:pt idx="134">
                  <c:v>38503</c:v>
                </c:pt>
                <c:pt idx="135">
                  <c:v>38533</c:v>
                </c:pt>
                <c:pt idx="136">
                  <c:v>38564</c:v>
                </c:pt>
                <c:pt idx="137">
                  <c:v>38595</c:v>
                </c:pt>
                <c:pt idx="138">
                  <c:v>38625</c:v>
                </c:pt>
                <c:pt idx="139">
                  <c:v>38656</c:v>
                </c:pt>
                <c:pt idx="140">
                  <c:v>38686</c:v>
                </c:pt>
                <c:pt idx="141">
                  <c:v>38717</c:v>
                </c:pt>
                <c:pt idx="142">
                  <c:v>38748</c:v>
                </c:pt>
                <c:pt idx="143">
                  <c:v>38776</c:v>
                </c:pt>
                <c:pt idx="144">
                  <c:v>38807</c:v>
                </c:pt>
                <c:pt idx="145">
                  <c:v>38837</c:v>
                </c:pt>
                <c:pt idx="146">
                  <c:v>38868</c:v>
                </c:pt>
                <c:pt idx="147">
                  <c:v>38898</c:v>
                </c:pt>
                <c:pt idx="148">
                  <c:v>38929</c:v>
                </c:pt>
                <c:pt idx="149">
                  <c:v>38960</c:v>
                </c:pt>
                <c:pt idx="150">
                  <c:v>38990</c:v>
                </c:pt>
                <c:pt idx="151">
                  <c:v>39021</c:v>
                </c:pt>
                <c:pt idx="152">
                  <c:v>39051</c:v>
                </c:pt>
                <c:pt idx="153">
                  <c:v>39082</c:v>
                </c:pt>
                <c:pt idx="154">
                  <c:v>39113</c:v>
                </c:pt>
                <c:pt idx="155">
                  <c:v>39141</c:v>
                </c:pt>
                <c:pt idx="156">
                  <c:v>39172</c:v>
                </c:pt>
                <c:pt idx="157">
                  <c:v>39202</c:v>
                </c:pt>
                <c:pt idx="158">
                  <c:v>39233</c:v>
                </c:pt>
                <c:pt idx="159">
                  <c:v>39263</c:v>
                </c:pt>
                <c:pt idx="160">
                  <c:v>39294</c:v>
                </c:pt>
                <c:pt idx="161">
                  <c:v>39325</c:v>
                </c:pt>
                <c:pt idx="162">
                  <c:v>39355</c:v>
                </c:pt>
                <c:pt idx="163">
                  <c:v>39386</c:v>
                </c:pt>
                <c:pt idx="164">
                  <c:v>39416</c:v>
                </c:pt>
                <c:pt idx="165">
                  <c:v>39447</c:v>
                </c:pt>
                <c:pt idx="166">
                  <c:v>39478</c:v>
                </c:pt>
                <c:pt idx="167">
                  <c:v>39507</c:v>
                </c:pt>
                <c:pt idx="168">
                  <c:v>39538</c:v>
                </c:pt>
                <c:pt idx="169">
                  <c:v>39568</c:v>
                </c:pt>
                <c:pt idx="170">
                  <c:v>39599</c:v>
                </c:pt>
                <c:pt idx="171">
                  <c:v>39629</c:v>
                </c:pt>
                <c:pt idx="172">
                  <c:v>39660</c:v>
                </c:pt>
                <c:pt idx="173">
                  <c:v>39691</c:v>
                </c:pt>
                <c:pt idx="174">
                  <c:v>39721</c:v>
                </c:pt>
                <c:pt idx="175">
                  <c:v>39752</c:v>
                </c:pt>
                <c:pt idx="176">
                  <c:v>39782</c:v>
                </c:pt>
                <c:pt idx="177">
                  <c:v>39813</c:v>
                </c:pt>
                <c:pt idx="178">
                  <c:v>39844</c:v>
                </c:pt>
                <c:pt idx="179">
                  <c:v>39872</c:v>
                </c:pt>
                <c:pt idx="180">
                  <c:v>39903</c:v>
                </c:pt>
                <c:pt idx="181">
                  <c:v>39933</c:v>
                </c:pt>
                <c:pt idx="182">
                  <c:v>39964</c:v>
                </c:pt>
                <c:pt idx="183">
                  <c:v>39994</c:v>
                </c:pt>
                <c:pt idx="184">
                  <c:v>40025</c:v>
                </c:pt>
                <c:pt idx="185">
                  <c:v>40056</c:v>
                </c:pt>
                <c:pt idx="186">
                  <c:v>40086</c:v>
                </c:pt>
                <c:pt idx="187">
                  <c:v>40117</c:v>
                </c:pt>
                <c:pt idx="188">
                  <c:v>40147</c:v>
                </c:pt>
                <c:pt idx="189">
                  <c:v>40178</c:v>
                </c:pt>
                <c:pt idx="190">
                  <c:v>40209</c:v>
                </c:pt>
                <c:pt idx="191">
                  <c:v>40237</c:v>
                </c:pt>
                <c:pt idx="192">
                  <c:v>40268</c:v>
                </c:pt>
                <c:pt idx="193">
                  <c:v>40298</c:v>
                </c:pt>
                <c:pt idx="194">
                  <c:v>40329</c:v>
                </c:pt>
                <c:pt idx="195">
                  <c:v>40359</c:v>
                </c:pt>
                <c:pt idx="196">
                  <c:v>40390</c:v>
                </c:pt>
                <c:pt idx="197">
                  <c:v>40421</c:v>
                </c:pt>
                <c:pt idx="198">
                  <c:v>40451</c:v>
                </c:pt>
                <c:pt idx="199">
                  <c:v>40482</c:v>
                </c:pt>
                <c:pt idx="200">
                  <c:v>40512</c:v>
                </c:pt>
                <c:pt idx="201">
                  <c:v>40543</c:v>
                </c:pt>
                <c:pt idx="202">
                  <c:v>40574</c:v>
                </c:pt>
                <c:pt idx="203">
                  <c:v>40602</c:v>
                </c:pt>
                <c:pt idx="204">
                  <c:v>40633</c:v>
                </c:pt>
                <c:pt idx="205">
                  <c:v>40663</c:v>
                </c:pt>
                <c:pt idx="206">
                  <c:v>40694</c:v>
                </c:pt>
                <c:pt idx="207">
                  <c:v>40724</c:v>
                </c:pt>
                <c:pt idx="208">
                  <c:v>40755</c:v>
                </c:pt>
                <c:pt idx="209">
                  <c:v>40786</c:v>
                </c:pt>
                <c:pt idx="210">
                  <c:v>40816</c:v>
                </c:pt>
                <c:pt idx="211">
                  <c:v>40847</c:v>
                </c:pt>
                <c:pt idx="212">
                  <c:v>40877</c:v>
                </c:pt>
                <c:pt idx="213">
                  <c:v>40908</c:v>
                </c:pt>
                <c:pt idx="214">
                  <c:v>40939</c:v>
                </c:pt>
                <c:pt idx="215">
                  <c:v>40968</c:v>
                </c:pt>
                <c:pt idx="216">
                  <c:v>40999</c:v>
                </c:pt>
                <c:pt idx="217">
                  <c:v>41029</c:v>
                </c:pt>
                <c:pt idx="218">
                  <c:v>41060</c:v>
                </c:pt>
                <c:pt idx="219">
                  <c:v>41090</c:v>
                </c:pt>
                <c:pt idx="220">
                  <c:v>41121</c:v>
                </c:pt>
                <c:pt idx="221">
                  <c:v>41152</c:v>
                </c:pt>
                <c:pt idx="222">
                  <c:v>41182</c:v>
                </c:pt>
                <c:pt idx="223">
                  <c:v>41213</c:v>
                </c:pt>
                <c:pt idx="224">
                  <c:v>41243</c:v>
                </c:pt>
                <c:pt idx="225">
                  <c:v>41274</c:v>
                </c:pt>
                <c:pt idx="226">
                  <c:v>41305</c:v>
                </c:pt>
                <c:pt idx="227">
                  <c:v>41333</c:v>
                </c:pt>
                <c:pt idx="228">
                  <c:v>41364</c:v>
                </c:pt>
                <c:pt idx="229">
                  <c:v>41394</c:v>
                </c:pt>
                <c:pt idx="230">
                  <c:v>41425</c:v>
                </c:pt>
                <c:pt idx="231">
                  <c:v>41455</c:v>
                </c:pt>
                <c:pt idx="232">
                  <c:v>41486</c:v>
                </c:pt>
                <c:pt idx="233">
                  <c:v>41517</c:v>
                </c:pt>
                <c:pt idx="234">
                  <c:v>41547</c:v>
                </c:pt>
                <c:pt idx="235">
                  <c:v>41578</c:v>
                </c:pt>
                <c:pt idx="236">
                  <c:v>41608</c:v>
                </c:pt>
                <c:pt idx="237">
                  <c:v>41639</c:v>
                </c:pt>
              </c:numCache>
            </c:numRef>
          </c:xVal>
          <c:yVal>
            <c:numRef>
              <c:f>'BRK &amp; Index Funds'!$R$15:$R$252</c:f>
              <c:numCache>
                <c:formatCode>0.00</c:formatCode>
                <c:ptCount val="238"/>
                <c:pt idx="0">
                  <c:v>0.62612092994621527</c:v>
                </c:pt>
                <c:pt idx="1">
                  <c:v>0.81042475382279255</c:v>
                </c:pt>
                <c:pt idx="2">
                  <c:v>1.0010742021220798</c:v>
                </c:pt>
                <c:pt idx="3">
                  <c:v>0.7427807820036787</c:v>
                </c:pt>
                <c:pt idx="4">
                  <c:v>0.95672851057632891</c:v>
                </c:pt>
                <c:pt idx="5">
                  <c:v>1.0386185914665484</c:v>
                </c:pt>
                <c:pt idx="6">
                  <c:v>0.40719590159064112</c:v>
                </c:pt>
                <c:pt idx="7">
                  <c:v>0.76770887286165168</c:v>
                </c:pt>
                <c:pt idx="8">
                  <c:v>0.45927156414767301</c:v>
                </c:pt>
                <c:pt idx="9">
                  <c:v>0.59333726440606127</c:v>
                </c:pt>
                <c:pt idx="10">
                  <c:v>0.8737900633254263</c:v>
                </c:pt>
                <c:pt idx="11">
                  <c:v>0.80987752216457254</c:v>
                </c:pt>
                <c:pt idx="12">
                  <c:v>1.4129617731368418</c:v>
                </c:pt>
                <c:pt idx="13">
                  <c:v>1.9899907638226522</c:v>
                </c:pt>
                <c:pt idx="14">
                  <c:v>2.2180013061248864</c:v>
                </c:pt>
                <c:pt idx="15">
                  <c:v>1.9728326089237092</c:v>
                </c:pt>
                <c:pt idx="16">
                  <c:v>2.3346947986756703</c:v>
                </c:pt>
                <c:pt idx="17">
                  <c:v>2.016530888367134</c:v>
                </c:pt>
                <c:pt idx="18">
                  <c:v>2.2126844370846404</c:v>
                </c:pt>
                <c:pt idx="19">
                  <c:v>2.5608851641965225</c:v>
                </c:pt>
                <c:pt idx="20">
                  <c:v>2.748712788065915</c:v>
                </c:pt>
                <c:pt idx="21">
                  <c:v>3.244566035315585</c:v>
                </c:pt>
                <c:pt idx="22">
                  <c:v>3.5282396108791905</c:v>
                </c:pt>
                <c:pt idx="23">
                  <c:v>3.1649503197758824</c:v>
                </c:pt>
                <c:pt idx="24">
                  <c:v>3.0304076232252561</c:v>
                </c:pt>
                <c:pt idx="25">
                  <c:v>2.7219607270813477</c:v>
                </c:pt>
                <c:pt idx="26">
                  <c:v>2.5045353581294174</c:v>
                </c:pt>
                <c:pt idx="27">
                  <c:v>2.1801844691192551</c:v>
                </c:pt>
                <c:pt idx="28">
                  <c:v>2.0396720581241348</c:v>
                </c:pt>
                <c:pt idx="29">
                  <c:v>1.9486345511766197</c:v>
                </c:pt>
                <c:pt idx="30">
                  <c:v>2.3030741914390891</c:v>
                </c:pt>
                <c:pt idx="31">
                  <c:v>2.3793413587146737</c:v>
                </c:pt>
                <c:pt idx="32">
                  <c:v>3.08345864710863</c:v>
                </c:pt>
                <c:pt idx="33">
                  <c:v>2.3747004902582094</c:v>
                </c:pt>
                <c:pt idx="34">
                  <c:v>2.6510768031401009</c:v>
                </c:pt>
                <c:pt idx="35">
                  <c:v>2.4941542843166826</c:v>
                </c:pt>
                <c:pt idx="36">
                  <c:v>2.2713846291514939</c:v>
                </c:pt>
                <c:pt idx="37">
                  <c:v>2.5585264813016151</c:v>
                </c:pt>
                <c:pt idx="38">
                  <c:v>2.9382588334141948</c:v>
                </c:pt>
                <c:pt idx="39">
                  <c:v>3.1440471833653323</c:v>
                </c:pt>
                <c:pt idx="40">
                  <c:v>3.7491038871625051</c:v>
                </c:pt>
                <c:pt idx="41">
                  <c:v>3.3258252409264912</c:v>
                </c:pt>
                <c:pt idx="42">
                  <c:v>3.6345234679718308</c:v>
                </c:pt>
                <c:pt idx="43">
                  <c:v>3.0078611421994768</c:v>
                </c:pt>
                <c:pt idx="44">
                  <c:v>3.0522025215958735</c:v>
                </c:pt>
                <c:pt idx="45">
                  <c:v>2.5262266761022354</c:v>
                </c:pt>
                <c:pt idx="46">
                  <c:v>2.7670484404025162</c:v>
                </c:pt>
                <c:pt idx="47">
                  <c:v>2.8737019416382137</c:v>
                </c:pt>
                <c:pt idx="48">
                  <c:v>3.1166806915480603</c:v>
                </c:pt>
                <c:pt idx="49">
                  <c:v>3.4732853733477729</c:v>
                </c:pt>
                <c:pt idx="50">
                  <c:v>3.0370178821480498</c:v>
                </c:pt>
                <c:pt idx="51">
                  <c:v>2.8922235123692506</c:v>
                </c:pt>
                <c:pt idx="52">
                  <c:v>2.6919583240510381</c:v>
                </c:pt>
                <c:pt idx="53">
                  <c:v>0.89727723737336795</c:v>
                </c:pt>
                <c:pt idx="54">
                  <c:v>1.9321648081151208</c:v>
                </c:pt>
                <c:pt idx="55">
                  <c:v>2.2768061611306303</c:v>
                </c:pt>
                <c:pt idx="56">
                  <c:v>2.9537731450428319</c:v>
                </c:pt>
                <c:pt idx="57">
                  <c:v>2.711577718516474</c:v>
                </c:pt>
                <c:pt idx="58">
                  <c:v>2.766871211502119</c:v>
                </c:pt>
                <c:pt idx="59">
                  <c:v>2.8217539429656102</c:v>
                </c:pt>
                <c:pt idx="60">
                  <c:v>2.5453866240925143</c:v>
                </c:pt>
                <c:pt idx="61">
                  <c:v>2.6787402482732716</c:v>
                </c:pt>
                <c:pt idx="62">
                  <c:v>2.295185017676769</c:v>
                </c:pt>
                <c:pt idx="63">
                  <c:v>2.5398653964704994</c:v>
                </c:pt>
                <c:pt idx="64">
                  <c:v>2.1074230011478332</c:v>
                </c:pt>
                <c:pt idx="65">
                  <c:v>1.9398737753062261</c:v>
                </c:pt>
                <c:pt idx="66">
                  <c:v>2.6200002662642001</c:v>
                </c:pt>
                <c:pt idx="67">
                  <c:v>2.8326140009343814</c:v>
                </c:pt>
                <c:pt idx="68">
                  <c:v>1.8816000513633531</c:v>
                </c:pt>
                <c:pt idx="69">
                  <c:v>1.5278213415128923</c:v>
                </c:pt>
                <c:pt idx="70">
                  <c:v>0.97264966678192666</c:v>
                </c:pt>
                <c:pt idx="71">
                  <c:v>-0.43625559158592403</c:v>
                </c:pt>
                <c:pt idx="72">
                  <c:v>0.91959589986122958</c:v>
                </c:pt>
                <c:pt idx="73">
                  <c:v>0.69857841866248482</c:v>
                </c:pt>
                <c:pt idx="74">
                  <c:v>0.33733370325757966</c:v>
                </c:pt>
                <c:pt idx="75">
                  <c:v>-1.7690153371832142E-2</c:v>
                </c:pt>
                <c:pt idx="76">
                  <c:v>-1.2870516340971147E-2</c:v>
                </c:pt>
                <c:pt idx="77">
                  <c:v>0.72612711034773136</c:v>
                </c:pt>
                <c:pt idx="78">
                  <c:v>0.80925338683816084</c:v>
                </c:pt>
                <c:pt idx="79">
                  <c:v>1.5266692143894725</c:v>
                </c:pt>
                <c:pt idx="80">
                  <c:v>0.61590209063358237</c:v>
                </c:pt>
                <c:pt idx="81">
                  <c:v>1.0218556761258866</c:v>
                </c:pt>
                <c:pt idx="82">
                  <c:v>1.229659578862883</c:v>
                </c:pt>
                <c:pt idx="83">
                  <c:v>0.99476960071732567</c:v>
                </c:pt>
                <c:pt idx="84">
                  <c:v>1.8397315724013836</c:v>
                </c:pt>
                <c:pt idx="85">
                  <c:v>0.96827987582545405</c:v>
                </c:pt>
                <c:pt idx="86">
                  <c:v>0.90817492583453585</c:v>
                </c:pt>
                <c:pt idx="87">
                  <c:v>0.23759161855128566</c:v>
                </c:pt>
                <c:pt idx="88">
                  <c:v>0.8621652633268293</c:v>
                </c:pt>
                <c:pt idx="89">
                  <c:v>5.0302263001484333E-2</c:v>
                </c:pt>
                <c:pt idx="90">
                  <c:v>-0.98932478741825502</c:v>
                </c:pt>
                <c:pt idx="91">
                  <c:v>-1.1269708314457809</c:v>
                </c:pt>
                <c:pt idx="92">
                  <c:v>-0.9648003300196728</c:v>
                </c:pt>
                <c:pt idx="93">
                  <c:v>-0.74420729556254106</c:v>
                </c:pt>
                <c:pt idx="94">
                  <c:v>-1.1831622324922815</c:v>
                </c:pt>
                <c:pt idx="95">
                  <c:v>-1.4845787308834095</c:v>
                </c:pt>
                <c:pt idx="96">
                  <c:v>-0.65522675373045614</c:v>
                </c:pt>
                <c:pt idx="97">
                  <c:v>-0.93947330972255783</c:v>
                </c:pt>
                <c:pt idx="98">
                  <c:v>-1.2773427784980211</c:v>
                </c:pt>
                <c:pt idx="99">
                  <c:v>-1.8608366027581149</c:v>
                </c:pt>
                <c:pt idx="100">
                  <c:v>-1.9914347767100422</c:v>
                </c:pt>
                <c:pt idx="101">
                  <c:v>-1.9074646743715955</c:v>
                </c:pt>
                <c:pt idx="102">
                  <c:v>-2.3778631558907648</c:v>
                </c:pt>
                <c:pt idx="103">
                  <c:v>-0.97934931993982033</c:v>
                </c:pt>
                <c:pt idx="104">
                  <c:v>-0.39702264419516653</c:v>
                </c:pt>
                <c:pt idx="105">
                  <c:v>-1.2507059040493711</c:v>
                </c:pt>
                <c:pt idx="106">
                  <c:v>-1.4127106061340027</c:v>
                </c:pt>
                <c:pt idx="107">
                  <c:v>-1.3461525541396071</c:v>
                </c:pt>
                <c:pt idx="108">
                  <c:v>-1.3453439579150586</c:v>
                </c:pt>
                <c:pt idx="109">
                  <c:v>-0.85859050860871267</c:v>
                </c:pt>
                <c:pt idx="110">
                  <c:v>0.25100355187497847</c:v>
                </c:pt>
                <c:pt idx="111">
                  <c:v>0.15630782302650326</c:v>
                </c:pt>
                <c:pt idx="112">
                  <c:v>0.66699036025009029</c:v>
                </c:pt>
                <c:pt idx="113">
                  <c:v>1.3042146642811829</c:v>
                </c:pt>
                <c:pt idx="114">
                  <c:v>1.2171114077012168</c:v>
                </c:pt>
                <c:pt idx="115">
                  <c:v>2.536685567958183</c:v>
                </c:pt>
                <c:pt idx="116">
                  <c:v>1.7124695622512585</c:v>
                </c:pt>
                <c:pt idx="117">
                  <c:v>1.9352516043880124</c:v>
                </c:pt>
                <c:pt idx="118">
                  <c:v>2.3712032357202353</c:v>
                </c:pt>
                <c:pt idx="119">
                  <c:v>2.7385808933013829</c:v>
                </c:pt>
                <c:pt idx="120">
                  <c:v>2.7179433727749398</c:v>
                </c:pt>
                <c:pt idx="121">
                  <c:v>2.6972380623619823</c:v>
                </c:pt>
                <c:pt idx="122">
                  <c:v>1.9993809185857541</c:v>
                </c:pt>
                <c:pt idx="123">
                  <c:v>1.6480317985130217</c:v>
                </c:pt>
                <c:pt idx="124">
                  <c:v>1.5816316986399408</c:v>
                </c:pt>
                <c:pt idx="125">
                  <c:v>1.7867126790508803</c:v>
                </c:pt>
                <c:pt idx="126">
                  <c:v>1.7440260894098205</c:v>
                </c:pt>
                <c:pt idx="127">
                  <c:v>1.8296410124283673</c:v>
                </c:pt>
                <c:pt idx="128">
                  <c:v>1.7712613579772132</c:v>
                </c:pt>
                <c:pt idx="129">
                  <c:v>2.0222740694082648</c:v>
                </c:pt>
                <c:pt idx="130">
                  <c:v>1.2698128689323767</c:v>
                </c:pt>
                <c:pt idx="131">
                  <c:v>1.4844787694286703</c:v>
                </c:pt>
                <c:pt idx="132">
                  <c:v>1.2264709091552262</c:v>
                </c:pt>
                <c:pt idx="133">
                  <c:v>1.4207368746449187</c:v>
                </c:pt>
                <c:pt idx="134">
                  <c:v>1.5127853185457047</c:v>
                </c:pt>
                <c:pt idx="135">
                  <c:v>1.4284031991431236</c:v>
                </c:pt>
                <c:pt idx="136">
                  <c:v>1.4238771492120454</c:v>
                </c:pt>
                <c:pt idx="137">
                  <c:v>1.4189909195016714</c:v>
                </c:pt>
                <c:pt idx="138">
                  <c:v>1.3887897665245179</c:v>
                </c:pt>
                <c:pt idx="139">
                  <c:v>1.2585204086251507</c:v>
                </c:pt>
                <c:pt idx="140">
                  <c:v>1.4069091586013054</c:v>
                </c:pt>
                <c:pt idx="141">
                  <c:v>1.2282548777440172</c:v>
                </c:pt>
                <c:pt idx="142">
                  <c:v>1.047839500821089</c:v>
                </c:pt>
                <c:pt idx="143">
                  <c:v>1.2232373590733383</c:v>
                </c:pt>
                <c:pt idx="144">
                  <c:v>0.95966980781295697</c:v>
                </c:pt>
                <c:pt idx="145">
                  <c:v>1.3290855003064252</c:v>
                </c:pt>
                <c:pt idx="146">
                  <c:v>1.2300485220472426</c:v>
                </c:pt>
                <c:pt idx="147">
                  <c:v>1.2432225074231502</c:v>
                </c:pt>
                <c:pt idx="148">
                  <c:v>1.6494365485858937</c:v>
                </c:pt>
                <c:pt idx="149">
                  <c:v>1.6357105464228217</c:v>
                </c:pt>
                <c:pt idx="150">
                  <c:v>1.8472659347380427</c:v>
                </c:pt>
                <c:pt idx="151">
                  <c:v>1.9019814102222825</c:v>
                </c:pt>
                <c:pt idx="152">
                  <c:v>2.1698218767167123</c:v>
                </c:pt>
                <c:pt idx="153">
                  <c:v>2.1844609651641584</c:v>
                </c:pt>
                <c:pt idx="154">
                  <c:v>2.1519649068151492</c:v>
                </c:pt>
                <c:pt idx="155">
                  <c:v>1.8853929108629461</c:v>
                </c:pt>
                <c:pt idx="156">
                  <c:v>1.9453836296752685</c:v>
                </c:pt>
                <c:pt idx="157">
                  <c:v>2.3240736983860715</c:v>
                </c:pt>
                <c:pt idx="158">
                  <c:v>2.3127095495993948</c:v>
                </c:pt>
                <c:pt idx="159">
                  <c:v>2.2456963460881441</c:v>
                </c:pt>
                <c:pt idx="160">
                  <c:v>1.9164628829877637</c:v>
                </c:pt>
                <c:pt idx="161">
                  <c:v>1.6488599265675985</c:v>
                </c:pt>
                <c:pt idx="162">
                  <c:v>1.8303024362645006</c:v>
                </c:pt>
                <c:pt idx="163">
                  <c:v>1.5808896310760094</c:v>
                </c:pt>
                <c:pt idx="164">
                  <c:v>1.108031367125083</c:v>
                </c:pt>
                <c:pt idx="165">
                  <c:v>0.8686311076985429</c:v>
                </c:pt>
                <c:pt idx="166">
                  <c:v>0.33918238962733349</c:v>
                </c:pt>
                <c:pt idx="167">
                  <c:v>-0.1034555470861963</c:v>
                </c:pt>
                <c:pt idx="168">
                  <c:v>5.936064345707464E-2</c:v>
                </c:pt>
                <c:pt idx="169">
                  <c:v>0.21672498173127325</c:v>
                </c:pt>
                <c:pt idx="170">
                  <c:v>-0.34681347710744015</c:v>
                </c:pt>
                <c:pt idx="171">
                  <c:v>-1.3319998636942865</c:v>
                </c:pt>
                <c:pt idx="172">
                  <c:v>-1.26608979659278</c:v>
                </c:pt>
                <c:pt idx="173">
                  <c:v>-0.92385589166256754</c:v>
                </c:pt>
                <c:pt idx="174">
                  <c:v>-1.5214154614182138</c:v>
                </c:pt>
                <c:pt idx="175">
                  <c:v>-2.9331781467449227</c:v>
                </c:pt>
                <c:pt idx="176">
                  <c:v>-3.2179790096232375</c:v>
                </c:pt>
                <c:pt idx="177">
                  <c:v>-2.9362997704496103</c:v>
                </c:pt>
                <c:pt idx="178">
                  <c:v>-3.6703101461155332</c:v>
                </c:pt>
                <c:pt idx="179">
                  <c:v>-4.4025497460051675</c:v>
                </c:pt>
                <c:pt idx="180">
                  <c:v>-3.3271412533348999</c:v>
                </c:pt>
                <c:pt idx="181">
                  <c:v>-2.7994374809555955</c:v>
                </c:pt>
                <c:pt idx="182">
                  <c:v>-2.4949906132972997</c:v>
                </c:pt>
                <c:pt idx="183">
                  <c:v>-2.422295280349112</c:v>
                </c:pt>
                <c:pt idx="184">
                  <c:v>-1.1379082841293504</c:v>
                </c:pt>
                <c:pt idx="185">
                  <c:v>-0.65042389912629339</c:v>
                </c:pt>
                <c:pt idx="186">
                  <c:v>-0.55595482673954444</c:v>
                </c:pt>
                <c:pt idx="187">
                  <c:v>-0.10920088330497323</c:v>
                </c:pt>
                <c:pt idx="188">
                  <c:v>1.5455065811442488</c:v>
                </c:pt>
                <c:pt idx="189">
                  <c:v>1.7435813436132246</c:v>
                </c:pt>
                <c:pt idx="190">
                  <c:v>1.5778126870239251</c:v>
                </c:pt>
                <c:pt idx="191">
                  <c:v>2.5527856907551492</c:v>
                </c:pt>
                <c:pt idx="192">
                  <c:v>3.9711994310532646</c:v>
                </c:pt>
                <c:pt idx="193">
                  <c:v>3.3047289901129129</c:v>
                </c:pt>
                <c:pt idx="194">
                  <c:v>2.2009790781924941</c:v>
                </c:pt>
                <c:pt idx="195">
                  <c:v>1.2991678825102884</c:v>
                </c:pt>
                <c:pt idx="196">
                  <c:v>1.9058201269746216</c:v>
                </c:pt>
                <c:pt idx="197">
                  <c:v>1.0994180749151108</c:v>
                </c:pt>
                <c:pt idx="198">
                  <c:v>1.1744910487600755</c:v>
                </c:pt>
                <c:pt idx="199">
                  <c:v>1.193126316777475</c:v>
                </c:pt>
                <c:pt idx="200">
                  <c:v>1.0834416957519062</c:v>
                </c:pt>
                <c:pt idx="201">
                  <c:v>1.1188522676309847</c:v>
                </c:pt>
                <c:pt idx="202">
                  <c:v>1.5192788684888643</c:v>
                </c:pt>
                <c:pt idx="203">
                  <c:v>1.9514128266720192</c:v>
                </c:pt>
                <c:pt idx="204">
                  <c:v>1.7537690220980038</c:v>
                </c:pt>
                <c:pt idx="205">
                  <c:v>1.5783689786220703</c:v>
                </c:pt>
                <c:pt idx="206">
                  <c:v>1.4991665226458357</c:v>
                </c:pt>
                <c:pt idx="207">
                  <c:v>1.9428222974612399</c:v>
                </c:pt>
                <c:pt idx="208">
                  <c:v>2.0235315778518355</c:v>
                </c:pt>
                <c:pt idx="209">
                  <c:v>1.1767544577052598</c:v>
                </c:pt>
                <c:pt idx="210">
                  <c:v>1.0204605948028407</c:v>
                </c:pt>
                <c:pt idx="211">
                  <c:v>1.2034623299667635</c:v>
                </c:pt>
                <c:pt idx="212">
                  <c:v>0.98764683663411212</c:v>
                </c:pt>
                <c:pt idx="213">
                  <c:v>1.371050629422552</c:v>
                </c:pt>
                <c:pt idx="214">
                  <c:v>0.95090676158038767</c:v>
                </c:pt>
                <c:pt idx="215">
                  <c:v>1.00919468851426</c:v>
                </c:pt>
                <c:pt idx="216">
                  <c:v>1.0116633767741381</c:v>
                </c:pt>
                <c:pt idx="217">
                  <c:v>1.0221930080509756</c:v>
                </c:pt>
                <c:pt idx="218">
                  <c:v>0.36374465392114946</c:v>
                </c:pt>
                <c:pt idx="219">
                  <c:v>0.79404198352731903</c:v>
                </c:pt>
                <c:pt idx="220">
                  <c:v>1.1225149728271531</c:v>
                </c:pt>
                <c:pt idx="221">
                  <c:v>1.4085453383274316</c:v>
                </c:pt>
                <c:pt idx="222">
                  <c:v>1.9916866805821332</c:v>
                </c:pt>
                <c:pt idx="223">
                  <c:v>2.3676364582857534</c:v>
                </c:pt>
                <c:pt idx="224">
                  <c:v>1.6506847738366039</c:v>
                </c:pt>
                <c:pt idx="225">
                  <c:v>1.7675149287187453</c:v>
                </c:pt>
                <c:pt idx="226">
                  <c:v>2.0019574322509488</c:v>
                </c:pt>
                <c:pt idx="227">
                  <c:v>1.9588591847525765</c:v>
                </c:pt>
                <c:pt idx="228">
                  <c:v>1.8949620886738114</c:v>
                </c:pt>
                <c:pt idx="229">
                  <c:v>1.8706070068935539</c:v>
                </c:pt>
                <c:pt idx="230">
                  <c:v>2.0851400478875721</c:v>
                </c:pt>
                <c:pt idx="231">
                  <c:v>2.4480695347782455</c:v>
                </c:pt>
                <c:pt idx="232">
                  <c:v>2.4391162516995637</c:v>
                </c:pt>
                <c:pt idx="233">
                  <c:v>1.9927107829999688</c:v>
                </c:pt>
                <c:pt idx="234">
                  <c:v>1.9973071842865051</c:v>
                </c:pt>
                <c:pt idx="235">
                  <c:v>2.1643734177360683</c:v>
                </c:pt>
                <c:pt idx="236">
                  <c:v>2.4580632188460503</c:v>
                </c:pt>
                <c:pt idx="237">
                  <c:v>2.6845533233377599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3872"/>
        <c:axId val="139513856"/>
      </c:scatterChart>
      <c:valAx>
        <c:axId val="139503872"/>
        <c:scaling>
          <c:orientation val="minMax"/>
          <c:max val="41639"/>
          <c:min val="34424"/>
        </c:scaling>
        <c:delete val="0"/>
        <c:axPos val="b"/>
        <c:numFmt formatCode="mm\-yy" sourceLinked="0"/>
        <c:majorTickMark val="out"/>
        <c:minorTickMark val="none"/>
        <c:tickLblPos val="nextTo"/>
        <c:crossAx val="139513856"/>
        <c:crosses val="autoZero"/>
        <c:crossBetween val="midCat"/>
      </c:valAx>
      <c:valAx>
        <c:axId val="139513856"/>
        <c:scaling>
          <c:orientation val="minMax"/>
        </c:scaling>
        <c:delete val="0"/>
        <c:axPos val="l"/>
        <c:majorGridlines/>
        <c:numFmt formatCode="#,###,##0.00" sourceLinked="1"/>
        <c:majorTickMark val="out"/>
        <c:minorTickMark val="none"/>
        <c:tickLblPos val="nextTo"/>
        <c:crossAx val="13950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28</xdr:row>
      <xdr:rowOff>9525</xdr:rowOff>
    </xdr:from>
    <xdr:to>
      <xdr:col>21</xdr:col>
      <xdr:colOff>561975</xdr:colOff>
      <xdr:row>57</xdr:row>
      <xdr:rowOff>9525</xdr:rowOff>
    </xdr:to>
    <xdr:graphicFrame macro="">
      <xdr:nvGraphicFramePr>
        <xdr:cNvPr id="1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161924</xdr:colOff>
      <xdr:row>1</xdr:row>
      <xdr:rowOff>290511</xdr:rowOff>
    </xdr:from>
    <xdr:to>
      <xdr:col>31</xdr:col>
      <xdr:colOff>38100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8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9" sqref="A39:B288"/>
    </sheetView>
  </sheetViews>
  <sheetFormatPr defaultColWidth="8.85546875" defaultRowHeight="12.75" x14ac:dyDescent="0.2"/>
  <cols>
    <col min="1" max="1" width="10.140625" style="5" bestFit="1" customWidth="1"/>
    <col min="2" max="2" width="18.85546875" style="7" customWidth="1"/>
    <col min="3" max="3" width="20.85546875" style="8" customWidth="1"/>
    <col min="5" max="5" width="24" bestFit="1" customWidth="1"/>
  </cols>
  <sheetData>
    <row r="1" spans="1:11" x14ac:dyDescent="0.2">
      <c r="A1" s="21" t="s">
        <v>36</v>
      </c>
      <c r="B1" s="9" t="s">
        <v>34</v>
      </c>
      <c r="C1" s="8">
        <f>AVERAGE(C6:C288)*12</f>
        <v>12.734122406519317</v>
      </c>
      <c r="G1" s="8">
        <f>AVERAGE(G6:G288)*12</f>
        <v>7.469681978798592</v>
      </c>
      <c r="H1" s="8">
        <f t="shared" ref="H1:J1" si="0">AVERAGE(H6:H288)*12</f>
        <v>2.6315194346289763</v>
      </c>
      <c r="I1" s="8">
        <f t="shared" si="0"/>
        <v>3.3472791519434666</v>
      </c>
      <c r="J1" s="8">
        <f t="shared" si="0"/>
        <v>6.8476325088339234</v>
      </c>
    </row>
    <row r="2" spans="1:11" x14ac:dyDescent="0.2">
      <c r="A2"/>
      <c r="B2" s="9" t="s">
        <v>35</v>
      </c>
      <c r="C2" s="8">
        <f>STDEV(C6:C288)*SQRT(12)</f>
        <v>20.836955146350444</v>
      </c>
      <c r="G2" s="8">
        <f>STDEV(G6:G288)*SQRT(12)</f>
        <v>15.226368880992363</v>
      </c>
      <c r="H2" s="8">
        <f t="shared" ref="H2:J2" si="1">STDEV(H6:H288)*SQRT(12)</f>
        <v>11.545425286633852</v>
      </c>
      <c r="I2" s="8">
        <f t="shared" si="1"/>
        <v>10.957131325886113</v>
      </c>
      <c r="J2" s="8">
        <f t="shared" si="1"/>
        <v>17.455021450906038</v>
      </c>
    </row>
    <row r="3" spans="1:11" x14ac:dyDescent="0.2">
      <c r="A3" s="10"/>
      <c r="B3" s="22" t="s">
        <v>37</v>
      </c>
      <c r="C3" s="8">
        <f>C1/C2</f>
        <v>0.61113163209691301</v>
      </c>
      <c r="F3" s="9"/>
      <c r="G3" s="8">
        <f t="shared" ref="G3:I3" si="2">G1/G2</f>
        <v>0.49057539832252922</v>
      </c>
      <c r="H3" s="8">
        <f t="shared" si="2"/>
        <v>0.22792745778498852</v>
      </c>
      <c r="I3" s="8">
        <f t="shared" si="2"/>
        <v>0.30548864044693458</v>
      </c>
      <c r="J3" s="8">
        <f>J1/J2</f>
        <v>0.39230158084271405</v>
      </c>
    </row>
    <row r="5" spans="1:11" s="13" customFormat="1" ht="27.75" customHeight="1" x14ac:dyDescent="0.2">
      <c r="A5" s="11"/>
      <c r="B5" s="27" t="s">
        <v>33</v>
      </c>
      <c r="C5" s="28" t="s">
        <v>41</v>
      </c>
      <c r="G5" t="s">
        <v>0</v>
      </c>
      <c r="H5" t="s">
        <v>1</v>
      </c>
      <c r="I5" t="s">
        <v>2</v>
      </c>
      <c r="J5" s="9" t="s">
        <v>31</v>
      </c>
      <c r="K5" t="s">
        <v>3</v>
      </c>
    </row>
    <row r="6" spans="1:11" x14ac:dyDescent="0.2">
      <c r="A6" s="16">
        <v>33054</v>
      </c>
      <c r="B6" s="18">
        <v>0.69930000000000003</v>
      </c>
      <c r="C6" s="8">
        <f>B6-K6</f>
        <v>6.9300000000000028E-2</v>
      </c>
      <c r="D6" s="8"/>
      <c r="E6" s="23"/>
      <c r="G6">
        <v>-1.1000000000000001</v>
      </c>
      <c r="H6">
        <v>1.44</v>
      </c>
      <c r="I6">
        <v>-2</v>
      </c>
      <c r="J6">
        <v>2.4</v>
      </c>
      <c r="K6">
        <v>0.63</v>
      </c>
    </row>
    <row r="7" spans="1:11" x14ac:dyDescent="0.2">
      <c r="A7" s="16">
        <v>33085</v>
      </c>
      <c r="B7" s="18">
        <v>-2.7777799999999999</v>
      </c>
      <c r="C7" s="8">
        <f t="shared" ref="C7:C70" si="3">B7-K7</f>
        <v>-3.4577800000000001</v>
      </c>
      <c r="D7" s="8"/>
      <c r="E7" s="23"/>
      <c r="G7">
        <v>-1.9</v>
      </c>
      <c r="H7">
        <v>-3.18</v>
      </c>
      <c r="I7">
        <v>-0.02</v>
      </c>
      <c r="J7">
        <v>5.93</v>
      </c>
      <c r="K7">
        <v>0.68</v>
      </c>
    </row>
    <row r="8" spans="1:11" x14ac:dyDescent="0.2">
      <c r="A8" s="16">
        <v>33116</v>
      </c>
      <c r="B8" s="18">
        <v>-8.5714299999999994</v>
      </c>
      <c r="C8" s="8">
        <f t="shared" si="3"/>
        <v>-9.2314299999999996</v>
      </c>
      <c r="D8" s="8"/>
      <c r="E8" s="23"/>
      <c r="G8">
        <v>-10.15</v>
      </c>
      <c r="H8">
        <v>-3.59</v>
      </c>
      <c r="I8">
        <v>1.6</v>
      </c>
      <c r="J8">
        <v>1.8</v>
      </c>
      <c r="K8">
        <v>0.66</v>
      </c>
    </row>
    <row r="9" spans="1:11" x14ac:dyDescent="0.2">
      <c r="A9" s="16">
        <v>33146</v>
      </c>
      <c r="B9" s="18">
        <v>-8.2031200000000002</v>
      </c>
      <c r="C9" s="8">
        <f t="shared" si="3"/>
        <v>-8.8031199999999998</v>
      </c>
      <c r="D9" s="8"/>
      <c r="E9" s="23"/>
      <c r="G9">
        <v>-6.12</v>
      </c>
      <c r="H9">
        <v>-3.65</v>
      </c>
      <c r="I9">
        <v>0.73</v>
      </c>
      <c r="J9">
        <v>5.52</v>
      </c>
      <c r="K9">
        <v>0.6</v>
      </c>
    </row>
    <row r="10" spans="1:11" x14ac:dyDescent="0.2">
      <c r="A10" s="16">
        <v>33177</v>
      </c>
      <c r="B10" s="18">
        <v>1.2766</v>
      </c>
      <c r="C10" s="8">
        <f t="shared" si="3"/>
        <v>0.59659999999999991</v>
      </c>
      <c r="D10" s="8"/>
      <c r="E10" s="23"/>
      <c r="G10">
        <v>-1.92</v>
      </c>
      <c r="H10">
        <v>-5.54</v>
      </c>
      <c r="I10">
        <v>0.23</v>
      </c>
      <c r="J10">
        <v>6.73</v>
      </c>
      <c r="K10">
        <v>0.68</v>
      </c>
    </row>
    <row r="11" spans="1:11" x14ac:dyDescent="0.2">
      <c r="A11" s="16">
        <v>33207</v>
      </c>
      <c r="B11" s="18">
        <v>6.6386599999999998</v>
      </c>
      <c r="C11" s="8">
        <f t="shared" si="3"/>
        <v>6.0686599999999995</v>
      </c>
      <c r="D11" s="8"/>
      <c r="E11" s="23"/>
      <c r="G11">
        <v>6.34</v>
      </c>
      <c r="H11">
        <v>0.33</v>
      </c>
      <c r="I11">
        <v>-3.06</v>
      </c>
      <c r="J11">
        <v>-5.61</v>
      </c>
      <c r="K11">
        <v>0.56999999999999995</v>
      </c>
    </row>
    <row r="12" spans="1:11" x14ac:dyDescent="0.2">
      <c r="A12" s="16">
        <v>33238</v>
      </c>
      <c r="B12" s="18">
        <v>5.2009499999999997</v>
      </c>
      <c r="C12" s="8">
        <f t="shared" si="3"/>
        <v>4.6009500000000001</v>
      </c>
      <c r="D12" s="8"/>
      <c r="E12" s="23"/>
      <c r="G12">
        <v>2.46</v>
      </c>
      <c r="H12">
        <v>0.81</v>
      </c>
      <c r="I12">
        <v>-1.57</v>
      </c>
      <c r="J12">
        <v>0.15</v>
      </c>
      <c r="K12">
        <v>0.6</v>
      </c>
    </row>
    <row r="13" spans="1:11" x14ac:dyDescent="0.2">
      <c r="A13" s="16">
        <v>33269</v>
      </c>
      <c r="B13" s="18">
        <v>10.861420000000001</v>
      </c>
      <c r="C13" s="8">
        <f t="shared" si="3"/>
        <v>10.341420000000001</v>
      </c>
      <c r="D13" s="8"/>
      <c r="E13" s="23"/>
      <c r="G13">
        <v>4.6900000000000004</v>
      </c>
      <c r="H13">
        <v>3.81</v>
      </c>
      <c r="I13">
        <v>-1.81</v>
      </c>
      <c r="J13">
        <v>-6.52</v>
      </c>
      <c r="K13">
        <v>0.52</v>
      </c>
    </row>
    <row r="14" spans="1:11" x14ac:dyDescent="0.2">
      <c r="A14" s="16">
        <v>33297</v>
      </c>
      <c r="B14" s="18">
        <v>9.1216200000000001</v>
      </c>
      <c r="C14" s="8">
        <f t="shared" si="3"/>
        <v>8.6416199999999996</v>
      </c>
      <c r="D14" s="8"/>
      <c r="E14" s="23"/>
      <c r="G14">
        <v>7.18</v>
      </c>
      <c r="H14">
        <v>3.91</v>
      </c>
      <c r="I14">
        <v>-0.57999999999999996</v>
      </c>
      <c r="J14">
        <v>-4.8099999999999996</v>
      </c>
      <c r="K14">
        <v>0.48</v>
      </c>
    </row>
    <row r="15" spans="1:11" x14ac:dyDescent="0.2">
      <c r="A15" s="16">
        <v>33328</v>
      </c>
      <c r="B15" s="18">
        <v>-0.61919999999999997</v>
      </c>
      <c r="C15" s="8">
        <f t="shared" si="3"/>
        <v>-1.0591999999999999</v>
      </c>
      <c r="D15" s="8"/>
      <c r="E15" s="23"/>
      <c r="G15">
        <v>2.65</v>
      </c>
      <c r="H15">
        <v>3.91</v>
      </c>
      <c r="I15">
        <v>-1.23</v>
      </c>
      <c r="J15">
        <v>2.81</v>
      </c>
      <c r="K15">
        <v>0.44</v>
      </c>
    </row>
    <row r="16" spans="1:11" x14ac:dyDescent="0.2">
      <c r="A16" s="16">
        <v>33358</v>
      </c>
      <c r="B16" s="18">
        <v>1.2461100000000001</v>
      </c>
      <c r="C16" s="8">
        <f t="shared" si="3"/>
        <v>0.71611000000000002</v>
      </c>
      <c r="D16" s="8"/>
      <c r="E16" s="23"/>
      <c r="G16">
        <v>-0.27</v>
      </c>
      <c r="H16">
        <v>0.52</v>
      </c>
      <c r="I16">
        <v>1.45</v>
      </c>
      <c r="J16">
        <v>-2.39</v>
      </c>
      <c r="K16">
        <v>0.53</v>
      </c>
    </row>
    <row r="17" spans="1:11" x14ac:dyDescent="0.2">
      <c r="A17" s="16">
        <v>33389</v>
      </c>
      <c r="B17" s="18">
        <v>7.69231</v>
      </c>
      <c r="C17" s="8">
        <f t="shared" si="3"/>
        <v>7.2223100000000002</v>
      </c>
      <c r="D17" s="8"/>
      <c r="E17" s="23"/>
      <c r="G17">
        <v>3.65</v>
      </c>
      <c r="H17">
        <v>-0.35</v>
      </c>
      <c r="I17">
        <v>-0.55000000000000004</v>
      </c>
      <c r="J17">
        <v>-0.11</v>
      </c>
      <c r="K17">
        <v>0.47</v>
      </c>
    </row>
    <row r="18" spans="1:11" x14ac:dyDescent="0.2">
      <c r="A18" s="16">
        <v>33419</v>
      </c>
      <c r="B18" s="18">
        <v>-4</v>
      </c>
      <c r="C18" s="8">
        <f t="shared" si="3"/>
        <v>-4.42</v>
      </c>
      <c r="D18" s="8"/>
      <c r="E18" s="23"/>
      <c r="G18">
        <v>-4.95</v>
      </c>
      <c r="H18">
        <v>0.08</v>
      </c>
      <c r="I18">
        <v>1.18</v>
      </c>
      <c r="J18">
        <v>0.46</v>
      </c>
      <c r="K18">
        <v>0.42</v>
      </c>
    </row>
    <row r="19" spans="1:11" x14ac:dyDescent="0.2">
      <c r="A19" s="16">
        <v>33450</v>
      </c>
      <c r="B19" s="18">
        <v>1.4881</v>
      </c>
      <c r="C19" s="8">
        <f t="shared" si="3"/>
        <v>0.99809999999999999</v>
      </c>
      <c r="D19" s="8"/>
      <c r="E19" s="23"/>
      <c r="G19">
        <v>4.24</v>
      </c>
      <c r="H19">
        <v>-0.97</v>
      </c>
      <c r="I19">
        <v>-1.28</v>
      </c>
      <c r="J19">
        <v>4.3499999999999996</v>
      </c>
      <c r="K19">
        <v>0.49</v>
      </c>
    </row>
    <row r="20" spans="1:11" x14ac:dyDescent="0.2">
      <c r="A20" s="16">
        <v>33481</v>
      </c>
      <c r="B20" s="18">
        <v>2.93255</v>
      </c>
      <c r="C20" s="8">
        <f t="shared" si="3"/>
        <v>2.47255</v>
      </c>
      <c r="D20" s="8"/>
      <c r="E20" s="23"/>
      <c r="G20">
        <v>2.3199999999999998</v>
      </c>
      <c r="H20">
        <v>1.61</v>
      </c>
      <c r="I20">
        <v>-0.8</v>
      </c>
      <c r="J20">
        <v>1.6</v>
      </c>
      <c r="K20">
        <v>0.46</v>
      </c>
    </row>
    <row r="21" spans="1:11" x14ac:dyDescent="0.2">
      <c r="A21" s="16">
        <v>33511</v>
      </c>
      <c r="B21" s="18">
        <v>1.1395999999999999</v>
      </c>
      <c r="C21" s="8">
        <f t="shared" si="3"/>
        <v>0.67959999999999998</v>
      </c>
      <c r="D21" s="8"/>
      <c r="E21" s="23"/>
      <c r="G21">
        <v>-1.59</v>
      </c>
      <c r="H21">
        <v>1.64</v>
      </c>
      <c r="I21">
        <v>-1</v>
      </c>
      <c r="J21">
        <v>1.73</v>
      </c>
      <c r="K21">
        <v>0.46</v>
      </c>
    </row>
    <row r="22" spans="1:11" x14ac:dyDescent="0.2">
      <c r="A22" s="16">
        <v>33542</v>
      </c>
      <c r="B22" s="18">
        <v>-3.43662</v>
      </c>
      <c r="C22" s="8">
        <f t="shared" si="3"/>
        <v>-3.8566199999999999</v>
      </c>
      <c r="D22" s="8"/>
      <c r="E22" s="23"/>
      <c r="G22">
        <v>1.29</v>
      </c>
      <c r="H22">
        <v>0.9</v>
      </c>
      <c r="I22">
        <v>-0.47</v>
      </c>
      <c r="J22">
        <v>3.21</v>
      </c>
      <c r="K22">
        <v>0.42</v>
      </c>
    </row>
    <row r="23" spans="1:11" x14ac:dyDescent="0.2">
      <c r="A23" s="16">
        <v>33572</v>
      </c>
      <c r="B23" s="18">
        <v>-2.5670899999999999</v>
      </c>
      <c r="C23" s="8">
        <f t="shared" si="3"/>
        <v>-2.95709</v>
      </c>
      <c r="D23" s="8"/>
      <c r="E23" s="23"/>
      <c r="G23">
        <v>-4.18</v>
      </c>
      <c r="H23">
        <v>-0.49</v>
      </c>
      <c r="I23">
        <v>-1.93</v>
      </c>
      <c r="J23">
        <v>1.26</v>
      </c>
      <c r="K23">
        <v>0.39</v>
      </c>
    </row>
    <row r="24" spans="1:11" x14ac:dyDescent="0.2">
      <c r="A24" s="16">
        <v>33603</v>
      </c>
      <c r="B24" s="18">
        <v>8.3832299999999993</v>
      </c>
      <c r="C24" s="8">
        <f t="shared" si="3"/>
        <v>8.0032299999999985</v>
      </c>
      <c r="D24" s="8"/>
      <c r="E24" s="23"/>
      <c r="G24">
        <v>10.83</v>
      </c>
      <c r="H24">
        <v>-2.2400000000000002</v>
      </c>
      <c r="I24">
        <v>-4.05</v>
      </c>
      <c r="J24">
        <v>8.2799999999999994</v>
      </c>
      <c r="K24">
        <v>0.38</v>
      </c>
    </row>
    <row r="25" spans="1:11" x14ac:dyDescent="0.2">
      <c r="A25" s="16">
        <v>33634</v>
      </c>
      <c r="B25" s="18">
        <v>-2.20994</v>
      </c>
      <c r="C25" s="8">
        <f t="shared" si="3"/>
        <v>-2.5499399999999999</v>
      </c>
      <c r="D25" s="8"/>
      <c r="E25" s="23"/>
      <c r="G25">
        <v>-0.59</v>
      </c>
      <c r="H25">
        <v>8.4700000000000006</v>
      </c>
      <c r="I25">
        <v>4.53</v>
      </c>
      <c r="J25">
        <v>-2.4700000000000002</v>
      </c>
      <c r="K25">
        <v>0.34</v>
      </c>
    </row>
    <row r="26" spans="1:11" x14ac:dyDescent="0.2">
      <c r="A26" s="16">
        <v>33663</v>
      </c>
      <c r="B26" s="18">
        <v>-1.4124300000000001</v>
      </c>
      <c r="C26" s="8">
        <f t="shared" si="3"/>
        <v>-1.6924300000000001</v>
      </c>
      <c r="D26" s="8"/>
      <c r="E26" s="23"/>
      <c r="G26">
        <v>1.0900000000000001</v>
      </c>
      <c r="H26">
        <v>0.88</v>
      </c>
      <c r="I26">
        <v>6.38</v>
      </c>
      <c r="J26">
        <v>-0.61</v>
      </c>
      <c r="K26">
        <v>0.28000000000000003</v>
      </c>
    </row>
    <row r="27" spans="1:11" x14ac:dyDescent="0.2">
      <c r="A27" s="16">
        <v>33694</v>
      </c>
      <c r="B27" s="18">
        <v>2.5788000000000002</v>
      </c>
      <c r="C27" s="8">
        <f t="shared" si="3"/>
        <v>2.2388000000000003</v>
      </c>
      <c r="D27" s="8"/>
      <c r="E27" s="23"/>
      <c r="G27">
        <v>-2.66</v>
      </c>
      <c r="H27">
        <v>-1.04</v>
      </c>
      <c r="I27">
        <v>3.68</v>
      </c>
      <c r="J27">
        <v>-0.35</v>
      </c>
      <c r="K27">
        <v>0.34</v>
      </c>
    </row>
    <row r="28" spans="1:11" x14ac:dyDescent="0.2">
      <c r="A28" s="16">
        <v>33724</v>
      </c>
      <c r="B28" s="18">
        <v>1.9553100000000001</v>
      </c>
      <c r="C28" s="8">
        <f t="shared" si="3"/>
        <v>1.63531</v>
      </c>
      <c r="D28" s="8"/>
      <c r="E28" s="23"/>
      <c r="G28">
        <v>1.08</v>
      </c>
      <c r="H28">
        <v>-6.1</v>
      </c>
      <c r="I28">
        <v>4.33</v>
      </c>
      <c r="J28">
        <v>-2.6</v>
      </c>
      <c r="K28">
        <v>0.32</v>
      </c>
    </row>
    <row r="29" spans="1:11" x14ac:dyDescent="0.2">
      <c r="A29" s="16">
        <v>33755</v>
      </c>
      <c r="B29" s="18">
        <v>-0.27396999999999999</v>
      </c>
      <c r="C29" s="8">
        <f t="shared" si="3"/>
        <v>-0.55397000000000007</v>
      </c>
      <c r="D29" s="8"/>
      <c r="E29" s="23"/>
      <c r="G29">
        <v>0.3</v>
      </c>
      <c r="H29">
        <v>0.39</v>
      </c>
      <c r="I29">
        <v>1.25</v>
      </c>
      <c r="J29">
        <v>0.1</v>
      </c>
      <c r="K29">
        <v>0.28000000000000003</v>
      </c>
    </row>
    <row r="30" spans="1:11" x14ac:dyDescent="0.2">
      <c r="A30" s="16">
        <v>33785</v>
      </c>
      <c r="B30" s="18">
        <v>1.3736299999999999</v>
      </c>
      <c r="C30" s="8">
        <f t="shared" si="3"/>
        <v>1.0536299999999998</v>
      </c>
      <c r="D30" s="8"/>
      <c r="E30" s="23"/>
      <c r="G30">
        <v>-2.34</v>
      </c>
      <c r="H30">
        <v>-3.12</v>
      </c>
      <c r="I30">
        <v>3.39</v>
      </c>
      <c r="J30">
        <v>-0.61</v>
      </c>
      <c r="K30">
        <v>0.32</v>
      </c>
    </row>
    <row r="31" spans="1:11" x14ac:dyDescent="0.2">
      <c r="A31" s="16">
        <v>33816</v>
      </c>
      <c r="B31" s="18">
        <v>3.25203</v>
      </c>
      <c r="C31" s="8">
        <f t="shared" si="3"/>
        <v>2.9420299999999999</v>
      </c>
      <c r="D31" s="8"/>
      <c r="E31" s="23"/>
      <c r="G31">
        <v>3.77</v>
      </c>
      <c r="H31">
        <v>-0.44</v>
      </c>
      <c r="I31">
        <v>-0.54</v>
      </c>
      <c r="J31">
        <v>1.43</v>
      </c>
      <c r="K31">
        <v>0.31</v>
      </c>
    </row>
    <row r="32" spans="1:11" x14ac:dyDescent="0.2">
      <c r="A32" s="16">
        <v>33847</v>
      </c>
      <c r="B32" s="18">
        <v>-4.1994800000000003</v>
      </c>
      <c r="C32" s="8">
        <f t="shared" si="3"/>
        <v>-4.4594800000000001</v>
      </c>
      <c r="D32" s="8"/>
      <c r="E32" s="23"/>
      <c r="G32">
        <v>-2.38</v>
      </c>
      <c r="H32">
        <v>-0.12</v>
      </c>
      <c r="I32">
        <v>-1.05</v>
      </c>
      <c r="J32">
        <v>-0.52</v>
      </c>
      <c r="K32">
        <v>0.26</v>
      </c>
    </row>
    <row r="33" spans="1:11" x14ac:dyDescent="0.2">
      <c r="A33" s="16">
        <v>33877</v>
      </c>
      <c r="B33" s="18">
        <v>3.0137</v>
      </c>
      <c r="C33" s="8">
        <f t="shared" si="3"/>
        <v>2.7537000000000003</v>
      </c>
      <c r="D33" s="8"/>
      <c r="E33" s="23"/>
      <c r="G33">
        <v>1.19</v>
      </c>
      <c r="H33">
        <v>0.53</v>
      </c>
      <c r="I33">
        <v>-0.24</v>
      </c>
      <c r="J33">
        <v>1.44</v>
      </c>
      <c r="K33">
        <v>0.26</v>
      </c>
    </row>
    <row r="34" spans="1:11" x14ac:dyDescent="0.2">
      <c r="A34" s="16">
        <v>33908</v>
      </c>
      <c r="B34" s="18">
        <v>0.79786999999999997</v>
      </c>
      <c r="C34" s="8">
        <f t="shared" si="3"/>
        <v>0.56786999999999999</v>
      </c>
      <c r="D34" s="8"/>
      <c r="E34" s="23"/>
      <c r="G34">
        <v>1.01</v>
      </c>
      <c r="H34">
        <v>2.0699999999999998</v>
      </c>
      <c r="I34">
        <v>-2.08</v>
      </c>
      <c r="J34">
        <v>2.73</v>
      </c>
      <c r="K34">
        <v>0.23</v>
      </c>
    </row>
    <row r="35" spans="1:11" x14ac:dyDescent="0.2">
      <c r="A35" s="16">
        <v>33938</v>
      </c>
      <c r="B35" s="18">
        <v>13.19261</v>
      </c>
      <c r="C35" s="8">
        <f t="shared" si="3"/>
        <v>12.96261</v>
      </c>
      <c r="D35" s="8"/>
      <c r="E35" s="23"/>
      <c r="G35">
        <v>4.13</v>
      </c>
      <c r="H35">
        <v>3.69</v>
      </c>
      <c r="I35">
        <v>-1.47</v>
      </c>
      <c r="J35">
        <v>-0.34</v>
      </c>
      <c r="K35">
        <v>0.23</v>
      </c>
    </row>
    <row r="36" spans="1:11" x14ac:dyDescent="0.2">
      <c r="A36" s="16">
        <v>33969</v>
      </c>
      <c r="B36" s="18">
        <v>9.5571099999999998</v>
      </c>
      <c r="C36" s="8">
        <f t="shared" si="3"/>
        <v>9.2771100000000004</v>
      </c>
      <c r="D36" s="8"/>
      <c r="E36" s="23"/>
      <c r="G36">
        <v>1.53</v>
      </c>
      <c r="H36">
        <v>1.64</v>
      </c>
      <c r="I36">
        <v>2.52</v>
      </c>
      <c r="J36">
        <v>4.47</v>
      </c>
      <c r="K36">
        <v>0.28000000000000003</v>
      </c>
    </row>
    <row r="37" spans="1:11" x14ac:dyDescent="0.2">
      <c r="A37" s="16">
        <v>34000</v>
      </c>
      <c r="B37" s="18">
        <v>2.97872</v>
      </c>
      <c r="C37" s="8">
        <f t="shared" si="3"/>
        <v>2.7487200000000001</v>
      </c>
      <c r="D37" s="8"/>
      <c r="E37" s="23"/>
      <c r="G37">
        <v>0.94</v>
      </c>
      <c r="H37">
        <v>2.06</v>
      </c>
      <c r="I37">
        <v>5.88</v>
      </c>
      <c r="J37">
        <v>4.82</v>
      </c>
      <c r="K37">
        <v>0.23</v>
      </c>
    </row>
    <row r="38" spans="1:11" x14ac:dyDescent="0.2">
      <c r="A38" s="16">
        <v>34028</v>
      </c>
      <c r="B38" s="18">
        <v>3.09917</v>
      </c>
      <c r="C38" s="8">
        <f t="shared" si="3"/>
        <v>2.8791699999999998</v>
      </c>
      <c r="D38" s="8"/>
      <c r="E38" s="23"/>
      <c r="G38">
        <v>0.13</v>
      </c>
      <c r="H38">
        <v>-3.42</v>
      </c>
      <c r="I38">
        <v>6.45</v>
      </c>
      <c r="J38">
        <v>3.13</v>
      </c>
      <c r="K38">
        <v>0.22</v>
      </c>
    </row>
    <row r="39" spans="1:11" x14ac:dyDescent="0.2">
      <c r="A39" s="16">
        <v>34059</v>
      </c>
      <c r="B39" s="18">
        <v>2.2044100000000002</v>
      </c>
      <c r="C39" s="8">
        <f t="shared" si="3"/>
        <v>1.9544100000000002</v>
      </c>
      <c r="D39" s="8"/>
      <c r="E39" s="23"/>
      <c r="G39">
        <v>2.31</v>
      </c>
      <c r="H39">
        <v>0.23</v>
      </c>
      <c r="I39">
        <v>1.25</v>
      </c>
      <c r="J39">
        <v>3.74</v>
      </c>
      <c r="K39">
        <v>0.25</v>
      </c>
    </row>
    <row r="40" spans="1:11" x14ac:dyDescent="0.2">
      <c r="A40" s="16">
        <v>34089</v>
      </c>
      <c r="B40" s="18">
        <v>-0.78430999999999995</v>
      </c>
      <c r="C40" s="8">
        <f t="shared" si="3"/>
        <v>-1.0243099999999998</v>
      </c>
      <c r="D40" s="8"/>
      <c r="E40" s="23"/>
      <c r="G40">
        <v>-3.05</v>
      </c>
      <c r="H40">
        <v>-0.68</v>
      </c>
      <c r="I40">
        <v>2.64</v>
      </c>
      <c r="J40">
        <v>0.34</v>
      </c>
      <c r="K40">
        <v>0.24</v>
      </c>
    </row>
    <row r="41" spans="1:11" x14ac:dyDescent="0.2">
      <c r="A41" s="16">
        <v>34120</v>
      </c>
      <c r="B41" s="18">
        <v>18.577079999999999</v>
      </c>
      <c r="C41" s="8">
        <f t="shared" si="3"/>
        <v>18.35708</v>
      </c>
      <c r="D41" s="8"/>
      <c r="E41" s="23"/>
      <c r="G41">
        <v>2.88</v>
      </c>
      <c r="H41">
        <v>1.97</v>
      </c>
      <c r="I41">
        <v>-3.42</v>
      </c>
      <c r="J41">
        <v>0.28999999999999998</v>
      </c>
      <c r="K41">
        <v>0.22</v>
      </c>
    </row>
    <row r="42" spans="1:11" x14ac:dyDescent="0.2">
      <c r="A42" s="16">
        <v>34150</v>
      </c>
      <c r="B42" s="18">
        <v>2.6666699999999999</v>
      </c>
      <c r="C42" s="8">
        <f t="shared" si="3"/>
        <v>2.4166699999999999</v>
      </c>
      <c r="D42" s="8"/>
      <c r="E42" s="23"/>
      <c r="G42">
        <v>0.31</v>
      </c>
      <c r="H42">
        <v>-0.28999999999999998</v>
      </c>
      <c r="I42">
        <v>2.62</v>
      </c>
      <c r="J42">
        <v>4.59</v>
      </c>
      <c r="K42">
        <v>0.25</v>
      </c>
    </row>
    <row r="43" spans="1:11" x14ac:dyDescent="0.2">
      <c r="A43" s="16">
        <v>34181</v>
      </c>
      <c r="B43" s="18">
        <v>3.8961000000000001</v>
      </c>
      <c r="C43" s="8">
        <f t="shared" si="3"/>
        <v>3.6561000000000003</v>
      </c>
      <c r="D43" s="8"/>
      <c r="E43" s="23"/>
      <c r="G43">
        <v>-0.34</v>
      </c>
      <c r="H43">
        <v>0.94</v>
      </c>
      <c r="I43">
        <v>3.26</v>
      </c>
      <c r="J43">
        <v>3.24</v>
      </c>
      <c r="K43">
        <v>0.24</v>
      </c>
    </row>
    <row r="44" spans="1:11" x14ac:dyDescent="0.2">
      <c r="A44" s="16">
        <v>34212</v>
      </c>
      <c r="B44" s="18">
        <v>9.53125</v>
      </c>
      <c r="C44" s="8">
        <f t="shared" si="3"/>
        <v>9.28125</v>
      </c>
      <c r="D44" s="8"/>
      <c r="E44" s="23"/>
      <c r="G44">
        <v>3.72</v>
      </c>
      <c r="H44">
        <v>0.3</v>
      </c>
      <c r="I44">
        <v>-0.47</v>
      </c>
      <c r="J44">
        <v>2.58</v>
      </c>
      <c r="K44">
        <v>0.25</v>
      </c>
    </row>
    <row r="45" spans="1:11" x14ac:dyDescent="0.2">
      <c r="A45" s="16">
        <v>34242</v>
      </c>
      <c r="B45" s="18">
        <v>-4.8502099999999997</v>
      </c>
      <c r="C45" s="8">
        <f t="shared" si="3"/>
        <v>-5.1102099999999995</v>
      </c>
      <c r="D45" s="8"/>
      <c r="E45" s="23"/>
      <c r="G45">
        <v>-0.12</v>
      </c>
      <c r="H45">
        <v>3.12</v>
      </c>
      <c r="I45">
        <v>-0.48</v>
      </c>
      <c r="J45">
        <v>3.4</v>
      </c>
      <c r="K45">
        <v>0.26</v>
      </c>
    </row>
    <row r="46" spans="1:11" x14ac:dyDescent="0.2">
      <c r="A46" s="16">
        <v>34273</v>
      </c>
      <c r="B46" s="18">
        <v>3.44828</v>
      </c>
      <c r="C46" s="8">
        <f t="shared" si="3"/>
        <v>3.2282799999999998</v>
      </c>
      <c r="D46" s="8"/>
      <c r="E46" s="23"/>
      <c r="G46">
        <v>1.41</v>
      </c>
      <c r="H46">
        <v>1.44</v>
      </c>
      <c r="I46">
        <v>-1.57</v>
      </c>
      <c r="J46">
        <v>-2.71</v>
      </c>
      <c r="K46">
        <v>0.22</v>
      </c>
    </row>
    <row r="47" spans="1:11" x14ac:dyDescent="0.2">
      <c r="A47" s="16">
        <v>34303</v>
      </c>
      <c r="B47" s="18">
        <v>0</v>
      </c>
      <c r="C47" s="8">
        <f t="shared" si="3"/>
        <v>-0.25</v>
      </c>
      <c r="D47" s="8"/>
      <c r="E47" s="23"/>
      <c r="G47">
        <v>-1.89</v>
      </c>
      <c r="H47">
        <v>-1.41</v>
      </c>
      <c r="I47">
        <v>-0.25</v>
      </c>
      <c r="J47">
        <v>-4.71</v>
      </c>
      <c r="K47">
        <v>0.25</v>
      </c>
    </row>
    <row r="48" spans="1:11" x14ac:dyDescent="0.2">
      <c r="A48" s="16">
        <v>34334</v>
      </c>
      <c r="B48" s="18">
        <v>-5.3623200000000004</v>
      </c>
      <c r="C48" s="8">
        <f t="shared" si="3"/>
        <v>-5.5923200000000008</v>
      </c>
      <c r="D48" s="8"/>
      <c r="E48" s="23"/>
      <c r="G48">
        <v>1.64</v>
      </c>
      <c r="H48">
        <v>1.23</v>
      </c>
      <c r="I48">
        <v>0.57999999999999996</v>
      </c>
      <c r="J48">
        <v>2.29</v>
      </c>
      <c r="K48">
        <v>0.23</v>
      </c>
    </row>
    <row r="49" spans="1:11" x14ac:dyDescent="0.2">
      <c r="A49" s="16">
        <v>34365</v>
      </c>
      <c r="B49" s="18">
        <v>-0.76570000000000005</v>
      </c>
      <c r="C49" s="8">
        <f t="shared" si="3"/>
        <v>-1.0157</v>
      </c>
      <c r="D49" s="8"/>
      <c r="E49" s="23"/>
      <c r="G49">
        <v>2.87</v>
      </c>
      <c r="H49">
        <v>0.13</v>
      </c>
      <c r="I49">
        <v>2.11</v>
      </c>
      <c r="J49">
        <v>0.01</v>
      </c>
      <c r="K49">
        <v>0.25</v>
      </c>
    </row>
    <row r="50" spans="1:11" x14ac:dyDescent="0.2">
      <c r="A50" s="16">
        <v>34393</v>
      </c>
      <c r="B50" s="18">
        <v>-4.6296299999999997</v>
      </c>
      <c r="C50" s="8">
        <f t="shared" si="3"/>
        <v>-4.8396299999999997</v>
      </c>
      <c r="D50" s="8"/>
      <c r="E50" s="23"/>
      <c r="G50">
        <v>-2.5499999999999998</v>
      </c>
      <c r="H50">
        <v>2.72</v>
      </c>
      <c r="I50">
        <v>-1.41</v>
      </c>
      <c r="J50">
        <v>-0.26</v>
      </c>
      <c r="K50">
        <v>0.21</v>
      </c>
    </row>
    <row r="51" spans="1:11" x14ac:dyDescent="0.2">
      <c r="A51" s="16">
        <v>34424</v>
      </c>
      <c r="B51" s="18">
        <v>3.07443</v>
      </c>
      <c r="C51" s="8">
        <f t="shared" si="3"/>
        <v>2.80443</v>
      </c>
      <c r="D51" s="8"/>
      <c r="E51" s="23"/>
      <c r="G51">
        <v>-4.78</v>
      </c>
      <c r="H51">
        <v>-0.96</v>
      </c>
      <c r="I51">
        <v>1.34</v>
      </c>
      <c r="J51">
        <v>-1.32</v>
      </c>
      <c r="K51">
        <v>0.27</v>
      </c>
    </row>
    <row r="52" spans="1:11" x14ac:dyDescent="0.2">
      <c r="A52" s="16">
        <v>34454</v>
      </c>
      <c r="B52" s="18">
        <v>1.0989</v>
      </c>
      <c r="C52" s="8">
        <f t="shared" si="3"/>
        <v>0.82889999999999997</v>
      </c>
      <c r="D52" s="8"/>
      <c r="E52" s="23"/>
      <c r="G52">
        <v>0.68</v>
      </c>
      <c r="H52">
        <v>-0.9</v>
      </c>
      <c r="I52">
        <v>1.69</v>
      </c>
      <c r="J52">
        <v>0.41</v>
      </c>
      <c r="K52">
        <v>0.27</v>
      </c>
    </row>
    <row r="53" spans="1:11" x14ac:dyDescent="0.2">
      <c r="A53" s="16">
        <v>34485</v>
      </c>
      <c r="B53" s="18">
        <v>0</v>
      </c>
      <c r="C53" s="8">
        <f t="shared" si="3"/>
        <v>-0.32</v>
      </c>
      <c r="D53" s="8"/>
      <c r="E53" s="23"/>
      <c r="G53">
        <v>0.56999999999999995</v>
      </c>
      <c r="H53">
        <v>-2.0099999999999998</v>
      </c>
      <c r="I53">
        <v>0.18</v>
      </c>
      <c r="J53">
        <v>-2.19</v>
      </c>
      <c r="K53">
        <v>0.32</v>
      </c>
    </row>
    <row r="54" spans="1:11" x14ac:dyDescent="0.2">
      <c r="A54" s="16">
        <v>34515</v>
      </c>
      <c r="B54" s="18">
        <v>0</v>
      </c>
      <c r="C54" s="8">
        <f t="shared" si="3"/>
        <v>-0.31</v>
      </c>
      <c r="D54" s="8"/>
      <c r="E54" s="23"/>
      <c r="G54">
        <v>-3.03</v>
      </c>
      <c r="H54">
        <v>-0.49</v>
      </c>
      <c r="I54">
        <v>1.66</v>
      </c>
      <c r="J54">
        <v>-0.83</v>
      </c>
      <c r="K54">
        <v>0.31</v>
      </c>
    </row>
    <row r="55" spans="1:11" x14ac:dyDescent="0.2">
      <c r="A55" s="16">
        <v>34546</v>
      </c>
      <c r="B55" s="18">
        <v>21.739129999999999</v>
      </c>
      <c r="C55" s="8">
        <f t="shared" si="3"/>
        <v>21.459129999999998</v>
      </c>
      <c r="D55" s="8"/>
      <c r="E55" s="23"/>
      <c r="G55">
        <v>2.81</v>
      </c>
      <c r="H55">
        <v>-1.77</v>
      </c>
      <c r="I55">
        <v>0.98</v>
      </c>
      <c r="J55">
        <v>0.19</v>
      </c>
      <c r="K55">
        <v>0.28000000000000003</v>
      </c>
    </row>
    <row r="56" spans="1:11" x14ac:dyDescent="0.2">
      <c r="A56" s="16">
        <v>34577</v>
      </c>
      <c r="B56" s="18">
        <v>-2.5510199999999998</v>
      </c>
      <c r="C56" s="8">
        <f t="shared" si="3"/>
        <v>-2.9210199999999999</v>
      </c>
      <c r="D56" s="8"/>
      <c r="E56" s="23"/>
      <c r="G56">
        <v>4.01</v>
      </c>
      <c r="H56">
        <v>1.44</v>
      </c>
      <c r="I56">
        <v>-3.47</v>
      </c>
      <c r="J56">
        <v>1.54</v>
      </c>
      <c r="K56">
        <v>0.37</v>
      </c>
    </row>
    <row r="57" spans="1:11" x14ac:dyDescent="0.2">
      <c r="A57" s="16">
        <v>34607</v>
      </c>
      <c r="B57" s="18">
        <v>-0.78534000000000004</v>
      </c>
      <c r="C57" s="8">
        <f t="shared" si="3"/>
        <v>-1.15534</v>
      </c>
      <c r="D57" s="8"/>
      <c r="E57" s="23"/>
      <c r="G57">
        <v>-2.31</v>
      </c>
      <c r="H57">
        <v>2.68</v>
      </c>
      <c r="I57">
        <v>-1.8</v>
      </c>
      <c r="J57">
        <v>1.31</v>
      </c>
      <c r="K57">
        <v>0.37</v>
      </c>
    </row>
    <row r="58" spans="1:11" x14ac:dyDescent="0.2">
      <c r="A58" s="16">
        <v>34638</v>
      </c>
      <c r="B58" s="18">
        <v>6.8601599999999996</v>
      </c>
      <c r="C58" s="8">
        <f t="shared" si="3"/>
        <v>6.4801599999999997</v>
      </c>
      <c r="D58" s="8"/>
      <c r="E58" s="23"/>
      <c r="G58">
        <v>1.34</v>
      </c>
      <c r="H58">
        <v>-2.21</v>
      </c>
      <c r="I58">
        <v>-2.36</v>
      </c>
      <c r="J58">
        <v>1.47</v>
      </c>
      <c r="K58">
        <v>0.38</v>
      </c>
    </row>
    <row r="59" spans="1:11" x14ac:dyDescent="0.2">
      <c r="A59" s="16">
        <v>34668</v>
      </c>
      <c r="B59" s="18">
        <v>1.35802</v>
      </c>
      <c r="C59" s="8">
        <f t="shared" si="3"/>
        <v>0.98802000000000001</v>
      </c>
      <c r="D59" s="8"/>
      <c r="E59" s="23"/>
      <c r="G59">
        <v>-4.04</v>
      </c>
      <c r="H59">
        <v>-0.16</v>
      </c>
      <c r="I59">
        <v>-0.05</v>
      </c>
      <c r="J59">
        <v>-0.19</v>
      </c>
      <c r="K59">
        <v>0.37</v>
      </c>
    </row>
    <row r="60" spans="1:11" x14ac:dyDescent="0.2">
      <c r="A60" s="16">
        <v>34699</v>
      </c>
      <c r="B60" s="18">
        <v>-0.60901000000000005</v>
      </c>
      <c r="C60" s="8">
        <f t="shared" si="3"/>
        <v>-1.04901</v>
      </c>
      <c r="D60" s="8"/>
      <c r="E60" s="23"/>
      <c r="G60">
        <v>0.87</v>
      </c>
      <c r="H60">
        <v>0.04</v>
      </c>
      <c r="I60">
        <v>0.28000000000000003</v>
      </c>
      <c r="J60">
        <v>3.5</v>
      </c>
      <c r="K60">
        <v>0.44</v>
      </c>
    </row>
    <row r="61" spans="1:11" x14ac:dyDescent="0.2">
      <c r="A61" s="16">
        <v>34730</v>
      </c>
      <c r="B61" s="18">
        <v>20.588239999999999</v>
      </c>
      <c r="C61" s="8">
        <f t="shared" si="3"/>
        <v>20.168239999999997</v>
      </c>
      <c r="D61" s="8"/>
      <c r="E61" s="23"/>
      <c r="G61">
        <v>1.79</v>
      </c>
      <c r="H61">
        <v>-2.95</v>
      </c>
      <c r="I61">
        <v>1.66</v>
      </c>
      <c r="J61">
        <v>-1.83</v>
      </c>
      <c r="K61">
        <v>0.42</v>
      </c>
    </row>
    <row r="62" spans="1:11" x14ac:dyDescent="0.2">
      <c r="A62" s="16">
        <v>34758</v>
      </c>
      <c r="B62" s="18">
        <v>-9.4512199999999993</v>
      </c>
      <c r="C62" s="8">
        <f t="shared" si="3"/>
        <v>-9.8512199999999996</v>
      </c>
      <c r="D62" s="8"/>
      <c r="E62" s="23"/>
      <c r="G62">
        <v>3.62</v>
      </c>
      <c r="H62">
        <v>-0.33</v>
      </c>
      <c r="I62">
        <v>0.38</v>
      </c>
      <c r="J62">
        <v>-0.34</v>
      </c>
      <c r="K62">
        <v>0.4</v>
      </c>
    </row>
    <row r="63" spans="1:11" x14ac:dyDescent="0.2">
      <c r="A63" s="16">
        <v>34789</v>
      </c>
      <c r="B63" s="18">
        <v>1.6835</v>
      </c>
      <c r="C63" s="8">
        <f t="shared" si="3"/>
        <v>1.2235</v>
      </c>
      <c r="D63" s="8"/>
      <c r="E63" s="23"/>
      <c r="G63">
        <v>2.19</v>
      </c>
      <c r="H63">
        <v>-0.37</v>
      </c>
      <c r="I63">
        <v>-2.0699999999999998</v>
      </c>
      <c r="J63">
        <v>0.36</v>
      </c>
      <c r="K63">
        <v>0.46</v>
      </c>
    </row>
    <row r="64" spans="1:11" x14ac:dyDescent="0.2">
      <c r="A64" s="16">
        <v>34819</v>
      </c>
      <c r="B64" s="18">
        <v>-4.6357600000000003</v>
      </c>
      <c r="C64" s="8">
        <f t="shared" si="3"/>
        <v>-5.0757600000000007</v>
      </c>
      <c r="D64" s="8"/>
      <c r="E64" s="23"/>
      <c r="G64">
        <v>2.12</v>
      </c>
      <c r="H64">
        <v>-0.41</v>
      </c>
      <c r="I64">
        <v>1.71</v>
      </c>
      <c r="J64">
        <v>1.82</v>
      </c>
      <c r="K64">
        <v>0.44</v>
      </c>
    </row>
    <row r="65" spans="1:11" x14ac:dyDescent="0.2">
      <c r="A65" s="16">
        <v>34850</v>
      </c>
      <c r="B65" s="18">
        <v>5.0925900000000004</v>
      </c>
      <c r="C65" s="8">
        <f t="shared" si="3"/>
        <v>4.5525900000000004</v>
      </c>
      <c r="D65" s="8"/>
      <c r="E65" s="23"/>
      <c r="G65">
        <v>2.9</v>
      </c>
      <c r="H65">
        <v>-2.21</v>
      </c>
      <c r="I65">
        <v>1.87</v>
      </c>
      <c r="J65">
        <v>-0.44</v>
      </c>
      <c r="K65">
        <v>0.54</v>
      </c>
    </row>
    <row r="66" spans="1:11" x14ac:dyDescent="0.2">
      <c r="A66" s="16">
        <v>34880</v>
      </c>
      <c r="B66" s="18">
        <v>3.30396</v>
      </c>
      <c r="C66" s="8">
        <f t="shared" si="3"/>
        <v>2.8339600000000003</v>
      </c>
      <c r="D66" s="8"/>
      <c r="E66" s="23"/>
      <c r="G66">
        <v>2.72</v>
      </c>
      <c r="H66">
        <v>3.08</v>
      </c>
      <c r="I66">
        <v>-2.98</v>
      </c>
      <c r="J66">
        <v>2.9</v>
      </c>
      <c r="K66">
        <v>0.47</v>
      </c>
    </row>
    <row r="67" spans="1:11" x14ac:dyDescent="0.2">
      <c r="A67" s="16">
        <v>34911</v>
      </c>
      <c r="B67" s="18">
        <v>5.5437099999999999</v>
      </c>
      <c r="C67" s="8">
        <f t="shared" si="3"/>
        <v>5.0937099999999997</v>
      </c>
      <c r="D67" s="8"/>
      <c r="E67" s="23"/>
      <c r="G67">
        <v>3.72</v>
      </c>
      <c r="H67">
        <v>2.2200000000000002</v>
      </c>
      <c r="I67">
        <v>-2.2200000000000002</v>
      </c>
      <c r="J67">
        <v>2.5499999999999998</v>
      </c>
      <c r="K67">
        <v>0.45</v>
      </c>
    </row>
    <row r="68" spans="1:11" x14ac:dyDescent="0.2">
      <c r="A68" s="16">
        <v>34942</v>
      </c>
      <c r="B68" s="18">
        <v>3.0303</v>
      </c>
      <c r="C68" s="8">
        <f t="shared" si="3"/>
        <v>2.5602999999999998</v>
      </c>
      <c r="D68" s="8"/>
      <c r="E68" s="23"/>
      <c r="G68">
        <v>0.55000000000000004</v>
      </c>
      <c r="H68">
        <v>1.84</v>
      </c>
      <c r="I68">
        <v>1.93</v>
      </c>
      <c r="J68">
        <v>0.08</v>
      </c>
      <c r="K68">
        <v>0.47</v>
      </c>
    </row>
    <row r="69" spans="1:11" x14ac:dyDescent="0.2">
      <c r="A69" s="16">
        <v>34972</v>
      </c>
      <c r="B69" s="18">
        <v>15.294119999999999</v>
      </c>
      <c r="C69" s="8">
        <f t="shared" si="3"/>
        <v>14.86412</v>
      </c>
      <c r="D69" s="8"/>
      <c r="E69" s="23"/>
      <c r="G69">
        <v>3.35</v>
      </c>
      <c r="H69">
        <v>-2.0699999999999998</v>
      </c>
      <c r="I69">
        <v>-0.93</v>
      </c>
      <c r="J69">
        <v>2.73</v>
      </c>
      <c r="K69">
        <v>0.43</v>
      </c>
    </row>
    <row r="70" spans="1:11" x14ac:dyDescent="0.2">
      <c r="A70" s="16">
        <v>35003</v>
      </c>
      <c r="B70" s="18">
        <v>0.34014</v>
      </c>
      <c r="C70" s="8">
        <f t="shared" si="3"/>
        <v>-0.12985999999999998</v>
      </c>
      <c r="D70" s="8"/>
      <c r="E70" s="23"/>
      <c r="G70">
        <v>-1.52</v>
      </c>
      <c r="H70">
        <v>-3.94</v>
      </c>
      <c r="I70">
        <v>-0.1</v>
      </c>
      <c r="J70">
        <v>4.1399999999999997</v>
      </c>
      <c r="K70">
        <v>0.47</v>
      </c>
    </row>
    <row r="71" spans="1:11" x14ac:dyDescent="0.2">
      <c r="A71" s="16">
        <v>35033</v>
      </c>
      <c r="B71" s="18">
        <v>6.1017000000000001</v>
      </c>
      <c r="C71" s="8">
        <f t="shared" ref="C71:C134" si="4">B71-K71</f>
        <v>5.6817000000000002</v>
      </c>
      <c r="D71" s="8"/>
      <c r="E71" s="23"/>
      <c r="G71">
        <v>3.95</v>
      </c>
      <c r="H71">
        <v>-0.81</v>
      </c>
      <c r="I71">
        <v>0.33</v>
      </c>
      <c r="J71">
        <v>-0.61</v>
      </c>
      <c r="K71">
        <v>0.42</v>
      </c>
    </row>
    <row r="72" spans="1:11" x14ac:dyDescent="0.2">
      <c r="A72" s="16">
        <v>35064</v>
      </c>
      <c r="B72" s="18">
        <v>2.5559099999999999</v>
      </c>
      <c r="C72" s="8">
        <f t="shared" si="4"/>
        <v>2.0659099999999997</v>
      </c>
      <c r="D72" s="8"/>
      <c r="E72" s="23"/>
      <c r="G72">
        <v>1.03</v>
      </c>
      <c r="H72">
        <v>0.38</v>
      </c>
      <c r="I72">
        <v>1.39</v>
      </c>
      <c r="J72">
        <v>2.56</v>
      </c>
      <c r="K72">
        <v>0.49</v>
      </c>
    </row>
    <row r="73" spans="1:11" x14ac:dyDescent="0.2">
      <c r="A73" s="16">
        <v>35095</v>
      </c>
      <c r="B73" s="18">
        <v>-0.62304999999999999</v>
      </c>
      <c r="C73" s="8">
        <f t="shared" si="4"/>
        <v>-1.05305</v>
      </c>
      <c r="D73" s="8"/>
      <c r="E73" s="23"/>
      <c r="G73">
        <v>2.2599999999999998</v>
      </c>
      <c r="H73">
        <v>-2.4900000000000002</v>
      </c>
      <c r="I73">
        <v>0.41</v>
      </c>
      <c r="J73">
        <v>0.56000000000000005</v>
      </c>
      <c r="K73">
        <v>0.43</v>
      </c>
    </row>
    <row r="74" spans="1:11" x14ac:dyDescent="0.2">
      <c r="A74" s="16">
        <v>35124</v>
      </c>
      <c r="B74" s="18">
        <v>11.285270000000001</v>
      </c>
      <c r="C74" s="8">
        <f t="shared" si="4"/>
        <v>10.89527</v>
      </c>
      <c r="D74" s="8"/>
      <c r="E74" s="23"/>
      <c r="G74">
        <v>1.33</v>
      </c>
      <c r="H74">
        <v>2.04</v>
      </c>
      <c r="I74">
        <v>-2.3199999999999998</v>
      </c>
      <c r="J74">
        <v>0.57999999999999996</v>
      </c>
      <c r="K74">
        <v>0.39</v>
      </c>
    </row>
    <row r="75" spans="1:11" x14ac:dyDescent="0.2">
      <c r="A75" s="16">
        <v>35155</v>
      </c>
      <c r="B75" s="18">
        <v>-4.6478900000000003</v>
      </c>
      <c r="C75" s="8">
        <f t="shared" si="4"/>
        <v>-5.03789</v>
      </c>
      <c r="D75" s="8"/>
      <c r="E75" s="23"/>
      <c r="G75">
        <v>0.73</v>
      </c>
      <c r="H75">
        <v>1.3</v>
      </c>
      <c r="I75">
        <v>1.28</v>
      </c>
      <c r="J75">
        <v>-1.89</v>
      </c>
      <c r="K75">
        <v>0.39</v>
      </c>
    </row>
    <row r="76" spans="1:11" x14ac:dyDescent="0.2">
      <c r="A76" s="16">
        <v>35185</v>
      </c>
      <c r="B76" s="18">
        <v>-1.0339700000000001</v>
      </c>
      <c r="C76" s="8">
        <f t="shared" si="4"/>
        <v>-1.49397</v>
      </c>
      <c r="D76" s="8"/>
      <c r="E76" s="23"/>
      <c r="G76">
        <v>2.06</v>
      </c>
      <c r="H76">
        <v>4.8899999999999997</v>
      </c>
      <c r="I76">
        <v>-4.05</v>
      </c>
      <c r="J76">
        <v>-0.92</v>
      </c>
      <c r="K76">
        <v>0.46</v>
      </c>
    </row>
    <row r="77" spans="1:11" x14ac:dyDescent="0.2">
      <c r="A77" s="16">
        <v>35216</v>
      </c>
      <c r="B77" s="18">
        <v>-8.9552200000000006</v>
      </c>
      <c r="C77" s="8">
        <f t="shared" si="4"/>
        <v>-9.3752200000000006</v>
      </c>
      <c r="D77" s="8"/>
      <c r="E77" s="23"/>
      <c r="G77">
        <v>2.37</v>
      </c>
      <c r="H77">
        <v>3.17</v>
      </c>
      <c r="I77">
        <v>-1.4</v>
      </c>
      <c r="J77">
        <v>1.6</v>
      </c>
      <c r="K77">
        <v>0.42</v>
      </c>
    </row>
    <row r="78" spans="1:11" x14ac:dyDescent="0.2">
      <c r="A78" s="16">
        <v>35246</v>
      </c>
      <c r="B78" s="18">
        <v>0.65573999999999999</v>
      </c>
      <c r="C78" s="8">
        <f t="shared" si="4"/>
        <v>0.25573999999999997</v>
      </c>
      <c r="D78" s="8"/>
      <c r="E78" s="23"/>
      <c r="G78">
        <v>-1.1399999999999999</v>
      </c>
      <c r="H78">
        <v>-3.67</v>
      </c>
      <c r="I78">
        <v>1.96</v>
      </c>
      <c r="J78">
        <v>0.96</v>
      </c>
      <c r="K78">
        <v>0.4</v>
      </c>
    </row>
    <row r="79" spans="1:11" x14ac:dyDescent="0.2">
      <c r="A79" s="16">
        <v>35277</v>
      </c>
      <c r="B79" s="18">
        <v>0.65146999999999999</v>
      </c>
      <c r="C79" s="8">
        <f t="shared" si="4"/>
        <v>0.20146999999999998</v>
      </c>
      <c r="D79" s="8"/>
      <c r="E79" s="23"/>
      <c r="G79">
        <v>-5.97</v>
      </c>
      <c r="H79">
        <v>-3.57</v>
      </c>
      <c r="I79">
        <v>4.38</v>
      </c>
      <c r="J79">
        <v>-0.14000000000000001</v>
      </c>
      <c r="K79">
        <v>0.45</v>
      </c>
    </row>
    <row r="80" spans="1:11" x14ac:dyDescent="0.2">
      <c r="A80" s="16">
        <v>35308</v>
      </c>
      <c r="B80" s="18">
        <v>1.2945</v>
      </c>
      <c r="C80" s="8">
        <f t="shared" si="4"/>
        <v>0.88450000000000006</v>
      </c>
      <c r="D80" s="8"/>
      <c r="E80" s="23"/>
      <c r="G80">
        <v>2.77</v>
      </c>
      <c r="H80">
        <v>2.2999999999999998</v>
      </c>
      <c r="I80">
        <v>-0.56999999999999995</v>
      </c>
      <c r="J80">
        <v>-0.12</v>
      </c>
      <c r="K80">
        <v>0.41</v>
      </c>
    </row>
    <row r="81" spans="1:11" x14ac:dyDescent="0.2">
      <c r="A81" s="16">
        <v>35338</v>
      </c>
      <c r="B81" s="18">
        <v>2.7156500000000001</v>
      </c>
      <c r="C81" s="8">
        <f t="shared" si="4"/>
        <v>2.2756500000000002</v>
      </c>
      <c r="D81" s="8"/>
      <c r="E81" s="23"/>
      <c r="G81">
        <v>5.01</v>
      </c>
      <c r="H81">
        <v>-0.81</v>
      </c>
      <c r="I81">
        <v>-3.78</v>
      </c>
      <c r="J81">
        <v>2.69</v>
      </c>
      <c r="K81">
        <v>0.44</v>
      </c>
    </row>
    <row r="82" spans="1:11" x14ac:dyDescent="0.2">
      <c r="A82" s="16">
        <v>35369</v>
      </c>
      <c r="B82" s="18">
        <v>0.77759999999999996</v>
      </c>
      <c r="C82" s="8">
        <f t="shared" si="4"/>
        <v>0.35759999999999997</v>
      </c>
      <c r="D82" s="8"/>
      <c r="E82" s="23"/>
      <c r="G82">
        <v>0.87</v>
      </c>
      <c r="H82">
        <v>-4.1100000000000003</v>
      </c>
      <c r="I82">
        <v>4.82</v>
      </c>
      <c r="J82">
        <v>3.9</v>
      </c>
      <c r="K82">
        <v>0.42</v>
      </c>
    </row>
    <row r="83" spans="1:11" x14ac:dyDescent="0.2">
      <c r="A83" s="16">
        <v>35399</v>
      </c>
      <c r="B83" s="18">
        <v>2.4691399999999999</v>
      </c>
      <c r="C83" s="8">
        <f t="shared" si="4"/>
        <v>2.0591399999999997</v>
      </c>
      <c r="D83" s="8"/>
      <c r="E83" s="23"/>
      <c r="G83">
        <v>6.25</v>
      </c>
      <c r="H83">
        <v>-3.59</v>
      </c>
      <c r="I83">
        <v>0.18</v>
      </c>
      <c r="J83">
        <v>-2.23</v>
      </c>
      <c r="K83">
        <v>0.41</v>
      </c>
    </row>
    <row r="84" spans="1:11" x14ac:dyDescent="0.2">
      <c r="A84" s="16">
        <v>35430</v>
      </c>
      <c r="B84" s="18">
        <v>2.7108400000000001</v>
      </c>
      <c r="C84" s="8">
        <f t="shared" si="4"/>
        <v>2.2508400000000002</v>
      </c>
      <c r="D84" s="8"/>
      <c r="E84" s="23"/>
      <c r="G84">
        <v>-1.7</v>
      </c>
      <c r="H84">
        <v>3.07</v>
      </c>
      <c r="I84">
        <v>0.98</v>
      </c>
      <c r="J84">
        <v>0.59</v>
      </c>
      <c r="K84">
        <v>0.46</v>
      </c>
    </row>
    <row r="85" spans="1:11" x14ac:dyDescent="0.2">
      <c r="A85" s="16">
        <v>35461</v>
      </c>
      <c r="B85" s="18">
        <v>2.0527899999999999</v>
      </c>
      <c r="C85" s="8">
        <f t="shared" si="4"/>
        <v>1.6027899999999999</v>
      </c>
      <c r="D85" s="8"/>
      <c r="E85" s="23"/>
      <c r="G85">
        <v>4.99</v>
      </c>
      <c r="H85">
        <v>-1.53</v>
      </c>
      <c r="I85">
        <v>-2.34</v>
      </c>
      <c r="J85">
        <v>1.94</v>
      </c>
      <c r="K85">
        <v>0.45</v>
      </c>
    </row>
    <row r="86" spans="1:11" x14ac:dyDescent="0.2">
      <c r="A86" s="16">
        <v>35489</v>
      </c>
      <c r="B86" s="18">
        <v>2.0114899999999998</v>
      </c>
      <c r="C86" s="8">
        <f t="shared" si="4"/>
        <v>1.6214899999999997</v>
      </c>
      <c r="D86" s="8"/>
      <c r="E86" s="23"/>
      <c r="G86">
        <v>-0.49</v>
      </c>
      <c r="H86">
        <v>-2.58</v>
      </c>
      <c r="I86">
        <v>4.7300000000000004</v>
      </c>
      <c r="J86">
        <v>-2.04</v>
      </c>
      <c r="K86">
        <v>0.39</v>
      </c>
    </row>
    <row r="87" spans="1:11" x14ac:dyDescent="0.2">
      <c r="A87" s="16">
        <v>35520</v>
      </c>
      <c r="B87" s="18">
        <v>1.97183</v>
      </c>
      <c r="C87" s="8">
        <f t="shared" si="4"/>
        <v>1.54183</v>
      </c>
      <c r="D87" s="8"/>
      <c r="E87" s="23"/>
      <c r="G87">
        <v>-5.03</v>
      </c>
      <c r="H87">
        <v>-0.32</v>
      </c>
      <c r="I87">
        <v>3.87</v>
      </c>
      <c r="J87">
        <v>0.98</v>
      </c>
      <c r="K87">
        <v>0.43</v>
      </c>
    </row>
    <row r="88" spans="1:11" x14ac:dyDescent="0.2">
      <c r="A88" s="16">
        <v>35550</v>
      </c>
      <c r="B88" s="18">
        <v>4.9723800000000002</v>
      </c>
      <c r="C88" s="8">
        <f t="shared" si="4"/>
        <v>4.5423800000000005</v>
      </c>
      <c r="D88" s="8"/>
      <c r="E88" s="23"/>
      <c r="G88">
        <v>4.04</v>
      </c>
      <c r="H88">
        <v>-5.17</v>
      </c>
      <c r="I88">
        <v>-0.99</v>
      </c>
      <c r="J88">
        <v>4.8899999999999997</v>
      </c>
      <c r="K88">
        <v>0.43</v>
      </c>
    </row>
    <row r="89" spans="1:11" x14ac:dyDescent="0.2">
      <c r="A89" s="16">
        <v>35581</v>
      </c>
      <c r="B89" s="18">
        <v>13.1579</v>
      </c>
      <c r="C89" s="8">
        <f t="shared" si="4"/>
        <v>12.667899999999999</v>
      </c>
      <c r="D89" s="8"/>
      <c r="E89" s="23"/>
      <c r="G89">
        <v>6.74</v>
      </c>
      <c r="H89">
        <v>4.8099999999999996</v>
      </c>
      <c r="I89">
        <v>-4.4000000000000004</v>
      </c>
      <c r="J89">
        <v>-5.19</v>
      </c>
      <c r="K89">
        <v>0.49</v>
      </c>
    </row>
    <row r="90" spans="1:11" x14ac:dyDescent="0.2">
      <c r="A90" s="16">
        <v>35611</v>
      </c>
      <c r="B90" s="18">
        <v>9.7674400000000006</v>
      </c>
      <c r="C90" s="8">
        <f t="shared" si="4"/>
        <v>9.3974400000000013</v>
      </c>
      <c r="D90" s="8"/>
      <c r="E90" s="23"/>
      <c r="G90">
        <v>4.0999999999999996</v>
      </c>
      <c r="H90">
        <v>1.47</v>
      </c>
      <c r="I90">
        <v>0.69</v>
      </c>
      <c r="J90">
        <v>2.59</v>
      </c>
      <c r="K90">
        <v>0.37</v>
      </c>
    </row>
    <row r="91" spans="1:11" x14ac:dyDescent="0.2">
      <c r="A91" s="16">
        <v>35642</v>
      </c>
      <c r="B91" s="18">
        <v>0</v>
      </c>
      <c r="C91" s="8">
        <f t="shared" si="4"/>
        <v>-0.43</v>
      </c>
      <c r="D91" s="8"/>
      <c r="E91" s="23"/>
      <c r="G91">
        <v>7.33</v>
      </c>
      <c r="H91">
        <v>-2.44</v>
      </c>
      <c r="I91">
        <v>-0.34</v>
      </c>
      <c r="J91">
        <v>3.84</v>
      </c>
      <c r="K91">
        <v>0.43</v>
      </c>
    </row>
    <row r="92" spans="1:11" x14ac:dyDescent="0.2">
      <c r="A92" s="16">
        <v>35673</v>
      </c>
      <c r="B92" s="18">
        <v>-12.076269999999999</v>
      </c>
      <c r="C92" s="8">
        <f t="shared" si="4"/>
        <v>-12.486269999999999</v>
      </c>
      <c r="D92" s="8"/>
      <c r="E92" s="23"/>
      <c r="G92">
        <v>-4.1500000000000004</v>
      </c>
      <c r="H92">
        <v>7.47</v>
      </c>
      <c r="I92">
        <v>1.07</v>
      </c>
      <c r="J92">
        <v>-2.52</v>
      </c>
      <c r="K92">
        <v>0.41</v>
      </c>
    </row>
    <row r="93" spans="1:11" x14ac:dyDescent="0.2">
      <c r="A93" s="16">
        <v>35703</v>
      </c>
      <c r="B93" s="18">
        <v>7.95181</v>
      </c>
      <c r="C93" s="8">
        <f t="shared" si="4"/>
        <v>7.5118099999999997</v>
      </c>
      <c r="D93" s="8"/>
      <c r="E93" s="23"/>
      <c r="G93">
        <v>5.35</v>
      </c>
      <c r="H93">
        <v>2.65</v>
      </c>
      <c r="I93">
        <v>-0.18</v>
      </c>
      <c r="J93">
        <v>1.45</v>
      </c>
      <c r="K93">
        <v>0.44</v>
      </c>
    </row>
    <row r="94" spans="1:11" x14ac:dyDescent="0.2">
      <c r="A94" s="16">
        <v>35734</v>
      </c>
      <c r="B94" s="18">
        <v>-2.4553600000000002</v>
      </c>
      <c r="C94" s="8">
        <f t="shared" si="4"/>
        <v>-2.8753600000000001</v>
      </c>
      <c r="D94" s="8"/>
      <c r="E94" s="23"/>
      <c r="G94">
        <v>-3.79</v>
      </c>
      <c r="H94">
        <v>-0.8</v>
      </c>
      <c r="I94">
        <v>2.2000000000000002</v>
      </c>
      <c r="J94">
        <v>-0.43</v>
      </c>
      <c r="K94">
        <v>0.42</v>
      </c>
    </row>
    <row r="95" spans="1:11" x14ac:dyDescent="0.2">
      <c r="A95" s="16">
        <v>35764</v>
      </c>
      <c r="B95" s="18">
        <v>3.66133</v>
      </c>
      <c r="C95" s="8">
        <f t="shared" si="4"/>
        <v>3.2713299999999998</v>
      </c>
      <c r="D95" s="8"/>
      <c r="E95" s="23"/>
      <c r="G95">
        <v>2.99</v>
      </c>
      <c r="H95">
        <v>-5.07</v>
      </c>
      <c r="I95">
        <v>1.02</v>
      </c>
      <c r="J95">
        <v>0.28000000000000003</v>
      </c>
      <c r="K95">
        <v>0.39</v>
      </c>
    </row>
    <row r="96" spans="1:11" x14ac:dyDescent="0.2">
      <c r="A96" s="16">
        <v>35795</v>
      </c>
      <c r="B96" s="18">
        <v>1.54525</v>
      </c>
      <c r="C96" s="8">
        <f t="shared" si="4"/>
        <v>1.06525</v>
      </c>
      <c r="D96" s="8"/>
      <c r="E96" s="23"/>
      <c r="G96">
        <v>1.32</v>
      </c>
      <c r="H96">
        <v>-2.35</v>
      </c>
      <c r="I96">
        <v>3.77</v>
      </c>
      <c r="J96">
        <v>3.85</v>
      </c>
      <c r="K96">
        <v>0.48</v>
      </c>
    </row>
    <row r="97" spans="1:11" x14ac:dyDescent="0.2">
      <c r="A97" s="16">
        <v>35826</v>
      </c>
      <c r="B97" s="18">
        <v>9.3478300000000001</v>
      </c>
      <c r="C97" s="8">
        <f t="shared" si="4"/>
        <v>8.9178300000000004</v>
      </c>
      <c r="D97" s="8"/>
      <c r="E97" s="23"/>
      <c r="G97">
        <v>0.14000000000000001</v>
      </c>
      <c r="H97">
        <v>-1.06</v>
      </c>
      <c r="I97">
        <v>-1.78</v>
      </c>
      <c r="J97">
        <v>0.1</v>
      </c>
      <c r="K97">
        <v>0.43</v>
      </c>
    </row>
    <row r="98" spans="1:11" x14ac:dyDescent="0.2">
      <c r="A98" s="16">
        <v>35854</v>
      </c>
      <c r="B98" s="18">
        <v>10.93439</v>
      </c>
      <c r="C98" s="8">
        <f t="shared" si="4"/>
        <v>10.54439</v>
      </c>
      <c r="D98" s="8"/>
      <c r="E98" s="23"/>
      <c r="G98">
        <v>7.03</v>
      </c>
      <c r="H98">
        <v>0.26</v>
      </c>
      <c r="I98">
        <v>-0.72</v>
      </c>
      <c r="J98">
        <v>-1.1000000000000001</v>
      </c>
      <c r="K98">
        <v>0.39</v>
      </c>
    </row>
    <row r="99" spans="1:11" x14ac:dyDescent="0.2">
      <c r="A99" s="16">
        <v>35885</v>
      </c>
      <c r="B99" s="18">
        <v>20.430109999999999</v>
      </c>
      <c r="C99" s="8">
        <f t="shared" si="4"/>
        <v>20.040109999999999</v>
      </c>
      <c r="D99" s="8"/>
      <c r="E99" s="23"/>
      <c r="G99">
        <v>4.7699999999999996</v>
      </c>
      <c r="H99">
        <v>-1.17</v>
      </c>
      <c r="I99">
        <v>1.69</v>
      </c>
      <c r="J99">
        <v>2.14</v>
      </c>
      <c r="K99">
        <v>0.39</v>
      </c>
    </row>
    <row r="100" spans="1:11" x14ac:dyDescent="0.2">
      <c r="A100" s="16">
        <v>35915</v>
      </c>
      <c r="B100" s="18">
        <v>2.0833300000000001</v>
      </c>
      <c r="C100" s="8">
        <f t="shared" si="4"/>
        <v>1.6533300000000002</v>
      </c>
      <c r="D100" s="8"/>
      <c r="E100" s="23"/>
      <c r="G100">
        <v>0.73</v>
      </c>
      <c r="H100">
        <v>0.44</v>
      </c>
      <c r="I100">
        <v>0.34</v>
      </c>
      <c r="J100">
        <v>0.78</v>
      </c>
      <c r="K100">
        <v>0.43</v>
      </c>
    </row>
    <row r="101" spans="1:11" x14ac:dyDescent="0.2">
      <c r="A101" s="16">
        <v>35946</v>
      </c>
      <c r="B101" s="18">
        <v>3.0612200000000001</v>
      </c>
      <c r="C101" s="8">
        <f t="shared" si="4"/>
        <v>2.6612200000000001</v>
      </c>
      <c r="D101" s="8"/>
      <c r="E101" s="23"/>
      <c r="G101">
        <v>-3.06</v>
      </c>
      <c r="H101">
        <v>-3.55</v>
      </c>
      <c r="I101">
        <v>4.2</v>
      </c>
      <c r="J101">
        <v>1.89</v>
      </c>
      <c r="K101">
        <v>0.4</v>
      </c>
    </row>
    <row r="102" spans="1:11" x14ac:dyDescent="0.2">
      <c r="A102" s="16">
        <v>35976</v>
      </c>
      <c r="B102" s="18">
        <v>10.75672</v>
      </c>
      <c r="C102" s="8">
        <f t="shared" si="4"/>
        <v>10.346719999999999</v>
      </c>
      <c r="D102" s="8"/>
      <c r="E102" s="23"/>
      <c r="G102">
        <v>3.18</v>
      </c>
      <c r="H102">
        <v>-3.29</v>
      </c>
      <c r="I102">
        <v>-1.86</v>
      </c>
      <c r="J102">
        <v>7.26</v>
      </c>
      <c r="K102">
        <v>0.41</v>
      </c>
    </row>
    <row r="103" spans="1:11" x14ac:dyDescent="0.2">
      <c r="A103" s="16">
        <v>36007</v>
      </c>
      <c r="B103" s="18">
        <v>-10.471869999999999</v>
      </c>
      <c r="C103" s="8">
        <f t="shared" si="4"/>
        <v>-10.871869999999999</v>
      </c>
      <c r="D103" s="8"/>
      <c r="E103" s="23"/>
      <c r="G103">
        <v>-2.46</v>
      </c>
      <c r="H103">
        <v>-4.92</v>
      </c>
      <c r="I103">
        <v>-1.1599999999999999</v>
      </c>
      <c r="J103">
        <v>3.71</v>
      </c>
      <c r="K103">
        <v>0.4</v>
      </c>
    </row>
    <row r="104" spans="1:11" x14ac:dyDescent="0.2">
      <c r="A104" s="16">
        <v>36038</v>
      </c>
      <c r="B104" s="18">
        <v>-13.70088</v>
      </c>
      <c r="C104" s="8">
        <f t="shared" si="4"/>
        <v>-14.130879999999999</v>
      </c>
      <c r="D104" s="8"/>
      <c r="E104" s="23"/>
      <c r="G104">
        <v>-16.079999999999998</v>
      </c>
      <c r="H104">
        <v>-5.72</v>
      </c>
      <c r="I104">
        <v>5.29</v>
      </c>
      <c r="J104">
        <v>1.88</v>
      </c>
      <c r="K104">
        <v>0.43</v>
      </c>
    </row>
    <row r="105" spans="1:11" x14ac:dyDescent="0.2">
      <c r="A105" s="16">
        <v>36068</v>
      </c>
      <c r="B105" s="18">
        <v>-1.4876</v>
      </c>
      <c r="C105" s="8">
        <f t="shared" si="4"/>
        <v>-1.9476</v>
      </c>
      <c r="D105" s="8"/>
      <c r="E105" s="23"/>
      <c r="G105">
        <v>6.15</v>
      </c>
      <c r="H105">
        <v>-0.13</v>
      </c>
      <c r="I105">
        <v>-3.85</v>
      </c>
      <c r="J105">
        <v>-0.57999999999999996</v>
      </c>
      <c r="K105">
        <v>0.46</v>
      </c>
    </row>
    <row r="106" spans="1:11" x14ac:dyDescent="0.2">
      <c r="A106" s="16">
        <v>36099</v>
      </c>
      <c r="B106" s="18">
        <v>8.2214799999999997</v>
      </c>
      <c r="C106" s="8">
        <f t="shared" si="4"/>
        <v>7.9014799999999994</v>
      </c>
      <c r="D106" s="8"/>
      <c r="E106" s="23"/>
      <c r="G106">
        <v>7.13</v>
      </c>
      <c r="H106">
        <v>-3.18</v>
      </c>
      <c r="I106">
        <v>-2.73</v>
      </c>
      <c r="J106">
        <v>-5.35</v>
      </c>
      <c r="K106">
        <v>0.32</v>
      </c>
    </row>
    <row r="107" spans="1:11" x14ac:dyDescent="0.2">
      <c r="A107" s="16">
        <v>36129</v>
      </c>
      <c r="B107" s="18">
        <v>5.2713200000000002</v>
      </c>
      <c r="C107" s="8">
        <f t="shared" si="4"/>
        <v>4.9613200000000006</v>
      </c>
      <c r="D107" s="8"/>
      <c r="E107" s="23"/>
      <c r="G107">
        <v>6.09</v>
      </c>
      <c r="H107">
        <v>1.17</v>
      </c>
      <c r="I107">
        <v>-3.36</v>
      </c>
      <c r="J107">
        <v>1.18</v>
      </c>
      <c r="K107">
        <v>0.31</v>
      </c>
    </row>
    <row r="108" spans="1:11" x14ac:dyDescent="0.2">
      <c r="A108" s="16">
        <v>36160</v>
      </c>
      <c r="B108" s="18">
        <v>3.0927799999999999</v>
      </c>
      <c r="C108" s="8">
        <f t="shared" si="4"/>
        <v>2.71278</v>
      </c>
      <c r="D108" s="8"/>
      <c r="E108" s="23"/>
      <c r="G108">
        <v>6.15</v>
      </c>
      <c r="H108">
        <v>-0.31</v>
      </c>
      <c r="I108">
        <v>-4.72</v>
      </c>
      <c r="J108">
        <v>9.0399999999999991</v>
      </c>
      <c r="K108">
        <v>0.38</v>
      </c>
    </row>
    <row r="109" spans="1:11" x14ac:dyDescent="0.2">
      <c r="A109" s="16">
        <v>36191</v>
      </c>
      <c r="B109" s="18">
        <v>-7.1428599999999998</v>
      </c>
      <c r="C109" s="8">
        <f t="shared" si="4"/>
        <v>-7.4928599999999994</v>
      </c>
      <c r="D109" s="8"/>
      <c r="E109" s="23"/>
      <c r="G109">
        <v>3.5</v>
      </c>
      <c r="H109">
        <v>0.88</v>
      </c>
      <c r="I109">
        <v>-5.54</v>
      </c>
      <c r="J109">
        <v>3.05</v>
      </c>
      <c r="K109">
        <v>0.35</v>
      </c>
    </row>
    <row r="110" spans="1:11" x14ac:dyDescent="0.2">
      <c r="A110" s="16">
        <v>36219</v>
      </c>
      <c r="B110" s="18">
        <v>9.3846100000000003</v>
      </c>
      <c r="C110" s="8">
        <f t="shared" si="4"/>
        <v>9.0346100000000007</v>
      </c>
      <c r="D110" s="8"/>
      <c r="E110" s="23"/>
      <c r="G110">
        <v>-4.08</v>
      </c>
      <c r="H110">
        <v>-5.52</v>
      </c>
      <c r="I110">
        <v>1.61</v>
      </c>
      <c r="J110">
        <v>-0.13</v>
      </c>
      <c r="K110">
        <v>0.35</v>
      </c>
    </row>
    <row r="111" spans="1:11" x14ac:dyDescent="0.2">
      <c r="A111" s="16">
        <v>36250</v>
      </c>
      <c r="B111" s="18">
        <v>0.42193999999999998</v>
      </c>
      <c r="C111" s="8">
        <f t="shared" si="4"/>
        <v>-8.0600000000000116E-3</v>
      </c>
      <c r="D111" s="8"/>
      <c r="E111" s="23"/>
      <c r="G111">
        <v>3.45</v>
      </c>
      <c r="H111">
        <v>-3.83</v>
      </c>
      <c r="I111">
        <v>-2.93</v>
      </c>
      <c r="J111">
        <v>-1.35</v>
      </c>
      <c r="K111">
        <v>0.43</v>
      </c>
    </row>
    <row r="112" spans="1:11" x14ac:dyDescent="0.2">
      <c r="A112" s="16">
        <v>36280</v>
      </c>
      <c r="B112" s="18">
        <v>7.0027999999999997</v>
      </c>
      <c r="C112" s="8">
        <f t="shared" si="4"/>
        <v>6.6327999999999996</v>
      </c>
      <c r="D112" s="8"/>
      <c r="E112" s="23"/>
      <c r="G112">
        <v>4.34</v>
      </c>
      <c r="H112">
        <v>3.16</v>
      </c>
      <c r="I112">
        <v>2.44</v>
      </c>
      <c r="J112">
        <v>-9.1300000000000008</v>
      </c>
      <c r="K112">
        <v>0.37</v>
      </c>
    </row>
    <row r="113" spans="1:11" x14ac:dyDescent="0.2">
      <c r="A113" s="16">
        <v>36311</v>
      </c>
      <c r="B113" s="18">
        <v>-5.7591599999999996</v>
      </c>
      <c r="C113" s="8">
        <f t="shared" si="4"/>
        <v>-6.0991599999999995</v>
      </c>
      <c r="D113" s="8"/>
      <c r="E113" s="23"/>
      <c r="G113">
        <v>-2.46</v>
      </c>
      <c r="H113">
        <v>3.66</v>
      </c>
      <c r="I113">
        <v>2.71</v>
      </c>
      <c r="J113">
        <v>-5.25</v>
      </c>
      <c r="K113">
        <v>0.34</v>
      </c>
    </row>
    <row r="114" spans="1:11" x14ac:dyDescent="0.2">
      <c r="A114" s="16">
        <v>36341</v>
      </c>
      <c r="B114" s="18">
        <v>-4.3055599999999998</v>
      </c>
      <c r="C114" s="8">
        <f t="shared" si="4"/>
        <v>-4.7055600000000002</v>
      </c>
      <c r="D114" s="8"/>
      <c r="E114" s="23"/>
      <c r="G114">
        <v>4.7699999999999996</v>
      </c>
      <c r="H114">
        <v>3.45</v>
      </c>
      <c r="I114">
        <v>-4.1900000000000004</v>
      </c>
      <c r="J114">
        <v>4.9400000000000004</v>
      </c>
      <c r="K114">
        <v>0.4</v>
      </c>
    </row>
    <row r="115" spans="1:11" x14ac:dyDescent="0.2">
      <c r="A115" s="16">
        <v>36372</v>
      </c>
      <c r="B115" s="18">
        <v>-1.5892599999999999</v>
      </c>
      <c r="C115" s="8">
        <f t="shared" si="4"/>
        <v>-1.9692599999999998</v>
      </c>
      <c r="D115" s="8"/>
      <c r="E115" s="23"/>
      <c r="G115">
        <v>-3.47</v>
      </c>
      <c r="H115">
        <v>2.25</v>
      </c>
      <c r="I115">
        <v>0.5</v>
      </c>
      <c r="J115">
        <v>1.59</v>
      </c>
      <c r="K115">
        <v>0.38</v>
      </c>
    </row>
    <row r="116" spans="1:11" x14ac:dyDescent="0.2">
      <c r="A116" s="16">
        <v>36403</v>
      </c>
      <c r="B116" s="18">
        <v>-5.3167200000000001</v>
      </c>
      <c r="C116" s="8">
        <f t="shared" si="4"/>
        <v>-5.7067199999999998</v>
      </c>
      <c r="D116" s="8"/>
      <c r="E116" s="23"/>
      <c r="G116">
        <v>-1.38</v>
      </c>
      <c r="H116">
        <v>-1.32</v>
      </c>
      <c r="I116">
        <v>-0.92</v>
      </c>
      <c r="J116">
        <v>3.01</v>
      </c>
      <c r="K116">
        <v>0.39</v>
      </c>
    </row>
    <row r="117" spans="1:11" x14ac:dyDescent="0.2">
      <c r="A117" s="16">
        <v>36433</v>
      </c>
      <c r="B117" s="18">
        <v>-14.330220000000001</v>
      </c>
      <c r="C117" s="8">
        <f t="shared" si="4"/>
        <v>-14.720220000000001</v>
      </c>
      <c r="D117" s="8"/>
      <c r="E117" s="23"/>
      <c r="G117">
        <v>-2.81</v>
      </c>
      <c r="H117">
        <v>3.17</v>
      </c>
      <c r="I117">
        <v>-2.99</v>
      </c>
      <c r="J117">
        <v>6.49</v>
      </c>
      <c r="K117">
        <v>0.39</v>
      </c>
    </row>
    <row r="118" spans="1:11" x14ac:dyDescent="0.2">
      <c r="A118" s="16">
        <v>36464</v>
      </c>
      <c r="B118" s="18">
        <v>16.181819999999998</v>
      </c>
      <c r="C118" s="8">
        <f t="shared" si="4"/>
        <v>15.791819999999998</v>
      </c>
      <c r="D118" s="8"/>
      <c r="E118" s="23"/>
      <c r="G118">
        <v>6.13</v>
      </c>
      <c r="H118">
        <v>-6.75</v>
      </c>
      <c r="I118">
        <v>-3.2</v>
      </c>
      <c r="J118">
        <v>5.47</v>
      </c>
      <c r="K118">
        <v>0.39</v>
      </c>
    </row>
    <row r="119" spans="1:11" x14ac:dyDescent="0.2">
      <c r="A119" s="16">
        <v>36494</v>
      </c>
      <c r="B119" s="18">
        <v>-10.32864</v>
      </c>
      <c r="C119" s="8">
        <f t="shared" si="4"/>
        <v>-10.688639999999999</v>
      </c>
      <c r="D119" s="8"/>
      <c r="E119" s="23"/>
      <c r="G119">
        <v>3.37</v>
      </c>
      <c r="H119">
        <v>7.73</v>
      </c>
      <c r="I119">
        <v>-7.95</v>
      </c>
      <c r="J119">
        <v>5.66</v>
      </c>
      <c r="K119">
        <v>0.36</v>
      </c>
    </row>
    <row r="120" spans="1:11" x14ac:dyDescent="0.2">
      <c r="A120" s="16">
        <v>36525</v>
      </c>
      <c r="B120" s="18">
        <v>-2.0942400000000001</v>
      </c>
      <c r="C120" s="8">
        <f t="shared" si="4"/>
        <v>-2.53424</v>
      </c>
      <c r="D120" s="8"/>
      <c r="E120" s="23"/>
      <c r="G120">
        <v>7.72</v>
      </c>
      <c r="H120">
        <v>7</v>
      </c>
      <c r="I120">
        <v>-9.17</v>
      </c>
      <c r="J120">
        <v>13.2</v>
      </c>
      <c r="K120">
        <v>0.44</v>
      </c>
    </row>
    <row r="121" spans="1:11" x14ac:dyDescent="0.2">
      <c r="A121" s="16">
        <v>36556</v>
      </c>
      <c r="B121" s="18">
        <v>-8.7344000000000008</v>
      </c>
      <c r="C121" s="8">
        <f t="shared" si="4"/>
        <v>-9.144400000000001</v>
      </c>
      <c r="D121" s="8"/>
      <c r="E121" s="23"/>
      <c r="G121">
        <v>-4.7300000000000004</v>
      </c>
      <c r="H121">
        <v>4.3600000000000003</v>
      </c>
      <c r="I121">
        <v>0.22</v>
      </c>
      <c r="J121">
        <v>1.9</v>
      </c>
      <c r="K121">
        <v>0.41</v>
      </c>
    </row>
    <row r="122" spans="1:11" x14ac:dyDescent="0.2">
      <c r="A122" s="16">
        <v>36585</v>
      </c>
      <c r="B122" s="18">
        <v>-14.0625</v>
      </c>
      <c r="C122" s="8">
        <f t="shared" si="4"/>
        <v>-14.4925</v>
      </c>
      <c r="D122" s="8"/>
      <c r="E122" s="23"/>
      <c r="G122">
        <v>2.4500000000000002</v>
      </c>
      <c r="H122">
        <v>22</v>
      </c>
      <c r="I122">
        <v>-12.6</v>
      </c>
      <c r="J122">
        <v>18.39</v>
      </c>
      <c r="K122">
        <v>0.43</v>
      </c>
    </row>
    <row r="123" spans="1:11" x14ac:dyDescent="0.2">
      <c r="A123" s="16">
        <v>36616</v>
      </c>
      <c r="B123" s="18">
        <v>30</v>
      </c>
      <c r="C123" s="8">
        <f t="shared" si="4"/>
        <v>29.53</v>
      </c>
      <c r="D123" s="8"/>
      <c r="E123" s="23"/>
      <c r="G123">
        <v>5.2</v>
      </c>
      <c r="H123">
        <v>-16.39</v>
      </c>
      <c r="I123">
        <v>7.63</v>
      </c>
      <c r="J123">
        <v>-6.85</v>
      </c>
      <c r="K123">
        <v>0.47</v>
      </c>
    </row>
    <row r="124" spans="1:11" x14ac:dyDescent="0.2">
      <c r="A124" s="16">
        <v>36646</v>
      </c>
      <c r="B124" s="18">
        <v>3.6713300000000002</v>
      </c>
      <c r="C124" s="8">
        <f t="shared" si="4"/>
        <v>3.2113300000000002</v>
      </c>
      <c r="D124" s="8"/>
      <c r="E124" s="23"/>
      <c r="G124">
        <v>-6.4</v>
      </c>
      <c r="H124">
        <v>-7.69</v>
      </c>
      <c r="I124">
        <v>9.1199999999999992</v>
      </c>
      <c r="J124">
        <v>-8.4600000000000009</v>
      </c>
      <c r="K124">
        <v>0.46</v>
      </c>
    </row>
    <row r="125" spans="1:11" x14ac:dyDescent="0.2">
      <c r="A125" s="16">
        <v>36677</v>
      </c>
      <c r="B125" s="18">
        <v>-1.1804399999999999</v>
      </c>
      <c r="C125" s="8">
        <f t="shared" si="4"/>
        <v>-1.6804399999999999</v>
      </c>
      <c r="D125" s="8"/>
      <c r="E125" s="23"/>
      <c r="G125">
        <v>-4.43</v>
      </c>
      <c r="H125">
        <v>-4.83</v>
      </c>
      <c r="I125">
        <v>3.7</v>
      </c>
      <c r="J125">
        <v>-9.09</v>
      </c>
      <c r="K125">
        <v>0.5</v>
      </c>
    </row>
    <row r="126" spans="1:11" x14ac:dyDescent="0.2">
      <c r="A126" s="16">
        <v>36707</v>
      </c>
      <c r="B126" s="18">
        <v>-8.1911299999999994</v>
      </c>
      <c r="C126" s="8">
        <f t="shared" si="4"/>
        <v>-8.5911299999999997</v>
      </c>
      <c r="D126" s="8"/>
      <c r="E126" s="23"/>
      <c r="G126">
        <v>4.6399999999999997</v>
      </c>
      <c r="H126">
        <v>13.7</v>
      </c>
      <c r="I126">
        <v>-10.039999999999999</v>
      </c>
      <c r="J126">
        <v>16.53</v>
      </c>
      <c r="K126">
        <v>0.4</v>
      </c>
    </row>
    <row r="127" spans="1:11" x14ac:dyDescent="0.2">
      <c r="A127" s="16">
        <v>36738</v>
      </c>
      <c r="B127" s="18">
        <v>2.4163600000000001</v>
      </c>
      <c r="C127" s="8">
        <f t="shared" si="4"/>
        <v>1.9363600000000001</v>
      </c>
      <c r="D127" s="8"/>
      <c r="E127" s="23"/>
      <c r="G127">
        <v>-2.4500000000000002</v>
      </c>
      <c r="H127">
        <v>-2.79</v>
      </c>
      <c r="I127">
        <v>8.5</v>
      </c>
      <c r="J127">
        <v>-7.0000000000000007E-2</v>
      </c>
      <c r="K127">
        <v>0.48</v>
      </c>
    </row>
    <row r="128" spans="1:11" x14ac:dyDescent="0.2">
      <c r="A128" s="16">
        <v>36769</v>
      </c>
      <c r="B128" s="18">
        <v>4.7186899999999996</v>
      </c>
      <c r="C128" s="8">
        <f t="shared" si="4"/>
        <v>4.2186899999999996</v>
      </c>
      <c r="D128" s="8"/>
      <c r="E128" s="23"/>
      <c r="G128">
        <v>7.14</v>
      </c>
      <c r="H128">
        <v>-0.87</v>
      </c>
      <c r="I128">
        <v>-1.24</v>
      </c>
      <c r="J128">
        <v>5.77</v>
      </c>
      <c r="K128">
        <v>0.5</v>
      </c>
    </row>
    <row r="129" spans="1:11" x14ac:dyDescent="0.2">
      <c r="A129" s="16">
        <v>36799</v>
      </c>
      <c r="B129" s="18">
        <v>11.61178</v>
      </c>
      <c r="C129" s="8">
        <f t="shared" si="4"/>
        <v>11.10178</v>
      </c>
      <c r="D129" s="8"/>
      <c r="E129" s="23"/>
      <c r="G129">
        <v>-5.44</v>
      </c>
      <c r="H129">
        <v>-1.82</v>
      </c>
      <c r="I129">
        <v>6.87</v>
      </c>
      <c r="J129">
        <v>2.2200000000000002</v>
      </c>
      <c r="K129">
        <v>0.51</v>
      </c>
    </row>
    <row r="130" spans="1:11" x14ac:dyDescent="0.2">
      <c r="A130" s="16">
        <v>36830</v>
      </c>
      <c r="B130" s="18">
        <v>-1.0869599999999999</v>
      </c>
      <c r="C130" s="8">
        <f t="shared" si="4"/>
        <v>-1.64696</v>
      </c>
      <c r="D130" s="8"/>
      <c r="E130" s="23"/>
      <c r="G130">
        <v>-2.77</v>
      </c>
      <c r="H130">
        <v>-3.65</v>
      </c>
      <c r="I130">
        <v>4.7699999999999996</v>
      </c>
      <c r="J130">
        <v>-4.68</v>
      </c>
      <c r="K130">
        <v>0.56000000000000005</v>
      </c>
    </row>
    <row r="131" spans="1:11" x14ac:dyDescent="0.2">
      <c r="A131" s="16">
        <v>36860</v>
      </c>
      <c r="B131" s="18">
        <v>3.4536899999999999</v>
      </c>
      <c r="C131" s="8">
        <f t="shared" si="4"/>
        <v>2.9436900000000001</v>
      </c>
      <c r="D131" s="8"/>
      <c r="E131" s="23"/>
      <c r="G131">
        <v>-10.73</v>
      </c>
      <c r="H131">
        <v>-3.09</v>
      </c>
      <c r="I131">
        <v>12.39</v>
      </c>
      <c r="J131">
        <v>-2.5</v>
      </c>
      <c r="K131">
        <v>0.51</v>
      </c>
    </row>
    <row r="132" spans="1:11" x14ac:dyDescent="0.2">
      <c r="A132" s="16">
        <v>36891</v>
      </c>
      <c r="B132" s="18">
        <v>7.7389999999999999</v>
      </c>
      <c r="C132" s="8">
        <f t="shared" si="4"/>
        <v>7.2389999999999999</v>
      </c>
      <c r="D132" s="8"/>
      <c r="E132" s="23"/>
      <c r="G132">
        <v>1.19</v>
      </c>
      <c r="H132">
        <v>1.6</v>
      </c>
      <c r="I132">
        <v>6.15</v>
      </c>
      <c r="J132">
        <v>6.81</v>
      </c>
      <c r="K132">
        <v>0.5</v>
      </c>
    </row>
    <row r="133" spans="1:11" x14ac:dyDescent="0.2">
      <c r="A133" s="16">
        <v>36922</v>
      </c>
      <c r="B133" s="18">
        <v>-3.6619700000000002</v>
      </c>
      <c r="C133" s="8">
        <f t="shared" si="4"/>
        <v>-4.2019700000000002</v>
      </c>
      <c r="D133" s="8"/>
      <c r="E133" s="23"/>
      <c r="G133">
        <v>3.12</v>
      </c>
      <c r="H133">
        <v>7.01</v>
      </c>
      <c r="I133">
        <v>-5.71</v>
      </c>
      <c r="J133">
        <v>-24.97</v>
      </c>
      <c r="K133">
        <v>0.54</v>
      </c>
    </row>
    <row r="134" spans="1:11" x14ac:dyDescent="0.2">
      <c r="A134" s="16">
        <v>36950</v>
      </c>
      <c r="B134" s="18">
        <v>2.7777799999999999</v>
      </c>
      <c r="C134" s="8">
        <f t="shared" si="4"/>
        <v>2.3877799999999998</v>
      </c>
      <c r="D134" s="8"/>
      <c r="E134" s="23"/>
      <c r="G134">
        <v>-10.08</v>
      </c>
      <c r="H134">
        <v>-1.1399999999999999</v>
      </c>
      <c r="I134">
        <v>13.84</v>
      </c>
      <c r="J134">
        <v>12.59</v>
      </c>
      <c r="K134">
        <v>0.39</v>
      </c>
    </row>
    <row r="135" spans="1:11" x14ac:dyDescent="0.2">
      <c r="A135" s="16">
        <v>36981</v>
      </c>
      <c r="B135" s="18">
        <v>-6.899</v>
      </c>
      <c r="C135" s="8">
        <f t="shared" ref="C135:C198" si="5">B135-K135</f>
        <v>-7.3390000000000004</v>
      </c>
      <c r="D135" s="8"/>
      <c r="E135" s="23"/>
      <c r="G135">
        <v>-7.27</v>
      </c>
      <c r="H135">
        <v>0.55000000000000004</v>
      </c>
      <c r="I135">
        <v>6.36</v>
      </c>
      <c r="J135">
        <v>8.3800000000000008</v>
      </c>
      <c r="K135">
        <v>0.44</v>
      </c>
    </row>
    <row r="136" spans="1:11" x14ac:dyDescent="0.2">
      <c r="A136" s="16">
        <v>37011</v>
      </c>
      <c r="B136" s="18">
        <v>3.8961000000000001</v>
      </c>
      <c r="C136" s="8">
        <f t="shared" si="5"/>
        <v>3.5061</v>
      </c>
      <c r="D136" s="8"/>
      <c r="E136" s="23"/>
      <c r="G136">
        <v>7.95</v>
      </c>
      <c r="H136">
        <v>0.25</v>
      </c>
      <c r="I136">
        <v>-4.32</v>
      </c>
      <c r="J136">
        <v>-8.15</v>
      </c>
      <c r="K136">
        <v>0.39</v>
      </c>
    </row>
    <row r="137" spans="1:11" x14ac:dyDescent="0.2">
      <c r="A137" s="16">
        <v>37042</v>
      </c>
      <c r="B137" s="18">
        <v>1.0294099999999999</v>
      </c>
      <c r="C137" s="8">
        <f t="shared" si="5"/>
        <v>0.70940999999999987</v>
      </c>
      <c r="D137" s="8"/>
      <c r="E137" s="23"/>
      <c r="G137">
        <v>0.73</v>
      </c>
      <c r="H137">
        <v>2.99</v>
      </c>
      <c r="I137">
        <v>2.76</v>
      </c>
      <c r="J137">
        <v>2.13</v>
      </c>
      <c r="K137">
        <v>0.32</v>
      </c>
    </row>
    <row r="138" spans="1:11" x14ac:dyDescent="0.2">
      <c r="A138" s="16">
        <v>37072</v>
      </c>
      <c r="B138" s="18">
        <v>1.01892</v>
      </c>
      <c r="C138" s="8">
        <f t="shared" si="5"/>
        <v>0.73892000000000002</v>
      </c>
      <c r="D138" s="8"/>
      <c r="E138" s="23"/>
      <c r="G138">
        <v>-1.93</v>
      </c>
      <c r="H138">
        <v>6.38</v>
      </c>
      <c r="I138">
        <v>-2.2000000000000002</v>
      </c>
      <c r="J138">
        <v>0.28000000000000003</v>
      </c>
      <c r="K138">
        <v>0.28000000000000003</v>
      </c>
    </row>
    <row r="139" spans="1:11" x14ac:dyDescent="0.2">
      <c r="A139" s="16">
        <v>37103</v>
      </c>
      <c r="B139" s="18">
        <v>-0.28817999999999999</v>
      </c>
      <c r="C139" s="8">
        <f t="shared" si="5"/>
        <v>-0.58817999999999993</v>
      </c>
      <c r="D139" s="8"/>
      <c r="E139" s="23"/>
      <c r="G139">
        <v>-2.13</v>
      </c>
      <c r="H139">
        <v>-4.2300000000000004</v>
      </c>
      <c r="I139">
        <v>5.63</v>
      </c>
      <c r="J139">
        <v>5.55</v>
      </c>
      <c r="K139">
        <v>0.3</v>
      </c>
    </row>
    <row r="140" spans="1:11" x14ac:dyDescent="0.2">
      <c r="A140" s="16">
        <v>37134</v>
      </c>
      <c r="B140" s="18">
        <v>0.28902</v>
      </c>
      <c r="C140" s="8">
        <f t="shared" si="5"/>
        <v>-2.0979999999999999E-2</v>
      </c>
      <c r="D140" s="8"/>
      <c r="E140" s="23"/>
      <c r="G140">
        <v>-6.46</v>
      </c>
      <c r="H140">
        <v>2.14</v>
      </c>
      <c r="I140">
        <v>3.39</v>
      </c>
      <c r="J140">
        <v>5.57</v>
      </c>
      <c r="K140">
        <v>0.31</v>
      </c>
    </row>
    <row r="141" spans="1:11" x14ac:dyDescent="0.2">
      <c r="A141" s="16">
        <v>37164</v>
      </c>
      <c r="B141" s="18">
        <v>0.86455000000000004</v>
      </c>
      <c r="C141" s="8">
        <f t="shared" si="5"/>
        <v>0.58455000000000001</v>
      </c>
      <c r="D141" s="8"/>
      <c r="E141" s="23"/>
      <c r="G141">
        <v>-9.26</v>
      </c>
      <c r="H141">
        <v>-6.61</v>
      </c>
      <c r="I141">
        <v>1.8</v>
      </c>
      <c r="J141">
        <v>11.55</v>
      </c>
      <c r="K141">
        <v>0.28000000000000003</v>
      </c>
    </row>
    <row r="142" spans="1:11" x14ac:dyDescent="0.2">
      <c r="A142" s="16">
        <v>37195</v>
      </c>
      <c r="B142" s="18">
        <v>1.7142900000000001</v>
      </c>
      <c r="C142" s="8">
        <f t="shared" si="5"/>
        <v>1.4942900000000001</v>
      </c>
      <c r="D142" s="8"/>
      <c r="E142" s="23"/>
      <c r="G142">
        <v>2.4700000000000002</v>
      </c>
      <c r="H142">
        <v>6.87</v>
      </c>
      <c r="I142">
        <v>-7.06</v>
      </c>
      <c r="J142">
        <v>-8.43</v>
      </c>
      <c r="K142">
        <v>0.22</v>
      </c>
    </row>
    <row r="143" spans="1:11" x14ac:dyDescent="0.2">
      <c r="A143" s="16">
        <v>37225</v>
      </c>
      <c r="B143" s="18">
        <v>-1.6853899999999999</v>
      </c>
      <c r="C143" s="8">
        <f t="shared" si="5"/>
        <v>-1.8553899999999999</v>
      </c>
      <c r="D143" s="8"/>
      <c r="E143" s="23"/>
      <c r="G143">
        <v>7.54</v>
      </c>
      <c r="H143">
        <v>0.38</v>
      </c>
      <c r="I143">
        <v>0.69</v>
      </c>
      <c r="J143">
        <v>-8.57</v>
      </c>
      <c r="K143">
        <v>0.17</v>
      </c>
    </row>
    <row r="144" spans="1:11" x14ac:dyDescent="0.2">
      <c r="A144" s="16">
        <v>37256</v>
      </c>
      <c r="B144" s="18">
        <v>8</v>
      </c>
      <c r="C144" s="8">
        <f t="shared" si="5"/>
        <v>7.85</v>
      </c>
      <c r="D144" s="8"/>
      <c r="E144" s="23"/>
      <c r="G144">
        <v>1.6</v>
      </c>
      <c r="H144">
        <v>5.0999999999999996</v>
      </c>
      <c r="I144">
        <v>0.44</v>
      </c>
      <c r="J144">
        <v>-0.03</v>
      </c>
      <c r="K144">
        <v>0.15</v>
      </c>
    </row>
    <row r="145" spans="1:11" x14ac:dyDescent="0.2">
      <c r="A145" s="16">
        <v>37287</v>
      </c>
      <c r="B145" s="18">
        <v>-2.2486799999999998</v>
      </c>
      <c r="C145" s="8">
        <f t="shared" si="5"/>
        <v>-2.3886799999999999</v>
      </c>
      <c r="D145" s="8"/>
      <c r="E145" s="23"/>
      <c r="G145">
        <v>-1.44</v>
      </c>
      <c r="H145">
        <v>1.08</v>
      </c>
      <c r="I145">
        <v>3.44</v>
      </c>
      <c r="J145">
        <v>3.69</v>
      </c>
      <c r="K145">
        <v>0.14000000000000001</v>
      </c>
    </row>
    <row r="146" spans="1:11" x14ac:dyDescent="0.2">
      <c r="A146" s="16">
        <v>37315</v>
      </c>
      <c r="B146" s="18">
        <v>-1.2178599999999999</v>
      </c>
      <c r="C146" s="8">
        <f t="shared" si="5"/>
        <v>-1.3478599999999998</v>
      </c>
      <c r="D146" s="8"/>
      <c r="E146" s="23"/>
      <c r="G146">
        <v>-2.29</v>
      </c>
      <c r="H146">
        <v>-1.62</v>
      </c>
      <c r="I146">
        <v>3.92</v>
      </c>
      <c r="J146">
        <v>6.8</v>
      </c>
      <c r="K146">
        <v>0.13</v>
      </c>
    </row>
    <row r="147" spans="1:11" x14ac:dyDescent="0.2">
      <c r="A147" s="16">
        <v>37346</v>
      </c>
      <c r="B147" s="18">
        <v>-2.6027399999999998</v>
      </c>
      <c r="C147" s="8">
        <f t="shared" si="5"/>
        <v>-2.7327399999999997</v>
      </c>
      <c r="D147" s="8"/>
      <c r="E147" s="23"/>
      <c r="G147">
        <v>4.24</v>
      </c>
      <c r="H147">
        <v>4.32</v>
      </c>
      <c r="I147">
        <v>1.1499999999999999</v>
      </c>
      <c r="J147">
        <v>-1.72</v>
      </c>
      <c r="K147">
        <v>0.13</v>
      </c>
    </row>
    <row r="148" spans="1:11" x14ac:dyDescent="0.2">
      <c r="A148" s="16">
        <v>37376</v>
      </c>
      <c r="B148" s="18">
        <v>3.3052000000000001</v>
      </c>
      <c r="C148" s="8">
        <f t="shared" si="5"/>
        <v>3.1552000000000002</v>
      </c>
      <c r="D148" s="8"/>
      <c r="E148" s="23"/>
      <c r="G148">
        <v>-5.2</v>
      </c>
      <c r="H148">
        <v>5.84</v>
      </c>
      <c r="I148">
        <v>4.2</v>
      </c>
      <c r="J148">
        <v>7.92</v>
      </c>
      <c r="K148">
        <v>0.15</v>
      </c>
    </row>
    <row r="149" spans="1:11" x14ac:dyDescent="0.2">
      <c r="A149" s="16">
        <v>37407</v>
      </c>
      <c r="B149" s="18">
        <v>1.56569</v>
      </c>
      <c r="C149" s="8">
        <f t="shared" si="5"/>
        <v>1.4256899999999999</v>
      </c>
      <c r="D149" s="8"/>
      <c r="E149" s="23"/>
      <c r="G149">
        <v>-1.38</v>
      </c>
      <c r="H149">
        <v>-3.73</v>
      </c>
      <c r="I149">
        <v>2.5499999999999998</v>
      </c>
      <c r="J149">
        <v>3.16</v>
      </c>
      <c r="K149">
        <v>0.14000000000000001</v>
      </c>
    </row>
    <row r="150" spans="1:11" x14ac:dyDescent="0.2">
      <c r="A150" s="16">
        <v>37437</v>
      </c>
      <c r="B150" s="18">
        <v>-10.45576</v>
      </c>
      <c r="C150" s="8">
        <f t="shared" si="5"/>
        <v>-10.585760000000001</v>
      </c>
      <c r="D150" s="8"/>
      <c r="E150" s="23"/>
      <c r="G150">
        <v>-7.21</v>
      </c>
      <c r="H150">
        <v>3.48</v>
      </c>
      <c r="I150">
        <v>1.55</v>
      </c>
      <c r="J150">
        <v>6.17</v>
      </c>
      <c r="K150">
        <v>0.13</v>
      </c>
    </row>
    <row r="151" spans="1:11" x14ac:dyDescent="0.2">
      <c r="A151" s="16">
        <v>37468</v>
      </c>
      <c r="B151" s="18">
        <v>2.2455099999999999</v>
      </c>
      <c r="C151" s="8">
        <f t="shared" si="5"/>
        <v>2.09551</v>
      </c>
      <c r="D151" s="8"/>
      <c r="E151" s="23"/>
      <c r="G151">
        <v>-8.18</v>
      </c>
      <c r="H151">
        <v>-5.15</v>
      </c>
      <c r="I151">
        <v>-3.65</v>
      </c>
      <c r="J151">
        <v>3.41</v>
      </c>
      <c r="K151">
        <v>0.15</v>
      </c>
    </row>
    <row r="152" spans="1:11" x14ac:dyDescent="0.2">
      <c r="A152" s="16">
        <v>37499</v>
      </c>
      <c r="B152" s="18">
        <v>6.8814099999999998</v>
      </c>
      <c r="C152" s="8">
        <f t="shared" si="5"/>
        <v>6.7414100000000001</v>
      </c>
      <c r="D152" s="8"/>
      <c r="E152" s="23"/>
      <c r="G152">
        <v>0.5</v>
      </c>
      <c r="H152">
        <v>-2.25</v>
      </c>
      <c r="I152">
        <v>2.21</v>
      </c>
      <c r="J152">
        <v>1.73</v>
      </c>
      <c r="K152">
        <v>0.14000000000000001</v>
      </c>
    </row>
    <row r="153" spans="1:11" x14ac:dyDescent="0.2">
      <c r="A153" s="16">
        <v>37529</v>
      </c>
      <c r="B153" s="18">
        <v>1.23288</v>
      </c>
      <c r="C153" s="8">
        <f t="shared" si="5"/>
        <v>1.0928800000000001</v>
      </c>
      <c r="D153" s="8"/>
      <c r="E153" s="23"/>
      <c r="G153">
        <v>-10.35</v>
      </c>
      <c r="H153">
        <v>2.7</v>
      </c>
      <c r="I153">
        <v>1.23</v>
      </c>
      <c r="J153">
        <v>9.11</v>
      </c>
      <c r="K153">
        <v>0.14000000000000001</v>
      </c>
    </row>
    <row r="154" spans="1:11" x14ac:dyDescent="0.2">
      <c r="A154" s="16">
        <v>37560</v>
      </c>
      <c r="B154" s="18">
        <v>0.39241999999999999</v>
      </c>
      <c r="C154" s="8">
        <f t="shared" si="5"/>
        <v>0.25241999999999998</v>
      </c>
      <c r="D154" s="8"/>
      <c r="E154" s="23"/>
      <c r="G154">
        <v>7.83</v>
      </c>
      <c r="H154">
        <v>-3.06</v>
      </c>
      <c r="I154">
        <v>-6.45</v>
      </c>
      <c r="J154">
        <v>-5.47</v>
      </c>
      <c r="K154">
        <v>0.14000000000000001</v>
      </c>
    </row>
    <row r="155" spans="1:11" x14ac:dyDescent="0.2">
      <c r="A155" s="16">
        <v>37590</v>
      </c>
      <c r="B155" s="18">
        <v>-2.5475099999999999</v>
      </c>
      <c r="C155" s="8">
        <f t="shared" si="5"/>
        <v>-2.66751</v>
      </c>
      <c r="D155" s="8"/>
      <c r="E155" s="23"/>
      <c r="G155">
        <v>5.96</v>
      </c>
      <c r="H155">
        <v>3.19</v>
      </c>
      <c r="I155">
        <v>-1.62</v>
      </c>
      <c r="J155">
        <v>-16.29</v>
      </c>
      <c r="K155">
        <v>0.12</v>
      </c>
    </row>
    <row r="156" spans="1:11" x14ac:dyDescent="0.2">
      <c r="A156" s="16">
        <v>37621</v>
      </c>
      <c r="B156" s="18">
        <v>0.62241000000000002</v>
      </c>
      <c r="C156" s="8">
        <f t="shared" si="5"/>
        <v>0.51241000000000003</v>
      </c>
      <c r="D156" s="8"/>
      <c r="E156" s="23"/>
      <c r="G156">
        <v>-5.76</v>
      </c>
      <c r="H156">
        <v>-0.47</v>
      </c>
      <c r="I156">
        <v>3.9</v>
      </c>
      <c r="J156">
        <v>9.65</v>
      </c>
      <c r="K156">
        <v>0.11</v>
      </c>
    </row>
    <row r="157" spans="1:11" x14ac:dyDescent="0.2">
      <c r="A157" s="16">
        <v>37652</v>
      </c>
      <c r="B157" s="18">
        <v>-7.07904</v>
      </c>
      <c r="C157" s="8">
        <f t="shared" si="5"/>
        <v>-7.1790399999999996</v>
      </c>
      <c r="D157" s="8"/>
      <c r="E157" s="23"/>
      <c r="G157">
        <v>-2.57</v>
      </c>
      <c r="H157">
        <v>1.39</v>
      </c>
      <c r="I157">
        <v>-0.86</v>
      </c>
      <c r="J157">
        <v>1.55</v>
      </c>
      <c r="K157">
        <v>0.1</v>
      </c>
    </row>
    <row r="158" spans="1:11" x14ac:dyDescent="0.2">
      <c r="A158" s="16">
        <v>37680</v>
      </c>
      <c r="B158" s="18">
        <v>-8.7278099999999998</v>
      </c>
      <c r="C158" s="8">
        <f t="shared" si="5"/>
        <v>-8.8178099999999997</v>
      </c>
      <c r="D158" s="8"/>
      <c r="E158" s="23"/>
      <c r="G158">
        <v>-1.89</v>
      </c>
      <c r="H158">
        <v>-0.26</v>
      </c>
      <c r="I158">
        <v>-1.43</v>
      </c>
      <c r="J158">
        <v>1.22</v>
      </c>
      <c r="K158">
        <v>0.09</v>
      </c>
    </row>
    <row r="159" spans="1:11" x14ac:dyDescent="0.2">
      <c r="A159" s="16">
        <v>37711</v>
      </c>
      <c r="B159" s="18">
        <v>3.4035700000000002</v>
      </c>
      <c r="C159" s="8">
        <f t="shared" si="5"/>
        <v>3.3035700000000001</v>
      </c>
      <c r="D159" s="8"/>
      <c r="E159" s="23"/>
      <c r="G159">
        <v>1.0900000000000001</v>
      </c>
      <c r="H159">
        <v>0.79</v>
      </c>
      <c r="I159">
        <v>-1.68</v>
      </c>
      <c r="J159">
        <v>1.55</v>
      </c>
      <c r="K159">
        <v>0.1</v>
      </c>
    </row>
    <row r="160" spans="1:11" x14ac:dyDescent="0.2">
      <c r="A160" s="16">
        <v>37741</v>
      </c>
      <c r="B160" s="18">
        <v>9.4278999999999993</v>
      </c>
      <c r="C160" s="8">
        <f t="shared" si="5"/>
        <v>9.3278999999999996</v>
      </c>
      <c r="D160" s="8"/>
      <c r="E160" s="23"/>
      <c r="G160">
        <v>8.2200000000000006</v>
      </c>
      <c r="H160">
        <v>1.1399999999999999</v>
      </c>
      <c r="I160">
        <v>-0.04</v>
      </c>
      <c r="J160">
        <v>-9.4499999999999993</v>
      </c>
      <c r="K160">
        <v>0.1</v>
      </c>
    </row>
    <row r="161" spans="1:11" x14ac:dyDescent="0.2">
      <c r="A161" s="16">
        <v>37772</v>
      </c>
      <c r="B161" s="18">
        <v>1.6973400000000001</v>
      </c>
      <c r="C161" s="8">
        <f t="shared" si="5"/>
        <v>1.60734</v>
      </c>
      <c r="D161" s="8"/>
      <c r="E161" s="23"/>
      <c r="G161">
        <v>6.05</v>
      </c>
      <c r="H161">
        <v>4.7</v>
      </c>
      <c r="I161">
        <v>0.18</v>
      </c>
      <c r="J161">
        <v>-10.73</v>
      </c>
      <c r="K161">
        <v>0.09</v>
      </c>
    </row>
    <row r="162" spans="1:11" x14ac:dyDescent="0.2">
      <c r="A162" s="16">
        <v>37802</v>
      </c>
      <c r="B162" s="18">
        <v>2.1126800000000001</v>
      </c>
      <c r="C162" s="8">
        <f t="shared" si="5"/>
        <v>2.01268</v>
      </c>
      <c r="D162" s="8"/>
      <c r="E162" s="23"/>
      <c r="G162">
        <v>1.42</v>
      </c>
      <c r="H162">
        <v>1.53</v>
      </c>
      <c r="I162">
        <v>0.68</v>
      </c>
      <c r="J162">
        <v>-1</v>
      </c>
      <c r="K162">
        <v>0.1</v>
      </c>
    </row>
    <row r="163" spans="1:11" x14ac:dyDescent="0.2">
      <c r="A163" s="16">
        <v>37833</v>
      </c>
      <c r="B163" s="18">
        <v>-0.67586000000000002</v>
      </c>
      <c r="C163" s="8">
        <f t="shared" si="5"/>
        <v>-0.74585999999999997</v>
      </c>
      <c r="D163" s="8"/>
      <c r="E163" s="23"/>
      <c r="G163">
        <v>2.34</v>
      </c>
      <c r="H163">
        <v>5.55</v>
      </c>
      <c r="I163">
        <v>-2.11</v>
      </c>
      <c r="J163">
        <v>-0.33</v>
      </c>
      <c r="K163">
        <v>7.0000000000000007E-2</v>
      </c>
    </row>
    <row r="164" spans="1:11" x14ac:dyDescent="0.2">
      <c r="A164" s="16">
        <v>37864</v>
      </c>
      <c r="B164" s="18">
        <v>5.22844</v>
      </c>
      <c r="C164" s="8">
        <f t="shared" si="5"/>
        <v>5.1584399999999997</v>
      </c>
      <c r="D164" s="8"/>
      <c r="E164" s="23"/>
      <c r="G164">
        <v>2.34</v>
      </c>
      <c r="H164">
        <v>2.66</v>
      </c>
      <c r="I164">
        <v>1.71</v>
      </c>
      <c r="J164">
        <v>-0.51</v>
      </c>
      <c r="K164">
        <v>7.0000000000000007E-2</v>
      </c>
    </row>
    <row r="165" spans="1:11" x14ac:dyDescent="0.2">
      <c r="A165" s="16">
        <v>37894</v>
      </c>
      <c r="B165" s="18">
        <v>-1.0227599999999999</v>
      </c>
      <c r="C165" s="8">
        <f t="shared" si="5"/>
        <v>-1.10276</v>
      </c>
      <c r="D165" s="8"/>
      <c r="E165" s="23"/>
      <c r="G165">
        <v>-1.23</v>
      </c>
      <c r="H165">
        <v>0.56999999999999995</v>
      </c>
      <c r="I165">
        <v>1.01</v>
      </c>
      <c r="J165">
        <v>-0.06</v>
      </c>
      <c r="K165">
        <v>0.08</v>
      </c>
    </row>
    <row r="166" spans="1:11" x14ac:dyDescent="0.2">
      <c r="A166" s="16">
        <v>37925</v>
      </c>
      <c r="B166" s="18">
        <v>3.7466699999999999</v>
      </c>
      <c r="C166" s="8">
        <f t="shared" si="5"/>
        <v>3.6766700000000001</v>
      </c>
      <c r="D166" s="8"/>
      <c r="E166" s="23"/>
      <c r="G166">
        <v>6.08</v>
      </c>
      <c r="H166">
        <v>2.9</v>
      </c>
      <c r="I166">
        <v>1.8</v>
      </c>
      <c r="J166">
        <v>3.67</v>
      </c>
      <c r="K166">
        <v>7.0000000000000007E-2</v>
      </c>
    </row>
    <row r="167" spans="1:11" x14ac:dyDescent="0.2">
      <c r="A167" s="16">
        <v>37955</v>
      </c>
      <c r="B167" s="18">
        <v>7.6339800000000002</v>
      </c>
      <c r="C167" s="8">
        <f t="shared" si="5"/>
        <v>7.5639799999999999</v>
      </c>
      <c r="D167" s="8"/>
      <c r="E167" s="23"/>
      <c r="G167">
        <v>1.35</v>
      </c>
      <c r="H167">
        <v>2.2000000000000002</v>
      </c>
      <c r="I167">
        <v>1.46</v>
      </c>
      <c r="J167">
        <v>1.6</v>
      </c>
      <c r="K167">
        <v>7.0000000000000007E-2</v>
      </c>
    </row>
    <row r="168" spans="1:11" x14ac:dyDescent="0.2">
      <c r="A168" s="16">
        <v>37986</v>
      </c>
      <c r="B168" s="18">
        <v>0.59701000000000004</v>
      </c>
      <c r="C168" s="8">
        <f t="shared" si="5"/>
        <v>0.51701000000000008</v>
      </c>
      <c r="D168" s="8"/>
      <c r="E168" s="23"/>
      <c r="G168">
        <v>4.3</v>
      </c>
      <c r="H168">
        <v>-2.79</v>
      </c>
      <c r="I168">
        <v>2.68</v>
      </c>
      <c r="J168">
        <v>-5.7</v>
      </c>
      <c r="K168">
        <v>0.08</v>
      </c>
    </row>
    <row r="169" spans="1:11" x14ac:dyDescent="0.2">
      <c r="A169" s="16">
        <v>38017</v>
      </c>
      <c r="B169" s="18">
        <v>6.2195799999999997</v>
      </c>
      <c r="C169" s="8">
        <f t="shared" si="5"/>
        <v>6.1495799999999994</v>
      </c>
      <c r="D169" s="8"/>
      <c r="E169" s="23"/>
      <c r="G169">
        <v>2.15</v>
      </c>
      <c r="H169">
        <v>2.62</v>
      </c>
      <c r="I169">
        <v>1.64</v>
      </c>
      <c r="J169">
        <v>2.59</v>
      </c>
      <c r="K169">
        <v>7.0000000000000007E-2</v>
      </c>
    </row>
    <row r="170" spans="1:11" x14ac:dyDescent="0.2">
      <c r="A170" s="16">
        <v>38046</v>
      </c>
      <c r="B170" s="18">
        <v>5.5983900000000002</v>
      </c>
      <c r="C170" s="8">
        <f t="shared" si="5"/>
        <v>5.5383900000000006</v>
      </c>
      <c r="D170" s="8"/>
      <c r="E170" s="23"/>
      <c r="G170">
        <v>1.4</v>
      </c>
      <c r="H170">
        <v>-1.1599999999999999</v>
      </c>
      <c r="I170">
        <v>0.41</v>
      </c>
      <c r="J170">
        <v>-1.1200000000000001</v>
      </c>
      <c r="K170">
        <v>0.06</v>
      </c>
    </row>
    <row r="171" spans="1:11" x14ac:dyDescent="0.2">
      <c r="A171" s="16">
        <v>38077</v>
      </c>
      <c r="B171" s="18">
        <v>-1.2698400000000001</v>
      </c>
      <c r="C171" s="8">
        <f t="shared" si="5"/>
        <v>-1.3598400000000002</v>
      </c>
      <c r="D171" s="8"/>
      <c r="E171" s="23"/>
      <c r="G171">
        <v>-1.33</v>
      </c>
      <c r="H171">
        <v>1.84</v>
      </c>
      <c r="I171">
        <v>0.05</v>
      </c>
      <c r="J171">
        <v>0.19</v>
      </c>
      <c r="K171">
        <v>0.09</v>
      </c>
    </row>
    <row r="172" spans="1:11" x14ac:dyDescent="0.2">
      <c r="A172" s="16">
        <v>38107</v>
      </c>
      <c r="B172" s="18">
        <v>9.6460000000000004E-2</v>
      </c>
      <c r="C172" s="8">
        <f t="shared" si="5"/>
        <v>1.6460000000000002E-2</v>
      </c>
      <c r="D172" s="8"/>
      <c r="E172" s="23"/>
      <c r="G172">
        <v>-1.83</v>
      </c>
      <c r="H172">
        <v>-2.5499999999999998</v>
      </c>
      <c r="I172">
        <v>-1.68</v>
      </c>
      <c r="J172">
        <v>-5.37</v>
      </c>
      <c r="K172">
        <v>0.08</v>
      </c>
    </row>
    <row r="173" spans="1:11" x14ac:dyDescent="0.2">
      <c r="A173" s="16">
        <v>38138</v>
      </c>
      <c r="B173" s="18">
        <v>-4.7007199999999996</v>
      </c>
      <c r="C173" s="8">
        <f t="shared" si="5"/>
        <v>-4.7607199999999992</v>
      </c>
      <c r="D173" s="8"/>
      <c r="E173" s="23"/>
      <c r="G173">
        <v>1.18</v>
      </c>
      <c r="H173">
        <v>-0.15</v>
      </c>
      <c r="I173">
        <v>-0.3</v>
      </c>
      <c r="J173">
        <v>1.65</v>
      </c>
      <c r="K173">
        <v>0.06</v>
      </c>
    </row>
    <row r="174" spans="1:11" x14ac:dyDescent="0.2">
      <c r="A174" s="16">
        <v>38168</v>
      </c>
      <c r="B174" s="18">
        <v>-5.6180000000000001E-2</v>
      </c>
      <c r="C174" s="8">
        <f t="shared" si="5"/>
        <v>-0.13618</v>
      </c>
      <c r="D174" s="8"/>
      <c r="E174" s="23"/>
      <c r="G174">
        <v>1.86</v>
      </c>
      <c r="H174">
        <v>2.2799999999999998</v>
      </c>
      <c r="I174">
        <v>1.67</v>
      </c>
      <c r="J174">
        <v>2.08</v>
      </c>
      <c r="K174">
        <v>0.08</v>
      </c>
    </row>
    <row r="175" spans="1:11" x14ac:dyDescent="0.2">
      <c r="A175" s="16">
        <v>38199</v>
      </c>
      <c r="B175" s="18">
        <v>-1.9111899999999999</v>
      </c>
      <c r="C175" s="8">
        <f t="shared" si="5"/>
        <v>-2.01119</v>
      </c>
      <c r="D175" s="8"/>
      <c r="E175" s="23"/>
      <c r="G175">
        <v>-4.07</v>
      </c>
      <c r="H175">
        <v>-3.82</v>
      </c>
      <c r="I175">
        <v>4.4400000000000004</v>
      </c>
      <c r="J175">
        <v>-2.37</v>
      </c>
      <c r="K175">
        <v>0.1</v>
      </c>
    </row>
    <row r="176" spans="1:11" x14ac:dyDescent="0.2">
      <c r="A176" s="16">
        <v>38230</v>
      </c>
      <c r="B176" s="18">
        <v>-0.28653000000000001</v>
      </c>
      <c r="C176" s="8">
        <f t="shared" si="5"/>
        <v>-0.39652999999999999</v>
      </c>
      <c r="D176" s="8"/>
      <c r="E176" s="23"/>
      <c r="G176">
        <v>0.08</v>
      </c>
      <c r="H176">
        <v>-1.57</v>
      </c>
      <c r="I176">
        <v>1.18</v>
      </c>
      <c r="J176">
        <v>-1.53</v>
      </c>
      <c r="K176">
        <v>0.11</v>
      </c>
    </row>
    <row r="177" spans="1:11" x14ac:dyDescent="0.2">
      <c r="A177" s="16">
        <v>38260</v>
      </c>
      <c r="B177" s="18">
        <v>-0.40229999999999999</v>
      </c>
      <c r="C177" s="8">
        <f t="shared" si="5"/>
        <v>-0.51229999999999998</v>
      </c>
      <c r="D177" s="8"/>
      <c r="E177" s="23"/>
      <c r="G177">
        <v>1.61</v>
      </c>
      <c r="H177">
        <v>2.87</v>
      </c>
      <c r="I177">
        <v>0.33</v>
      </c>
      <c r="J177">
        <v>5.26</v>
      </c>
      <c r="K177">
        <v>0.11</v>
      </c>
    </row>
    <row r="178" spans="1:11" x14ac:dyDescent="0.2">
      <c r="A178" s="16">
        <v>38291</v>
      </c>
      <c r="B178" s="18">
        <v>-2.7697600000000002</v>
      </c>
      <c r="C178" s="8">
        <f t="shared" si="5"/>
        <v>-2.8797600000000001</v>
      </c>
      <c r="D178" s="8"/>
      <c r="E178" s="23"/>
      <c r="G178">
        <v>1.43</v>
      </c>
      <c r="H178">
        <v>0.43</v>
      </c>
      <c r="I178">
        <v>-0.82</v>
      </c>
      <c r="J178">
        <v>-1.52</v>
      </c>
      <c r="K178">
        <v>0.11</v>
      </c>
    </row>
    <row r="179" spans="1:11" x14ac:dyDescent="0.2">
      <c r="A179" s="16">
        <v>38321</v>
      </c>
      <c r="B179" s="18">
        <v>-0.65281999999999996</v>
      </c>
      <c r="C179" s="8">
        <f t="shared" si="5"/>
        <v>-0.80281999999999998</v>
      </c>
      <c r="D179" s="8"/>
      <c r="E179" s="23"/>
      <c r="G179">
        <v>4.54</v>
      </c>
      <c r="H179">
        <v>4.1399999999999997</v>
      </c>
      <c r="I179">
        <v>1.89</v>
      </c>
      <c r="J179">
        <v>3.23</v>
      </c>
      <c r="K179">
        <v>0.15</v>
      </c>
    </row>
    <row r="180" spans="1:11" x14ac:dyDescent="0.2">
      <c r="A180" s="16">
        <v>38352</v>
      </c>
      <c r="B180" s="18">
        <v>5.0179200000000002</v>
      </c>
      <c r="C180" s="8">
        <f t="shared" si="5"/>
        <v>4.85792</v>
      </c>
      <c r="D180" s="8"/>
      <c r="E180" s="23"/>
      <c r="G180">
        <v>3.43</v>
      </c>
      <c r="H180">
        <v>0.19</v>
      </c>
      <c r="I180">
        <v>-0.35</v>
      </c>
      <c r="J180">
        <v>-2.85</v>
      </c>
      <c r="K180">
        <v>0.16</v>
      </c>
    </row>
    <row r="181" spans="1:11" x14ac:dyDescent="0.2">
      <c r="A181" s="16">
        <v>38383</v>
      </c>
      <c r="B181" s="18">
        <v>2.2753100000000002</v>
      </c>
      <c r="C181" s="8">
        <f t="shared" si="5"/>
        <v>2.11531</v>
      </c>
      <c r="D181" s="8"/>
      <c r="E181" s="23"/>
      <c r="G181">
        <v>-2.75</v>
      </c>
      <c r="H181">
        <v>-1.68</v>
      </c>
      <c r="I181">
        <v>2.6</v>
      </c>
      <c r="J181">
        <v>3.12</v>
      </c>
      <c r="K181">
        <v>0.16</v>
      </c>
    </row>
    <row r="182" spans="1:11" x14ac:dyDescent="0.2">
      <c r="A182" s="16">
        <v>38411</v>
      </c>
      <c r="B182" s="18">
        <v>0.3337</v>
      </c>
      <c r="C182" s="8">
        <f t="shared" si="5"/>
        <v>0.17369999999999999</v>
      </c>
      <c r="D182" s="8"/>
      <c r="E182" s="23"/>
      <c r="G182">
        <v>1.89</v>
      </c>
      <c r="H182">
        <v>-0.73</v>
      </c>
      <c r="I182">
        <v>2.81</v>
      </c>
      <c r="J182">
        <v>3.18</v>
      </c>
      <c r="K182">
        <v>0.16</v>
      </c>
    </row>
    <row r="183" spans="1:11" x14ac:dyDescent="0.2">
      <c r="A183" s="16">
        <v>38442</v>
      </c>
      <c r="B183" s="18">
        <v>-3.5476700000000001</v>
      </c>
      <c r="C183" s="8">
        <f t="shared" si="5"/>
        <v>-3.7576700000000001</v>
      </c>
      <c r="D183" s="8"/>
      <c r="E183" s="23"/>
      <c r="G183">
        <v>-1.96</v>
      </c>
      <c r="H183">
        <v>-1.36</v>
      </c>
      <c r="I183">
        <v>1.76</v>
      </c>
      <c r="J183">
        <v>0.94</v>
      </c>
      <c r="K183">
        <v>0.21</v>
      </c>
    </row>
    <row r="184" spans="1:11" x14ac:dyDescent="0.2">
      <c r="A184" s="16">
        <v>38472</v>
      </c>
      <c r="B184" s="18">
        <v>-3.0459800000000001</v>
      </c>
      <c r="C184" s="8">
        <f t="shared" si="5"/>
        <v>-3.2559800000000001</v>
      </c>
      <c r="D184" s="8"/>
      <c r="E184" s="23"/>
      <c r="G184">
        <v>-2.61</v>
      </c>
      <c r="H184">
        <v>-4</v>
      </c>
      <c r="I184">
        <v>-0.44</v>
      </c>
      <c r="J184">
        <v>-0.83</v>
      </c>
      <c r="K184">
        <v>0.21</v>
      </c>
    </row>
    <row r="185" spans="1:11" x14ac:dyDescent="0.2">
      <c r="A185" s="16">
        <v>38503</v>
      </c>
      <c r="B185" s="18">
        <v>-0.29637999999999998</v>
      </c>
      <c r="C185" s="8">
        <f t="shared" si="5"/>
        <v>-0.53637999999999997</v>
      </c>
      <c r="D185" s="8"/>
      <c r="E185" s="23"/>
      <c r="G185">
        <v>3.65</v>
      </c>
      <c r="H185">
        <v>3</v>
      </c>
      <c r="I185">
        <v>-1.23</v>
      </c>
      <c r="J185">
        <v>0.41</v>
      </c>
      <c r="K185">
        <v>0.24</v>
      </c>
    </row>
    <row r="186" spans="1:11" x14ac:dyDescent="0.2">
      <c r="A186" s="16">
        <v>38533</v>
      </c>
      <c r="B186" s="18">
        <v>-0.71343999999999996</v>
      </c>
      <c r="C186" s="8">
        <f t="shared" si="5"/>
        <v>-0.94343999999999995</v>
      </c>
      <c r="D186" s="8"/>
      <c r="E186" s="23"/>
      <c r="G186">
        <v>0.56000000000000005</v>
      </c>
      <c r="H186">
        <v>2.56</v>
      </c>
      <c r="I186">
        <v>2.78</v>
      </c>
      <c r="J186">
        <v>2.08</v>
      </c>
      <c r="K186">
        <v>0.23</v>
      </c>
    </row>
    <row r="187" spans="1:11" x14ac:dyDescent="0.2">
      <c r="A187" s="16">
        <v>38564</v>
      </c>
      <c r="B187" s="18">
        <v>0</v>
      </c>
      <c r="C187" s="8">
        <f t="shared" si="5"/>
        <v>-0.24</v>
      </c>
      <c r="D187" s="8"/>
      <c r="E187" s="23"/>
      <c r="G187">
        <v>3.92</v>
      </c>
      <c r="H187">
        <v>2.79</v>
      </c>
      <c r="I187">
        <v>-0.43</v>
      </c>
      <c r="J187">
        <v>0.04</v>
      </c>
      <c r="K187">
        <v>0.24</v>
      </c>
    </row>
    <row r="188" spans="1:11" x14ac:dyDescent="0.2">
      <c r="A188" s="16">
        <v>38595</v>
      </c>
      <c r="B188" s="18">
        <v>-0.41915999999999998</v>
      </c>
      <c r="C188" s="8">
        <f t="shared" si="5"/>
        <v>-0.71916000000000002</v>
      </c>
      <c r="D188" s="8"/>
      <c r="E188" s="23"/>
      <c r="G188">
        <v>-1.22</v>
      </c>
      <c r="H188">
        <v>-0.9</v>
      </c>
      <c r="I188">
        <v>1.43</v>
      </c>
      <c r="J188">
        <v>2.21</v>
      </c>
      <c r="K188">
        <v>0.3</v>
      </c>
    </row>
    <row r="189" spans="1:11" x14ac:dyDescent="0.2">
      <c r="A189" s="16">
        <v>38625</v>
      </c>
      <c r="B189" s="18">
        <v>-1.38304</v>
      </c>
      <c r="C189" s="8">
        <f t="shared" si="5"/>
        <v>-1.6730400000000001</v>
      </c>
      <c r="D189" s="8"/>
      <c r="E189" s="23"/>
      <c r="G189">
        <v>0.48</v>
      </c>
      <c r="H189">
        <v>-0.68</v>
      </c>
      <c r="I189">
        <v>1.1399999999999999</v>
      </c>
      <c r="J189">
        <v>3.48</v>
      </c>
      <c r="K189">
        <v>0.28999999999999998</v>
      </c>
    </row>
    <row r="190" spans="1:11" x14ac:dyDescent="0.2">
      <c r="A190" s="16">
        <v>38656</v>
      </c>
      <c r="B190" s="18">
        <v>4.7561</v>
      </c>
      <c r="C190" s="8">
        <f t="shared" si="5"/>
        <v>4.4861000000000004</v>
      </c>
      <c r="D190" s="8"/>
      <c r="E190" s="23"/>
      <c r="G190">
        <v>-2</v>
      </c>
      <c r="H190">
        <v>-1.02</v>
      </c>
      <c r="I190">
        <v>-0.71</v>
      </c>
      <c r="J190">
        <v>-1.32</v>
      </c>
      <c r="K190">
        <v>0.27</v>
      </c>
    </row>
    <row r="191" spans="1:11" x14ac:dyDescent="0.2">
      <c r="A191" s="16">
        <v>38686</v>
      </c>
      <c r="B191" s="18">
        <v>4.0628599999999997</v>
      </c>
      <c r="C191" s="8">
        <f t="shared" si="5"/>
        <v>3.7528599999999996</v>
      </c>
      <c r="D191" s="8"/>
      <c r="E191" s="23"/>
      <c r="G191">
        <v>3.62</v>
      </c>
      <c r="H191">
        <v>1.05</v>
      </c>
      <c r="I191">
        <v>-1.87</v>
      </c>
      <c r="J191">
        <v>0.37</v>
      </c>
      <c r="K191">
        <v>0.31</v>
      </c>
    </row>
    <row r="192" spans="1:11" x14ac:dyDescent="0.2">
      <c r="A192" s="16">
        <v>38717</v>
      </c>
      <c r="B192" s="18">
        <v>-0.86138999999999999</v>
      </c>
      <c r="C192" s="8">
        <f t="shared" si="5"/>
        <v>-1.1813899999999999</v>
      </c>
      <c r="D192" s="8"/>
      <c r="E192" s="23"/>
      <c r="G192">
        <v>-0.25</v>
      </c>
      <c r="H192">
        <v>-0.51</v>
      </c>
      <c r="I192">
        <v>0.48</v>
      </c>
      <c r="J192">
        <v>0.76</v>
      </c>
      <c r="K192">
        <v>0.32</v>
      </c>
    </row>
    <row r="193" spans="1:11" x14ac:dyDescent="0.2">
      <c r="A193" s="16">
        <v>38748</v>
      </c>
      <c r="B193" s="18">
        <v>0.98172000000000004</v>
      </c>
      <c r="C193" s="8">
        <f t="shared" si="5"/>
        <v>0.63172000000000006</v>
      </c>
      <c r="D193" s="8"/>
      <c r="E193" s="23"/>
      <c r="G193">
        <v>3.04</v>
      </c>
      <c r="H193">
        <v>5.32</v>
      </c>
      <c r="I193">
        <v>1.1399999999999999</v>
      </c>
      <c r="J193">
        <v>2.8</v>
      </c>
      <c r="K193">
        <v>0.35</v>
      </c>
    </row>
    <row r="194" spans="1:11" x14ac:dyDescent="0.2">
      <c r="A194" s="16">
        <v>38776</v>
      </c>
      <c r="B194" s="18">
        <v>-3.0059200000000001</v>
      </c>
      <c r="C194" s="8">
        <f t="shared" si="5"/>
        <v>-3.34592</v>
      </c>
      <c r="D194" s="8"/>
      <c r="E194" s="23"/>
      <c r="G194">
        <v>-0.3</v>
      </c>
      <c r="H194">
        <v>-0.33</v>
      </c>
      <c r="I194">
        <v>-0.88</v>
      </c>
      <c r="J194">
        <v>-1.77</v>
      </c>
      <c r="K194">
        <v>0.34</v>
      </c>
    </row>
    <row r="195" spans="1:11" x14ac:dyDescent="0.2">
      <c r="A195" s="16">
        <v>38807</v>
      </c>
      <c r="B195" s="18">
        <v>4.0898599999999998</v>
      </c>
      <c r="C195" s="8">
        <f t="shared" si="5"/>
        <v>3.7198599999999997</v>
      </c>
      <c r="D195" s="8"/>
      <c r="E195" s="23"/>
      <c r="G195">
        <v>1.46</v>
      </c>
      <c r="H195">
        <v>3.56</v>
      </c>
      <c r="I195">
        <v>-0.11</v>
      </c>
      <c r="J195">
        <v>1.21</v>
      </c>
      <c r="K195">
        <v>0.37</v>
      </c>
    </row>
    <row r="196" spans="1:11" x14ac:dyDescent="0.2">
      <c r="A196" s="16">
        <v>38837</v>
      </c>
      <c r="B196" s="18">
        <v>-1.4941899999999999</v>
      </c>
      <c r="C196" s="8">
        <f t="shared" si="5"/>
        <v>-1.85419</v>
      </c>
      <c r="D196" s="8"/>
      <c r="E196" s="23"/>
      <c r="G196">
        <v>0.72</v>
      </c>
      <c r="H196">
        <v>-1.23</v>
      </c>
      <c r="I196">
        <v>3.06</v>
      </c>
      <c r="J196">
        <v>0.65</v>
      </c>
      <c r="K196">
        <v>0.36</v>
      </c>
    </row>
    <row r="197" spans="1:11" x14ac:dyDescent="0.2">
      <c r="A197" s="16">
        <v>38868</v>
      </c>
      <c r="B197" s="18">
        <v>3.6966299999999999</v>
      </c>
      <c r="C197" s="8">
        <f t="shared" si="5"/>
        <v>3.2666299999999997</v>
      </c>
      <c r="D197" s="8"/>
      <c r="E197" s="23"/>
      <c r="G197">
        <v>-3.57</v>
      </c>
      <c r="H197">
        <v>-3.03</v>
      </c>
      <c r="I197">
        <v>2.82</v>
      </c>
      <c r="J197">
        <v>-3.73</v>
      </c>
      <c r="K197">
        <v>0.43</v>
      </c>
    </row>
    <row r="198" spans="1:11" x14ac:dyDescent="0.2">
      <c r="A198" s="16">
        <v>38898</v>
      </c>
      <c r="B198" s="18">
        <v>-0.68371000000000004</v>
      </c>
      <c r="C198" s="8">
        <f t="shared" si="5"/>
        <v>-1.08371</v>
      </c>
      <c r="D198" s="8"/>
      <c r="E198" s="23"/>
      <c r="G198">
        <v>-0.35</v>
      </c>
      <c r="H198">
        <v>-0.5</v>
      </c>
      <c r="I198">
        <v>1.49</v>
      </c>
      <c r="J198">
        <v>1.47</v>
      </c>
      <c r="K198">
        <v>0.4</v>
      </c>
    </row>
    <row r="199" spans="1:11" x14ac:dyDescent="0.2">
      <c r="A199" s="16">
        <v>38929</v>
      </c>
      <c r="B199" s="18">
        <v>-6.4369999999999997E-2</v>
      </c>
      <c r="C199" s="8">
        <f t="shared" ref="C199:C262" si="6">B199-K199</f>
        <v>-0.46437</v>
      </c>
      <c r="D199" s="8"/>
      <c r="E199" s="23"/>
      <c r="G199">
        <v>-0.78</v>
      </c>
      <c r="H199">
        <v>-3.96</v>
      </c>
      <c r="I199">
        <v>3.29</v>
      </c>
      <c r="J199">
        <v>-2.2000000000000002</v>
      </c>
      <c r="K199">
        <v>0.4</v>
      </c>
    </row>
    <row r="200" spans="1:11" x14ac:dyDescent="0.2">
      <c r="A200" s="16">
        <v>38960</v>
      </c>
      <c r="B200" s="18">
        <v>4.9093900000000001</v>
      </c>
      <c r="C200" s="8">
        <f t="shared" si="6"/>
        <v>4.4893900000000002</v>
      </c>
      <c r="D200" s="8"/>
      <c r="E200" s="23"/>
      <c r="G200">
        <v>2.0299999999999998</v>
      </c>
      <c r="H200">
        <v>0.78</v>
      </c>
      <c r="I200">
        <v>-1.76</v>
      </c>
      <c r="J200">
        <v>-3.47</v>
      </c>
      <c r="K200">
        <v>0.42</v>
      </c>
    </row>
    <row r="201" spans="1:11" x14ac:dyDescent="0.2">
      <c r="A201" s="16">
        <v>38990</v>
      </c>
      <c r="B201" s="18">
        <v>-0.30906</v>
      </c>
      <c r="C201" s="8">
        <f t="shared" si="6"/>
        <v>-0.71906000000000003</v>
      </c>
      <c r="D201" s="8"/>
      <c r="E201" s="23"/>
      <c r="G201">
        <v>1.84</v>
      </c>
      <c r="H201">
        <v>-1.23</v>
      </c>
      <c r="I201">
        <v>-0.4</v>
      </c>
      <c r="J201">
        <v>-0.94</v>
      </c>
      <c r="K201">
        <v>0.41</v>
      </c>
    </row>
    <row r="202" spans="1:11" x14ac:dyDescent="0.2">
      <c r="A202" s="16">
        <v>39021</v>
      </c>
      <c r="B202" s="18">
        <v>10.099159999999999</v>
      </c>
      <c r="C202" s="8">
        <f t="shared" si="6"/>
        <v>9.6891599999999993</v>
      </c>
      <c r="D202" s="8"/>
      <c r="E202" s="23"/>
      <c r="G202">
        <v>3.23</v>
      </c>
      <c r="H202">
        <v>1.64</v>
      </c>
      <c r="I202">
        <v>0.47</v>
      </c>
      <c r="J202">
        <v>-0.26</v>
      </c>
      <c r="K202">
        <v>0.41</v>
      </c>
    </row>
    <row r="203" spans="1:11" x14ac:dyDescent="0.2">
      <c r="A203" s="16">
        <v>39051</v>
      </c>
      <c r="B203" s="18">
        <v>1.5406500000000001</v>
      </c>
      <c r="C203" s="8">
        <f t="shared" si="6"/>
        <v>1.1206500000000001</v>
      </c>
      <c r="D203" s="8"/>
      <c r="E203" s="23"/>
      <c r="G203">
        <v>1.71</v>
      </c>
      <c r="H203">
        <v>0.73</v>
      </c>
      <c r="I203">
        <v>0.44</v>
      </c>
      <c r="J203">
        <v>-1.03</v>
      </c>
      <c r="K203">
        <v>0.42</v>
      </c>
    </row>
    <row r="204" spans="1:11" x14ac:dyDescent="0.2">
      <c r="A204" s="16">
        <v>39082</v>
      </c>
      <c r="B204" s="18">
        <v>2.69841</v>
      </c>
      <c r="C204" s="8">
        <f t="shared" si="6"/>
        <v>2.2984100000000001</v>
      </c>
      <c r="D204" s="8"/>
      <c r="E204" s="23"/>
      <c r="G204">
        <v>0.87</v>
      </c>
      <c r="H204">
        <v>-0.92</v>
      </c>
      <c r="I204">
        <v>2.5</v>
      </c>
      <c r="J204">
        <v>0.82</v>
      </c>
      <c r="K204">
        <v>0.4</v>
      </c>
    </row>
    <row r="205" spans="1:11" x14ac:dyDescent="0.2">
      <c r="A205" s="16">
        <v>39113</v>
      </c>
      <c r="B205" s="18">
        <v>5.4550000000000001E-2</v>
      </c>
      <c r="C205" s="8">
        <f t="shared" si="6"/>
        <v>-0.38545000000000001</v>
      </c>
      <c r="D205" s="8"/>
      <c r="E205" s="23"/>
      <c r="G205">
        <v>1.41</v>
      </c>
      <c r="H205">
        <v>7.0000000000000007E-2</v>
      </c>
      <c r="I205">
        <v>-0.06</v>
      </c>
      <c r="J205">
        <v>0.26</v>
      </c>
      <c r="K205">
        <v>0.44</v>
      </c>
    </row>
    <row r="206" spans="1:11" x14ac:dyDescent="0.2">
      <c r="A206" s="16">
        <v>39141</v>
      </c>
      <c r="B206" s="18">
        <v>-3.5074999999999998</v>
      </c>
      <c r="C206" s="8">
        <f t="shared" si="6"/>
        <v>-3.8874999999999997</v>
      </c>
      <c r="D206" s="8"/>
      <c r="E206" s="23"/>
      <c r="G206">
        <v>-1.95</v>
      </c>
      <c r="H206">
        <v>1.39</v>
      </c>
      <c r="I206">
        <v>0.22</v>
      </c>
      <c r="J206">
        <v>-1.33</v>
      </c>
      <c r="K206">
        <v>0.38</v>
      </c>
    </row>
    <row r="207" spans="1:11" x14ac:dyDescent="0.2">
      <c r="A207" s="16">
        <v>39172</v>
      </c>
      <c r="B207" s="18">
        <v>2.6367799999999999</v>
      </c>
      <c r="C207" s="8">
        <f t="shared" si="6"/>
        <v>2.2067799999999997</v>
      </c>
      <c r="D207" s="8"/>
      <c r="E207" s="23"/>
      <c r="G207">
        <v>0.68</v>
      </c>
      <c r="H207">
        <v>-0.28999999999999998</v>
      </c>
      <c r="I207">
        <v>0.4</v>
      </c>
      <c r="J207">
        <v>2.52</v>
      </c>
      <c r="K207">
        <v>0.43</v>
      </c>
    </row>
    <row r="208" spans="1:11" x14ac:dyDescent="0.2">
      <c r="A208" s="16">
        <v>39202</v>
      </c>
      <c r="B208" s="18">
        <v>0.19267999999999999</v>
      </c>
      <c r="C208" s="8">
        <f t="shared" si="6"/>
        <v>-0.24732000000000001</v>
      </c>
      <c r="D208" s="8"/>
      <c r="E208" s="23"/>
      <c r="G208">
        <v>3.49</v>
      </c>
      <c r="H208">
        <v>-2.13</v>
      </c>
      <c r="I208">
        <v>-0.98</v>
      </c>
      <c r="J208">
        <v>-0.15</v>
      </c>
      <c r="K208">
        <v>0.44</v>
      </c>
    </row>
    <row r="209" spans="1:11" x14ac:dyDescent="0.2">
      <c r="A209" s="16">
        <v>39233</v>
      </c>
      <c r="B209" s="18">
        <v>0.26556999999999997</v>
      </c>
      <c r="C209" s="8">
        <f t="shared" si="6"/>
        <v>-0.14443</v>
      </c>
      <c r="D209" s="8"/>
      <c r="E209" s="23"/>
      <c r="G209">
        <v>3.24</v>
      </c>
      <c r="H209">
        <v>-0.03</v>
      </c>
      <c r="I209">
        <v>-0.08</v>
      </c>
      <c r="J209">
        <v>-0.3</v>
      </c>
      <c r="K209">
        <v>0.41</v>
      </c>
    </row>
    <row r="210" spans="1:11" x14ac:dyDescent="0.2">
      <c r="A210" s="16">
        <v>39263</v>
      </c>
      <c r="B210" s="18">
        <v>-1.37E-2</v>
      </c>
      <c r="C210" s="8">
        <f t="shared" si="6"/>
        <v>-0.41370000000000001</v>
      </c>
      <c r="D210" s="8"/>
      <c r="E210" s="23"/>
      <c r="G210">
        <v>-1.96</v>
      </c>
      <c r="H210">
        <v>0.71</v>
      </c>
      <c r="I210">
        <v>-1.05</v>
      </c>
      <c r="J210">
        <v>0.24</v>
      </c>
      <c r="K210">
        <v>0.4</v>
      </c>
    </row>
    <row r="211" spans="1:11" x14ac:dyDescent="0.2">
      <c r="A211" s="16">
        <v>39294</v>
      </c>
      <c r="B211" s="18">
        <v>0.47955999999999999</v>
      </c>
      <c r="C211" s="8">
        <f t="shared" si="6"/>
        <v>7.9559999999999964E-2</v>
      </c>
      <c r="D211" s="8"/>
      <c r="E211" s="23"/>
      <c r="G211">
        <v>-3.74</v>
      </c>
      <c r="H211">
        <v>-2.74</v>
      </c>
      <c r="I211">
        <v>-3.01</v>
      </c>
      <c r="J211">
        <v>2.78</v>
      </c>
      <c r="K211">
        <v>0.4</v>
      </c>
    </row>
    <row r="212" spans="1:11" x14ac:dyDescent="0.2">
      <c r="A212" s="16">
        <v>39325</v>
      </c>
      <c r="B212" s="18">
        <v>7.6272700000000002</v>
      </c>
      <c r="C212" s="8">
        <f t="shared" si="6"/>
        <v>7.2072700000000003</v>
      </c>
      <c r="D212" s="8"/>
      <c r="E212" s="23"/>
      <c r="G212">
        <v>0.92</v>
      </c>
      <c r="H212">
        <v>-0.16</v>
      </c>
      <c r="I212">
        <v>-2.38</v>
      </c>
      <c r="J212">
        <v>0.1</v>
      </c>
      <c r="K212">
        <v>0.42</v>
      </c>
    </row>
    <row r="213" spans="1:11" x14ac:dyDescent="0.2">
      <c r="A213" s="16">
        <v>39355</v>
      </c>
      <c r="B213" s="18">
        <v>0.10136000000000001</v>
      </c>
      <c r="C213" s="8">
        <f t="shared" si="6"/>
        <v>-0.21864</v>
      </c>
      <c r="D213" s="8"/>
      <c r="E213" s="23"/>
      <c r="G213">
        <v>3.23</v>
      </c>
      <c r="H213">
        <v>-2.48</v>
      </c>
      <c r="I213">
        <v>-2.14</v>
      </c>
      <c r="J213">
        <v>4.6100000000000003</v>
      </c>
      <c r="K213">
        <v>0.32</v>
      </c>
    </row>
    <row r="214" spans="1:11" x14ac:dyDescent="0.2">
      <c r="A214" s="16">
        <v>39386</v>
      </c>
      <c r="B214" s="18">
        <v>11.80491</v>
      </c>
      <c r="C214" s="8">
        <f t="shared" si="6"/>
        <v>11.484909999999999</v>
      </c>
      <c r="D214" s="8"/>
      <c r="E214" s="23"/>
      <c r="G214">
        <v>1.8</v>
      </c>
      <c r="H214">
        <v>0.18</v>
      </c>
      <c r="I214">
        <v>-2.02</v>
      </c>
      <c r="J214">
        <v>4.8899999999999997</v>
      </c>
      <c r="K214">
        <v>0.32</v>
      </c>
    </row>
    <row r="215" spans="1:11" x14ac:dyDescent="0.2">
      <c r="A215" s="16">
        <v>39416</v>
      </c>
      <c r="B215" s="18">
        <v>5.7358500000000001</v>
      </c>
      <c r="C215" s="8">
        <f t="shared" si="6"/>
        <v>5.3958500000000003</v>
      </c>
      <c r="D215" s="8"/>
      <c r="E215" s="23"/>
      <c r="G215">
        <v>-4.82</v>
      </c>
      <c r="H215">
        <v>-2.78</v>
      </c>
      <c r="I215">
        <v>-1.07</v>
      </c>
      <c r="J215">
        <v>0.88</v>
      </c>
      <c r="K215">
        <v>0.34</v>
      </c>
    </row>
    <row r="216" spans="1:11" x14ac:dyDescent="0.2">
      <c r="A216" s="16">
        <v>39447</v>
      </c>
      <c r="B216" s="18">
        <v>1.0706599999999999</v>
      </c>
      <c r="C216" s="8">
        <f t="shared" si="6"/>
        <v>0.80065999999999993</v>
      </c>
      <c r="D216" s="8"/>
      <c r="E216" s="23"/>
      <c r="G216">
        <v>-0.86</v>
      </c>
      <c r="H216">
        <v>0.05</v>
      </c>
      <c r="I216">
        <v>-0.03</v>
      </c>
      <c r="J216">
        <v>6.55</v>
      </c>
      <c r="K216">
        <v>0.27</v>
      </c>
    </row>
    <row r="217" spans="1:11" x14ac:dyDescent="0.2">
      <c r="A217" s="16">
        <v>39478</v>
      </c>
      <c r="B217" s="18">
        <v>-3.9548000000000001</v>
      </c>
      <c r="C217" s="8">
        <f t="shared" si="6"/>
        <v>-4.1648000000000005</v>
      </c>
      <c r="D217" s="8"/>
      <c r="E217" s="23"/>
      <c r="G217">
        <v>-6.35</v>
      </c>
      <c r="H217">
        <v>-0.8</v>
      </c>
      <c r="I217">
        <v>3.06</v>
      </c>
      <c r="J217">
        <v>-7.83</v>
      </c>
      <c r="K217">
        <v>0.21</v>
      </c>
    </row>
    <row r="218" spans="1:11" x14ac:dyDescent="0.2">
      <c r="A218" s="16">
        <v>39507</v>
      </c>
      <c r="B218" s="18">
        <v>2.9411800000000001</v>
      </c>
      <c r="C218" s="8">
        <f t="shared" si="6"/>
        <v>2.8111800000000002</v>
      </c>
      <c r="D218" s="8"/>
      <c r="E218" s="23"/>
      <c r="G218">
        <v>-3.09</v>
      </c>
      <c r="H218">
        <v>-0.56000000000000005</v>
      </c>
      <c r="I218">
        <v>-0.03</v>
      </c>
      <c r="J218">
        <v>6.11</v>
      </c>
      <c r="K218">
        <v>0.13</v>
      </c>
    </row>
    <row r="219" spans="1:11" x14ac:dyDescent="0.2">
      <c r="A219" s="16">
        <v>39538</v>
      </c>
      <c r="B219" s="18">
        <v>-4.7142900000000001</v>
      </c>
      <c r="C219" s="8">
        <f t="shared" si="6"/>
        <v>-4.88429</v>
      </c>
      <c r="D219" s="8"/>
      <c r="E219" s="23"/>
      <c r="G219">
        <v>-0.94</v>
      </c>
      <c r="H219">
        <v>0.86</v>
      </c>
      <c r="I219">
        <v>0.22</v>
      </c>
      <c r="J219">
        <v>4.12</v>
      </c>
      <c r="K219">
        <v>0.17</v>
      </c>
    </row>
    <row r="220" spans="1:11" x14ac:dyDescent="0.2">
      <c r="A220" s="16">
        <v>39568</v>
      </c>
      <c r="B220" s="18">
        <v>0.33733000000000002</v>
      </c>
      <c r="C220" s="8">
        <f t="shared" si="6"/>
        <v>0.15733000000000003</v>
      </c>
      <c r="D220" s="8"/>
      <c r="E220" s="23"/>
      <c r="G220">
        <v>4.5999999999999996</v>
      </c>
      <c r="H220">
        <v>-1.51</v>
      </c>
      <c r="I220">
        <v>-0.01</v>
      </c>
      <c r="J220">
        <v>-0.22</v>
      </c>
      <c r="K220">
        <v>0.18</v>
      </c>
    </row>
    <row r="221" spans="1:11" x14ac:dyDescent="0.2">
      <c r="A221" s="16">
        <v>39599</v>
      </c>
      <c r="B221" s="18">
        <v>0.59767999999999999</v>
      </c>
      <c r="C221" s="8">
        <f t="shared" si="6"/>
        <v>0.41768</v>
      </c>
      <c r="D221" s="8"/>
      <c r="E221" s="23"/>
      <c r="G221">
        <v>1.86</v>
      </c>
      <c r="H221">
        <v>2.99</v>
      </c>
      <c r="I221">
        <v>-0.3</v>
      </c>
      <c r="J221">
        <v>3.2</v>
      </c>
      <c r="K221">
        <v>0.18</v>
      </c>
    </row>
    <row r="222" spans="1:11" x14ac:dyDescent="0.2">
      <c r="A222" s="16">
        <v>39629</v>
      </c>
      <c r="B222" s="18">
        <v>-10.32306</v>
      </c>
      <c r="C222" s="8">
        <f t="shared" si="6"/>
        <v>-10.49306</v>
      </c>
      <c r="D222" s="8"/>
      <c r="E222" s="23"/>
      <c r="G222">
        <v>-8.44</v>
      </c>
      <c r="H222">
        <v>1.1000000000000001</v>
      </c>
      <c r="I222">
        <v>-1.03</v>
      </c>
      <c r="J222">
        <v>12.53</v>
      </c>
      <c r="K222">
        <v>0.17</v>
      </c>
    </row>
    <row r="223" spans="1:11" x14ac:dyDescent="0.2">
      <c r="A223" s="16">
        <v>39660</v>
      </c>
      <c r="B223" s="18">
        <v>-5.21739</v>
      </c>
      <c r="C223" s="8">
        <f t="shared" si="6"/>
        <v>-5.3673900000000003</v>
      </c>
      <c r="D223" s="8"/>
      <c r="E223" s="23"/>
      <c r="G223">
        <v>-0.77</v>
      </c>
      <c r="H223">
        <v>3.58</v>
      </c>
      <c r="I223">
        <v>3.66</v>
      </c>
      <c r="J223">
        <v>-5.32</v>
      </c>
      <c r="K223">
        <v>0.15</v>
      </c>
    </row>
    <row r="224" spans="1:11" x14ac:dyDescent="0.2">
      <c r="A224" s="16">
        <v>39691</v>
      </c>
      <c r="B224" s="18">
        <v>1.8785499999999999</v>
      </c>
      <c r="C224" s="8">
        <f t="shared" si="6"/>
        <v>1.7485499999999998</v>
      </c>
      <c r="D224" s="8"/>
      <c r="E224" s="23"/>
      <c r="G224">
        <v>1.53</v>
      </c>
      <c r="H224">
        <v>3.7</v>
      </c>
      <c r="I224">
        <v>1.44</v>
      </c>
      <c r="J224">
        <v>-3.8</v>
      </c>
      <c r="K224">
        <v>0.13</v>
      </c>
    </row>
    <row r="225" spans="1:11" x14ac:dyDescent="0.2">
      <c r="A225" s="16">
        <v>39721</v>
      </c>
      <c r="B225" s="18">
        <v>12.00686</v>
      </c>
      <c r="C225" s="8">
        <f t="shared" si="6"/>
        <v>11.856859999999999</v>
      </c>
      <c r="D225" s="8"/>
      <c r="E225" s="23"/>
      <c r="G225">
        <v>-9.24</v>
      </c>
      <c r="H225">
        <v>-0.3</v>
      </c>
      <c r="I225">
        <v>4.41</v>
      </c>
      <c r="J225">
        <v>0.34</v>
      </c>
      <c r="K225">
        <v>0.15</v>
      </c>
    </row>
    <row r="226" spans="1:11" x14ac:dyDescent="0.2">
      <c r="A226" s="16">
        <v>39752</v>
      </c>
      <c r="B226" s="18">
        <v>-11.56968</v>
      </c>
      <c r="C226" s="8">
        <f t="shared" si="6"/>
        <v>-11.64968</v>
      </c>
      <c r="D226" s="8"/>
      <c r="E226" s="23"/>
      <c r="G226">
        <v>-17.23</v>
      </c>
      <c r="H226">
        <v>-2.25</v>
      </c>
      <c r="I226">
        <v>-2.94</v>
      </c>
      <c r="J226">
        <v>7.83</v>
      </c>
      <c r="K226">
        <v>0.08</v>
      </c>
    </row>
    <row r="227" spans="1:11" x14ac:dyDescent="0.2">
      <c r="A227" s="16">
        <v>39782</v>
      </c>
      <c r="B227" s="18">
        <v>-9.9489099999999997</v>
      </c>
      <c r="C227" s="8">
        <f t="shared" si="6"/>
        <v>-9.9789099999999991</v>
      </c>
      <c r="D227" s="8"/>
      <c r="E227" s="23"/>
      <c r="G227">
        <v>-7.86</v>
      </c>
      <c r="H227">
        <v>-3.61</v>
      </c>
      <c r="I227">
        <v>-4.92</v>
      </c>
      <c r="J227">
        <v>7.14</v>
      </c>
      <c r="K227">
        <v>0.03</v>
      </c>
    </row>
    <row r="228" spans="1:11" x14ac:dyDescent="0.2">
      <c r="A228" s="16">
        <v>39813</v>
      </c>
      <c r="B228" s="18">
        <v>-7.11538</v>
      </c>
      <c r="C228" s="8">
        <f t="shared" si="6"/>
        <v>-7.2053799999999999</v>
      </c>
      <c r="D228" s="8"/>
      <c r="E228" s="23"/>
      <c r="G228">
        <v>1.66</v>
      </c>
      <c r="H228">
        <v>3.96</v>
      </c>
      <c r="I228">
        <v>-1.23</v>
      </c>
      <c r="J228">
        <v>-5.03</v>
      </c>
      <c r="K228">
        <v>0.09</v>
      </c>
    </row>
    <row r="229" spans="1:11" x14ac:dyDescent="0.2">
      <c r="A229" s="16">
        <v>39844</v>
      </c>
      <c r="B229" s="18">
        <v>-7.3478300000000001</v>
      </c>
      <c r="C229" s="8">
        <f t="shared" si="6"/>
        <v>-7.3478300000000001</v>
      </c>
      <c r="D229" s="8"/>
      <c r="E229" s="23"/>
      <c r="G229">
        <v>-8.1199999999999992</v>
      </c>
      <c r="H229">
        <v>-0.98</v>
      </c>
      <c r="I229">
        <v>-9.7799999999999994</v>
      </c>
      <c r="J229">
        <v>-1.86</v>
      </c>
      <c r="K229">
        <v>0</v>
      </c>
    </row>
    <row r="230" spans="1:11" x14ac:dyDescent="0.2">
      <c r="A230" s="16">
        <v>39872</v>
      </c>
      <c r="B230" s="18">
        <v>-12.180730000000001</v>
      </c>
      <c r="C230" s="8">
        <f t="shared" si="6"/>
        <v>-12.19073</v>
      </c>
      <c r="D230" s="8"/>
      <c r="E230" s="23"/>
      <c r="G230">
        <v>-10.09</v>
      </c>
      <c r="H230">
        <v>-0.33</v>
      </c>
      <c r="I230">
        <v>-6.85</v>
      </c>
      <c r="J230">
        <v>4.3</v>
      </c>
      <c r="K230">
        <v>0.01</v>
      </c>
    </row>
    <row r="231" spans="1:11" x14ac:dyDescent="0.2">
      <c r="A231" s="16">
        <v>39903</v>
      </c>
      <c r="B231" s="18">
        <v>10.305339999999999</v>
      </c>
      <c r="C231" s="8">
        <f t="shared" si="6"/>
        <v>10.28534</v>
      </c>
      <c r="D231" s="8"/>
      <c r="E231" s="23"/>
      <c r="G231">
        <v>8.9499999999999993</v>
      </c>
      <c r="H231">
        <v>0.71</v>
      </c>
      <c r="I231">
        <v>2.5299999999999998</v>
      </c>
      <c r="J231">
        <v>-11.36</v>
      </c>
      <c r="K231">
        <v>0.02</v>
      </c>
    </row>
    <row r="232" spans="1:11" x14ac:dyDescent="0.2">
      <c r="A232" s="16">
        <v>39933</v>
      </c>
      <c r="B232" s="18">
        <v>8.4198400000000007</v>
      </c>
      <c r="C232" s="8">
        <f t="shared" si="6"/>
        <v>8.4098400000000009</v>
      </c>
      <c r="D232" s="8"/>
      <c r="E232" s="23"/>
      <c r="G232">
        <v>10.19</v>
      </c>
      <c r="H232">
        <v>5.37</v>
      </c>
      <c r="I232">
        <v>5.39</v>
      </c>
      <c r="J232">
        <v>-34.74</v>
      </c>
      <c r="K232">
        <v>0.01</v>
      </c>
    </row>
    <row r="233" spans="1:11" x14ac:dyDescent="0.2">
      <c r="A233" s="16">
        <v>39964</v>
      </c>
      <c r="B233" s="18">
        <v>-2.5531899999999998</v>
      </c>
      <c r="C233" s="8">
        <f t="shared" si="6"/>
        <v>-2.5531899999999998</v>
      </c>
      <c r="D233" s="8"/>
      <c r="E233" s="23"/>
      <c r="G233">
        <v>5.21</v>
      </c>
      <c r="H233">
        <v>-2.63</v>
      </c>
      <c r="I233">
        <v>0.54</v>
      </c>
      <c r="J233">
        <v>-12.47</v>
      </c>
      <c r="K233">
        <v>0</v>
      </c>
    </row>
    <row r="234" spans="1:11" x14ac:dyDescent="0.2">
      <c r="A234" s="16">
        <v>39994</v>
      </c>
      <c r="B234" s="18">
        <v>-1.7467200000000001</v>
      </c>
      <c r="C234" s="8">
        <f t="shared" si="6"/>
        <v>-1.7567200000000001</v>
      </c>
      <c r="D234" s="8"/>
      <c r="E234" s="23"/>
      <c r="G234">
        <v>0.43</v>
      </c>
      <c r="H234">
        <v>2.65</v>
      </c>
      <c r="I234">
        <v>-2.46</v>
      </c>
      <c r="J234">
        <v>5.31</v>
      </c>
      <c r="K234">
        <v>0.01</v>
      </c>
    </row>
    <row r="235" spans="1:11" x14ac:dyDescent="0.2">
      <c r="A235" s="16">
        <v>40025</v>
      </c>
      <c r="B235" s="18">
        <v>7.7777799999999999</v>
      </c>
      <c r="C235" s="8">
        <f t="shared" si="6"/>
        <v>7.7677800000000001</v>
      </c>
      <c r="D235" s="8"/>
      <c r="E235" s="23"/>
      <c r="G235">
        <v>7.72</v>
      </c>
      <c r="H235">
        <v>2.48</v>
      </c>
      <c r="I235">
        <v>4.74</v>
      </c>
      <c r="J235">
        <v>-5.48</v>
      </c>
      <c r="K235">
        <v>0.01</v>
      </c>
    </row>
    <row r="236" spans="1:11" x14ac:dyDescent="0.2">
      <c r="A236" s="16">
        <v>40056</v>
      </c>
      <c r="B236" s="18">
        <v>3.9690699999999999</v>
      </c>
      <c r="C236" s="8">
        <f t="shared" si="6"/>
        <v>3.9590700000000001</v>
      </c>
      <c r="D236" s="8"/>
      <c r="E236" s="23"/>
      <c r="G236">
        <v>3.32</v>
      </c>
      <c r="H236">
        <v>-0.52</v>
      </c>
      <c r="I236">
        <v>7.59</v>
      </c>
      <c r="J236">
        <v>-8.8699999999999992</v>
      </c>
      <c r="K236">
        <v>0.01</v>
      </c>
    </row>
    <row r="237" spans="1:11" x14ac:dyDescent="0.2">
      <c r="A237" s="16">
        <v>40086</v>
      </c>
      <c r="B237" s="18">
        <v>0.14874000000000001</v>
      </c>
      <c r="C237" s="8">
        <f t="shared" si="6"/>
        <v>0.13874</v>
      </c>
      <c r="D237" s="8"/>
      <c r="E237" s="23"/>
      <c r="G237">
        <v>4.08</v>
      </c>
      <c r="H237">
        <v>2.4700000000000002</v>
      </c>
      <c r="I237">
        <v>1.41</v>
      </c>
      <c r="J237">
        <v>-5.03</v>
      </c>
      <c r="K237">
        <v>0.01</v>
      </c>
    </row>
    <row r="238" spans="1:11" x14ac:dyDescent="0.2">
      <c r="A238" s="16">
        <v>40117</v>
      </c>
      <c r="B238" s="18">
        <v>-1.9802</v>
      </c>
      <c r="C238" s="8">
        <f t="shared" si="6"/>
        <v>-1.9802</v>
      </c>
      <c r="D238" s="8"/>
      <c r="E238" s="23"/>
      <c r="G238">
        <v>-2.59</v>
      </c>
      <c r="H238">
        <v>-4.2</v>
      </c>
      <c r="I238">
        <v>-4.3899999999999997</v>
      </c>
      <c r="J238">
        <v>2.68</v>
      </c>
      <c r="K238">
        <v>0</v>
      </c>
    </row>
    <row r="239" spans="1:11" x14ac:dyDescent="0.2">
      <c r="A239" s="16">
        <v>40147</v>
      </c>
      <c r="B239" s="18">
        <v>1.61616</v>
      </c>
      <c r="C239" s="8">
        <f t="shared" si="6"/>
        <v>1.61616</v>
      </c>
      <c r="D239" s="8"/>
      <c r="E239" s="23"/>
      <c r="G239">
        <v>5.56</v>
      </c>
      <c r="H239">
        <v>-2.65</v>
      </c>
      <c r="I239">
        <v>0.17</v>
      </c>
      <c r="J239">
        <v>0.37</v>
      </c>
      <c r="K239">
        <v>0</v>
      </c>
    </row>
    <row r="240" spans="1:11" x14ac:dyDescent="0.2">
      <c r="A240" s="16">
        <v>40178</v>
      </c>
      <c r="B240" s="18">
        <v>-1.3916500000000001</v>
      </c>
      <c r="C240" s="8">
        <f t="shared" si="6"/>
        <v>-1.4016500000000001</v>
      </c>
      <c r="D240" s="8"/>
      <c r="E240" s="23"/>
      <c r="G240">
        <v>2.75</v>
      </c>
      <c r="H240">
        <v>5.77</v>
      </c>
      <c r="I240">
        <v>0.76</v>
      </c>
      <c r="J240">
        <v>2.89</v>
      </c>
      <c r="K240">
        <v>0.01</v>
      </c>
    </row>
    <row r="241" spans="1:11" x14ac:dyDescent="0.2">
      <c r="A241" s="16">
        <v>40209</v>
      </c>
      <c r="B241" s="18">
        <v>15.524190000000001</v>
      </c>
      <c r="C241" s="8">
        <f t="shared" si="6"/>
        <v>15.524190000000001</v>
      </c>
      <c r="D241" s="8"/>
      <c r="E241" s="23"/>
      <c r="G241">
        <v>-3.36</v>
      </c>
      <c r="H241">
        <v>0.2</v>
      </c>
      <c r="I241">
        <v>0.61</v>
      </c>
      <c r="J241">
        <v>-5.34</v>
      </c>
      <c r="K241">
        <v>0</v>
      </c>
    </row>
    <row r="242" spans="1:11" x14ac:dyDescent="0.2">
      <c r="A242" s="16">
        <v>40237</v>
      </c>
      <c r="B242" s="18">
        <v>4.5375199999999998</v>
      </c>
      <c r="C242" s="8">
        <f t="shared" si="6"/>
        <v>4.5375199999999998</v>
      </c>
      <c r="D242" s="8"/>
      <c r="E242" s="23"/>
      <c r="G242">
        <v>3.4</v>
      </c>
      <c r="H242">
        <v>1.43</v>
      </c>
      <c r="I242">
        <v>2.73</v>
      </c>
      <c r="J242">
        <v>3.62</v>
      </c>
      <c r="K242">
        <v>0</v>
      </c>
    </row>
    <row r="243" spans="1:11" x14ac:dyDescent="0.2">
      <c r="A243" s="16">
        <v>40268</v>
      </c>
      <c r="B243" s="18">
        <v>1.6694500000000001</v>
      </c>
      <c r="C243" s="8">
        <f t="shared" si="6"/>
        <v>1.6594500000000001</v>
      </c>
      <c r="D243" s="8"/>
      <c r="E243" s="23"/>
      <c r="G243">
        <v>6.32</v>
      </c>
      <c r="H243">
        <v>1.57</v>
      </c>
      <c r="I243">
        <v>2.06</v>
      </c>
      <c r="J243">
        <v>3.7</v>
      </c>
      <c r="K243">
        <v>0.01</v>
      </c>
    </row>
    <row r="244" spans="1:11" x14ac:dyDescent="0.2">
      <c r="A244" s="16">
        <v>40298</v>
      </c>
      <c r="B244" s="18">
        <v>-5.31609</v>
      </c>
      <c r="C244" s="8">
        <f t="shared" si="6"/>
        <v>-5.31609</v>
      </c>
      <c r="D244" s="8"/>
      <c r="E244" s="23"/>
      <c r="G244">
        <v>2</v>
      </c>
      <c r="H244">
        <v>4.93</v>
      </c>
      <c r="I244">
        <v>3.14</v>
      </c>
      <c r="J244">
        <v>3.15</v>
      </c>
      <c r="K244">
        <v>0</v>
      </c>
    </row>
    <row r="245" spans="1:11" x14ac:dyDescent="0.2">
      <c r="A245" s="16">
        <v>40329</v>
      </c>
      <c r="B245" s="18">
        <v>-8.1638900000000003</v>
      </c>
      <c r="C245" s="8">
        <f t="shared" si="6"/>
        <v>-8.1738900000000001</v>
      </c>
      <c r="D245" s="8"/>
      <c r="E245" s="23"/>
      <c r="G245">
        <v>-7.89</v>
      </c>
      <c r="H245">
        <v>-0.09</v>
      </c>
      <c r="I245">
        <v>-2.34</v>
      </c>
      <c r="J245">
        <v>-0.23</v>
      </c>
      <c r="K245">
        <v>0.01</v>
      </c>
    </row>
    <row r="246" spans="1:11" x14ac:dyDescent="0.2">
      <c r="A246" s="16">
        <v>40359</v>
      </c>
      <c r="B246" s="18">
        <v>13.303750000000001</v>
      </c>
      <c r="C246" s="8">
        <f t="shared" si="6"/>
        <v>13.293750000000001</v>
      </c>
      <c r="D246" s="8"/>
      <c r="E246" s="23"/>
      <c r="G246">
        <v>-5.56</v>
      </c>
      <c r="H246">
        <v>-2.12</v>
      </c>
      <c r="I246">
        <v>-4.2699999999999996</v>
      </c>
      <c r="J246">
        <v>-2.9</v>
      </c>
      <c r="K246">
        <v>0.01</v>
      </c>
    </row>
    <row r="247" spans="1:11" x14ac:dyDescent="0.2">
      <c r="A247" s="16">
        <v>40390</v>
      </c>
      <c r="B247" s="18">
        <v>-2.5</v>
      </c>
      <c r="C247" s="8">
        <f t="shared" si="6"/>
        <v>-2.5099999999999998</v>
      </c>
      <c r="D247" s="8"/>
      <c r="E247" s="23"/>
      <c r="G247">
        <v>6.92</v>
      </c>
      <c r="H247">
        <v>0.13</v>
      </c>
      <c r="I247">
        <v>0.2</v>
      </c>
      <c r="J247">
        <v>1.92</v>
      </c>
      <c r="K247">
        <v>0.01</v>
      </c>
    </row>
    <row r="248" spans="1:11" x14ac:dyDescent="0.2">
      <c r="A248" s="16">
        <v>40421</v>
      </c>
      <c r="B248" s="18">
        <v>1.4316199999999999</v>
      </c>
      <c r="C248" s="8">
        <f t="shared" si="6"/>
        <v>1.4216199999999999</v>
      </c>
      <c r="D248" s="8"/>
      <c r="E248" s="23"/>
      <c r="G248">
        <v>-4.7699999999999996</v>
      </c>
      <c r="H248">
        <v>-2.89</v>
      </c>
      <c r="I248">
        <v>-1.7</v>
      </c>
      <c r="J248">
        <v>-0.13</v>
      </c>
      <c r="K248">
        <v>0.01</v>
      </c>
    </row>
    <row r="249" spans="1:11" x14ac:dyDescent="0.2">
      <c r="A249" s="16">
        <v>40451</v>
      </c>
      <c r="B249" s="18">
        <v>4.9083600000000001</v>
      </c>
      <c r="C249" s="8">
        <f t="shared" si="6"/>
        <v>4.8983600000000003</v>
      </c>
      <c r="D249" s="8"/>
      <c r="E249" s="23"/>
      <c r="G249">
        <v>9.5399999999999991</v>
      </c>
      <c r="H249">
        <v>3.83</v>
      </c>
      <c r="I249">
        <v>-3.05</v>
      </c>
      <c r="J249">
        <v>1.36</v>
      </c>
      <c r="K249">
        <v>0.01</v>
      </c>
    </row>
    <row r="250" spans="1:11" x14ac:dyDescent="0.2">
      <c r="A250" s="16">
        <v>40482</v>
      </c>
      <c r="B250" s="18">
        <v>-4.1767099999999999</v>
      </c>
      <c r="C250" s="8">
        <f t="shared" si="6"/>
        <v>-4.1867099999999997</v>
      </c>
      <c r="D250" s="8"/>
      <c r="E250" s="23"/>
      <c r="G250">
        <v>3.88</v>
      </c>
      <c r="H250">
        <v>1.03</v>
      </c>
      <c r="I250">
        <v>-2.2799999999999998</v>
      </c>
      <c r="J250">
        <v>1.58</v>
      </c>
      <c r="K250">
        <v>0.01</v>
      </c>
    </row>
    <row r="251" spans="1:11" x14ac:dyDescent="0.2">
      <c r="A251" s="16">
        <v>40512</v>
      </c>
      <c r="B251" s="18">
        <v>0.75439999999999996</v>
      </c>
      <c r="C251" s="8">
        <f t="shared" si="6"/>
        <v>0.74439999999999995</v>
      </c>
      <c r="D251" s="8"/>
      <c r="E251" s="23"/>
      <c r="G251">
        <v>0.6</v>
      </c>
      <c r="H251">
        <v>3.66</v>
      </c>
      <c r="I251">
        <v>-0.51</v>
      </c>
      <c r="J251">
        <v>2.5099999999999998</v>
      </c>
      <c r="K251">
        <v>0.01</v>
      </c>
    </row>
    <row r="252" spans="1:11" x14ac:dyDescent="0.2">
      <c r="A252" s="16">
        <v>40543</v>
      </c>
      <c r="B252" s="18">
        <v>0.20799000000000001</v>
      </c>
      <c r="C252" s="8">
        <f t="shared" si="6"/>
        <v>0.19799</v>
      </c>
      <c r="D252" s="8"/>
      <c r="E252" s="23"/>
      <c r="G252">
        <v>6.82</v>
      </c>
      <c r="H252">
        <v>0.75</v>
      </c>
      <c r="I252">
        <v>3.6</v>
      </c>
      <c r="J252">
        <v>-3.21</v>
      </c>
      <c r="K252">
        <v>0.01</v>
      </c>
    </row>
    <row r="253" spans="1:11" x14ac:dyDescent="0.2">
      <c r="A253" s="16">
        <v>40574</v>
      </c>
      <c r="B253" s="18">
        <v>1.63968</v>
      </c>
      <c r="C253" s="8">
        <f t="shared" si="6"/>
        <v>1.62968</v>
      </c>
      <c r="D253" s="8"/>
      <c r="E253" s="23"/>
      <c r="G253">
        <v>2.0099999999999998</v>
      </c>
      <c r="H253">
        <v>-2.46</v>
      </c>
      <c r="I253">
        <v>0.84</v>
      </c>
      <c r="J253">
        <v>-0.3</v>
      </c>
      <c r="K253">
        <v>0.01</v>
      </c>
    </row>
    <row r="254" spans="1:11" x14ac:dyDescent="0.2">
      <c r="A254" s="16">
        <v>40602</v>
      </c>
      <c r="B254" s="18">
        <v>7.2493400000000001</v>
      </c>
      <c r="C254" s="8">
        <f t="shared" si="6"/>
        <v>7.2393400000000003</v>
      </c>
      <c r="D254" s="8"/>
      <c r="E254" s="23"/>
      <c r="G254">
        <v>3.49</v>
      </c>
      <c r="H254">
        <v>1.65</v>
      </c>
      <c r="I254">
        <v>1.67</v>
      </c>
      <c r="J254">
        <v>2.06</v>
      </c>
      <c r="K254">
        <v>0.01</v>
      </c>
    </row>
    <row r="255" spans="1:11" x14ac:dyDescent="0.2">
      <c r="A255" s="16">
        <v>40633</v>
      </c>
      <c r="B255" s="18">
        <v>-4.5696899999999996</v>
      </c>
      <c r="C255" s="8">
        <f t="shared" si="6"/>
        <v>-4.5796899999999994</v>
      </c>
      <c r="D255" s="8"/>
      <c r="E255" s="23"/>
      <c r="G255">
        <v>0.48</v>
      </c>
      <c r="H255">
        <v>2.59</v>
      </c>
      <c r="I255">
        <v>-1.19</v>
      </c>
      <c r="J255">
        <v>3.58</v>
      </c>
      <c r="K255">
        <v>0.01</v>
      </c>
    </row>
    <row r="256" spans="1:11" x14ac:dyDescent="0.2">
      <c r="A256" s="16">
        <v>40663</v>
      </c>
      <c r="B256" s="18">
        <v>-0.43895000000000001</v>
      </c>
      <c r="C256" s="8">
        <f t="shared" si="6"/>
        <v>-0.43895000000000001</v>
      </c>
      <c r="D256" s="8"/>
      <c r="E256" s="23"/>
      <c r="G256">
        <v>2.9</v>
      </c>
      <c r="H256">
        <v>-0.3</v>
      </c>
      <c r="I256">
        <v>-2.27</v>
      </c>
      <c r="J256">
        <v>0.08</v>
      </c>
      <c r="K256">
        <v>0</v>
      </c>
    </row>
    <row r="257" spans="1:11" x14ac:dyDescent="0.2">
      <c r="A257" s="16">
        <v>40694</v>
      </c>
      <c r="B257" s="18">
        <v>-4.7895799999999999</v>
      </c>
      <c r="C257" s="8">
        <f t="shared" si="6"/>
        <v>-4.7895799999999999</v>
      </c>
      <c r="D257" s="8"/>
      <c r="E257" s="23"/>
      <c r="G257">
        <v>-1.27</v>
      </c>
      <c r="H257">
        <v>-0.66</v>
      </c>
      <c r="I257">
        <v>-2.14</v>
      </c>
      <c r="J257">
        <v>-0.61</v>
      </c>
      <c r="K257">
        <v>0</v>
      </c>
    </row>
    <row r="258" spans="1:11" x14ac:dyDescent="0.2">
      <c r="A258" s="16">
        <v>40724</v>
      </c>
      <c r="B258" s="18">
        <v>-2.2479499999999999</v>
      </c>
      <c r="C258" s="8">
        <f t="shared" si="6"/>
        <v>-2.2479499999999999</v>
      </c>
      <c r="D258" s="8"/>
      <c r="E258" s="23"/>
      <c r="G258">
        <v>-1.75</v>
      </c>
      <c r="H258">
        <v>-0.08</v>
      </c>
      <c r="I258">
        <v>-0.45</v>
      </c>
      <c r="J258">
        <v>1.76</v>
      </c>
      <c r="K258">
        <v>0</v>
      </c>
    </row>
    <row r="259" spans="1:11" x14ac:dyDescent="0.2">
      <c r="A259" s="16">
        <v>40755</v>
      </c>
      <c r="B259" s="18">
        <v>-3.96624</v>
      </c>
      <c r="C259" s="8">
        <f t="shared" si="6"/>
        <v>-3.96624</v>
      </c>
      <c r="D259" s="8"/>
      <c r="E259" s="23"/>
      <c r="G259">
        <v>-2.34</v>
      </c>
      <c r="H259">
        <v>-1.44</v>
      </c>
      <c r="I259">
        <v>-1.1200000000000001</v>
      </c>
      <c r="J259">
        <v>7.0000000000000007E-2</v>
      </c>
      <c r="K259">
        <v>0</v>
      </c>
    </row>
    <row r="260" spans="1:11" x14ac:dyDescent="0.2">
      <c r="A260" s="16">
        <v>40786</v>
      </c>
      <c r="B260" s="18">
        <v>-1.55247</v>
      </c>
      <c r="C260" s="8">
        <f t="shared" si="6"/>
        <v>-1.56247</v>
      </c>
      <c r="D260" s="8"/>
      <c r="E260" s="23"/>
      <c r="G260">
        <v>-6</v>
      </c>
      <c r="H260">
        <v>-3.29</v>
      </c>
      <c r="I260">
        <v>-1.46</v>
      </c>
      <c r="J260">
        <v>-0.37</v>
      </c>
      <c r="K260">
        <v>0.01</v>
      </c>
    </row>
    <row r="261" spans="1:11" x14ac:dyDescent="0.2">
      <c r="A261" s="16">
        <v>40816</v>
      </c>
      <c r="B261" s="18">
        <v>-2.7047699999999999</v>
      </c>
      <c r="C261" s="8">
        <f t="shared" si="6"/>
        <v>-2.7047699999999999</v>
      </c>
      <c r="D261" s="8"/>
      <c r="E261" s="23"/>
      <c r="G261">
        <v>-7.6</v>
      </c>
      <c r="H261">
        <v>-3.71</v>
      </c>
      <c r="I261">
        <v>-0.91</v>
      </c>
      <c r="J261">
        <v>-2.54</v>
      </c>
      <c r="K261">
        <v>0</v>
      </c>
    </row>
    <row r="262" spans="1:11" x14ac:dyDescent="0.2">
      <c r="A262" s="16">
        <v>40847</v>
      </c>
      <c r="B262" s="18">
        <v>9.5037500000000001</v>
      </c>
      <c r="C262" s="8">
        <f t="shared" si="6"/>
        <v>9.5037500000000001</v>
      </c>
      <c r="D262" s="8"/>
      <c r="E262" s="23"/>
      <c r="G262">
        <v>11.34</v>
      </c>
      <c r="H262">
        <v>3.57</v>
      </c>
      <c r="I262">
        <v>-1.02</v>
      </c>
      <c r="J262">
        <v>-1.48</v>
      </c>
      <c r="K262">
        <v>0</v>
      </c>
    </row>
    <row r="263" spans="1:11" x14ac:dyDescent="0.2">
      <c r="A263" s="16">
        <v>40877</v>
      </c>
      <c r="B263" s="18">
        <v>1.32535</v>
      </c>
      <c r="C263" s="8">
        <f t="shared" ref="C263:C288" si="7">B263-K263</f>
        <v>1.32535</v>
      </c>
      <c r="D263" s="8"/>
      <c r="E263" s="23"/>
      <c r="G263">
        <v>-0.26</v>
      </c>
      <c r="H263">
        <v>-0.25</v>
      </c>
      <c r="I263">
        <v>-0.1</v>
      </c>
      <c r="J263">
        <v>4</v>
      </c>
      <c r="K263">
        <v>0</v>
      </c>
    </row>
    <row r="264" spans="1:11" x14ac:dyDescent="0.2">
      <c r="A264" s="16">
        <v>40908</v>
      </c>
      <c r="B264" s="18">
        <v>-3.1603400000000001</v>
      </c>
      <c r="C264" s="8">
        <f t="shared" si="7"/>
        <v>-3.1603400000000001</v>
      </c>
      <c r="D264" s="8"/>
      <c r="E264" s="23"/>
      <c r="G264">
        <v>0.74</v>
      </c>
      <c r="H264">
        <v>-0.55000000000000004</v>
      </c>
      <c r="I264">
        <v>1.54</v>
      </c>
      <c r="J264">
        <v>1.87</v>
      </c>
      <c r="K264">
        <v>0</v>
      </c>
    </row>
    <row r="265" spans="1:11" x14ac:dyDescent="0.2">
      <c r="A265" s="16">
        <v>40939</v>
      </c>
      <c r="B265" s="18">
        <v>2.76241</v>
      </c>
      <c r="C265" s="8">
        <f t="shared" si="7"/>
        <v>2.76241</v>
      </c>
      <c r="D265" s="8"/>
      <c r="E265" s="23"/>
      <c r="G265">
        <v>5.0599999999999996</v>
      </c>
      <c r="H265">
        <v>2.5299999999999998</v>
      </c>
      <c r="I265">
        <v>-2.21</v>
      </c>
      <c r="J265">
        <v>-7.94</v>
      </c>
      <c r="K265">
        <v>0</v>
      </c>
    </row>
    <row r="266" spans="1:11" x14ac:dyDescent="0.2">
      <c r="A266" s="16">
        <v>40968</v>
      </c>
      <c r="B266" s="18">
        <v>7.6299999999999996E-3</v>
      </c>
      <c r="C266" s="8">
        <f t="shared" si="7"/>
        <v>7.6299999999999996E-3</v>
      </c>
      <c r="D266" s="8"/>
      <c r="E266" s="23"/>
      <c r="G266">
        <v>4.43</v>
      </c>
      <c r="H266">
        <v>-1.61</v>
      </c>
      <c r="I266">
        <v>-0.03</v>
      </c>
      <c r="J266">
        <v>-0.28000000000000003</v>
      </c>
      <c r="K266">
        <v>0</v>
      </c>
    </row>
    <row r="267" spans="1:11" x14ac:dyDescent="0.2">
      <c r="A267" s="16">
        <v>40999</v>
      </c>
      <c r="B267" s="18">
        <v>3.3628999999999998</v>
      </c>
      <c r="C267" s="8">
        <f t="shared" si="7"/>
        <v>3.3628999999999998</v>
      </c>
      <c r="D267" s="8"/>
      <c r="E267" s="23"/>
      <c r="G267">
        <v>3.11</v>
      </c>
      <c r="H267">
        <v>-0.22</v>
      </c>
      <c r="I267">
        <v>-0.03</v>
      </c>
      <c r="J267">
        <v>1.48</v>
      </c>
      <c r="K267">
        <v>0</v>
      </c>
    </row>
    <row r="268" spans="1:11" x14ac:dyDescent="0.2">
      <c r="A268" s="16">
        <v>41029</v>
      </c>
      <c r="B268" s="18">
        <v>-0.90237999999999996</v>
      </c>
      <c r="C268" s="8">
        <f t="shared" si="7"/>
        <v>-0.90237999999999996</v>
      </c>
      <c r="D268" s="8"/>
      <c r="E268" s="23"/>
      <c r="G268">
        <v>-0.84</v>
      </c>
      <c r="H268">
        <v>-0.61</v>
      </c>
      <c r="I268">
        <v>-0.19</v>
      </c>
      <c r="J268">
        <v>3.85</v>
      </c>
      <c r="K268">
        <v>0</v>
      </c>
    </row>
    <row r="269" spans="1:11" x14ac:dyDescent="0.2">
      <c r="A269" s="16">
        <v>41060</v>
      </c>
      <c r="B269" s="18">
        <v>-1.6142399999999999</v>
      </c>
      <c r="C269" s="8">
        <f t="shared" si="7"/>
        <v>-1.6242399999999999</v>
      </c>
      <c r="D269" s="8"/>
      <c r="E269" s="23"/>
      <c r="G269">
        <v>-6.2</v>
      </c>
      <c r="H269">
        <v>-0.09</v>
      </c>
      <c r="I269">
        <v>0.17</v>
      </c>
      <c r="J269">
        <v>6.64</v>
      </c>
      <c r="K269">
        <v>0.01</v>
      </c>
    </row>
    <row r="270" spans="1:11" x14ac:dyDescent="0.2">
      <c r="A270" s="17">
        <v>41090</v>
      </c>
      <c r="B270" s="19">
        <v>5.1283099999999999</v>
      </c>
      <c r="C270" s="8">
        <f t="shared" si="7"/>
        <v>5.1283099999999999</v>
      </c>
      <c r="D270" s="8"/>
      <c r="E270" s="23"/>
      <c r="G270">
        <v>3.88</v>
      </c>
      <c r="H270">
        <v>0.83</v>
      </c>
      <c r="I270">
        <v>0.39</v>
      </c>
      <c r="J270">
        <v>-1.1499999999999999</v>
      </c>
      <c r="K270">
        <v>0</v>
      </c>
    </row>
    <row r="271" spans="1:11" x14ac:dyDescent="0.2">
      <c r="A271" s="17">
        <v>41121</v>
      </c>
      <c r="B271" s="19">
        <v>2.00088</v>
      </c>
      <c r="C271" s="8">
        <f t="shared" si="7"/>
        <v>2.00088</v>
      </c>
      <c r="D271" s="8"/>
      <c r="E271" s="23"/>
      <c r="G271">
        <v>0.79</v>
      </c>
      <c r="H271">
        <v>-2.57</v>
      </c>
      <c r="I271">
        <v>-0.03</v>
      </c>
      <c r="J271">
        <v>3.06</v>
      </c>
      <c r="K271">
        <v>0</v>
      </c>
    </row>
    <row r="272" spans="1:11" x14ac:dyDescent="0.2">
      <c r="A272" s="17">
        <v>41152</v>
      </c>
      <c r="B272" s="19">
        <v>-0.69450000000000001</v>
      </c>
      <c r="C272" s="8">
        <f t="shared" si="7"/>
        <v>-0.70450000000000002</v>
      </c>
      <c r="D272" s="8"/>
      <c r="E272" s="23"/>
      <c r="G272">
        <v>2.56</v>
      </c>
      <c r="H272">
        <v>0.73</v>
      </c>
      <c r="I272">
        <v>0.56000000000000005</v>
      </c>
      <c r="J272">
        <v>-2.5</v>
      </c>
      <c r="K272">
        <v>0.01</v>
      </c>
    </row>
    <row r="273" spans="1:16" x14ac:dyDescent="0.2">
      <c r="A273" s="17">
        <v>41182</v>
      </c>
      <c r="B273" s="19">
        <v>4.85154</v>
      </c>
      <c r="C273" s="8">
        <f t="shared" si="7"/>
        <v>4.8415400000000002</v>
      </c>
      <c r="D273" s="8"/>
      <c r="E273" s="23"/>
      <c r="G273">
        <v>2.74</v>
      </c>
      <c r="H273">
        <v>0.45</v>
      </c>
      <c r="I273">
        <v>1.59</v>
      </c>
      <c r="J273">
        <v>-1.02</v>
      </c>
      <c r="K273">
        <v>0.01</v>
      </c>
    </row>
    <row r="274" spans="1:16" x14ac:dyDescent="0.2">
      <c r="A274" s="17">
        <v>41213</v>
      </c>
      <c r="B274" s="19">
        <v>-2.4076900000000001</v>
      </c>
      <c r="C274" s="8">
        <f t="shared" si="7"/>
        <v>-2.4176899999999999</v>
      </c>
      <c r="D274" s="8"/>
      <c r="E274" s="23"/>
      <c r="G274">
        <v>-1.75</v>
      </c>
      <c r="H274">
        <v>-1.04</v>
      </c>
      <c r="I274">
        <v>4.08</v>
      </c>
      <c r="J274">
        <v>0.09</v>
      </c>
      <c r="K274">
        <v>0.01</v>
      </c>
    </row>
    <row r="275" spans="1:16" x14ac:dyDescent="0.2">
      <c r="A275" s="17">
        <v>41243</v>
      </c>
      <c r="B275" s="19">
        <v>1.8616999999999999</v>
      </c>
      <c r="C275" s="8">
        <f t="shared" si="7"/>
        <v>1.8516999999999999</v>
      </c>
      <c r="D275" s="8"/>
      <c r="E275" s="23"/>
      <c r="G275">
        <v>0.77</v>
      </c>
      <c r="H275">
        <v>0.69</v>
      </c>
      <c r="I275">
        <v>-1.1200000000000001</v>
      </c>
      <c r="J275">
        <v>0.24</v>
      </c>
      <c r="K275">
        <v>0.01</v>
      </c>
    </row>
    <row r="276" spans="1:16" x14ac:dyDescent="0.2">
      <c r="A276" s="17">
        <v>41274</v>
      </c>
      <c r="B276" s="19">
        <v>1.6252800000000001</v>
      </c>
      <c r="C276" s="8">
        <f t="shared" si="7"/>
        <v>1.61528</v>
      </c>
      <c r="D276" s="8"/>
      <c r="E276" s="23"/>
      <c r="G276">
        <v>1.18</v>
      </c>
      <c r="H276">
        <v>1.63</v>
      </c>
      <c r="I276">
        <v>3.26</v>
      </c>
      <c r="J276">
        <v>-2.9</v>
      </c>
      <c r="K276">
        <v>0.01</v>
      </c>
      <c r="P276" s="9"/>
    </row>
    <row r="277" spans="1:16" x14ac:dyDescent="0.2">
      <c r="A277" s="17">
        <v>41305</v>
      </c>
      <c r="B277" s="19">
        <v>8.8132199999999994</v>
      </c>
      <c r="C277" s="8">
        <f t="shared" si="7"/>
        <v>8.8132199999999994</v>
      </c>
      <c r="D277" s="8"/>
      <c r="E277" s="23"/>
      <c r="G277">
        <v>5.58</v>
      </c>
      <c r="H277">
        <v>0.52</v>
      </c>
      <c r="I277">
        <v>1.32</v>
      </c>
      <c r="J277">
        <v>-1.96</v>
      </c>
      <c r="K277">
        <v>0</v>
      </c>
    </row>
    <row r="278" spans="1:16" x14ac:dyDescent="0.2">
      <c r="A278" s="17">
        <v>41333</v>
      </c>
      <c r="B278" s="19">
        <v>4.6101099999999997</v>
      </c>
      <c r="C278" s="8">
        <f t="shared" si="7"/>
        <v>4.6101099999999997</v>
      </c>
      <c r="D278" s="8"/>
      <c r="E278" s="23"/>
      <c r="G278">
        <v>1.28</v>
      </c>
      <c r="H278">
        <v>-0.42</v>
      </c>
      <c r="I278">
        <v>0.4</v>
      </c>
      <c r="J278">
        <v>1.5</v>
      </c>
      <c r="K278">
        <v>0</v>
      </c>
    </row>
    <row r="279" spans="1:16" x14ac:dyDescent="0.2">
      <c r="A279" s="17">
        <v>41364</v>
      </c>
      <c r="B279" s="19">
        <v>2.41153</v>
      </c>
      <c r="C279" s="8">
        <f t="shared" si="7"/>
        <v>2.41153</v>
      </c>
      <c r="D279" s="8"/>
      <c r="E279" s="23"/>
      <c r="G279">
        <v>4.03</v>
      </c>
      <c r="H279">
        <v>0.88</v>
      </c>
      <c r="I279">
        <v>-0.04</v>
      </c>
      <c r="J279">
        <v>2.02</v>
      </c>
      <c r="K279">
        <v>0</v>
      </c>
    </row>
    <row r="280" spans="1:16" x14ac:dyDescent="0.2">
      <c r="A280" s="17">
        <v>41394</v>
      </c>
      <c r="B280" s="19">
        <v>1.74047</v>
      </c>
      <c r="C280" s="8">
        <f t="shared" si="7"/>
        <v>1.74047</v>
      </c>
      <c r="D280" s="8"/>
      <c r="E280" s="23"/>
      <c r="G280">
        <v>1.56</v>
      </c>
      <c r="H280">
        <v>-2.4</v>
      </c>
      <c r="I280">
        <v>0.39</v>
      </c>
      <c r="J280">
        <v>0.3</v>
      </c>
      <c r="K280">
        <v>0</v>
      </c>
    </row>
    <row r="281" spans="1:16" s="13" customFormat="1" x14ac:dyDescent="0.2">
      <c r="A281" s="24">
        <v>41425</v>
      </c>
      <c r="B281" s="25">
        <v>7.7358500000000001</v>
      </c>
      <c r="C281" s="12">
        <f t="shared" si="7"/>
        <v>7.7358500000000001</v>
      </c>
      <c r="D281" s="12"/>
      <c r="E281" s="26"/>
      <c r="G281" s="13">
        <v>2.81</v>
      </c>
      <c r="H281" s="13">
        <v>1.9</v>
      </c>
      <c r="I281" s="13">
        <v>1.26</v>
      </c>
      <c r="J281" s="13">
        <v>-1.74</v>
      </c>
      <c r="K281" s="13">
        <v>0</v>
      </c>
    </row>
    <row r="282" spans="1:16" x14ac:dyDescent="0.2">
      <c r="A282" s="17">
        <v>41455</v>
      </c>
      <c r="B282" s="8">
        <v>-1.5761821366024518</v>
      </c>
      <c r="C282" s="8">
        <f t="shared" si="7"/>
        <v>-1.5761821366024518</v>
      </c>
      <c r="D282" s="8"/>
      <c r="E282" s="23"/>
      <c r="G282">
        <v>-1.21</v>
      </c>
      <c r="H282">
        <v>1.23</v>
      </c>
      <c r="I282">
        <v>-0.45</v>
      </c>
      <c r="J282">
        <v>0.65</v>
      </c>
      <c r="K282">
        <v>0</v>
      </c>
    </row>
    <row r="283" spans="1:16" x14ac:dyDescent="0.2">
      <c r="A283" s="17">
        <v>41486</v>
      </c>
      <c r="B283" s="8">
        <v>3.1435349940688022</v>
      </c>
      <c r="C283" s="8">
        <f t="shared" si="7"/>
        <v>3.1435349940688022</v>
      </c>
      <c r="D283" s="8"/>
      <c r="E283" s="23"/>
      <c r="G283">
        <v>5.65</v>
      </c>
      <c r="H283">
        <v>1.85</v>
      </c>
      <c r="I283">
        <v>0.79</v>
      </c>
      <c r="J283">
        <v>1.69</v>
      </c>
      <c r="K283">
        <v>0</v>
      </c>
    </row>
    <row r="284" spans="1:16" x14ac:dyDescent="0.2">
      <c r="A284" s="17">
        <v>41517</v>
      </c>
      <c r="B284" s="8">
        <v>-3.9390454284071308</v>
      </c>
      <c r="C284" s="8">
        <f t="shared" si="7"/>
        <v>-3.9390454284071308</v>
      </c>
      <c r="D284" s="8"/>
      <c r="E284" s="23"/>
      <c r="G284">
        <v>-2.69</v>
      </c>
      <c r="H284">
        <v>0.28000000000000003</v>
      </c>
      <c r="I284">
        <v>-2.46</v>
      </c>
      <c r="J284">
        <v>0.05</v>
      </c>
      <c r="K284">
        <v>0</v>
      </c>
    </row>
    <row r="285" spans="1:16" x14ac:dyDescent="0.2">
      <c r="A285" s="17">
        <v>41547</v>
      </c>
      <c r="B285" s="8">
        <v>2.0113738401676144</v>
      </c>
      <c r="C285" s="8">
        <f t="shared" si="7"/>
        <v>2.0113738401676144</v>
      </c>
      <c r="D285" s="8"/>
      <c r="E285" s="23"/>
      <c r="G285">
        <v>3.76</v>
      </c>
      <c r="H285">
        <v>2.85</v>
      </c>
      <c r="I285">
        <v>-1.52</v>
      </c>
      <c r="J285">
        <v>3.02</v>
      </c>
      <c r="K285">
        <v>0</v>
      </c>
    </row>
    <row r="286" spans="1:16" x14ac:dyDescent="0.2">
      <c r="A286" s="17">
        <v>41578</v>
      </c>
      <c r="B286" s="8">
        <v>1.5163429376210316</v>
      </c>
      <c r="C286" s="8">
        <f t="shared" si="7"/>
        <v>1.5163429376210316</v>
      </c>
      <c r="D286" s="8"/>
      <c r="E286" s="23"/>
      <c r="G286">
        <v>4.17</v>
      </c>
      <c r="H286">
        <v>-1.53</v>
      </c>
      <c r="I286">
        <v>1.39</v>
      </c>
      <c r="J286">
        <v>0.16</v>
      </c>
      <c r="K286">
        <v>0</v>
      </c>
    </row>
    <row r="287" spans="1:16" x14ac:dyDescent="0.2">
      <c r="A287" s="17">
        <v>41608</v>
      </c>
      <c r="B287" s="8">
        <v>1.0150641062695815</v>
      </c>
      <c r="C287" s="8">
        <f t="shared" si="7"/>
        <v>1.0150641062695815</v>
      </c>
      <c r="D287" s="8"/>
      <c r="E287" s="23"/>
      <c r="G287">
        <v>3.12</v>
      </c>
      <c r="H287">
        <v>1.31</v>
      </c>
      <c r="I287">
        <v>-0.38</v>
      </c>
      <c r="J287">
        <v>0.37</v>
      </c>
      <c r="K287">
        <v>0</v>
      </c>
    </row>
    <row r="288" spans="1:16" x14ac:dyDescent="0.2">
      <c r="A288" s="17">
        <v>41639</v>
      </c>
      <c r="B288" s="8">
        <v>1.8025751072961373</v>
      </c>
      <c r="C288" s="8">
        <f t="shared" si="7"/>
        <v>1.8025751072961373</v>
      </c>
      <c r="D288" s="8"/>
      <c r="E288" s="23"/>
      <c r="G288">
        <v>2.81</v>
      </c>
      <c r="H288">
        <v>-0.44</v>
      </c>
      <c r="I288">
        <v>-0.17</v>
      </c>
      <c r="J288">
        <v>0.04</v>
      </c>
      <c r="K288">
        <v>0</v>
      </c>
    </row>
    <row r="289" spans="2:5" x14ac:dyDescent="0.2">
      <c r="B289" s="8"/>
      <c r="D289" s="8"/>
      <c r="E289" s="23"/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3" sqref="E3"/>
    </sheetView>
  </sheetViews>
  <sheetFormatPr defaultRowHeight="12.75" x14ac:dyDescent="0.2"/>
  <cols>
    <col min="1" max="1" width="18.7109375" bestFit="1" customWidth="1"/>
    <col min="2" max="5" width="12.7109375" customWidth="1"/>
    <col min="6" max="6" width="13.5703125" bestFit="1" customWidth="1"/>
  </cols>
  <sheetData>
    <row r="1" spans="1:9" x14ac:dyDescent="0.2">
      <c r="A1" t="s">
        <v>40</v>
      </c>
    </row>
    <row r="2" spans="1:9" ht="13.5" thickBot="1" x14ac:dyDescent="0.25"/>
    <row r="3" spans="1:9" x14ac:dyDescent="0.2">
      <c r="A3" s="4" t="s">
        <v>4</v>
      </c>
      <c r="B3" s="4"/>
      <c r="D3" t="s">
        <v>32</v>
      </c>
      <c r="E3" s="8">
        <f>SQRT(12)*B17/B7</f>
        <v>0.45502152403672719</v>
      </c>
    </row>
    <row r="4" spans="1:9" x14ac:dyDescent="0.2">
      <c r="A4" s="1" t="s">
        <v>5</v>
      </c>
      <c r="B4" s="14">
        <v>0.3902413051761533</v>
      </c>
    </row>
    <row r="5" spans="1:9" x14ac:dyDescent="0.2">
      <c r="A5" s="1" t="s">
        <v>6</v>
      </c>
      <c r="B5" s="14">
        <v>0.15228827626558761</v>
      </c>
    </row>
    <row r="6" spans="1:9" x14ac:dyDescent="0.2">
      <c r="A6" s="1" t="s">
        <v>7</v>
      </c>
      <c r="B6" s="14">
        <v>0.14927150856546514</v>
      </c>
    </row>
    <row r="7" spans="1:9" x14ac:dyDescent="0.2">
      <c r="A7" s="1" t="s">
        <v>8</v>
      </c>
      <c r="B7" s="14">
        <v>5.5480341133084243</v>
      </c>
    </row>
    <row r="8" spans="1:9" ht="13.5" thickBot="1" x14ac:dyDescent="0.25">
      <c r="A8" s="2" t="s">
        <v>9</v>
      </c>
      <c r="B8" s="2">
        <v>283</v>
      </c>
    </row>
    <row r="10" spans="1:9" ht="13.5" thickBot="1" x14ac:dyDescent="0.25">
      <c r="A10" t="s">
        <v>10</v>
      </c>
    </row>
    <row r="11" spans="1:9" x14ac:dyDescent="0.2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1</v>
      </c>
      <c r="C12" s="1">
        <v>1553.8276558150246</v>
      </c>
      <c r="D12" s="1">
        <v>1553.8276558150246</v>
      </c>
      <c r="E12" s="1">
        <v>50.480610840339324</v>
      </c>
      <c r="F12" s="1">
        <v>9.9214902724076044E-12</v>
      </c>
    </row>
    <row r="13" spans="1:9" x14ac:dyDescent="0.2">
      <c r="A13" s="1" t="s">
        <v>12</v>
      </c>
      <c r="B13" s="1">
        <v>281</v>
      </c>
      <c r="C13" s="1">
        <v>8649.3717888039519</v>
      </c>
      <c r="D13" s="1">
        <v>30.780682522433992</v>
      </c>
      <c r="E13" s="1"/>
      <c r="F13" s="1"/>
    </row>
    <row r="14" spans="1:9" ht="13.5" thickBot="1" x14ac:dyDescent="0.25">
      <c r="A14" s="2" t="s">
        <v>13</v>
      </c>
      <c r="B14" s="2">
        <v>282</v>
      </c>
      <c r="C14" s="2">
        <v>10203.199444618976</v>
      </c>
      <c r="D14" s="2"/>
      <c r="E14" s="2"/>
      <c r="F14" s="2"/>
    </row>
    <row r="15" spans="1:9" ht="13.5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20" t="s">
        <v>29</v>
      </c>
      <c r="B17" s="14">
        <v>0.72875314240600386</v>
      </c>
      <c r="C17" s="14">
        <v>0.33309868128721748</v>
      </c>
      <c r="D17" s="14">
        <v>2.1877995421351715</v>
      </c>
      <c r="E17" s="14">
        <v>2.9507936797207632E-2</v>
      </c>
      <c r="F17" s="14">
        <v>7.3067677425819322E-2</v>
      </c>
      <c r="G17" s="14">
        <v>1.3844386073861883</v>
      </c>
      <c r="H17" s="14">
        <v>7.3067677425819322E-2</v>
      </c>
      <c r="I17" s="14">
        <v>1.3844386073861883</v>
      </c>
    </row>
    <row r="18" spans="1:9" ht="13.5" thickBot="1" x14ac:dyDescent="0.25">
      <c r="A18" s="6" t="s">
        <v>43</v>
      </c>
      <c r="B18" s="15">
        <v>0.53403675135964312</v>
      </c>
      <c r="C18" s="15">
        <v>7.5163820135453432E-2</v>
      </c>
      <c r="D18" s="15">
        <v>7.104970854292004</v>
      </c>
      <c r="E18" s="15">
        <v>9.9214902724096933E-12</v>
      </c>
      <c r="F18" s="15">
        <v>0.38608112402197048</v>
      </c>
      <c r="G18" s="15">
        <v>0.68199237869731577</v>
      </c>
      <c r="H18" s="15">
        <v>0.38608112402197048</v>
      </c>
      <c r="I18" s="15">
        <v>0.68199237869731577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workbookViewId="0">
      <selection activeCell="A17" sqref="A17:A20"/>
    </sheetView>
  </sheetViews>
  <sheetFormatPr defaultRowHeight="12.75" x14ac:dyDescent="0.2"/>
  <cols>
    <col min="1" max="1" width="18.7109375" bestFit="1" customWidth="1"/>
    <col min="2" max="5" width="12.7109375" customWidth="1"/>
    <col min="6" max="6" width="13.7109375" bestFit="1" customWidth="1"/>
    <col min="7" max="7" width="11.140625" bestFit="1" customWidth="1"/>
    <col min="8" max="8" width="12.28515625" bestFit="1" customWidth="1"/>
    <col min="9" max="9" width="11.140625" bestFit="1" customWidth="1"/>
  </cols>
  <sheetData>
    <row r="1" spans="1:9" x14ac:dyDescent="0.2">
      <c r="A1" t="s">
        <v>40</v>
      </c>
    </row>
    <row r="2" spans="1:9" ht="13.5" thickBot="1" x14ac:dyDescent="0.25"/>
    <row r="3" spans="1:9" x14ac:dyDescent="0.2">
      <c r="A3" s="4" t="s">
        <v>4</v>
      </c>
      <c r="B3" s="4"/>
      <c r="D3" t="s">
        <v>32</v>
      </c>
      <c r="E3" s="8">
        <f>SQRT(12)*B17/B7</f>
        <v>0.42591959225143639</v>
      </c>
    </row>
    <row r="4" spans="1:9" x14ac:dyDescent="0.2">
      <c r="A4" s="1" t="s">
        <v>5</v>
      </c>
      <c r="B4" s="14">
        <v>0.54058958441889204</v>
      </c>
    </row>
    <row r="5" spans="1:9" x14ac:dyDescent="0.2">
      <c r="A5" s="1" t="s">
        <v>6</v>
      </c>
      <c r="B5" s="14">
        <v>0.2922370987821904</v>
      </c>
    </row>
    <row r="6" spans="1:9" x14ac:dyDescent="0.2">
      <c r="A6" s="1" t="s">
        <v>7</v>
      </c>
      <c r="B6" s="14">
        <v>0.28462674500565482</v>
      </c>
    </row>
    <row r="7" spans="1:9" x14ac:dyDescent="0.2">
      <c r="A7" s="1" t="s">
        <v>8</v>
      </c>
      <c r="B7" s="14">
        <v>5.0875651486771103</v>
      </c>
    </row>
    <row r="8" spans="1:9" ht="13.5" thickBot="1" x14ac:dyDescent="0.25">
      <c r="A8" s="2" t="s">
        <v>9</v>
      </c>
      <c r="B8" s="2">
        <v>283</v>
      </c>
    </row>
    <row r="10" spans="1:9" ht="13.5" thickBot="1" x14ac:dyDescent="0.25">
      <c r="A10" t="s">
        <v>10</v>
      </c>
    </row>
    <row r="11" spans="1:9" x14ac:dyDescent="0.2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3</v>
      </c>
      <c r="C12" s="1">
        <v>2981.7534039915063</v>
      </c>
      <c r="D12" s="1">
        <v>993.91780133050213</v>
      </c>
      <c r="E12" s="1">
        <v>38.399936108518688</v>
      </c>
      <c r="F12" s="1">
        <v>8.3525275353919781E-21</v>
      </c>
    </row>
    <row r="13" spans="1:9" x14ac:dyDescent="0.2">
      <c r="A13" s="1" t="s">
        <v>12</v>
      </c>
      <c r="B13" s="1">
        <v>279</v>
      </c>
      <c r="C13" s="1">
        <v>7221.4460406274702</v>
      </c>
      <c r="D13" s="1">
        <v>25.883319142033944</v>
      </c>
      <c r="E13" s="1"/>
      <c r="F13" s="1"/>
    </row>
    <row r="14" spans="1:9" ht="13.5" thickBot="1" x14ac:dyDescent="0.25">
      <c r="A14" s="2" t="s">
        <v>13</v>
      </c>
      <c r="B14" s="2">
        <v>282</v>
      </c>
      <c r="C14" s="2">
        <v>10203.199444618976</v>
      </c>
      <c r="D14" s="2"/>
      <c r="E14" s="2"/>
      <c r="F14" s="2"/>
    </row>
    <row r="15" spans="1:9" ht="13.5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20" t="s">
        <v>29</v>
      </c>
      <c r="B17" s="14">
        <v>0.62552832290140647</v>
      </c>
      <c r="C17" s="14">
        <v>0.30863355067425585</v>
      </c>
      <c r="D17" s="14">
        <v>2.0267670884608848</v>
      </c>
      <c r="E17" s="14">
        <v>4.3637168098351491E-2</v>
      </c>
      <c r="F17" s="14">
        <v>1.798221344139006E-2</v>
      </c>
      <c r="G17" s="14">
        <v>1.2330744323614229</v>
      </c>
      <c r="H17" s="14">
        <v>1.798221344139006E-2</v>
      </c>
      <c r="I17" s="14">
        <v>1.2330744323614229</v>
      </c>
    </row>
    <row r="18" spans="1:9" x14ac:dyDescent="0.2">
      <c r="A18" s="20" t="s">
        <v>30</v>
      </c>
      <c r="B18" s="14">
        <v>0.69740720720954441</v>
      </c>
      <c r="C18" s="14">
        <v>7.2373065276790396E-2</v>
      </c>
      <c r="D18" s="14">
        <v>9.6362811847517342</v>
      </c>
      <c r="E18" s="14">
        <v>3.7127180406238179E-19</v>
      </c>
      <c r="F18" s="14">
        <v>0.55494060193428885</v>
      </c>
      <c r="G18" s="14">
        <v>0.83987381248479998</v>
      </c>
      <c r="H18" s="14">
        <v>0.55494060193428885</v>
      </c>
      <c r="I18" s="14">
        <v>0.83987381248479998</v>
      </c>
    </row>
    <row r="19" spans="1:9" x14ac:dyDescent="0.2">
      <c r="A19" s="20" t="s">
        <v>1</v>
      </c>
      <c r="B19" s="14">
        <v>-0.49062600102791692</v>
      </c>
      <c r="C19" s="14">
        <v>9.834841492047236E-2</v>
      </c>
      <c r="D19" s="14">
        <v>-4.9886518397337936</v>
      </c>
      <c r="E19" s="14">
        <v>1.0709300374017409E-6</v>
      </c>
      <c r="F19" s="14">
        <v>-0.6842251632899492</v>
      </c>
      <c r="G19" s="14">
        <v>-0.29702683876588465</v>
      </c>
      <c r="H19" s="14">
        <v>-0.6842251632899492</v>
      </c>
      <c r="I19" s="14">
        <v>-0.29702683876588465</v>
      </c>
    </row>
    <row r="20" spans="1:9" ht="13.5" thickBot="1" x14ac:dyDescent="0.25">
      <c r="A20" s="6" t="s">
        <v>2</v>
      </c>
      <c r="B20" s="15">
        <v>0.39120261009722473</v>
      </c>
      <c r="C20" s="15">
        <v>0.10345598136871352</v>
      </c>
      <c r="D20" s="15">
        <v>3.7813435716490109</v>
      </c>
      <c r="E20" s="15">
        <v>1.9082317391329776E-4</v>
      </c>
      <c r="F20" s="15">
        <v>0.18754918731277587</v>
      </c>
      <c r="G20" s="15">
        <v>0.59485603288167366</v>
      </c>
      <c r="H20" s="15">
        <v>0.18754918731277587</v>
      </c>
      <c r="I20" s="15">
        <v>0.59485603288167366</v>
      </c>
    </row>
    <row r="24" spans="1:9" x14ac:dyDescent="0.2">
      <c r="A24" s="29"/>
      <c r="B24" s="29"/>
      <c r="C24" s="29"/>
    </row>
    <row r="25" spans="1:9" x14ac:dyDescent="0.2">
      <c r="A25" s="29"/>
      <c r="B25" s="29"/>
      <c r="C25" s="29"/>
    </row>
    <row r="26" spans="1:9" x14ac:dyDescent="0.2">
      <c r="A26" s="30"/>
      <c r="B26" s="30"/>
      <c r="C26" s="30"/>
    </row>
    <row r="27" spans="1:9" x14ac:dyDescent="0.2">
      <c r="A27" s="1"/>
      <c r="B27" s="1"/>
      <c r="C27" s="1"/>
    </row>
    <row r="28" spans="1:9" x14ac:dyDescent="0.2">
      <c r="A28" s="1"/>
      <c r="B28" s="1"/>
      <c r="C28" s="1"/>
    </row>
    <row r="29" spans="1:9" x14ac:dyDescent="0.2">
      <c r="A29" s="1"/>
      <c r="B29" s="1"/>
      <c r="C29" s="1"/>
    </row>
    <row r="30" spans="1:9" x14ac:dyDescent="0.2">
      <c r="A30" s="1"/>
      <c r="B30" s="1"/>
      <c r="C30" s="1"/>
    </row>
    <row r="31" spans="1:9" x14ac:dyDescent="0.2">
      <c r="A31" s="1"/>
      <c r="B31" s="1"/>
      <c r="C31" s="1"/>
    </row>
    <row r="32" spans="1:9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29"/>
      <c r="B310" s="29"/>
      <c r="C310" s="29"/>
    </row>
    <row r="311" spans="1:3" x14ac:dyDescent="0.2">
      <c r="A311" s="29"/>
      <c r="B311" s="29"/>
      <c r="C31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"/>
  <sheetViews>
    <sheetView tabSelected="1" topLeftCell="F22" workbookViewId="0">
      <selection activeCell="F310" sqref="F310"/>
    </sheetView>
  </sheetViews>
  <sheetFormatPr defaultRowHeight="12.75" x14ac:dyDescent="0.2"/>
  <cols>
    <col min="1" max="1" width="18.7109375" bestFit="1" customWidth="1"/>
    <col min="2" max="2" width="15.85546875" bestFit="1" customWidth="1"/>
    <col min="3" max="3" width="10.5703125" bestFit="1" customWidth="1"/>
    <col min="4" max="4" width="11.140625" bestFit="1" customWidth="1"/>
    <col min="5" max="5" width="10.5703125" bestFit="1" customWidth="1"/>
    <col min="6" max="6" width="13.7109375" bestFit="1" customWidth="1"/>
    <col min="7" max="9" width="11.140625" bestFit="1" customWidth="1"/>
  </cols>
  <sheetData>
    <row r="1" spans="1:9" x14ac:dyDescent="0.2">
      <c r="A1" t="s">
        <v>40</v>
      </c>
    </row>
    <row r="2" spans="1:9" ht="13.5" thickBot="1" x14ac:dyDescent="0.25"/>
    <row r="3" spans="1:9" x14ac:dyDescent="0.2">
      <c r="A3" s="4" t="s">
        <v>4</v>
      </c>
      <c r="B3" s="4"/>
      <c r="D3" t="s">
        <v>32</v>
      </c>
      <c r="E3" s="8">
        <f>SQRT(12)*B17/B7</f>
        <v>0.45201316976478123</v>
      </c>
    </row>
    <row r="4" spans="1:9" x14ac:dyDescent="0.2">
      <c r="A4" s="1" t="s">
        <v>5</v>
      </c>
      <c r="B4" s="14">
        <v>0.54175966999372827</v>
      </c>
    </row>
    <row r="5" spans="1:9" x14ac:dyDescent="0.2">
      <c r="A5" s="1" t="s">
        <v>6</v>
      </c>
      <c r="B5" s="14">
        <v>0.29350354003171336</v>
      </c>
    </row>
    <row r="6" spans="1:9" x14ac:dyDescent="0.2">
      <c r="A6" s="1" t="s">
        <v>7</v>
      </c>
      <c r="B6" s="14">
        <v>0.28333812334152214</v>
      </c>
    </row>
    <row r="7" spans="1:9" x14ac:dyDescent="0.2">
      <c r="A7" s="1" t="s">
        <v>8</v>
      </c>
      <c r="B7" s="14">
        <v>5.0921452730572963</v>
      </c>
    </row>
    <row r="8" spans="1:9" ht="13.5" thickBot="1" x14ac:dyDescent="0.25">
      <c r="A8" s="2" t="s">
        <v>9</v>
      </c>
      <c r="B8" s="2">
        <v>283</v>
      </c>
    </row>
    <row r="10" spans="1:9" ht="13.5" thickBot="1" x14ac:dyDescent="0.25">
      <c r="A10" t="s">
        <v>10</v>
      </c>
    </row>
    <row r="11" spans="1:9" x14ac:dyDescent="0.2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4</v>
      </c>
      <c r="C12" s="1">
        <v>2994.6751566452813</v>
      </c>
      <c r="D12" s="1">
        <v>748.66878916132032</v>
      </c>
      <c r="E12" s="1">
        <v>28.872750520391467</v>
      </c>
      <c r="F12" s="1">
        <v>4.4405181490531833E-20</v>
      </c>
    </row>
    <row r="13" spans="1:9" x14ac:dyDescent="0.2">
      <c r="A13" s="1" t="s">
        <v>12</v>
      </c>
      <c r="B13" s="1">
        <v>278</v>
      </c>
      <c r="C13" s="1">
        <v>7208.5242879736952</v>
      </c>
      <c r="D13" s="1">
        <v>25.929943481919768</v>
      </c>
      <c r="E13" s="1"/>
      <c r="F13" s="1"/>
    </row>
    <row r="14" spans="1:9" ht="13.5" thickBot="1" x14ac:dyDescent="0.25">
      <c r="A14" s="2" t="s">
        <v>13</v>
      </c>
      <c r="B14" s="2">
        <v>282</v>
      </c>
      <c r="C14" s="2">
        <v>10203.199444618976</v>
      </c>
      <c r="D14" s="2"/>
      <c r="E14" s="2"/>
      <c r="F14" s="2"/>
    </row>
    <row r="15" spans="1:9" ht="13.5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10" x14ac:dyDescent="0.2">
      <c r="A17" s="20" t="s">
        <v>29</v>
      </c>
      <c r="B17" s="14">
        <v>0.66444838561291597</v>
      </c>
      <c r="C17" s="14">
        <v>0.31379281202620096</v>
      </c>
      <c r="D17" s="14">
        <v>2.1174748437431896</v>
      </c>
      <c r="E17" s="14">
        <v>3.5107391539382589E-2</v>
      </c>
      <c r="F17" s="14">
        <v>4.6736574141272302E-2</v>
      </c>
      <c r="G17" s="14">
        <v>1.2821601970845595</v>
      </c>
      <c r="H17" s="14">
        <v>4.6736574141272302E-2</v>
      </c>
      <c r="I17" s="14">
        <v>1.2821601970845595</v>
      </c>
      <c r="J17" s="14"/>
    </row>
    <row r="18" spans="1:10" x14ac:dyDescent="0.2">
      <c r="A18" s="20" t="s">
        <v>30</v>
      </c>
      <c r="B18" s="14">
        <v>0.68068627361233647</v>
      </c>
      <c r="C18" s="14">
        <v>7.6212500257705873E-2</v>
      </c>
      <c r="D18" s="14">
        <v>8.9314255707483117</v>
      </c>
      <c r="E18" s="14">
        <v>5.9071905153595859E-17</v>
      </c>
      <c r="F18" s="14">
        <v>0.53065937756272352</v>
      </c>
      <c r="G18" s="14">
        <v>0.83071316966194941</v>
      </c>
      <c r="H18" s="14">
        <v>0.53065937756272352</v>
      </c>
      <c r="I18" s="14">
        <v>0.83071316966194941</v>
      </c>
      <c r="J18" s="14"/>
    </row>
    <row r="19" spans="1:10" x14ac:dyDescent="0.2">
      <c r="A19" s="20" t="s">
        <v>1</v>
      </c>
      <c r="B19" s="14">
        <v>-0.48602223092871782</v>
      </c>
      <c r="C19" s="14">
        <v>9.8652749966069014E-2</v>
      </c>
      <c r="D19" s="14">
        <v>-4.9265958738695277</v>
      </c>
      <c r="E19" s="14">
        <v>1.4387285975072175E-6</v>
      </c>
      <c r="F19" s="14">
        <v>-0.68022352092866645</v>
      </c>
      <c r="G19" s="14">
        <v>-0.2918209409287692</v>
      </c>
      <c r="H19" s="14">
        <v>-0.68022352092866645</v>
      </c>
      <c r="I19" s="14">
        <v>-0.2918209409287692</v>
      </c>
      <c r="J19" s="14"/>
    </row>
    <row r="20" spans="1:10" x14ac:dyDescent="0.2">
      <c r="A20" s="20" t="s">
        <v>2</v>
      </c>
      <c r="B20" s="14">
        <v>0.37761679678749044</v>
      </c>
      <c r="C20" s="14">
        <v>0.10532237783701011</v>
      </c>
      <c r="D20" s="14">
        <v>3.5853424936138931</v>
      </c>
      <c r="E20" s="14">
        <v>3.975143720006568E-4</v>
      </c>
      <c r="F20" s="14">
        <v>0.17028611772538321</v>
      </c>
      <c r="G20" s="14">
        <v>0.58494747584959761</v>
      </c>
      <c r="H20" s="14">
        <v>0.17028611772538321</v>
      </c>
      <c r="I20" s="14">
        <v>0.58494747584959761</v>
      </c>
      <c r="J20" s="14"/>
    </row>
    <row r="21" spans="1:10" ht="13.5" thickBot="1" x14ac:dyDescent="0.25">
      <c r="A21" s="6" t="s">
        <v>31</v>
      </c>
      <c r="B21" s="15">
        <v>-4.5092971419647659E-2</v>
      </c>
      <c r="C21" s="15">
        <v>6.3877649571054074E-2</v>
      </c>
      <c r="D21" s="15">
        <v>-0.70592721746107223</v>
      </c>
      <c r="E21" s="15">
        <v>0.48082454460549751</v>
      </c>
      <c r="F21" s="15">
        <v>-0.17083829482046547</v>
      </c>
      <c r="G21" s="15">
        <v>8.0652351981170156E-2</v>
      </c>
      <c r="H21" s="15">
        <v>-0.17083829482046547</v>
      </c>
      <c r="I21" s="15">
        <v>8.0652351981170156E-2</v>
      </c>
      <c r="J21" s="14"/>
    </row>
    <row r="25" spans="1:10" x14ac:dyDescent="0.2">
      <c r="A25" t="s">
        <v>26</v>
      </c>
    </row>
    <row r="26" spans="1:10" ht="13.5" thickBot="1" x14ac:dyDescent="0.25"/>
    <row r="27" spans="1:10" x14ac:dyDescent="0.2">
      <c r="A27" s="3" t="s">
        <v>27</v>
      </c>
      <c r="B27" s="3" t="s">
        <v>42</v>
      </c>
      <c r="C27" s="3" t="s">
        <v>28</v>
      </c>
      <c r="D27" s="30"/>
    </row>
    <row r="28" spans="1:10" x14ac:dyDescent="0.2">
      <c r="A28" s="1">
        <v>1</v>
      </c>
      <c r="B28" s="1">
        <v>-1.6476352528801432</v>
      </c>
      <c r="C28" s="1">
        <v>1.7169352528801434</v>
      </c>
      <c r="D28" s="1"/>
      <c r="F28" s="8">
        <f>$B$17+C28</f>
        <v>2.3813836384930593</v>
      </c>
    </row>
    <row r="29" spans="1:10" x14ac:dyDescent="0.2">
      <c r="A29" s="1">
        <v>2</v>
      </c>
      <c r="B29" s="1">
        <v>0.6417415036485391</v>
      </c>
      <c r="C29" s="1">
        <v>-4.0995215036485391</v>
      </c>
      <c r="D29" s="1"/>
      <c r="F29" s="8">
        <f>$B$17+C29+F28</f>
        <v>-1.0536894795425638</v>
      </c>
    </row>
    <row r="30" spans="1:10" x14ac:dyDescent="0.2">
      <c r="A30" s="1">
        <v>3</v>
      </c>
      <c r="B30" s="1">
        <v>-3.9766779562135834</v>
      </c>
      <c r="C30" s="1">
        <v>-5.2547520437864161</v>
      </c>
      <c r="D30" s="1"/>
      <c r="F30" s="8">
        <f t="shared" ref="F30:F93" si="0">$B$17+C30+F29</f>
        <v>-5.6439931377160644</v>
      </c>
    </row>
    <row r="31" spans="1:10" x14ac:dyDescent="0.2">
      <c r="A31" s="1">
        <v>4</v>
      </c>
      <c r="B31" s="1">
        <v>-1.7006234065863504</v>
      </c>
      <c r="C31" s="1">
        <v>-7.1024965934136493</v>
      </c>
      <c r="D31" s="1"/>
      <c r="F31" s="8">
        <f t="shared" si="0"/>
        <v>-12.082041345516798</v>
      </c>
    </row>
    <row r="32" spans="1:10" x14ac:dyDescent="0.2">
      <c r="A32" s="1">
        <v>5</v>
      </c>
      <c r="B32" s="1">
        <v>1.8334700652292213</v>
      </c>
      <c r="C32" s="1">
        <v>-1.2368700652292213</v>
      </c>
      <c r="D32" s="1"/>
      <c r="F32" s="8">
        <f t="shared" si="0"/>
        <v>-12.654463025133103</v>
      </c>
    </row>
    <row r="33" spans="1:6" x14ac:dyDescent="0.2">
      <c r="A33" s="1">
        <v>6</v>
      </c>
      <c r="B33" s="1">
        <v>3.9170761956031548</v>
      </c>
      <c r="C33" s="1">
        <v>2.1515838043968447</v>
      </c>
      <c r="D33" s="1"/>
      <c r="F33" s="8">
        <f t="shared" si="0"/>
        <v>-9.8384308351233418</v>
      </c>
    </row>
    <row r="34" spans="1:6" x14ac:dyDescent="0.2">
      <c r="A34" s="1">
        <v>7</v>
      </c>
      <c r="B34" s="1">
        <v>1.3456362949776952</v>
      </c>
      <c r="C34" s="1">
        <v>3.2553137050223047</v>
      </c>
      <c r="D34" s="1"/>
      <c r="F34" s="8">
        <f t="shared" si="0"/>
        <v>-5.9186687444881212</v>
      </c>
    </row>
    <row r="35" spans="1:6" x14ac:dyDescent="0.2">
      <c r="A35" s="1">
        <v>8</v>
      </c>
      <c r="B35" s="1">
        <v>1.6156420804871043</v>
      </c>
      <c r="C35" s="1">
        <v>8.7257779195128968</v>
      </c>
      <c r="D35" s="1"/>
      <c r="F35" s="8">
        <f t="shared" si="0"/>
        <v>3.4715575606376916</v>
      </c>
    </row>
    <row r="36" spans="1:6" x14ac:dyDescent="0.2">
      <c r="A36" s="1">
        <v>9</v>
      </c>
      <c r="B36" s="1">
        <v>3.6493083576099652</v>
      </c>
      <c r="C36" s="1">
        <v>4.9923116423900344</v>
      </c>
      <c r="D36" s="1"/>
      <c r="F36" s="8">
        <f t="shared" si="0"/>
        <v>9.1283175886406411</v>
      </c>
    </row>
    <row r="37" spans="1:6" x14ac:dyDescent="0.2">
      <c r="A37" s="1">
        <v>10</v>
      </c>
      <c r="B37" s="1">
        <v>-2.3259821983502516E-2</v>
      </c>
      <c r="C37" s="1">
        <v>-1.0359401780164974</v>
      </c>
      <c r="D37" s="1"/>
      <c r="F37" s="8">
        <f t="shared" si="0"/>
        <v>8.7568257962370595</v>
      </c>
    </row>
    <row r="38" spans="1:6" x14ac:dyDescent="0.2">
      <c r="A38" s="1">
        <v>11</v>
      </c>
      <c r="B38" s="1">
        <v>0.8832480886894708</v>
      </c>
      <c r="C38" s="1">
        <v>-0.16713808868947078</v>
      </c>
      <c r="D38" s="1"/>
      <c r="F38" s="8">
        <f t="shared" si="0"/>
        <v>9.2541360931605041</v>
      </c>
    </row>
    <row r="39" spans="1:6" x14ac:dyDescent="0.2">
      <c r="A39" s="1">
        <v>12</v>
      </c>
      <c r="B39" s="1">
        <v>3.1163320537460364</v>
      </c>
      <c r="C39" s="1">
        <v>4.1059779462539634</v>
      </c>
      <c r="D39" s="1"/>
      <c r="F39" s="8">
        <f t="shared" si="0"/>
        <v>14.024562425027383</v>
      </c>
    </row>
    <row r="40" spans="1:6" x14ac:dyDescent="0.2">
      <c r="A40" s="1">
        <v>13</v>
      </c>
      <c r="B40" s="1">
        <v>-2.3189853938862464</v>
      </c>
      <c r="C40" s="1">
        <v>-2.1010146061137536</v>
      </c>
      <c r="D40" s="1"/>
      <c r="F40" s="8">
        <f t="shared" si="0"/>
        <v>12.587996204526545</v>
      </c>
    </row>
    <row r="41" spans="1:6" x14ac:dyDescent="0.2">
      <c r="A41" s="1">
        <v>14</v>
      </c>
      <c r="B41" s="1">
        <v>3.3424958241666238</v>
      </c>
      <c r="C41" s="1">
        <v>-2.3443958241666238</v>
      </c>
      <c r="D41" s="1"/>
      <c r="F41" s="8">
        <f t="shared" si="0"/>
        <v>10.908048765972838</v>
      </c>
    </row>
    <row r="42" spans="1:6" x14ac:dyDescent="0.2">
      <c r="A42" s="1">
        <v>15</v>
      </c>
      <c r="B42" s="1">
        <v>1.0869025568968718</v>
      </c>
      <c r="C42" s="1">
        <v>1.3856474431031283</v>
      </c>
      <c r="D42" s="1"/>
      <c r="F42" s="8">
        <f t="shared" si="0"/>
        <v>12.958144594688882</v>
      </c>
    </row>
    <row r="43" spans="1:6" x14ac:dyDescent="0.2">
      <c r="A43" s="1">
        <v>16</v>
      </c>
      <c r="B43" s="1">
        <v>-1.6705468854972771</v>
      </c>
      <c r="C43" s="1">
        <v>2.3501468854972769</v>
      </c>
      <c r="D43" s="1"/>
      <c r="F43" s="8">
        <f t="shared" si="0"/>
        <v>15.972739865799074</v>
      </c>
    </row>
    <row r="44" spans="1:6" x14ac:dyDescent="0.2">
      <c r="A44" s="1">
        <v>17</v>
      </c>
      <c r="B44" s="1">
        <v>0.78288533798979454</v>
      </c>
      <c r="C44" s="1">
        <v>-4.6395053379897941</v>
      </c>
      <c r="D44" s="1"/>
      <c r="F44" s="8">
        <f t="shared" si="0"/>
        <v>11.997682913422196</v>
      </c>
    </row>
    <row r="45" spans="1:6" x14ac:dyDescent="0.2">
      <c r="A45" s="1">
        <v>18</v>
      </c>
      <c r="B45" s="1">
        <v>-2.7282869067201911</v>
      </c>
      <c r="C45" s="1">
        <v>-0.22880309327980886</v>
      </c>
      <c r="D45" s="1"/>
      <c r="F45" s="8">
        <f t="shared" si="0"/>
        <v>12.433328205755302</v>
      </c>
    </row>
    <row r="46" spans="1:6" x14ac:dyDescent="0.2">
      <c r="A46" s="1">
        <v>19</v>
      </c>
      <c r="B46" s="1">
        <v>7.2222526957708286</v>
      </c>
      <c r="C46" s="1">
        <v>0.78097730422916989</v>
      </c>
      <c r="D46" s="1"/>
      <c r="F46" s="8">
        <f t="shared" si="0"/>
        <v>13.878753895597388</v>
      </c>
    </row>
    <row r="47" spans="1:6" x14ac:dyDescent="0.2">
      <c r="A47" s="1">
        <v>20</v>
      </c>
      <c r="B47" s="1">
        <v>-2.031781082930741</v>
      </c>
      <c r="C47" s="1">
        <v>-0.51815891706925887</v>
      </c>
      <c r="D47" s="1"/>
      <c r="F47" s="8">
        <f t="shared" si="0"/>
        <v>14.025043364141045</v>
      </c>
    </row>
    <row r="48" spans="1:6" x14ac:dyDescent="0.2">
      <c r="A48" s="1">
        <v>21</v>
      </c>
      <c r="B48" s="1">
        <v>3.4153987367032648</v>
      </c>
      <c r="C48" s="1">
        <v>-5.1078287367032651</v>
      </c>
      <c r="D48" s="1"/>
      <c r="F48" s="8">
        <f t="shared" si="0"/>
        <v>9.5816630130506955</v>
      </c>
    </row>
    <row r="49" spans="1:6" x14ac:dyDescent="0.2">
      <c r="A49" s="1">
        <v>22</v>
      </c>
      <c r="B49" s="1">
        <v>0.76469837014480913</v>
      </c>
      <c r="C49" s="1">
        <v>1.4741016298551912</v>
      </c>
      <c r="D49" s="1"/>
      <c r="F49" s="8">
        <f t="shared" si="0"/>
        <v>11.720213028518803</v>
      </c>
    </row>
    <row r="50" spans="1:6" x14ac:dyDescent="0.2">
      <c r="A50" s="1">
        <v>23</v>
      </c>
      <c r="B50" s="1">
        <v>6.1166476255603355</v>
      </c>
      <c r="C50" s="1">
        <v>-4.4813376255603359</v>
      </c>
      <c r="D50" s="1"/>
      <c r="F50" s="8">
        <f t="shared" si="0"/>
        <v>7.9033237885713827</v>
      </c>
    </row>
    <row r="51" spans="1:6" x14ac:dyDescent="0.2">
      <c r="A51" s="1">
        <v>24</v>
      </c>
      <c r="B51" s="1">
        <v>1.1466172964768153</v>
      </c>
      <c r="C51" s="1">
        <v>-1.7005872964768154</v>
      </c>
      <c r="D51" s="1"/>
      <c r="F51" s="8">
        <f t="shared" si="0"/>
        <v>6.8671848777074835</v>
      </c>
    </row>
    <row r="52" spans="1:6" x14ac:dyDescent="0.2">
      <c r="A52" s="1">
        <v>25</v>
      </c>
      <c r="B52" s="1">
        <v>1.8956595195332262</v>
      </c>
      <c r="C52" s="1">
        <v>-0.84202951953322636</v>
      </c>
      <c r="D52" s="1"/>
      <c r="F52" s="8">
        <f t="shared" si="0"/>
        <v>6.6896037437871732</v>
      </c>
    </row>
    <row r="53" spans="1:6" x14ac:dyDescent="0.2">
      <c r="A53" s="1">
        <v>26</v>
      </c>
      <c r="B53" s="1">
        <v>3.1760893993447192</v>
      </c>
      <c r="C53" s="1">
        <v>-0.23405939934471931</v>
      </c>
      <c r="D53" s="1"/>
      <c r="F53" s="8">
        <f t="shared" si="0"/>
        <v>7.1199927300553698</v>
      </c>
    </row>
    <row r="54" spans="1:6" x14ac:dyDescent="0.2">
      <c r="A54" s="1">
        <v>27</v>
      </c>
      <c r="B54" s="1">
        <v>-1.2703115693616467</v>
      </c>
      <c r="C54" s="1">
        <v>-3.1891684306383534</v>
      </c>
      <c r="D54" s="1"/>
      <c r="F54" s="8">
        <f t="shared" si="0"/>
        <v>4.5952726850299328</v>
      </c>
    </row>
    <row r="55" spans="1:6" x14ac:dyDescent="0.2">
      <c r="A55" s="1">
        <v>28</v>
      </c>
      <c r="B55" s="1">
        <v>1.0613113587460854</v>
      </c>
      <c r="C55" s="1">
        <v>1.6923886412539149</v>
      </c>
      <c r="D55" s="1"/>
      <c r="F55" s="8">
        <f t="shared" si="0"/>
        <v>6.9521097118967639</v>
      </c>
    </row>
    <row r="56" spans="1:6" x14ac:dyDescent="0.2">
      <c r="A56" s="1">
        <v>29</v>
      </c>
      <c r="B56" s="1">
        <v>-0.56267124535468815</v>
      </c>
      <c r="C56" s="1">
        <v>1.1305412453546881</v>
      </c>
      <c r="D56" s="1"/>
      <c r="F56" s="8">
        <f t="shared" si="0"/>
        <v>8.7470993428643684</v>
      </c>
    </row>
    <row r="57" spans="1:6" x14ac:dyDescent="0.2">
      <c r="A57" s="1">
        <v>30</v>
      </c>
      <c r="B57" s="1">
        <v>1.1424955825099659</v>
      </c>
      <c r="C57" s="1">
        <v>11.820114417490034</v>
      </c>
      <c r="D57" s="1"/>
      <c r="F57" s="8">
        <f t="shared" si="0"/>
        <v>21.23166214596732</v>
      </c>
    </row>
    <row r="58" spans="1:6" x14ac:dyDescent="0.2">
      <c r="A58" s="1">
        <v>31</v>
      </c>
      <c r="B58" s="1">
        <v>1.6588506711753446</v>
      </c>
      <c r="C58" s="1">
        <v>7.6182593288246556</v>
      </c>
      <c r="D58" s="1"/>
      <c r="F58" s="8">
        <f t="shared" si="0"/>
        <v>29.514369860404891</v>
      </c>
    </row>
    <row r="59" spans="1:6" x14ac:dyDescent="0.2">
      <c r="A59" s="1">
        <v>32</v>
      </c>
      <c r="B59" s="1">
        <v>2.3061263299630959</v>
      </c>
      <c r="C59" s="1">
        <v>0.4425936700369042</v>
      </c>
      <c r="D59" s="1"/>
      <c r="F59" s="8">
        <f t="shared" si="0"/>
        <v>30.621411916054711</v>
      </c>
    </row>
    <row r="60" spans="1:6" x14ac:dyDescent="0.2">
      <c r="A60" s="1">
        <v>33</v>
      </c>
      <c r="B60" s="1">
        <v>4.7096209696945515</v>
      </c>
      <c r="C60" s="1">
        <v>-1.8304509696945517</v>
      </c>
      <c r="D60" s="1"/>
      <c r="F60" s="8">
        <f t="shared" si="0"/>
        <v>29.455409331973076</v>
      </c>
    </row>
    <row r="61" spans="1:6" x14ac:dyDescent="0.2">
      <c r="A61" s="1">
        <v>34</v>
      </c>
      <c r="B61" s="1">
        <v>2.4284218474186892</v>
      </c>
      <c r="C61" s="1">
        <v>-0.47401184741868896</v>
      </c>
      <c r="D61" s="1"/>
      <c r="F61" s="8">
        <f t="shared" si="0"/>
        <v>29.645845870167303</v>
      </c>
    </row>
    <row r="62" spans="1:6" x14ac:dyDescent="0.2">
      <c r="A62" s="1">
        <v>35</v>
      </c>
      <c r="B62" s="1">
        <v>-9.9572898636887508E-2</v>
      </c>
      <c r="C62" s="1">
        <v>-0.92473710136311227</v>
      </c>
      <c r="D62" s="1"/>
      <c r="F62" s="8">
        <f t="shared" si="0"/>
        <v>29.385557154417107</v>
      </c>
    </row>
    <row r="63" spans="1:6" x14ac:dyDescent="0.2">
      <c r="A63" s="1">
        <v>36</v>
      </c>
      <c r="B63" s="1">
        <v>0.36283465196195575</v>
      </c>
      <c r="C63" s="1">
        <v>17.994245348038046</v>
      </c>
      <c r="D63" s="1"/>
      <c r="F63" s="8">
        <f t="shared" si="0"/>
        <v>48.044250888068071</v>
      </c>
    </row>
    <row r="64" spans="1:6" x14ac:dyDescent="0.2">
      <c r="A64" s="1">
        <v>37</v>
      </c>
      <c r="B64" s="1">
        <v>1.7987868461691108</v>
      </c>
      <c r="C64" s="1">
        <v>0.6178831538308891</v>
      </c>
      <c r="D64" s="1"/>
      <c r="F64" s="8">
        <f t="shared" si="0"/>
        <v>49.326582427511873</v>
      </c>
    </row>
    <row r="65" spans="1:6" x14ac:dyDescent="0.2">
      <c r="A65" s="1">
        <v>38</v>
      </c>
      <c r="B65" s="1">
        <v>1.0610836856392871</v>
      </c>
      <c r="C65" s="1">
        <v>2.5950163143607132</v>
      </c>
      <c r="D65" s="1"/>
      <c r="F65" s="8">
        <f t="shared" si="0"/>
        <v>52.5860471274855</v>
      </c>
    </row>
    <row r="66" spans="1:6" x14ac:dyDescent="0.2">
      <c r="A66" s="1">
        <v>39</v>
      </c>
      <c r="B66" s="1">
        <v>2.7569748934193807</v>
      </c>
      <c r="C66" s="1">
        <v>6.5242751065806193</v>
      </c>
      <c r="D66" s="1"/>
      <c r="F66" s="8">
        <f t="shared" si="0"/>
        <v>59.774770619679032</v>
      </c>
    </row>
    <row r="67" spans="1:6" x14ac:dyDescent="0.2">
      <c r="A67" s="1">
        <v>40</v>
      </c>
      <c r="B67" s="1">
        <v>-1.2681954930029615</v>
      </c>
      <c r="C67" s="1">
        <v>-3.8420145069970379</v>
      </c>
      <c r="D67" s="1"/>
      <c r="F67" s="8">
        <f t="shared" si="0"/>
        <v>56.597204498294907</v>
      </c>
    </row>
    <row r="68" spans="1:6" x14ac:dyDescent="0.2">
      <c r="A68" s="1">
        <v>41</v>
      </c>
      <c r="B68" s="1">
        <v>0.45368760045984186</v>
      </c>
      <c r="C68" s="1">
        <v>2.774592399540158</v>
      </c>
      <c r="D68" s="1"/>
      <c r="F68" s="8">
        <f t="shared" si="0"/>
        <v>60.036245283447983</v>
      </c>
    </row>
    <row r="69" spans="1:6" x14ac:dyDescent="0.2">
      <c r="A69" s="1">
        <v>42</v>
      </c>
      <c r="B69" s="1">
        <v>0.18122637028476019</v>
      </c>
      <c r="C69" s="1">
        <v>-0.43122637028476019</v>
      </c>
      <c r="D69" s="1"/>
      <c r="F69" s="8">
        <f t="shared" si="0"/>
        <v>60.269467298776135</v>
      </c>
    </row>
    <row r="70" spans="1:6" x14ac:dyDescent="0.2">
      <c r="A70" s="1">
        <v>43</v>
      </c>
      <c r="B70" s="1">
        <v>1.2987213678805762</v>
      </c>
      <c r="C70" s="1">
        <v>-6.8910413678805771</v>
      </c>
      <c r="D70" s="1"/>
      <c r="F70" s="8">
        <f t="shared" si="0"/>
        <v>54.042874316508474</v>
      </c>
    </row>
    <row r="71" spans="1:6" x14ac:dyDescent="0.2">
      <c r="A71" s="1">
        <v>44</v>
      </c>
      <c r="B71" s="1">
        <v>3.3511556123669966</v>
      </c>
      <c r="C71" s="1">
        <v>-4.3668556123669964</v>
      </c>
      <c r="D71" s="1"/>
      <c r="F71" s="8">
        <f t="shared" si="0"/>
        <v>50.340467089754391</v>
      </c>
    </row>
    <row r="72" spans="1:6" x14ac:dyDescent="0.2">
      <c r="A72" s="1">
        <v>45</v>
      </c>
      <c r="B72" s="1">
        <v>-2.9139975911259075</v>
      </c>
      <c r="C72" s="1">
        <v>-1.9256324088740921</v>
      </c>
      <c r="D72" s="1"/>
      <c r="F72" s="8">
        <f t="shared" si="0"/>
        <v>49.079283066493218</v>
      </c>
    </row>
    <row r="73" spans="1:6" x14ac:dyDescent="0.2">
      <c r="A73" s="1">
        <v>46</v>
      </c>
      <c r="B73" s="1">
        <v>-1.5571214305933114</v>
      </c>
      <c r="C73" s="1">
        <v>4.3615514305933116</v>
      </c>
      <c r="D73" s="1"/>
      <c r="F73" s="8">
        <f t="shared" si="0"/>
        <v>54.105282882699449</v>
      </c>
    </row>
    <row r="74" spans="1:6" x14ac:dyDescent="0.2">
      <c r="A74" s="1">
        <v>47</v>
      </c>
      <c r="B74" s="1">
        <v>2.1844193277939543</v>
      </c>
      <c r="C74" s="1">
        <v>-1.3555193277939543</v>
      </c>
      <c r="D74" s="1"/>
      <c r="F74" s="8">
        <f t="shared" si="0"/>
        <v>53.414211940518413</v>
      </c>
    </row>
    <row r="75" spans="1:6" x14ac:dyDescent="0.2">
      <c r="A75" s="1">
        <v>48</v>
      </c>
      <c r="B75" s="1">
        <v>2.1960688765694467</v>
      </c>
      <c r="C75" s="1">
        <v>-2.5160688765694466</v>
      </c>
      <c r="D75" s="1"/>
      <c r="F75" s="8">
        <f t="shared" si="0"/>
        <v>51.562591449561886</v>
      </c>
    </row>
    <row r="76" spans="1:6" x14ac:dyDescent="0.2">
      <c r="A76" s="1">
        <v>49</v>
      </c>
      <c r="B76" s="1">
        <v>-0.49560908133185011</v>
      </c>
      <c r="C76" s="1">
        <v>0.18560908133185011</v>
      </c>
      <c r="D76" s="1"/>
      <c r="F76" s="8">
        <f t="shared" si="0"/>
        <v>52.412648916506654</v>
      </c>
    </row>
    <row r="77" spans="1:6" x14ac:dyDescent="0.2">
      <c r="A77" s="1">
        <v>50</v>
      </c>
      <c r="B77" s="1">
        <v>3.7989329594894192</v>
      </c>
      <c r="C77" s="1">
        <v>17.660197040510578</v>
      </c>
      <c r="D77" s="1"/>
      <c r="F77" s="8">
        <f t="shared" si="0"/>
        <v>70.73729434263015</v>
      </c>
    </row>
    <row r="78" spans="1:6" x14ac:dyDescent="0.2">
      <c r="A78" s="1">
        <v>51</v>
      </c>
      <c r="B78" s="1">
        <v>1.3143548694221816</v>
      </c>
      <c r="C78" s="1">
        <v>-4.2353748694221816</v>
      </c>
      <c r="D78" s="1"/>
      <c r="F78" s="8">
        <f t="shared" si="0"/>
        <v>67.166367858820891</v>
      </c>
    </row>
    <row r="79" spans="1:6" x14ac:dyDescent="0.2">
      <c r="A79" s="1">
        <v>52</v>
      </c>
      <c r="B79" s="1">
        <v>-2.9492585120977663</v>
      </c>
      <c r="C79" s="1">
        <v>1.7939185120977663</v>
      </c>
      <c r="D79" s="1"/>
      <c r="F79" s="8">
        <f t="shared" si="0"/>
        <v>69.624734756531581</v>
      </c>
    </row>
    <row r="80" spans="1:6" x14ac:dyDescent="0.2">
      <c r="A80" s="1">
        <v>53</v>
      </c>
      <c r="B80" s="1">
        <v>1.6932148142005534</v>
      </c>
      <c r="C80" s="1">
        <v>4.7869451857994463</v>
      </c>
      <c r="D80" s="1"/>
      <c r="F80" s="8">
        <f t="shared" si="0"/>
        <v>75.076128327943948</v>
      </c>
    </row>
    <row r="81" spans="1:6" x14ac:dyDescent="0.2">
      <c r="A81" s="1">
        <v>54</v>
      </c>
      <c r="B81" s="1">
        <v>-2.0180737781019702</v>
      </c>
      <c r="C81" s="1">
        <v>3.0060937781019703</v>
      </c>
      <c r="D81" s="1"/>
      <c r="F81" s="8">
        <f t="shared" si="0"/>
        <v>78.746670491658833</v>
      </c>
    </row>
    <row r="82" spans="1:6" x14ac:dyDescent="0.2">
      <c r="A82" s="1">
        <v>55</v>
      </c>
      <c r="B82" s="1">
        <v>1.1851118575502304</v>
      </c>
      <c r="C82" s="1">
        <v>-2.2341218575502304</v>
      </c>
      <c r="D82" s="1"/>
      <c r="F82" s="8">
        <f t="shared" si="0"/>
        <v>77.176997019721512</v>
      </c>
    </row>
    <row r="83" spans="1:6" x14ac:dyDescent="0.2">
      <c r="A83" s="1">
        <v>56</v>
      </c>
      <c r="B83" s="1">
        <v>4.0260064169839049</v>
      </c>
      <c r="C83" s="1">
        <v>16.142233583016093</v>
      </c>
      <c r="D83" s="1"/>
      <c r="F83" s="8">
        <f t="shared" si="0"/>
        <v>93.983678988350519</v>
      </c>
    </row>
    <row r="84" spans="1:6" x14ac:dyDescent="0.2">
      <c r="A84" s="1">
        <v>57</v>
      </c>
      <c r="B84" s="1">
        <v>3.4477460253579775</v>
      </c>
      <c r="C84" s="1">
        <v>-13.298966025357977</v>
      </c>
      <c r="D84" s="1"/>
      <c r="F84" s="8">
        <f t="shared" si="0"/>
        <v>81.349161348605463</v>
      </c>
    </row>
    <row r="85" spans="1:6" x14ac:dyDescent="0.2">
      <c r="A85" s="1">
        <v>58</v>
      </c>
      <c r="B85" s="1">
        <v>1.5370793112063805</v>
      </c>
      <c r="C85" s="1">
        <v>-0.3135793112063805</v>
      </c>
      <c r="D85" s="1"/>
      <c r="F85" s="8">
        <f t="shared" si="0"/>
        <v>81.700030423011995</v>
      </c>
    </row>
    <row r="86" spans="1:6" x14ac:dyDescent="0.2">
      <c r="A86" s="1">
        <v>59</v>
      </c>
      <c r="B86" s="1">
        <v>2.8704279148746936</v>
      </c>
      <c r="C86" s="1">
        <v>-7.9461879148746943</v>
      </c>
      <c r="D86" s="1"/>
      <c r="F86" s="8">
        <f t="shared" si="0"/>
        <v>74.418290893750211</v>
      </c>
    </row>
    <row r="87" spans="1:6" x14ac:dyDescent="0.2">
      <c r="A87" s="1">
        <v>60</v>
      </c>
      <c r="B87" s="1">
        <v>4.4385320268584101</v>
      </c>
      <c r="C87" s="1">
        <v>0.11405797314159027</v>
      </c>
      <c r="D87" s="1"/>
      <c r="F87" s="8">
        <f t="shared" si="0"/>
        <v>75.196797252504723</v>
      </c>
    </row>
    <row r="88" spans="1:6" x14ac:dyDescent="0.2">
      <c r="A88" s="1">
        <v>61</v>
      </c>
      <c r="B88" s="1">
        <v>-0.23710109296567927</v>
      </c>
      <c r="C88" s="1">
        <v>3.0710610929656794</v>
      </c>
      <c r="D88" s="1"/>
      <c r="F88" s="8">
        <f t="shared" si="0"/>
        <v>78.932306731083315</v>
      </c>
    </row>
    <row r="89" spans="1:6" x14ac:dyDescent="0.2">
      <c r="A89" s="1">
        <v>62</v>
      </c>
      <c r="B89" s="1">
        <v>1.1643356048007234</v>
      </c>
      <c r="C89" s="1">
        <v>3.9293743951992761</v>
      </c>
      <c r="D89" s="1"/>
      <c r="F89" s="8">
        <f t="shared" si="0"/>
        <v>83.526129511895505</v>
      </c>
    </row>
    <row r="90" spans="1:6" x14ac:dyDescent="0.2">
      <c r="A90" s="1">
        <v>63</v>
      </c>
      <c r="B90" s="1">
        <v>0.86973791127714495</v>
      </c>
      <c r="C90" s="1">
        <v>1.6905620887228547</v>
      </c>
      <c r="D90" s="1"/>
      <c r="F90" s="8">
        <f t="shared" si="0"/>
        <v>85.881139986231275</v>
      </c>
    </row>
    <row r="91" spans="1:6" x14ac:dyDescent="0.2">
      <c r="A91" s="1">
        <v>64</v>
      </c>
      <c r="B91" s="1">
        <v>3.4765259872486847</v>
      </c>
      <c r="C91" s="1">
        <v>11.387594012751315</v>
      </c>
      <c r="D91" s="1"/>
      <c r="F91" s="8">
        <f t="shared" si="0"/>
        <v>97.933182384595511</v>
      </c>
    </row>
    <row r="92" spans="1:6" x14ac:dyDescent="0.2">
      <c r="A92" s="1">
        <v>65</v>
      </c>
      <c r="B92" s="1">
        <v>1.3202862582252224</v>
      </c>
      <c r="C92" s="1">
        <v>-1.4501462582252223</v>
      </c>
      <c r="D92" s="1"/>
      <c r="F92" s="8">
        <f t="shared" si="0"/>
        <v>97.147484511983208</v>
      </c>
    </row>
    <row r="93" spans="1:6" x14ac:dyDescent="0.2">
      <c r="A93" s="1">
        <v>66</v>
      </c>
      <c r="B93" s="1">
        <v>3.8989574289397635</v>
      </c>
      <c r="C93" s="1">
        <v>1.7827425710602367</v>
      </c>
      <c r="D93" s="1"/>
      <c r="F93" s="8">
        <f t="shared" si="0"/>
        <v>99.594675468656362</v>
      </c>
    </row>
    <row r="94" spans="1:6" x14ac:dyDescent="0.2">
      <c r="A94" s="1">
        <v>67</v>
      </c>
      <c r="B94" s="1">
        <v>1.5903161403810235</v>
      </c>
      <c r="C94" s="1">
        <v>0.47559385961897616</v>
      </c>
      <c r="D94" s="1"/>
      <c r="F94" s="8">
        <f t="shared" ref="F94:F157" si="1">$B$17+C94+F93</f>
        <v>100.73471771388826</v>
      </c>
    </row>
    <row r="95" spans="1:6" x14ac:dyDescent="0.2">
      <c r="A95" s="1">
        <v>68</v>
      </c>
      <c r="B95" s="1">
        <v>3.5425655416771717</v>
      </c>
      <c r="C95" s="1">
        <v>-4.595615541677172</v>
      </c>
      <c r="D95" s="1"/>
      <c r="F95" s="8">
        <f t="shared" si="1"/>
        <v>96.803550557823996</v>
      </c>
    </row>
    <row r="96" spans="1:6" x14ac:dyDescent="0.2">
      <c r="A96" s="1">
        <v>69</v>
      </c>
      <c r="B96" s="1">
        <v>-0.32394911354763423</v>
      </c>
      <c r="C96" s="1">
        <v>11.219219113547634</v>
      </c>
      <c r="D96" s="1"/>
      <c r="F96" s="8">
        <f t="shared" si="1"/>
        <v>108.68721805698455</v>
      </c>
    </row>
    <row r="97" spans="1:6" x14ac:dyDescent="0.2">
      <c r="A97" s="1">
        <v>70</v>
      </c>
      <c r="B97" s="1">
        <v>1.0980956810137101</v>
      </c>
      <c r="C97" s="1">
        <v>-6.1359856810137101</v>
      </c>
      <c r="D97" s="1"/>
      <c r="F97" s="8">
        <f t="shared" si="1"/>
        <v>103.21568076158376</v>
      </c>
    </row>
    <row r="98" spans="1:6" x14ac:dyDescent="0.2">
      <c r="A98" s="1">
        <v>71</v>
      </c>
      <c r="B98" s="1">
        <v>-1.7978490932703612</v>
      </c>
      <c r="C98" s="1">
        <v>0.30387909327036122</v>
      </c>
      <c r="D98" s="1"/>
      <c r="F98" s="8">
        <f t="shared" si="1"/>
        <v>104.18400824046704</v>
      </c>
    </row>
    <row r="99" spans="1:6" x14ac:dyDescent="0.2">
      <c r="A99" s="1">
        <v>72</v>
      </c>
      <c r="B99" s="1">
        <v>0.13617211225619502</v>
      </c>
      <c r="C99" s="1">
        <v>-9.5113921122561962</v>
      </c>
      <c r="D99" s="1"/>
      <c r="F99" s="8">
        <f t="shared" si="1"/>
        <v>95.337064513823762</v>
      </c>
    </row>
    <row r="100" spans="1:6" x14ac:dyDescent="0.2">
      <c r="A100" s="1">
        <v>73</v>
      </c>
      <c r="B100" s="1">
        <v>2.3690072903438661</v>
      </c>
      <c r="C100" s="1">
        <v>-2.1132672903438663</v>
      </c>
      <c r="D100" s="1"/>
      <c r="F100" s="8">
        <f t="shared" si="1"/>
        <v>93.888245609092806</v>
      </c>
    </row>
    <row r="101" spans="1:6" x14ac:dyDescent="0.2">
      <c r="A101" s="1">
        <v>74</v>
      </c>
      <c r="B101" s="1">
        <v>-3.8747175092509441E-3</v>
      </c>
      <c r="C101" s="1">
        <v>0.20534471750925093</v>
      </c>
      <c r="D101" s="1"/>
      <c r="F101" s="8">
        <f t="shared" si="1"/>
        <v>94.758038712214969</v>
      </c>
    </row>
    <row r="102" spans="1:6" x14ac:dyDescent="0.2">
      <c r="A102" s="1">
        <v>75</v>
      </c>
      <c r="B102" s="1">
        <v>1.2222678147845252</v>
      </c>
      <c r="C102" s="1">
        <v>-0.33776781478452511</v>
      </c>
      <c r="D102" s="1"/>
      <c r="F102" s="8">
        <f t="shared" si="1"/>
        <v>95.084719283043356</v>
      </c>
    </row>
    <row r="103" spans="1:6" x14ac:dyDescent="0.2">
      <c r="A103" s="1">
        <v>76</v>
      </c>
      <c r="B103" s="1">
        <v>2.9196730384874168</v>
      </c>
      <c r="C103" s="1">
        <v>-0.6440230384874166</v>
      </c>
      <c r="D103" s="1"/>
      <c r="F103" s="8">
        <f t="shared" si="1"/>
        <v>95.105144630168851</v>
      </c>
    </row>
    <row r="104" spans="1:6" x14ac:dyDescent="0.2">
      <c r="A104" s="1">
        <v>77</v>
      </c>
      <c r="B104" s="1">
        <v>4.898447184751757</v>
      </c>
      <c r="C104" s="1">
        <v>-4.5408471847517573</v>
      </c>
      <c r="D104" s="1"/>
      <c r="F104" s="8">
        <f t="shared" si="1"/>
        <v>91.228745831030011</v>
      </c>
    </row>
    <row r="105" spans="1:6" x14ac:dyDescent="0.2">
      <c r="A105" s="1">
        <v>78</v>
      </c>
      <c r="B105" s="1">
        <v>6.8320857544116791</v>
      </c>
      <c r="C105" s="1">
        <v>-4.7729457544116798</v>
      </c>
      <c r="D105" s="1"/>
      <c r="F105" s="8">
        <f t="shared" si="1"/>
        <v>87.120248462231245</v>
      </c>
    </row>
    <row r="106" spans="1:6" x14ac:dyDescent="0.2">
      <c r="A106" s="1">
        <v>79</v>
      </c>
      <c r="B106" s="1">
        <v>-1.641346920765071</v>
      </c>
      <c r="C106" s="1">
        <v>3.892186920765071</v>
      </c>
      <c r="D106" s="1"/>
      <c r="F106" s="8">
        <f t="shared" si="1"/>
        <v>91.67688376860923</v>
      </c>
    </row>
    <row r="107" spans="1:6" x14ac:dyDescent="0.2">
      <c r="A107" s="1">
        <v>80</v>
      </c>
      <c r="B107" s="1">
        <v>3.8335832352225694</v>
      </c>
      <c r="C107" s="1">
        <v>-2.2307932352225697</v>
      </c>
      <c r="D107" s="1"/>
      <c r="F107" s="8">
        <f t="shared" si="1"/>
        <v>90.11053891899958</v>
      </c>
    </row>
    <row r="108" spans="1:6" x14ac:dyDescent="0.2">
      <c r="A108" s="1">
        <v>81</v>
      </c>
      <c r="B108" s="1">
        <v>3.4629665778398744</v>
      </c>
      <c r="C108" s="1">
        <v>-1.8414765778398747</v>
      </c>
      <c r="D108" s="1"/>
      <c r="F108" s="8">
        <f t="shared" si="1"/>
        <v>88.933510726772624</v>
      </c>
    </row>
    <row r="109" spans="1:6" x14ac:dyDescent="0.2">
      <c r="A109" s="1">
        <v>82</v>
      </c>
      <c r="B109" s="1">
        <v>-1.1866905651836137</v>
      </c>
      <c r="C109" s="1">
        <v>2.7285205651836137</v>
      </c>
      <c r="D109" s="1"/>
      <c r="F109" s="8">
        <f t="shared" si="1"/>
        <v>92.326479677569154</v>
      </c>
    </row>
    <row r="110" spans="1:6" x14ac:dyDescent="0.2">
      <c r="A110" s="1">
        <v>83</v>
      </c>
      <c r="B110" s="1">
        <v>5.3328106058465341</v>
      </c>
      <c r="C110" s="1">
        <v>-0.79043060584653357</v>
      </c>
      <c r="D110" s="1"/>
      <c r="F110" s="8">
        <f t="shared" si="1"/>
        <v>92.20049745733553</v>
      </c>
    </row>
    <row r="111" spans="1:6" x14ac:dyDescent="0.2">
      <c r="A111" s="1">
        <v>84</v>
      </c>
      <c r="B111" s="1">
        <v>1.4870255547959443</v>
      </c>
      <c r="C111" s="1">
        <v>11.180874445204054</v>
      </c>
      <c r="D111" s="1"/>
      <c r="F111" s="8">
        <f t="shared" si="1"/>
        <v>104.0458202881525</v>
      </c>
    </row>
    <row r="112" spans="1:6" x14ac:dyDescent="0.2">
      <c r="A112" s="1">
        <v>85</v>
      </c>
      <c r="B112" s="1">
        <v>2.884574221764761</v>
      </c>
      <c r="C112" s="1">
        <v>6.5128657782352404</v>
      </c>
      <c r="D112" s="1"/>
      <c r="F112" s="8">
        <f t="shared" si="1"/>
        <v>111.22313445200065</v>
      </c>
    </row>
    <row r="113" spans="1:6" x14ac:dyDescent="0.2">
      <c r="A113" s="1">
        <v>86</v>
      </c>
      <c r="B113" s="1">
        <v>6.5382262934982203</v>
      </c>
      <c r="C113" s="1">
        <v>-6.96822629349822</v>
      </c>
      <c r="D113" s="1"/>
      <c r="F113" s="8">
        <f t="shared" si="1"/>
        <v>104.91935654411535</v>
      </c>
    </row>
    <row r="114" spans="1:6" x14ac:dyDescent="0.2">
      <c r="A114" s="1">
        <v>87</v>
      </c>
      <c r="B114" s="1">
        <v>-5.2733014543756749</v>
      </c>
      <c r="C114" s="1">
        <v>-7.2129685456243244</v>
      </c>
      <c r="D114" s="1"/>
      <c r="F114" s="8">
        <f t="shared" si="1"/>
        <v>98.370836384103939</v>
      </c>
    </row>
    <row r="115" spans="1:6" x14ac:dyDescent="0.2">
      <c r="A115" s="1">
        <v>88</v>
      </c>
      <c r="B115" s="1">
        <v>2.8848052054975768</v>
      </c>
      <c r="C115" s="1">
        <v>4.6270047945024224</v>
      </c>
      <c r="D115" s="1"/>
      <c r="F115" s="8">
        <f t="shared" si="1"/>
        <v>103.66228956421928</v>
      </c>
    </row>
    <row r="116" spans="1:6" x14ac:dyDescent="0.2">
      <c r="A116" s="1">
        <v>89</v>
      </c>
      <c r="B116" s="1">
        <v>-0.67638787599193717</v>
      </c>
      <c r="C116" s="1">
        <v>-2.1989721240080629</v>
      </c>
      <c r="D116" s="1"/>
      <c r="F116" s="8">
        <f t="shared" si="1"/>
        <v>102.12776582582413</v>
      </c>
    </row>
    <row r="117" spans="1:6" x14ac:dyDescent="0.2">
      <c r="A117" s="1">
        <v>90</v>
      </c>
      <c r="B117" s="1">
        <v>5.5363761552481394</v>
      </c>
      <c r="C117" s="1">
        <v>-2.2650461552481396</v>
      </c>
      <c r="D117" s="1"/>
      <c r="F117" s="8">
        <f t="shared" si="1"/>
        <v>100.5271680561889</v>
      </c>
    </row>
    <row r="118" spans="1:6" x14ac:dyDescent="0.2">
      <c r="A118" s="1">
        <v>91</v>
      </c>
      <c r="B118" s="1">
        <v>3.9551138933868826</v>
      </c>
      <c r="C118" s="1">
        <v>-2.8898638933868828</v>
      </c>
      <c r="D118" s="1"/>
      <c r="F118" s="8">
        <f t="shared" si="1"/>
        <v>98.301752548414925</v>
      </c>
    </row>
    <row r="119" spans="1:6" x14ac:dyDescent="0.2">
      <c r="A119" s="1">
        <v>92</v>
      </c>
      <c r="B119" s="1">
        <v>0.59826083327938617</v>
      </c>
      <c r="C119" s="1">
        <v>8.3195691667206138</v>
      </c>
      <c r="D119" s="1"/>
      <c r="F119" s="8">
        <f t="shared" si="1"/>
        <v>107.28577010074845</v>
      </c>
    </row>
    <row r="120" spans="1:6" x14ac:dyDescent="0.2">
      <c r="A120" s="1">
        <v>93</v>
      </c>
      <c r="B120" s="1">
        <v>5.1010252839407935</v>
      </c>
      <c r="C120" s="1">
        <v>5.4433647160592065</v>
      </c>
      <c r="D120" s="1"/>
      <c r="F120" s="8">
        <f t="shared" si="1"/>
        <v>113.39358320242057</v>
      </c>
    </row>
    <row r="121" spans="1:6" x14ac:dyDescent="0.2">
      <c r="A121" s="1">
        <v>94</v>
      </c>
      <c r="B121" s="1">
        <v>5.0216413486631728</v>
      </c>
      <c r="C121" s="1">
        <v>15.018468651336825</v>
      </c>
      <c r="D121" s="1"/>
      <c r="F121" s="8">
        <f t="shared" si="1"/>
        <v>129.07650023937032</v>
      </c>
    </row>
    <row r="122" spans="1:6" x14ac:dyDescent="0.2">
      <c r="A122" s="1">
        <v>95</v>
      </c>
      <c r="B122" s="1">
        <v>1.0407167769417072</v>
      </c>
      <c r="C122" s="1">
        <v>0.61261322305829302</v>
      </c>
      <c r="D122" s="1"/>
      <c r="F122" s="8">
        <f t="shared" si="1"/>
        <v>130.35356184804152</v>
      </c>
    </row>
    <row r="123" spans="1:6" x14ac:dyDescent="0.2">
      <c r="A123" s="1">
        <v>96</v>
      </c>
      <c r="B123" s="1">
        <v>1.8076921386804405</v>
      </c>
      <c r="C123" s="1">
        <v>0.8535278613195596</v>
      </c>
      <c r="D123" s="1"/>
      <c r="F123" s="8">
        <f t="shared" si="1"/>
        <v>131.871538094974</v>
      </c>
    </row>
    <row r="124" spans="1:6" x14ac:dyDescent="0.2">
      <c r="A124" s="1">
        <v>97</v>
      </c>
      <c r="B124" s="1">
        <v>3.3983016609242531</v>
      </c>
      <c r="C124" s="1">
        <v>6.9484183390757464</v>
      </c>
      <c r="D124" s="1"/>
      <c r="F124" s="8">
        <f t="shared" si="1"/>
        <v>139.48440481966267</v>
      </c>
    </row>
    <row r="125" spans="1:6" x14ac:dyDescent="0.2">
      <c r="A125" s="1">
        <v>98</v>
      </c>
      <c r="B125" s="1">
        <v>0.77585912045547833</v>
      </c>
      <c r="C125" s="1">
        <v>-11.647729120455478</v>
      </c>
      <c r="D125" s="1"/>
      <c r="F125" s="8">
        <f t="shared" si="1"/>
        <v>128.50112408482011</v>
      </c>
    </row>
    <row r="126" spans="1:6" x14ac:dyDescent="0.2">
      <c r="A126" s="1">
        <v>99</v>
      </c>
      <c r="B126" s="1">
        <v>-5.5881216644243006</v>
      </c>
      <c r="C126" s="1">
        <v>-8.542758335575698</v>
      </c>
      <c r="D126" s="1"/>
      <c r="F126" s="8">
        <f t="shared" si="1"/>
        <v>120.62281413485732</v>
      </c>
    </row>
    <row r="127" spans="1:6" x14ac:dyDescent="0.2">
      <c r="A127" s="1">
        <v>100</v>
      </c>
      <c r="B127" s="1">
        <v>3.4861811141410763</v>
      </c>
      <c r="C127" s="1">
        <v>-5.4337811141410768</v>
      </c>
      <c r="D127" s="1"/>
      <c r="F127" s="8">
        <f t="shared" si="1"/>
        <v>115.85348140632917</v>
      </c>
    </row>
    <row r="128" spans="1:6" x14ac:dyDescent="0.2">
      <c r="A128" s="1">
        <v>101</v>
      </c>
      <c r="B128" s="1">
        <v>6.2736457526874636</v>
      </c>
      <c r="C128" s="1">
        <v>1.6278342473125358</v>
      </c>
      <c r="D128" s="1"/>
      <c r="F128" s="8">
        <f t="shared" si="1"/>
        <v>118.14576403925462</v>
      </c>
    </row>
    <row r="129" spans="1:6" x14ac:dyDescent="0.2">
      <c r="A129" s="1">
        <v>102</v>
      </c>
      <c r="B129" s="1">
        <v>2.9191796382442923</v>
      </c>
      <c r="C129" s="1">
        <v>2.0421403617557083</v>
      </c>
      <c r="D129" s="1"/>
      <c r="F129" s="8">
        <f t="shared" si="1"/>
        <v>120.85235278662324</v>
      </c>
    </row>
    <row r="130" spans="1:6" x14ac:dyDescent="0.2">
      <c r="A130" s="1">
        <v>103</v>
      </c>
      <c r="B130" s="1">
        <v>2.8113441174461187</v>
      </c>
      <c r="C130" s="1">
        <v>-9.8564117446118704E-2</v>
      </c>
      <c r="D130" s="1"/>
      <c r="F130" s="8">
        <f t="shared" si="1"/>
        <v>121.41823705479004</v>
      </c>
    </row>
    <row r="131" spans="1:6" x14ac:dyDescent="0.2">
      <c r="A131" s="1">
        <v>104</v>
      </c>
      <c r="B131" s="1">
        <v>0.38962016300619984</v>
      </c>
      <c r="C131" s="1">
        <v>-7.8824801630061989</v>
      </c>
      <c r="D131" s="1"/>
      <c r="F131" s="8">
        <f t="shared" si="1"/>
        <v>114.20020527739676</v>
      </c>
    </row>
    <row r="132" spans="1:6" x14ac:dyDescent="0.2">
      <c r="A132" s="1">
        <v>105</v>
      </c>
      <c r="B132" s="1">
        <v>1.1839162331135196</v>
      </c>
      <c r="C132" s="1">
        <v>7.8506937668864811</v>
      </c>
      <c r="D132" s="1"/>
      <c r="F132" s="8">
        <f t="shared" si="1"/>
        <v>122.71534742989616</v>
      </c>
    </row>
    <row r="133" spans="1:6" x14ac:dyDescent="0.2">
      <c r="A133" s="1">
        <v>106</v>
      </c>
      <c r="B133" s="1">
        <v>3.828739470861644</v>
      </c>
      <c r="C133" s="1">
        <v>-3.836799470861644</v>
      </c>
      <c r="D133" s="1"/>
      <c r="F133" s="8">
        <f t="shared" si="1"/>
        <v>119.54299634464743</v>
      </c>
    </row>
    <row r="134" spans="1:6" x14ac:dyDescent="0.2">
      <c r="A134" s="1">
        <v>107</v>
      </c>
      <c r="B134" s="1">
        <v>3.4158803765785675</v>
      </c>
      <c r="C134" s="1">
        <v>3.2169196234214321</v>
      </c>
      <c r="D134" s="1"/>
      <c r="F134" s="8">
        <f t="shared" si="1"/>
        <v>123.42436435368178</v>
      </c>
    </row>
    <row r="135" spans="1:6" x14ac:dyDescent="0.2">
      <c r="A135" s="1">
        <v>108</v>
      </c>
      <c r="B135" s="1">
        <v>-1.5288015934252899</v>
      </c>
      <c r="C135" s="1">
        <v>-4.5703584065747096</v>
      </c>
      <c r="D135" s="1"/>
      <c r="F135" s="8">
        <f t="shared" si="1"/>
        <v>119.51845433271998</v>
      </c>
    </row>
    <row r="136" spans="1:6" x14ac:dyDescent="0.2">
      <c r="A136" s="1">
        <v>109</v>
      </c>
      <c r="B136" s="1">
        <v>0.4295715566870395</v>
      </c>
      <c r="C136" s="1">
        <v>-5.1351315566870399</v>
      </c>
      <c r="D136" s="1"/>
      <c r="F136" s="8">
        <f t="shared" si="1"/>
        <v>115.04777116164585</v>
      </c>
    </row>
    <row r="137" spans="1:6" x14ac:dyDescent="0.2">
      <c r="A137" s="1">
        <v>110</v>
      </c>
      <c r="B137" s="1">
        <v>-2.6739724295750014</v>
      </c>
      <c r="C137" s="1">
        <v>0.70471242957500158</v>
      </c>
      <c r="D137" s="1"/>
      <c r="F137" s="8">
        <f t="shared" si="1"/>
        <v>116.41693197683377</v>
      </c>
    </row>
    <row r="138" spans="1:6" x14ac:dyDescent="0.2">
      <c r="A138" s="1">
        <v>111</v>
      </c>
      <c r="B138" s="1">
        <v>-0.1164866241638314</v>
      </c>
      <c r="C138" s="1">
        <v>-5.590233375836168</v>
      </c>
      <c r="D138" s="1"/>
      <c r="F138" s="8">
        <f t="shared" si="1"/>
        <v>111.49114698661052</v>
      </c>
    </row>
    <row r="139" spans="1:6" x14ac:dyDescent="0.2">
      <c r="A139" s="1">
        <v>112</v>
      </c>
      <c r="B139" s="1">
        <v>-4.2106981221898945</v>
      </c>
      <c r="C139" s="1">
        <v>-10.509521877810107</v>
      </c>
      <c r="D139" s="1"/>
      <c r="F139" s="8">
        <f t="shared" si="1"/>
        <v>101.64607349441333</v>
      </c>
    </row>
    <row r="140" spans="1:6" x14ac:dyDescent="0.2">
      <c r="A140" s="1">
        <v>113</v>
      </c>
      <c r="B140" s="1">
        <v>6.6626729982399429</v>
      </c>
      <c r="C140" s="1">
        <v>9.1291470017600549</v>
      </c>
      <c r="D140" s="1"/>
      <c r="F140" s="8">
        <f t="shared" si="1"/>
        <v>111.4396688817863</v>
      </c>
    </row>
    <row r="141" spans="1:6" x14ac:dyDescent="0.2">
      <c r="A141" s="1">
        <v>114</v>
      </c>
      <c r="B141" s="1">
        <v>-4.0558704700882542</v>
      </c>
      <c r="C141" s="1">
        <v>-6.6327695299117453</v>
      </c>
      <c r="D141" s="1"/>
      <c r="F141" s="8">
        <f t="shared" si="1"/>
        <v>105.47134773748748</v>
      </c>
    </row>
    <row r="142" spans="1:6" x14ac:dyDescent="0.2">
      <c r="A142" s="1">
        <v>115</v>
      </c>
      <c r="B142" s="1">
        <v>-1.540782447881508</v>
      </c>
      <c r="C142" s="1">
        <v>-0.99345755211849207</v>
      </c>
      <c r="D142" s="1"/>
      <c r="F142" s="8">
        <f t="shared" si="1"/>
        <v>105.14233857098191</v>
      </c>
    </row>
    <row r="143" spans="1:6" x14ac:dyDescent="0.2">
      <c r="A143" s="1">
        <v>116</v>
      </c>
      <c r="B143" s="1">
        <v>-4.6768555658267283</v>
      </c>
      <c r="C143" s="1">
        <v>-4.4675444341732726</v>
      </c>
      <c r="D143" s="1"/>
      <c r="F143" s="8">
        <f t="shared" si="1"/>
        <v>101.33924252242154</v>
      </c>
    </row>
    <row r="144" spans="1:6" x14ac:dyDescent="0.2">
      <c r="A144" s="1">
        <v>117</v>
      </c>
      <c r="B144" s="1">
        <v>-13.947590708398353</v>
      </c>
      <c r="C144" s="1">
        <v>-0.54490929160164647</v>
      </c>
      <c r="D144" s="1"/>
      <c r="F144" s="8">
        <f t="shared" si="1"/>
        <v>101.45878161643282</v>
      </c>
    </row>
    <row r="145" spans="1:6" x14ac:dyDescent="0.2">
      <c r="A145" s="1">
        <v>118</v>
      </c>
      <c r="B145" s="1">
        <v>15.36002438703189</v>
      </c>
      <c r="C145" s="1">
        <v>14.169975612968111</v>
      </c>
      <c r="D145" s="1"/>
      <c r="F145" s="8">
        <f t="shared" si="1"/>
        <v>116.29320561501385</v>
      </c>
    </row>
    <row r="146" spans="1:6" x14ac:dyDescent="0.2">
      <c r="A146" s="1">
        <v>119</v>
      </c>
      <c r="B146" s="1">
        <v>3.8709189152479344</v>
      </c>
      <c r="C146" s="1">
        <v>-0.65958891524793417</v>
      </c>
      <c r="D146" s="1"/>
      <c r="F146" s="8">
        <f t="shared" si="1"/>
        <v>116.29806508537882</v>
      </c>
    </row>
    <row r="147" spans="1:6" x14ac:dyDescent="0.2">
      <c r="A147" s="1">
        <v>120</v>
      </c>
      <c r="B147" s="1">
        <v>1.8035728272142846</v>
      </c>
      <c r="C147" s="1">
        <v>-3.4840128272142845</v>
      </c>
      <c r="D147" s="1"/>
      <c r="F147" s="8">
        <f t="shared" si="1"/>
        <v>113.47850064377745</v>
      </c>
    </row>
    <row r="148" spans="1:6" x14ac:dyDescent="0.2">
      <c r="A148" s="1">
        <v>121</v>
      </c>
      <c r="B148" s="1">
        <v>-7.372331325862457</v>
      </c>
      <c r="C148" s="1">
        <v>-1.2187986741375427</v>
      </c>
      <c r="D148" s="1"/>
      <c r="F148" s="8">
        <f t="shared" si="1"/>
        <v>112.92415035525282</v>
      </c>
    </row>
    <row r="149" spans="1:6" x14ac:dyDescent="0.2">
      <c r="A149" s="1">
        <v>122</v>
      </c>
      <c r="B149" s="1">
        <v>3.5656683202468584</v>
      </c>
      <c r="C149" s="1">
        <v>-1.6293083202468583</v>
      </c>
      <c r="D149" s="1"/>
      <c r="F149" s="8">
        <f t="shared" si="1"/>
        <v>111.95929042061888</v>
      </c>
    </row>
    <row r="150" spans="1:6" x14ac:dyDescent="0.2">
      <c r="A150" s="1">
        <v>123</v>
      </c>
      <c r="B150" s="1">
        <v>5.2189564470051266</v>
      </c>
      <c r="C150" s="1">
        <v>-1.000266447005127</v>
      </c>
      <c r="D150" s="1"/>
      <c r="F150" s="8">
        <f t="shared" si="1"/>
        <v>111.62347235922667</v>
      </c>
    </row>
    <row r="151" spans="1:6" x14ac:dyDescent="0.2">
      <c r="A151" s="1">
        <v>124</v>
      </c>
      <c r="B151" s="1">
        <v>0.34019651483051327</v>
      </c>
      <c r="C151" s="1">
        <v>10.761583485169487</v>
      </c>
      <c r="D151" s="1"/>
      <c r="F151" s="8">
        <f t="shared" si="1"/>
        <v>123.04950423000906</v>
      </c>
    </row>
    <row r="152" spans="1:6" x14ac:dyDescent="0.2">
      <c r="A152" s="1">
        <v>125</v>
      </c>
      <c r="B152" s="1">
        <v>2.5651957775168444</v>
      </c>
      <c r="C152" s="1">
        <v>-4.2121557775168448</v>
      </c>
      <c r="D152" s="1"/>
      <c r="F152" s="8">
        <f t="shared" si="1"/>
        <v>119.50179683810514</v>
      </c>
    </row>
    <row r="153" spans="1:6" x14ac:dyDescent="0.2">
      <c r="A153" s="1">
        <v>126</v>
      </c>
      <c r="B153" s="1">
        <v>-0.3461020959315908</v>
      </c>
      <c r="C153" s="1">
        <v>3.2897920959315909</v>
      </c>
      <c r="D153" s="1"/>
      <c r="F153" s="8">
        <f t="shared" si="1"/>
        <v>123.45603731964964</v>
      </c>
    </row>
    <row r="154" spans="1:6" x14ac:dyDescent="0.2">
      <c r="A154" s="1">
        <v>127</v>
      </c>
      <c r="B154" s="1">
        <v>2.7120896466009135</v>
      </c>
      <c r="C154" s="1">
        <v>4.5269103533990869</v>
      </c>
      <c r="D154" s="1"/>
      <c r="F154" s="8">
        <f t="shared" si="1"/>
        <v>128.64739605866163</v>
      </c>
    </row>
    <row r="155" spans="1:6" x14ac:dyDescent="0.2">
      <c r="A155" s="1">
        <v>128</v>
      </c>
      <c r="B155" s="1">
        <v>-1.6490466928348742</v>
      </c>
      <c r="C155" s="1">
        <v>-2.5529233071651261</v>
      </c>
      <c r="D155" s="1"/>
      <c r="F155" s="8">
        <f t="shared" si="1"/>
        <v>126.75892113710941</v>
      </c>
    </row>
    <row r="156" spans="1:6" x14ac:dyDescent="0.2">
      <c r="A156" s="1">
        <v>129</v>
      </c>
      <c r="B156" s="1">
        <v>-0.98430795177519359</v>
      </c>
      <c r="C156" s="1">
        <v>3.3720879517751934</v>
      </c>
      <c r="D156" s="1"/>
      <c r="F156" s="8">
        <f t="shared" si="1"/>
        <v>130.79545747449751</v>
      </c>
    </row>
    <row r="157" spans="1:6" x14ac:dyDescent="0.2">
      <c r="A157" s="1">
        <v>130</v>
      </c>
      <c r="B157" s="1">
        <v>-2.5276893234877722</v>
      </c>
      <c r="C157" s="1">
        <v>-4.8113106765122282</v>
      </c>
      <c r="D157" s="1"/>
      <c r="F157" s="8">
        <f t="shared" si="1"/>
        <v>126.6485951835982</v>
      </c>
    </row>
    <row r="158" spans="1:6" x14ac:dyDescent="0.2">
      <c r="A158" s="1">
        <v>131</v>
      </c>
      <c r="B158" s="1">
        <v>4.690601858046981</v>
      </c>
      <c r="C158" s="1">
        <v>-1.184501858046981</v>
      </c>
      <c r="D158" s="1"/>
      <c r="F158" s="8">
        <f t="shared" ref="F158:F221" si="2">$B$17+C158+F157</f>
        <v>126.12854171116413</v>
      </c>
    </row>
    <row r="159" spans="1:6" x14ac:dyDescent="0.2">
      <c r="A159" s="1">
        <v>132</v>
      </c>
      <c r="B159" s="1">
        <v>0.6543172248826794</v>
      </c>
      <c r="C159" s="1">
        <v>5.5092775117320469E-2</v>
      </c>
      <c r="D159" s="1"/>
      <c r="F159" s="8">
        <f t="shared" si="2"/>
        <v>126.84808287189436</v>
      </c>
    </row>
    <row r="160" spans="1:6" x14ac:dyDescent="0.2">
      <c r="A160" s="1">
        <v>133</v>
      </c>
      <c r="B160" s="1">
        <v>-4.5934809407140937</v>
      </c>
      <c r="C160" s="1">
        <v>5.332400940714094</v>
      </c>
      <c r="D160" s="1"/>
      <c r="F160" s="8">
        <f t="shared" si="2"/>
        <v>132.84493219822139</v>
      </c>
    </row>
    <row r="161" spans="1:6" x14ac:dyDescent="0.2">
      <c r="A161" s="1">
        <v>134</v>
      </c>
      <c r="B161" s="1">
        <v>3.1461772341816427</v>
      </c>
      <c r="C161" s="1">
        <v>-3.7343572341816427</v>
      </c>
      <c r="D161" s="1"/>
      <c r="F161" s="8">
        <f t="shared" si="2"/>
        <v>129.77502334965266</v>
      </c>
    </row>
    <row r="162" spans="1:6" x14ac:dyDescent="0.2">
      <c r="A162" s="1">
        <v>135</v>
      </c>
      <c r="B162" s="1">
        <v>-3.743919425808079</v>
      </c>
      <c r="C162" s="1">
        <v>3.7229394258080788</v>
      </c>
      <c r="D162" s="1"/>
      <c r="F162" s="8">
        <f t="shared" si="2"/>
        <v>134.16241116107366</v>
      </c>
    </row>
    <row r="163" spans="1:6" x14ac:dyDescent="0.2">
      <c r="A163" s="1">
        <v>136</v>
      </c>
      <c r="B163" s="1">
        <v>-2.2672131472779422</v>
      </c>
      <c r="C163" s="1">
        <v>2.8517631472779423</v>
      </c>
      <c r="D163" s="1"/>
      <c r="F163" s="8">
        <f t="shared" si="2"/>
        <v>137.67862269396451</v>
      </c>
    </row>
    <row r="164" spans="1:6" x14ac:dyDescent="0.2">
      <c r="A164" s="1">
        <v>137</v>
      </c>
      <c r="B164" s="1">
        <v>-3.2790700812969567</v>
      </c>
      <c r="C164" s="1">
        <v>4.773360081296957</v>
      </c>
      <c r="D164" s="1"/>
      <c r="F164" s="8">
        <f t="shared" si="2"/>
        <v>143.11643116087438</v>
      </c>
    </row>
    <row r="165" spans="1:6" x14ac:dyDescent="0.2">
      <c r="A165" s="1">
        <v>138</v>
      </c>
      <c r="B165" s="1">
        <v>6.2591367957467687</v>
      </c>
      <c r="C165" s="1">
        <v>-8.1145267957467695</v>
      </c>
      <c r="D165" s="1"/>
      <c r="F165" s="8">
        <f t="shared" si="2"/>
        <v>135.66635275074054</v>
      </c>
    </row>
    <row r="166" spans="1:6" x14ac:dyDescent="0.2">
      <c r="A166" s="1">
        <v>139</v>
      </c>
      <c r="B166" s="1">
        <v>-0.55766277461472125</v>
      </c>
      <c r="C166" s="1">
        <v>8.407662774614721</v>
      </c>
      <c r="D166" s="1"/>
      <c r="F166" s="8">
        <f t="shared" si="2"/>
        <v>144.73846391096819</v>
      </c>
    </row>
    <row r="167" spans="1:6" x14ac:dyDescent="0.2">
      <c r="A167" s="1">
        <v>140</v>
      </c>
      <c r="B167" s="1">
        <v>0.29196485861860344</v>
      </c>
      <c r="C167" s="1">
        <v>-2.6806448586186034</v>
      </c>
      <c r="D167" s="1"/>
      <c r="F167" s="8">
        <f t="shared" si="2"/>
        <v>142.7222674379625</v>
      </c>
    </row>
    <row r="168" spans="1:6" x14ac:dyDescent="0.2">
      <c r="A168" s="1">
        <v>141</v>
      </c>
      <c r="B168" s="1">
        <v>1.0666584708985467</v>
      </c>
      <c r="C168" s="1">
        <v>-2.4145184708985465</v>
      </c>
      <c r="D168" s="1"/>
      <c r="F168" s="8">
        <f t="shared" si="2"/>
        <v>140.97219735267686</v>
      </c>
    </row>
    <row r="169" spans="1:6" x14ac:dyDescent="0.2">
      <c r="A169" s="1">
        <v>142</v>
      </c>
      <c r="B169" s="1">
        <v>1.9627613752645696</v>
      </c>
      <c r="C169" s="1">
        <v>-4.6955013752645698</v>
      </c>
      <c r="D169" s="1"/>
      <c r="F169" s="8">
        <f t="shared" si="2"/>
        <v>136.94114436302522</v>
      </c>
    </row>
    <row r="170" spans="1:6" x14ac:dyDescent="0.2">
      <c r="A170" s="1">
        <v>143</v>
      </c>
      <c r="B170" s="1">
        <v>-4.4846358529310955</v>
      </c>
      <c r="C170" s="1">
        <v>7.6398358529310961</v>
      </c>
      <c r="D170" s="1"/>
      <c r="F170" s="8">
        <f t="shared" si="2"/>
        <v>145.24542860156922</v>
      </c>
    </row>
    <row r="171" spans="1:6" x14ac:dyDescent="0.2">
      <c r="A171" s="1">
        <v>144</v>
      </c>
      <c r="B171" s="1">
        <v>2.3583932915140231</v>
      </c>
      <c r="C171" s="1">
        <v>-0.9327032915140232</v>
      </c>
      <c r="D171" s="1"/>
      <c r="F171" s="8">
        <f t="shared" si="2"/>
        <v>144.97717369566811</v>
      </c>
    </row>
    <row r="172" spans="1:6" x14ac:dyDescent="0.2">
      <c r="A172" s="1">
        <v>145</v>
      </c>
      <c r="B172" s="1">
        <v>-5.6275746094025836</v>
      </c>
      <c r="C172" s="1">
        <v>-4.9581853905974169</v>
      </c>
      <c r="D172" s="1"/>
      <c r="F172" s="8">
        <f t="shared" si="2"/>
        <v>140.68343669068361</v>
      </c>
    </row>
    <row r="173" spans="1:6" x14ac:dyDescent="0.2">
      <c r="A173" s="1">
        <v>146</v>
      </c>
      <c r="B173" s="1">
        <v>-3.9326191840684377</v>
      </c>
      <c r="C173" s="1">
        <v>6.0281291840684377</v>
      </c>
      <c r="D173" s="1"/>
      <c r="F173" s="8">
        <f t="shared" si="2"/>
        <v>147.37601426036497</v>
      </c>
    </row>
    <row r="174" spans="1:6" x14ac:dyDescent="0.2">
      <c r="A174" s="1">
        <v>147</v>
      </c>
      <c r="B174" s="1">
        <v>2.8548638223530625</v>
      </c>
      <c r="C174" s="1">
        <v>3.8865461776469377</v>
      </c>
      <c r="D174" s="1"/>
      <c r="F174" s="8">
        <f t="shared" si="2"/>
        <v>151.92700882362482</v>
      </c>
    </row>
    <row r="175" spans="1:6" x14ac:dyDescent="0.2">
      <c r="A175" s="1">
        <v>148</v>
      </c>
      <c r="B175" s="1">
        <v>-7.639242879366682</v>
      </c>
      <c r="C175" s="1">
        <v>8.7321228793666812</v>
      </c>
      <c r="D175" s="1"/>
      <c r="F175" s="8">
        <f t="shared" si="2"/>
        <v>161.32358008860442</v>
      </c>
    </row>
    <row r="176" spans="1:6" x14ac:dyDescent="0.2">
      <c r="A176" s="1">
        <v>149</v>
      </c>
      <c r="B176" s="1">
        <v>5.292480149025546</v>
      </c>
      <c r="C176" s="1">
        <v>-5.0400601490255461</v>
      </c>
      <c r="D176" s="1"/>
      <c r="F176" s="8">
        <f t="shared" si="2"/>
        <v>156.94796832519179</v>
      </c>
    </row>
    <row r="177" spans="1:6" x14ac:dyDescent="0.2">
      <c r="A177" s="1">
        <v>150</v>
      </c>
      <c r="B177" s="1">
        <v>3.2937529533101571</v>
      </c>
      <c r="C177" s="1">
        <v>-5.9612629533101575</v>
      </c>
      <c r="D177" s="1"/>
      <c r="F177" s="8">
        <f t="shared" si="2"/>
        <v>151.65115375749454</v>
      </c>
    </row>
    <row r="178" spans="1:6" x14ac:dyDescent="0.2">
      <c r="A178" s="1">
        <v>151</v>
      </c>
      <c r="B178" s="1">
        <v>-1.990315768586032</v>
      </c>
      <c r="C178" s="1">
        <v>2.502725768586032</v>
      </c>
      <c r="D178" s="1"/>
      <c r="F178" s="8">
        <f t="shared" si="2"/>
        <v>154.8183279116935</v>
      </c>
    </row>
    <row r="179" spans="1:6" x14ac:dyDescent="0.2">
      <c r="A179" s="1">
        <v>152</v>
      </c>
      <c r="B179" s="1">
        <v>-2.1551307894994021</v>
      </c>
      <c r="C179" s="1">
        <v>-5.023909210500598</v>
      </c>
      <c r="D179" s="1"/>
      <c r="F179" s="8">
        <f t="shared" si="2"/>
        <v>150.45886708680581</v>
      </c>
    </row>
    <row r="180" spans="1:6" x14ac:dyDescent="0.2">
      <c r="A180" s="1">
        <v>153</v>
      </c>
      <c r="B180" s="1">
        <v>-1.0906883360110144</v>
      </c>
      <c r="C180" s="1">
        <v>-7.727121663988985</v>
      </c>
      <c r="D180" s="1"/>
      <c r="F180" s="8">
        <f t="shared" si="2"/>
        <v>143.39619380842973</v>
      </c>
    </row>
    <row r="181" spans="1:6" x14ac:dyDescent="0.2">
      <c r="A181" s="1">
        <v>154</v>
      </c>
      <c r="B181" s="1">
        <v>0.31814853711323798</v>
      </c>
      <c r="C181" s="1">
        <v>2.9854214628867624</v>
      </c>
      <c r="D181" s="1"/>
      <c r="F181" s="8">
        <f t="shared" si="2"/>
        <v>147.04606365692942</v>
      </c>
    </row>
    <row r="182" spans="1:6" x14ac:dyDescent="0.2">
      <c r="A182" s="1">
        <v>155</v>
      </c>
      <c r="B182" s="1">
        <v>6.1166481194917548</v>
      </c>
      <c r="C182" s="1">
        <v>3.2112518805082448</v>
      </c>
      <c r="D182" s="1"/>
      <c r="F182" s="8">
        <f t="shared" si="2"/>
        <v>150.92176392305058</v>
      </c>
    </row>
    <row r="183" spans="1:6" x14ac:dyDescent="0.2">
      <c r="A183" s="1">
        <v>156</v>
      </c>
      <c r="B183" s="1">
        <v>3.0501144623571452</v>
      </c>
      <c r="C183" s="1">
        <v>-1.4427744623571452</v>
      </c>
      <c r="D183" s="1"/>
      <c r="F183" s="8">
        <f t="shared" si="2"/>
        <v>150.14343784630634</v>
      </c>
    </row>
    <row r="184" spans="1:6" x14ac:dyDescent="0.2">
      <c r="A184" s="1">
        <v>157</v>
      </c>
      <c r="B184" s="1">
        <v>1.1892812740566368</v>
      </c>
      <c r="C184" s="1">
        <v>0.82339872594336327</v>
      </c>
      <c r="D184" s="1"/>
      <c r="F184" s="8">
        <f t="shared" si="2"/>
        <v>151.63128495786262</v>
      </c>
    </row>
    <row r="185" spans="1:6" x14ac:dyDescent="0.2">
      <c r="A185" s="1">
        <v>158</v>
      </c>
      <c r="B185" s="1">
        <v>-1.2220598764417214</v>
      </c>
      <c r="C185" s="1">
        <v>0.47619987644172146</v>
      </c>
      <c r="D185" s="1"/>
      <c r="F185" s="8">
        <f t="shared" si="2"/>
        <v>152.77193321991726</v>
      </c>
    </row>
    <row r="186" spans="1:6" x14ac:dyDescent="0.2">
      <c r="A186" s="1">
        <v>159</v>
      </c>
      <c r="B186" s="1">
        <v>1.6331572695260226</v>
      </c>
      <c r="C186" s="1">
        <v>3.5252827304739771</v>
      </c>
      <c r="D186" s="1"/>
      <c r="F186" s="8">
        <f t="shared" si="2"/>
        <v>156.96166433600416</v>
      </c>
    </row>
    <row r="187" spans="1:6" x14ac:dyDescent="0.2">
      <c r="A187" s="1">
        <v>160</v>
      </c>
      <c r="B187" s="1">
        <v>-6.5729859519082848E-2</v>
      </c>
      <c r="C187" s="1">
        <v>-1.037030140480917</v>
      </c>
      <c r="D187" s="1"/>
      <c r="F187" s="8">
        <f t="shared" si="2"/>
        <v>156.58908258113615</v>
      </c>
    </row>
    <row r="188" spans="1:6" x14ac:dyDescent="0.2">
      <c r="A188" s="1">
        <v>161</v>
      </c>
      <c r="B188" s="1">
        <v>3.9077754885900164</v>
      </c>
      <c r="C188" s="1">
        <v>-0.23110548859001634</v>
      </c>
      <c r="D188" s="1"/>
      <c r="F188" s="8">
        <f t="shared" si="2"/>
        <v>157.02242547815905</v>
      </c>
    </row>
    <row r="189" spans="1:6" x14ac:dyDescent="0.2">
      <c r="A189" s="1">
        <v>162</v>
      </c>
      <c r="B189" s="1">
        <v>0.99329771598469074</v>
      </c>
      <c r="C189" s="1">
        <v>6.5706822840153087</v>
      </c>
      <c r="D189" s="1"/>
      <c r="F189" s="8">
        <f t="shared" si="2"/>
        <v>164.25755614778728</v>
      </c>
    </row>
    <row r="190" spans="1:6" x14ac:dyDescent="0.2">
      <c r="A190" s="1">
        <v>163</v>
      </c>
      <c r="B190" s="1">
        <v>6.2164443389195512</v>
      </c>
      <c r="C190" s="1">
        <v>-5.6994343389195512</v>
      </c>
      <c r="D190" s="1"/>
      <c r="F190" s="8">
        <f t="shared" si="2"/>
        <v>159.22257019448065</v>
      </c>
    </row>
    <row r="191" spans="1:6" x14ac:dyDescent="0.2">
      <c r="A191" s="1">
        <v>164</v>
      </c>
      <c r="B191" s="1">
        <v>1.3570463796007952</v>
      </c>
      <c r="C191" s="1">
        <v>4.7925336203992046</v>
      </c>
      <c r="D191" s="1"/>
      <c r="F191" s="8">
        <f t="shared" si="2"/>
        <v>164.67955220049276</v>
      </c>
    </row>
    <row r="192" spans="1:6" x14ac:dyDescent="0.2">
      <c r="A192" s="1">
        <v>165</v>
      </c>
      <c r="B192" s="1">
        <v>2.3865219712203758</v>
      </c>
      <c r="C192" s="1">
        <v>3.1518680287796248</v>
      </c>
      <c r="D192" s="1"/>
      <c r="F192" s="8">
        <f t="shared" si="2"/>
        <v>168.4958686148853</v>
      </c>
    </row>
    <row r="193" spans="1:6" x14ac:dyDescent="0.2">
      <c r="A193" s="1">
        <v>166</v>
      </c>
      <c r="B193" s="1">
        <v>-1.1248320879306908</v>
      </c>
      <c r="C193" s="1">
        <v>-0.23500791206930938</v>
      </c>
      <c r="D193" s="1"/>
      <c r="F193" s="8">
        <f t="shared" si="2"/>
        <v>168.92530908842889</v>
      </c>
    </row>
    <row r="194" spans="1:6" x14ac:dyDescent="0.2">
      <c r="A194" s="1">
        <v>167</v>
      </c>
      <c r="B194" s="1">
        <v>0.26590223169109461</v>
      </c>
      <c r="C194" s="1">
        <v>-0.24944223169109461</v>
      </c>
      <c r="D194" s="1"/>
      <c r="F194" s="8">
        <f t="shared" si="2"/>
        <v>169.3403152423507</v>
      </c>
    </row>
    <row r="195" spans="1:6" x14ac:dyDescent="0.2">
      <c r="A195" s="1">
        <v>168</v>
      </c>
      <c r="B195" s="1">
        <v>1.3528730812361149</v>
      </c>
      <c r="C195" s="1">
        <v>-6.1135930812361146</v>
      </c>
      <c r="D195" s="1"/>
      <c r="F195" s="8">
        <f t="shared" si="2"/>
        <v>163.89117054672749</v>
      </c>
    </row>
    <row r="196" spans="1:6" x14ac:dyDescent="0.2">
      <c r="A196" s="1">
        <v>169</v>
      </c>
      <c r="B196" s="1">
        <v>1.3592208380966271</v>
      </c>
      <c r="C196" s="1">
        <v>-1.495400838096627</v>
      </c>
      <c r="D196" s="1"/>
      <c r="F196" s="8">
        <f t="shared" si="2"/>
        <v>163.06021809424379</v>
      </c>
    </row>
    <row r="197" spans="1:6" x14ac:dyDescent="0.2">
      <c r="A197" s="1">
        <v>170</v>
      </c>
      <c r="B197" s="1">
        <v>1.5341490941594311</v>
      </c>
      <c r="C197" s="1">
        <v>-3.5453390941594312</v>
      </c>
      <c r="D197" s="1"/>
      <c r="F197" s="8">
        <f t="shared" si="2"/>
        <v>160.17932738569729</v>
      </c>
    </row>
    <row r="198" spans="1:6" x14ac:dyDescent="0.2">
      <c r="A198" s="1">
        <v>171</v>
      </c>
      <c r="B198" s="1">
        <v>1.9965382565412897</v>
      </c>
      <c r="C198" s="1">
        <v>-2.3930682565412895</v>
      </c>
      <c r="D198" s="1"/>
      <c r="F198" s="8">
        <f t="shared" si="2"/>
        <v>158.45070751476891</v>
      </c>
    </row>
    <row r="199" spans="1:6" x14ac:dyDescent="0.2">
      <c r="A199" s="1">
        <v>172</v>
      </c>
      <c r="B199" s="1">
        <v>0.2528939966358828</v>
      </c>
      <c r="C199" s="1">
        <v>-0.76519399663588272</v>
      </c>
      <c r="D199" s="1"/>
      <c r="F199" s="8">
        <f t="shared" si="2"/>
        <v>158.34996190374594</v>
      </c>
    </row>
    <row r="200" spans="1:6" x14ac:dyDescent="0.2">
      <c r="A200" s="1">
        <v>173</v>
      </c>
      <c r="B200" s="1">
        <v>1.1877357407713309</v>
      </c>
      <c r="C200" s="1">
        <v>-4.0674957407713315</v>
      </c>
      <c r="D200" s="1"/>
      <c r="F200" s="8">
        <f t="shared" si="2"/>
        <v>154.94691454858753</v>
      </c>
    </row>
    <row r="201" spans="1:6" x14ac:dyDescent="0.2">
      <c r="A201" s="1">
        <v>174</v>
      </c>
      <c r="B201" s="1">
        <v>2.3106774800109267</v>
      </c>
      <c r="C201" s="1">
        <v>-3.1134974800109267</v>
      </c>
      <c r="D201" s="1"/>
      <c r="F201" s="8">
        <f t="shared" si="2"/>
        <v>152.49786545418951</v>
      </c>
    </row>
    <row r="202" spans="1:6" x14ac:dyDescent="0.2">
      <c r="A202" s="1">
        <v>175</v>
      </c>
      <c r="B202" s="1">
        <v>2.903207169897148</v>
      </c>
      <c r="C202" s="1">
        <v>1.954712830102852</v>
      </c>
      <c r="D202" s="1"/>
      <c r="F202" s="8">
        <f t="shared" si="2"/>
        <v>155.11702666990527</v>
      </c>
    </row>
    <row r="203" spans="1:6" x14ac:dyDescent="0.2">
      <c r="A203" s="1">
        <v>176</v>
      </c>
      <c r="B203" s="1">
        <v>0.45019208195741089</v>
      </c>
      <c r="C203" s="1">
        <v>1.665117918042589</v>
      </c>
      <c r="D203" s="1"/>
      <c r="F203" s="8">
        <f t="shared" si="2"/>
        <v>157.44659297356077</v>
      </c>
    </row>
    <row r="204" spans="1:6" x14ac:dyDescent="0.2">
      <c r="A204" s="1">
        <v>177</v>
      </c>
      <c r="B204" s="1">
        <v>3.2234492211765646</v>
      </c>
      <c r="C204" s="1">
        <v>-3.0497492211765644</v>
      </c>
      <c r="D204" s="1"/>
      <c r="F204" s="8">
        <f t="shared" si="2"/>
        <v>155.06129213799713</v>
      </c>
    </row>
    <row r="205" spans="1:6" x14ac:dyDescent="0.2">
      <c r="A205" s="1">
        <v>178</v>
      </c>
      <c r="B205" s="1">
        <v>0.61351169260730709</v>
      </c>
      <c r="C205" s="1">
        <v>-4.3711816926073075</v>
      </c>
      <c r="D205" s="1"/>
      <c r="F205" s="8">
        <f t="shared" si="2"/>
        <v>151.35455883100275</v>
      </c>
    </row>
    <row r="206" spans="1:6" x14ac:dyDescent="0.2">
      <c r="A206" s="1">
        <v>179</v>
      </c>
      <c r="B206" s="1">
        <v>0.70322191089140096</v>
      </c>
      <c r="C206" s="1">
        <v>-3.9592019108914012</v>
      </c>
      <c r="D206" s="1"/>
      <c r="F206" s="8">
        <f t="shared" si="2"/>
        <v>148.05980530572427</v>
      </c>
    </row>
    <row r="207" spans="1:6" x14ac:dyDescent="0.2">
      <c r="A207" s="1">
        <v>180</v>
      </c>
      <c r="B207" s="1">
        <v>1.2079298131811218</v>
      </c>
      <c r="C207" s="1">
        <v>-1.7443098131811219</v>
      </c>
      <c r="D207" s="1"/>
      <c r="F207" s="8">
        <f t="shared" si="2"/>
        <v>146.97994387815606</v>
      </c>
    </row>
    <row r="208" spans="1:6" x14ac:dyDescent="0.2">
      <c r="A208" s="1">
        <v>181</v>
      </c>
      <c r="B208" s="1">
        <v>0.75739710217466294</v>
      </c>
      <c r="C208" s="1">
        <v>-1.7008371021746629</v>
      </c>
      <c r="D208" s="1"/>
      <c r="F208" s="8">
        <f t="shared" si="2"/>
        <v>145.9435551615943</v>
      </c>
    </row>
    <row r="209" spans="1:6" x14ac:dyDescent="0.2">
      <c r="A209" s="1">
        <v>182</v>
      </c>
      <c r="B209" s="1">
        <v>1.8125576124067455</v>
      </c>
      <c r="C209" s="1">
        <v>-2.0525576124067455</v>
      </c>
      <c r="D209" s="1"/>
      <c r="F209" s="8">
        <f t="shared" si="2"/>
        <v>144.55544593480047</v>
      </c>
    </row>
    <row r="210" spans="1:6" x14ac:dyDescent="0.2">
      <c r="A210" s="1">
        <v>183</v>
      </c>
      <c r="B210" s="1">
        <v>0.71176769221040159</v>
      </c>
      <c r="C210" s="1">
        <v>-1.4309276922104015</v>
      </c>
      <c r="D210" s="1"/>
      <c r="F210" s="8">
        <f t="shared" si="2"/>
        <v>143.78896662820299</v>
      </c>
    </row>
    <row r="211" spans="1:6" x14ac:dyDescent="0.2">
      <c r="A211" s="1">
        <v>184</v>
      </c>
      <c r="B211" s="1">
        <v>1.5952325217757306</v>
      </c>
      <c r="C211" s="1">
        <v>-3.2682725217757307</v>
      </c>
      <c r="D211" s="1"/>
      <c r="F211" s="8">
        <f t="shared" si="2"/>
        <v>141.18514249204017</v>
      </c>
    </row>
    <row r="212" spans="1:6" x14ac:dyDescent="0.2">
      <c r="A212" s="1">
        <v>185</v>
      </c>
      <c r="B212" s="1">
        <v>-0.40976668950964806</v>
      </c>
      <c r="C212" s="1">
        <v>4.8958666895096483</v>
      </c>
      <c r="D212" s="1"/>
      <c r="F212" s="8">
        <f t="shared" si="2"/>
        <v>146.74545756716273</v>
      </c>
    </row>
    <row r="213" spans="1:6" x14ac:dyDescent="0.2">
      <c r="A213" s="1">
        <v>186</v>
      </c>
      <c r="B213" s="1">
        <v>1.8953815441965434</v>
      </c>
      <c r="C213" s="1">
        <v>1.8574784558034563</v>
      </c>
      <c r="D213" s="1"/>
      <c r="F213" s="8">
        <f t="shared" si="2"/>
        <v>149.26738440857909</v>
      </c>
    </row>
    <row r="214" spans="1:6" x14ac:dyDescent="0.2">
      <c r="A214" s="1">
        <v>187</v>
      </c>
      <c r="B214" s="1">
        <v>0.88913355916254111</v>
      </c>
      <c r="C214" s="1">
        <v>-2.0705235591625408</v>
      </c>
      <c r="D214" s="1"/>
      <c r="F214" s="8">
        <f t="shared" si="2"/>
        <v>147.86130923502947</v>
      </c>
    </row>
    <row r="215" spans="1:6" x14ac:dyDescent="0.2">
      <c r="A215" s="1">
        <v>188</v>
      </c>
      <c r="B215" s="1">
        <v>0.45231921721636581</v>
      </c>
      <c r="C215" s="1">
        <v>0.17940078278363425</v>
      </c>
      <c r="D215" s="1"/>
      <c r="F215" s="8">
        <f t="shared" si="2"/>
        <v>148.70515840342603</v>
      </c>
    </row>
    <row r="216" spans="1:6" x14ac:dyDescent="0.2">
      <c r="A216" s="1">
        <v>189</v>
      </c>
      <c r="B216" s="1">
        <v>0.36814161797547673</v>
      </c>
      <c r="C216" s="1">
        <v>-3.7140616179754766</v>
      </c>
      <c r="D216" s="1"/>
      <c r="F216" s="8">
        <f t="shared" si="2"/>
        <v>145.65554517106347</v>
      </c>
    </row>
    <row r="217" spans="1:6" x14ac:dyDescent="0.2">
      <c r="A217" s="1">
        <v>190</v>
      </c>
      <c r="B217" s="1">
        <v>-0.1680891400837059</v>
      </c>
      <c r="C217" s="1">
        <v>3.8879491400837054</v>
      </c>
      <c r="D217" s="1"/>
      <c r="F217" s="8">
        <f t="shared" si="2"/>
        <v>150.20794269676009</v>
      </c>
    </row>
    <row r="218" spans="1:6" x14ac:dyDescent="0.2">
      <c r="A218" s="1">
        <v>191</v>
      </c>
      <c r="B218" s="1">
        <v>2.8785468134030712</v>
      </c>
      <c r="C218" s="1">
        <v>-4.7327368134030712</v>
      </c>
      <c r="D218" s="1"/>
      <c r="F218" s="8">
        <f t="shared" si="2"/>
        <v>146.13965426896993</v>
      </c>
    </row>
    <row r="219" spans="1:6" x14ac:dyDescent="0.2">
      <c r="A219" s="1">
        <v>192</v>
      </c>
      <c r="B219" s="1">
        <v>0.94012189886689845</v>
      </c>
      <c r="C219" s="1">
        <v>2.3265081011331015</v>
      </c>
      <c r="D219" s="1"/>
      <c r="F219" s="8">
        <f t="shared" si="2"/>
        <v>149.13061075571596</v>
      </c>
    </row>
    <row r="220" spans="1:6" x14ac:dyDescent="0.2">
      <c r="A220" s="1">
        <v>193</v>
      </c>
      <c r="B220" s="1">
        <v>1.1655816645394359</v>
      </c>
      <c r="C220" s="1">
        <v>-2.2492916645394359</v>
      </c>
      <c r="D220" s="1"/>
      <c r="F220" s="8">
        <f t="shared" si="2"/>
        <v>147.54576747678945</v>
      </c>
    </row>
    <row r="221" spans="1:6" x14ac:dyDescent="0.2">
      <c r="A221" s="1">
        <v>194</v>
      </c>
      <c r="B221" s="1">
        <v>3.3997249252270847</v>
      </c>
      <c r="C221" s="1">
        <v>-3.8640949252270849</v>
      </c>
      <c r="D221" s="1"/>
      <c r="F221" s="8">
        <f t="shared" si="2"/>
        <v>144.34612093717527</v>
      </c>
    </row>
    <row r="222" spans="1:6" x14ac:dyDescent="0.2">
      <c r="A222" s="1">
        <v>195</v>
      </c>
      <c r="B222" s="1">
        <v>1.1590112294017527</v>
      </c>
      <c r="C222" s="1">
        <v>3.3303787705982475</v>
      </c>
      <c r="D222" s="1"/>
      <c r="F222" s="8">
        <f t="shared" ref="F222:F285" si="3">$B$17+C222+F221</f>
        <v>148.34094809338643</v>
      </c>
    </row>
    <row r="223" spans="1:6" x14ac:dyDescent="0.2">
      <c r="A223" s="1">
        <v>196</v>
      </c>
      <c r="B223" s="1">
        <v>2.4060591475214101</v>
      </c>
      <c r="C223" s="1">
        <v>-3.12511914752141</v>
      </c>
      <c r="D223" s="1"/>
      <c r="F223" s="8">
        <f t="shared" si="3"/>
        <v>145.88027733147794</v>
      </c>
    </row>
    <row r="224" spans="1:6" x14ac:dyDescent="0.2">
      <c r="A224" s="1">
        <v>197</v>
      </c>
      <c r="B224" s="1">
        <v>2.2551926577168948</v>
      </c>
      <c r="C224" s="1">
        <v>7.4339673422831041</v>
      </c>
      <c r="D224" s="1"/>
      <c r="F224" s="8">
        <f t="shared" si="3"/>
        <v>153.97869305937397</v>
      </c>
    </row>
    <row r="225" spans="1:6" x14ac:dyDescent="0.2">
      <c r="A225" s="1">
        <v>198</v>
      </c>
      <c r="B225" s="1">
        <v>1.6862228360607801</v>
      </c>
      <c r="C225" s="1">
        <v>-0.5655728360607799</v>
      </c>
      <c r="D225" s="1"/>
      <c r="F225" s="8">
        <f t="shared" si="3"/>
        <v>154.0775686089261</v>
      </c>
    </row>
    <row r="226" spans="1:6" x14ac:dyDescent="0.2">
      <c r="A226" s="1">
        <v>199</v>
      </c>
      <c r="B226" s="1">
        <v>2.6108516515146842</v>
      </c>
      <c r="C226" s="1">
        <v>-0.31244165151468417</v>
      </c>
      <c r="D226" s="1"/>
      <c r="F226" s="8">
        <f t="shared" si="3"/>
        <v>154.42957534302434</v>
      </c>
    </row>
    <row r="227" spans="1:6" x14ac:dyDescent="0.2">
      <c r="A227" s="1">
        <v>200</v>
      </c>
      <c r="B227" s="1">
        <v>1.5558132948649421</v>
      </c>
      <c r="C227" s="1">
        <v>-1.9412632948649422</v>
      </c>
      <c r="D227" s="1"/>
      <c r="F227" s="8">
        <f t="shared" si="3"/>
        <v>153.1527604337723</v>
      </c>
    </row>
    <row r="228" spans="1:6" x14ac:dyDescent="0.2">
      <c r="A228" s="1">
        <v>201</v>
      </c>
      <c r="B228" s="1">
        <v>-1.1954114016406785</v>
      </c>
      <c r="C228" s="1">
        <v>-2.6920885983593212</v>
      </c>
      <c r="D228" s="1"/>
      <c r="F228" s="8">
        <f t="shared" si="3"/>
        <v>151.1251202210259</v>
      </c>
    </row>
    <row r="229" spans="1:6" x14ac:dyDescent="0.2">
      <c r="A229" s="1">
        <v>202</v>
      </c>
      <c r="B229" s="1">
        <v>1.305673929376117</v>
      </c>
      <c r="C229" s="1">
        <v>0.9011060706238827</v>
      </c>
      <c r="D229" s="1"/>
      <c r="F229" s="8">
        <f t="shared" si="3"/>
        <v>152.69067467726271</v>
      </c>
    </row>
    <row r="230" spans="1:6" x14ac:dyDescent="0.2">
      <c r="A230" s="1">
        <v>203</v>
      </c>
      <c r="B230" s="1">
        <v>3.7119703172593463</v>
      </c>
      <c r="C230" s="1">
        <v>-3.9592903172593465</v>
      </c>
      <c r="D230" s="1"/>
      <c r="F230" s="8">
        <f t="shared" si="3"/>
        <v>149.39583274561627</v>
      </c>
    </row>
    <row r="231" spans="1:6" x14ac:dyDescent="0.2">
      <c r="A231" s="1">
        <v>204</v>
      </c>
      <c r="B231" s="1">
        <v>2.8677711267276429</v>
      </c>
      <c r="C231" s="1">
        <v>-3.0122011267276427</v>
      </c>
      <c r="D231" s="1"/>
      <c r="F231" s="8">
        <f t="shared" si="3"/>
        <v>147.04808000450154</v>
      </c>
    </row>
    <row r="232" spans="1:6" x14ac:dyDescent="0.2">
      <c r="A232" s="1">
        <v>205</v>
      </c>
      <c r="B232" s="1">
        <v>-1.4220924443942338</v>
      </c>
      <c r="C232" s="1">
        <v>1.0083924443942338</v>
      </c>
      <c r="D232" s="1"/>
      <c r="F232" s="8">
        <f t="shared" si="3"/>
        <v>148.72092083450869</v>
      </c>
    </row>
    <row r="233" spans="1:6" x14ac:dyDescent="0.2">
      <c r="A233" s="1">
        <v>206</v>
      </c>
      <c r="B233" s="1">
        <v>-1.8116023838295019</v>
      </c>
      <c r="C233" s="1">
        <v>1.891162383829502</v>
      </c>
      <c r="D233" s="1"/>
      <c r="F233" s="8">
        <f t="shared" si="3"/>
        <v>151.2765316039511</v>
      </c>
    </row>
    <row r="234" spans="1:6" x14ac:dyDescent="0.2">
      <c r="A234" s="1">
        <v>207</v>
      </c>
      <c r="B234" s="1">
        <v>0.46520604078866851</v>
      </c>
      <c r="C234" s="1">
        <v>6.7420639592113316</v>
      </c>
      <c r="D234" s="1"/>
      <c r="F234" s="8">
        <f t="shared" si="3"/>
        <v>158.68304394877535</v>
      </c>
    </row>
    <row r="235" spans="1:6" x14ac:dyDescent="0.2">
      <c r="A235" s="1">
        <v>208</v>
      </c>
      <c r="B235" s="1">
        <v>3.0524216387141778</v>
      </c>
      <c r="C235" s="1">
        <v>-3.271061638714178</v>
      </c>
      <c r="D235" s="1"/>
      <c r="F235" s="8">
        <f t="shared" si="3"/>
        <v>156.07643069567408</v>
      </c>
    </row>
    <row r="236" spans="1:6" x14ac:dyDescent="0.2">
      <c r="A236" s="1">
        <v>209</v>
      </c>
      <c r="B236" s="1">
        <v>0.81890911679514478</v>
      </c>
      <c r="C236" s="1">
        <v>10.666000883204855</v>
      </c>
      <c r="D236" s="1"/>
      <c r="F236" s="8">
        <f t="shared" si="3"/>
        <v>167.40687996449185</v>
      </c>
    </row>
    <row r="237" spans="1:6" x14ac:dyDescent="0.2">
      <c r="A237" s="1">
        <v>210</v>
      </c>
      <c r="B237" s="1">
        <v>-1.7090494386286152</v>
      </c>
      <c r="C237" s="1">
        <v>7.1048994386286157</v>
      </c>
      <c r="D237" s="1"/>
      <c r="F237" s="8">
        <f t="shared" si="3"/>
        <v>175.17622778873337</v>
      </c>
    </row>
    <row r="238" spans="1:6" x14ac:dyDescent="0.2">
      <c r="A238" s="1">
        <v>211</v>
      </c>
      <c r="B238" s="1">
        <v>-0.25193038794244621</v>
      </c>
      <c r="C238" s="1">
        <v>1.0525903879424461</v>
      </c>
      <c r="D238" s="1"/>
      <c r="F238" s="8">
        <f t="shared" si="3"/>
        <v>176.89326656228874</v>
      </c>
    </row>
    <row r="239" spans="1:6" x14ac:dyDescent="0.2">
      <c r="A239" s="1">
        <v>212</v>
      </c>
      <c r="B239" s="1">
        <v>-1.7605063026968846</v>
      </c>
      <c r="C239" s="1">
        <v>-2.4042936973031157</v>
      </c>
      <c r="D239" s="1"/>
      <c r="F239" s="8">
        <f t="shared" si="3"/>
        <v>175.15342125059854</v>
      </c>
    </row>
    <row r="240" spans="1:6" x14ac:dyDescent="0.2">
      <c r="A240" s="1">
        <v>213</v>
      </c>
      <c r="B240" s="1">
        <v>-1.4535463098067938</v>
      </c>
      <c r="C240" s="1">
        <v>4.264726309806794</v>
      </c>
      <c r="D240" s="1"/>
      <c r="F240" s="8">
        <f t="shared" si="3"/>
        <v>180.08259594601824</v>
      </c>
    </row>
    <row r="241" spans="1:6" x14ac:dyDescent="0.2">
      <c r="A241" s="1">
        <v>214</v>
      </c>
      <c r="B241" s="1">
        <v>-0.49608317713707806</v>
      </c>
      <c r="C241" s="1">
        <v>-4.3882068228629221</v>
      </c>
      <c r="D241" s="1"/>
      <c r="F241" s="8">
        <f t="shared" si="3"/>
        <v>176.35883750876823</v>
      </c>
    </row>
    <row r="242" spans="1:6" x14ac:dyDescent="0.2">
      <c r="A242" s="1">
        <v>215</v>
      </c>
      <c r="B242" s="1">
        <v>4.5356430986764744</v>
      </c>
      <c r="C242" s="1">
        <v>-4.3783130986764744</v>
      </c>
      <c r="D242" s="1"/>
      <c r="F242" s="8">
        <f t="shared" si="3"/>
        <v>172.64497279570466</v>
      </c>
    </row>
    <row r="243" spans="1:6" x14ac:dyDescent="0.2">
      <c r="A243" s="1">
        <v>216</v>
      </c>
      <c r="B243" s="1">
        <v>0.21973583647587588</v>
      </c>
      <c r="C243" s="1">
        <v>0.19794416352412411</v>
      </c>
      <c r="D243" s="1"/>
      <c r="F243" s="8">
        <f t="shared" si="3"/>
        <v>173.5073653448417</v>
      </c>
    </row>
    <row r="244" spans="1:6" x14ac:dyDescent="0.2">
      <c r="A244" s="1">
        <v>217</v>
      </c>
      <c r="B244" s="1">
        <v>-6.5691284502760929</v>
      </c>
      <c r="C244" s="1">
        <v>-3.9239315497239069</v>
      </c>
      <c r="D244" s="1"/>
      <c r="F244" s="8">
        <f t="shared" si="3"/>
        <v>170.2478821807307</v>
      </c>
    </row>
    <row r="245" spans="1:6" x14ac:dyDescent="0.2">
      <c r="A245" s="1">
        <v>218</v>
      </c>
      <c r="B245" s="1">
        <v>2.2332452401347597E-2</v>
      </c>
      <c r="C245" s="1">
        <v>-5.3897224524013483</v>
      </c>
      <c r="D245" s="1"/>
      <c r="F245" s="8">
        <f t="shared" si="3"/>
        <v>165.52260811394225</v>
      </c>
    </row>
    <row r="246" spans="1:6" x14ac:dyDescent="0.2">
      <c r="A246" s="1">
        <v>219</v>
      </c>
      <c r="B246" s="1">
        <v>0.62273760857218208</v>
      </c>
      <c r="C246" s="1">
        <v>1.1258123914278177</v>
      </c>
      <c r="D246" s="1"/>
      <c r="F246" s="8">
        <f t="shared" si="3"/>
        <v>167.312868890983</v>
      </c>
    </row>
    <row r="247" spans="1:6" x14ac:dyDescent="0.2">
      <c r="A247" s="1">
        <v>220</v>
      </c>
      <c r="B247" s="1">
        <v>-3.8293276497363049</v>
      </c>
      <c r="C247" s="1">
        <v>15.686187649736304</v>
      </c>
      <c r="D247" s="1"/>
      <c r="F247" s="8">
        <f t="shared" si="3"/>
        <v>183.66350492633222</v>
      </c>
    </row>
    <row r="248" spans="1:6" x14ac:dyDescent="0.2">
      <c r="A248" s="1">
        <v>221</v>
      </c>
      <c r="B248" s="1">
        <v>-11.433497437909088</v>
      </c>
      <c r="C248" s="1">
        <v>-0.21618256209091236</v>
      </c>
      <c r="D248" s="1"/>
      <c r="F248" s="8">
        <f t="shared" si="3"/>
        <v>184.11177074985423</v>
      </c>
    </row>
    <row r="249" spans="1:6" x14ac:dyDescent="0.2">
      <c r="A249" s="1">
        <v>222</v>
      </c>
      <c r="B249" s="1">
        <v>-5.1110439274581152</v>
      </c>
      <c r="C249" s="1">
        <v>-4.8678660725418839</v>
      </c>
      <c r="D249" s="1"/>
      <c r="F249" s="8">
        <f t="shared" si="3"/>
        <v>179.90835306292527</v>
      </c>
    </row>
    <row r="250" spans="1:6" x14ac:dyDescent="0.2">
      <c r="A250" s="1">
        <v>223</v>
      </c>
      <c r="B250" s="1">
        <v>-0.36791144847611351</v>
      </c>
      <c r="C250" s="1">
        <v>-6.8374685515238864</v>
      </c>
      <c r="D250" s="1"/>
      <c r="F250" s="8">
        <f t="shared" si="3"/>
        <v>173.7353328970143</v>
      </c>
    </row>
    <row r="251" spans="1:6" x14ac:dyDescent="0.2">
      <c r="A251" s="1">
        <v>224</v>
      </c>
      <c r="B251" s="1">
        <v>-7.9956417155502235</v>
      </c>
      <c r="C251" s="1">
        <v>0.64781171555022343</v>
      </c>
      <c r="D251" s="1"/>
      <c r="F251" s="8">
        <f t="shared" si="3"/>
        <v>175.04759299817744</v>
      </c>
    </row>
    <row r="252" spans="1:6" x14ac:dyDescent="0.2">
      <c r="A252" s="1">
        <v>225</v>
      </c>
      <c r="B252" s="1">
        <v>-8.8238636140278768</v>
      </c>
      <c r="C252" s="1">
        <v>-3.3668663859721235</v>
      </c>
      <c r="D252" s="1"/>
      <c r="F252" s="8">
        <f t="shared" si="3"/>
        <v>172.34517499781822</v>
      </c>
    </row>
    <row r="253" spans="1:6" x14ac:dyDescent="0.2">
      <c r="A253" s="1">
        <v>226</v>
      </c>
      <c r="B253" s="1">
        <v>7.8791414016834853</v>
      </c>
      <c r="C253" s="1">
        <v>2.4061985983165144</v>
      </c>
      <c r="D253" s="1"/>
      <c r="F253" s="8">
        <f t="shared" si="3"/>
        <v>175.41582198174765</v>
      </c>
    </row>
    <row r="254" spans="1:6" x14ac:dyDescent="0.2">
      <c r="A254" s="1">
        <v>227</v>
      </c>
      <c r="B254" s="1">
        <v>8.5925864954385425</v>
      </c>
      <c r="C254" s="1">
        <v>-0.1827464954385416</v>
      </c>
      <c r="D254" s="1"/>
      <c r="F254" s="8">
        <f t="shared" si="3"/>
        <v>175.89752387192203</v>
      </c>
    </row>
    <row r="255" spans="1:6" x14ac:dyDescent="0.2">
      <c r="A255" s="1">
        <v>228</v>
      </c>
      <c r="B255" s="1">
        <v>6.2552847623439689</v>
      </c>
      <c r="C255" s="1">
        <v>-8.8084747623439696</v>
      </c>
      <c r="D255" s="1"/>
      <c r="F255" s="8">
        <f t="shared" si="3"/>
        <v>167.75349749519097</v>
      </c>
    </row>
    <row r="256" spans="1:6" x14ac:dyDescent="0.2">
      <c r="A256" s="1">
        <v>229</v>
      </c>
      <c r="B256" s="1">
        <v>-1.4991964270304372</v>
      </c>
      <c r="C256" s="1">
        <v>-0.25752357296956285</v>
      </c>
      <c r="D256" s="1"/>
      <c r="F256" s="8">
        <f t="shared" si="3"/>
        <v>168.16042230783432</v>
      </c>
    </row>
    <row r="257" spans="1:6" x14ac:dyDescent="0.2">
      <c r="A257" s="1">
        <v>230</v>
      </c>
      <c r="B257" s="1">
        <v>6.7510243853493073</v>
      </c>
      <c r="C257" s="1">
        <v>1.0167556146506929</v>
      </c>
      <c r="D257" s="1"/>
      <c r="F257" s="8">
        <f t="shared" si="3"/>
        <v>169.84162630809794</v>
      </c>
    </row>
    <row r="258" spans="1:6" x14ac:dyDescent="0.2">
      <c r="A258" s="1">
        <v>231</v>
      </c>
      <c r="B258" s="1">
        <v>6.4431445181981344</v>
      </c>
      <c r="C258" s="1">
        <v>-2.4840745181981343</v>
      </c>
      <c r="D258" s="1"/>
      <c r="F258" s="8">
        <f t="shared" si="3"/>
        <v>168.02200017551272</v>
      </c>
    </row>
    <row r="259" spans="1:6" x14ac:dyDescent="0.2">
      <c r="A259" s="1">
        <v>232</v>
      </c>
      <c r="B259" s="1">
        <v>3.0004308012685046</v>
      </c>
      <c r="C259" s="1">
        <v>-2.8616908012685047</v>
      </c>
      <c r="D259" s="1"/>
      <c r="F259" s="8">
        <f t="shared" si="3"/>
        <v>165.82475775985714</v>
      </c>
    </row>
    <row r="260" spans="1:6" x14ac:dyDescent="0.2">
      <c r="A260" s="1">
        <v>233</v>
      </c>
      <c r="B260" s="1">
        <v>-0.83582259444415907</v>
      </c>
      <c r="C260" s="1">
        <v>-1.1443774055558409</v>
      </c>
      <c r="D260" s="1"/>
      <c r="F260" s="8">
        <f t="shared" si="3"/>
        <v>165.34482873991422</v>
      </c>
    </row>
    <row r="261" spans="1:6" x14ac:dyDescent="0.2">
      <c r="A261" s="1">
        <v>234</v>
      </c>
      <c r="B261" s="1">
        <v>5.7845334348872122</v>
      </c>
      <c r="C261" s="1">
        <v>-4.1683734348872123</v>
      </c>
      <c r="D261" s="1"/>
      <c r="F261" s="8">
        <f t="shared" si="3"/>
        <v>161.84090369063992</v>
      </c>
    </row>
    <row r="262" spans="1:6" x14ac:dyDescent="0.2">
      <c r="A262" s="1">
        <v>235</v>
      </c>
      <c r="B262" s="1">
        <v>-0.11134255625614908</v>
      </c>
      <c r="C262" s="1">
        <v>-1.2903074437438509</v>
      </c>
      <c r="D262" s="1"/>
      <c r="F262" s="8">
        <f t="shared" si="3"/>
        <v>161.21504463250898</v>
      </c>
    </row>
    <row r="263" spans="1:6" x14ac:dyDescent="0.2">
      <c r="A263" s="1">
        <v>236</v>
      </c>
      <c r="B263" s="1">
        <v>-1.2487192264889904</v>
      </c>
      <c r="C263" s="1">
        <v>16.772909226488991</v>
      </c>
      <c r="D263" s="1"/>
      <c r="F263" s="8">
        <f t="shared" si="3"/>
        <v>178.65240224461087</v>
      </c>
    </row>
    <row r="264" spans="1:6" x14ac:dyDescent="0.2">
      <c r="A264" s="1">
        <v>237</v>
      </c>
      <c r="B264" s="1">
        <v>3.1514272243575179</v>
      </c>
      <c r="C264" s="1">
        <v>1.3860927756424819</v>
      </c>
      <c r="D264" s="1"/>
      <c r="F264" s="8">
        <f t="shared" si="3"/>
        <v>180.70294340586628</v>
      </c>
    </row>
    <row r="265" spans="1:6" x14ac:dyDescent="0.2">
      <c r="A265" s="1">
        <v>238</v>
      </c>
      <c r="B265" s="1">
        <v>4.8143773394143299</v>
      </c>
      <c r="C265" s="1">
        <v>-3.1549273394143298</v>
      </c>
      <c r="D265" s="1"/>
      <c r="F265" s="8">
        <f t="shared" si="3"/>
        <v>178.21246445206486</v>
      </c>
    </row>
    <row r="266" spans="1:6" x14ac:dyDescent="0.2">
      <c r="A266" s="1">
        <v>239</v>
      </c>
      <c r="B266" s="1">
        <v>0.67340521629984007</v>
      </c>
      <c r="C266" s="1">
        <v>-5.9894952162998401</v>
      </c>
      <c r="D266" s="1"/>
      <c r="F266" s="8">
        <f t="shared" si="3"/>
        <v>172.88741762137795</v>
      </c>
    </row>
    <row r="267" spans="1:6" x14ac:dyDescent="0.2">
      <c r="A267" s="1">
        <v>240</v>
      </c>
      <c r="B267" s="1">
        <v>-5.5356762334610421</v>
      </c>
      <c r="C267" s="1">
        <v>-2.638213766538958</v>
      </c>
      <c r="D267" s="1"/>
      <c r="F267" s="8">
        <f t="shared" si="3"/>
        <v>170.91365224045191</v>
      </c>
    </row>
    <row r="268" spans="1:6" x14ac:dyDescent="0.2">
      <c r="A268" s="1">
        <v>241</v>
      </c>
      <c r="B268" s="1">
        <v>-3.5714542712683985</v>
      </c>
      <c r="C268" s="1">
        <v>16.8652042712684</v>
      </c>
      <c r="D268" s="1"/>
      <c r="F268" s="8">
        <f t="shared" si="3"/>
        <v>188.44330489733323</v>
      </c>
    </row>
    <row r="269" spans="1:6" x14ac:dyDescent="0.2">
      <c r="A269" s="1">
        <v>242</v>
      </c>
      <c r="B269" s="1">
        <v>5.3005593632213257</v>
      </c>
      <c r="C269" s="1">
        <v>-7.8105593632213255</v>
      </c>
      <c r="D269" s="1"/>
      <c r="F269" s="8">
        <f t="shared" si="3"/>
        <v>181.29719391972483</v>
      </c>
    </row>
    <row r="270" spans="1:6" x14ac:dyDescent="0.2">
      <c r="A270" s="1">
        <v>243</v>
      </c>
      <c r="B270" s="1">
        <v>-1.8139073603881135</v>
      </c>
      <c r="C270" s="1">
        <v>3.2355273603881134</v>
      </c>
      <c r="D270" s="1"/>
      <c r="F270" s="8">
        <f t="shared" si="3"/>
        <v>185.19716966572585</v>
      </c>
    </row>
    <row r="271" spans="1:6" x14ac:dyDescent="0.2">
      <c r="A271" s="1">
        <v>244</v>
      </c>
      <c r="B271" s="1">
        <v>4.0836726200850491</v>
      </c>
      <c r="C271" s="1">
        <v>0.81468737991495122</v>
      </c>
      <c r="D271" s="1"/>
      <c r="F271" s="8">
        <f t="shared" si="3"/>
        <v>186.67630543125372</v>
      </c>
    </row>
    <row r="272" spans="1:6" x14ac:dyDescent="0.2">
      <c r="A272" s="1">
        <v>245</v>
      </c>
      <c r="B272" s="1">
        <v>1.8726950378536804</v>
      </c>
      <c r="C272" s="1">
        <v>-6.0594050378536801</v>
      </c>
      <c r="D272" s="1"/>
      <c r="F272" s="8">
        <f t="shared" si="3"/>
        <v>181.28134877901297</v>
      </c>
    </row>
    <row r="273" spans="1:6" x14ac:dyDescent="0.2">
      <c r="A273" s="1">
        <v>246</v>
      </c>
      <c r="B273" s="1">
        <v>-1.0117491400437253</v>
      </c>
      <c r="C273" s="1">
        <v>1.7561491400437252</v>
      </c>
      <c r="D273" s="1"/>
      <c r="F273" s="8">
        <f t="shared" si="3"/>
        <v>183.7019463046696</v>
      </c>
    </row>
    <row r="274" spans="1:6" x14ac:dyDescent="0.2">
      <c r="A274" s="1">
        <v>247</v>
      </c>
      <c r="B274" s="1">
        <v>6.4463810051445467</v>
      </c>
      <c r="C274" s="1">
        <v>-6.2483910051445468</v>
      </c>
      <c r="D274" s="1"/>
      <c r="F274" s="8">
        <f t="shared" si="3"/>
        <v>178.11800368513798</v>
      </c>
    </row>
    <row r="275" spans="1:6" x14ac:dyDescent="0.2">
      <c r="A275" s="1">
        <v>248</v>
      </c>
      <c r="B275" s="1">
        <v>3.5589684843857445</v>
      </c>
      <c r="C275" s="1">
        <v>-1.9292884843857445</v>
      </c>
      <c r="D275" s="1"/>
      <c r="F275" s="8">
        <f t="shared" si="3"/>
        <v>176.85316358636516</v>
      </c>
    </row>
    <row r="276" spans="1:6" x14ac:dyDescent="0.2">
      <c r="A276" s="1">
        <v>249</v>
      </c>
      <c r="B276" s="1">
        <v>2.7758353289982209</v>
      </c>
      <c r="C276" s="1">
        <v>4.4635046710017789</v>
      </c>
      <c r="D276" s="1"/>
      <c r="F276" s="8">
        <f t="shared" si="3"/>
        <v>181.98111664297986</v>
      </c>
    </row>
    <row r="277" spans="1:6" x14ac:dyDescent="0.2">
      <c r="A277" s="1">
        <v>250</v>
      </c>
      <c r="B277" s="1">
        <v>-0.87841660701799396</v>
      </c>
      <c r="C277" s="1">
        <v>-3.7012733929820056</v>
      </c>
      <c r="D277" s="1"/>
      <c r="F277" s="8">
        <f t="shared" si="3"/>
        <v>178.94429163561077</v>
      </c>
    </row>
    <row r="278" spans="1:6" x14ac:dyDescent="0.2">
      <c r="A278" s="1">
        <v>251</v>
      </c>
      <c r="B278" s="1">
        <v>1.9234476819461319</v>
      </c>
      <c r="C278" s="1">
        <v>-2.3623976819461321</v>
      </c>
      <c r="D278" s="1"/>
      <c r="F278" s="8">
        <f t="shared" si="3"/>
        <v>177.24634233927756</v>
      </c>
    </row>
    <row r="279" spans="1:6" x14ac:dyDescent="0.2">
      <c r="A279" s="1">
        <v>252</v>
      </c>
      <c r="B279" s="1">
        <v>-0.65984174202104207</v>
      </c>
      <c r="C279" s="1">
        <v>-4.1297382579789579</v>
      </c>
      <c r="D279" s="1"/>
      <c r="F279" s="8">
        <f t="shared" si="3"/>
        <v>173.78105246691152</v>
      </c>
    </row>
    <row r="280" spans="1:6" x14ac:dyDescent="0.2">
      <c r="A280" s="1">
        <v>253</v>
      </c>
      <c r="B280" s="1">
        <v>-0.73716200298732615</v>
      </c>
      <c r="C280" s="1">
        <v>-1.5107879970126739</v>
      </c>
      <c r="D280" s="1"/>
      <c r="F280" s="8">
        <f t="shared" si="3"/>
        <v>172.93471285551175</v>
      </c>
    </row>
    <row r="281" spans="1:6" x14ac:dyDescent="0.2">
      <c r="A281" s="1">
        <v>254</v>
      </c>
      <c r="B281" s="1">
        <v>-0.65457280250396233</v>
      </c>
      <c r="C281" s="1">
        <v>-3.3116671974960377</v>
      </c>
      <c r="D281" s="1"/>
      <c r="F281" s="8">
        <f t="shared" si="3"/>
        <v>170.28749404362861</v>
      </c>
    </row>
    <row r="282" spans="1:6" x14ac:dyDescent="0.2">
      <c r="A282" s="1">
        <v>255</v>
      </c>
      <c r="B282" s="1">
        <v>-2.3552922401900878</v>
      </c>
      <c r="C282" s="1">
        <v>0.79282224019008773</v>
      </c>
      <c r="D282" s="1"/>
      <c r="F282" s="8">
        <f t="shared" si="3"/>
        <v>171.74476466943162</v>
      </c>
    </row>
    <row r="283" spans="1:6" x14ac:dyDescent="0.2">
      <c r="A283" s="1">
        <v>256</v>
      </c>
      <c r="B283" s="1">
        <v>-2.9347199547660097</v>
      </c>
      <c r="C283" s="1">
        <v>0.22994995476600977</v>
      </c>
      <c r="D283" s="1"/>
      <c r="F283" s="8">
        <f t="shared" si="3"/>
        <v>172.63916300981055</v>
      </c>
    </row>
    <row r="284" spans="1:6" x14ac:dyDescent="0.2">
      <c r="A284" s="1">
        <v>257</v>
      </c>
      <c r="B284" s="1">
        <v>6.3298998289391273</v>
      </c>
      <c r="C284" s="1">
        <v>3.1738501710608729</v>
      </c>
      <c r="D284" s="1"/>
      <c r="F284" s="8">
        <f t="shared" si="3"/>
        <v>176.47746156648432</v>
      </c>
    </row>
    <row r="285" spans="1:6" x14ac:dyDescent="0.2">
      <c r="A285" s="1">
        <v>258</v>
      </c>
      <c r="B285" s="1">
        <v>0.39084194684854812</v>
      </c>
      <c r="C285" s="1">
        <v>0.93450805315145191</v>
      </c>
      <c r="D285" s="1"/>
      <c r="F285" s="8">
        <f t="shared" si="3"/>
        <v>178.07641800524868</v>
      </c>
    </row>
    <row r="286" spans="1:6" x14ac:dyDescent="0.2">
      <c r="A286" s="1">
        <v>259</v>
      </c>
      <c r="B286" s="1">
        <v>1.932674465594834</v>
      </c>
      <c r="C286" s="1">
        <v>-5.093014465594834</v>
      </c>
      <c r="D286" s="1"/>
      <c r="F286" s="8">
        <f t="shared" ref="F286:F310" si="4">$B$17+C286+F285</f>
        <v>173.64785192526676</v>
      </c>
    </row>
    <row r="287" spans="1:6" x14ac:dyDescent="0.2">
      <c r="A287" s="1">
        <v>260</v>
      </c>
      <c r="B287" s="1">
        <v>2.4025897580133306</v>
      </c>
      <c r="C287" s="1">
        <v>0.3598202419866694</v>
      </c>
      <c r="D287" s="1"/>
      <c r="F287" s="8">
        <f t="shared" si="4"/>
        <v>174.67212055286635</v>
      </c>
    </row>
    <row r="288" spans="1:6" x14ac:dyDescent="0.2">
      <c r="A288" s="1">
        <v>261</v>
      </c>
      <c r="B288" s="1">
        <v>4.4636818976046797</v>
      </c>
      <c r="C288" s="1">
        <v>-4.4560518976046799</v>
      </c>
      <c r="D288" s="1"/>
      <c r="F288" s="8">
        <f t="shared" si="4"/>
        <v>170.88051704087459</v>
      </c>
    </row>
    <row r="289" spans="1:6" x14ac:dyDescent="0.2">
      <c r="A289" s="1">
        <v>262</v>
      </c>
      <c r="B289" s="1">
        <v>2.8102414857468969</v>
      </c>
      <c r="C289" s="1">
        <v>0.55265851425310286</v>
      </c>
      <c r="D289" s="1"/>
      <c r="F289" s="8">
        <f t="shared" si="4"/>
        <v>172.09762394074062</v>
      </c>
    </row>
    <row r="290" spans="1:6" x14ac:dyDescent="0.2">
      <c r="A290" s="1">
        <v>263</v>
      </c>
      <c r="B290" s="1">
        <v>0.14379034528980461</v>
      </c>
      <c r="C290" s="1">
        <v>-1.0461703452898046</v>
      </c>
      <c r="D290" s="1"/>
      <c r="F290" s="8">
        <f t="shared" si="4"/>
        <v>171.71590198106372</v>
      </c>
    </row>
    <row r="291" spans="1:6" x14ac:dyDescent="0.2">
      <c r="A291" s="1">
        <v>264</v>
      </c>
      <c r="B291" s="1">
        <v>-3.7472869847725727</v>
      </c>
      <c r="C291" s="1">
        <v>2.1230469847725728</v>
      </c>
      <c r="D291" s="1"/>
      <c r="F291" s="8">
        <f t="shared" si="4"/>
        <v>174.50339735144922</v>
      </c>
    </row>
    <row r="292" spans="1:6" x14ac:dyDescent="0.2">
      <c r="A292" s="1">
        <v>265</v>
      </c>
      <c r="B292" s="1">
        <v>3.1012401434376615</v>
      </c>
      <c r="C292" s="1">
        <v>2.0270698565623384</v>
      </c>
      <c r="D292" s="1"/>
      <c r="F292" s="8">
        <f t="shared" si="4"/>
        <v>177.19491559362447</v>
      </c>
    </row>
    <row r="293" spans="1:6" x14ac:dyDescent="0.2">
      <c r="A293" s="1">
        <v>266</v>
      </c>
      <c r="B293" s="1">
        <v>2.3019546788057199</v>
      </c>
      <c r="C293" s="1">
        <v>-0.30107467880571992</v>
      </c>
      <c r="D293" s="1"/>
      <c r="F293" s="8">
        <f t="shared" si="4"/>
        <v>177.55828930043168</v>
      </c>
    </row>
    <row r="294" spans="1:6" x14ac:dyDescent="0.2">
      <c r="A294" s="1">
        <v>267</v>
      </c>
      <c r="B294" s="1">
        <v>2.3764068522326469</v>
      </c>
      <c r="C294" s="1">
        <v>-3.0809068522326468</v>
      </c>
      <c r="D294" s="1"/>
      <c r="F294" s="8">
        <f t="shared" si="4"/>
        <v>175.14183083381195</v>
      </c>
    </row>
    <row r="295" spans="1:6" x14ac:dyDescent="0.2">
      <c r="A295" s="1">
        <v>268</v>
      </c>
      <c r="B295" s="1">
        <v>2.9572243091329451</v>
      </c>
      <c r="C295" s="1">
        <v>1.8843156908670551</v>
      </c>
      <c r="D295" s="1"/>
      <c r="F295" s="8">
        <f t="shared" si="4"/>
        <v>177.69059491029194</v>
      </c>
    </row>
    <row r="296" spans="1:6" x14ac:dyDescent="0.2">
      <c r="A296" s="1">
        <v>269</v>
      </c>
      <c r="B296" s="1">
        <v>1.5153286904223864</v>
      </c>
      <c r="C296" s="1">
        <v>-3.9330186904223865</v>
      </c>
      <c r="D296" s="1"/>
      <c r="F296" s="8">
        <f t="shared" si="4"/>
        <v>174.42202460548248</v>
      </c>
    </row>
    <row r="297" spans="1:6" x14ac:dyDescent="0.2">
      <c r="A297" s="1">
        <v>270</v>
      </c>
      <c r="B297" s="1">
        <v>0.419468351410895</v>
      </c>
      <c r="C297" s="1">
        <v>1.4322316485891049</v>
      </c>
      <c r="D297" s="1"/>
      <c r="F297" s="8">
        <f t="shared" si="4"/>
        <v>176.5187046396845</v>
      </c>
    </row>
    <row r="298" spans="1:6" x14ac:dyDescent="0.2">
      <c r="A298" s="1">
        <v>271</v>
      </c>
      <c r="B298" s="1">
        <v>2.0372423267058601</v>
      </c>
      <c r="C298" s="1">
        <v>-0.42196232670586009</v>
      </c>
      <c r="D298" s="1"/>
      <c r="F298" s="8">
        <f t="shared" si="4"/>
        <v>176.76119069859155</v>
      </c>
    </row>
    <row r="299" spans="1:6" x14ac:dyDescent="0.2">
      <c r="A299" s="1">
        <v>272</v>
      </c>
      <c r="B299" s="1">
        <v>4.7967826280288159</v>
      </c>
      <c r="C299" s="1">
        <v>4.0164373719711834</v>
      </c>
      <c r="D299" s="1"/>
      <c r="F299" s="8">
        <f t="shared" si="4"/>
        <v>181.44207645617564</v>
      </c>
    </row>
    <row r="300" spans="1:6" x14ac:dyDescent="0.2">
      <c r="A300" s="1">
        <v>273</v>
      </c>
      <c r="B300" s="1">
        <v>1.8232634144122928</v>
      </c>
      <c r="C300" s="1">
        <v>2.7868465855877069</v>
      </c>
      <c r="D300" s="1"/>
      <c r="F300" s="8">
        <f t="shared" si="4"/>
        <v>184.89337142737625</v>
      </c>
    </row>
    <row r="301" spans="1:6" x14ac:dyDescent="0.2">
      <c r="A301" s="1">
        <v>274</v>
      </c>
      <c r="B301" s="1">
        <v>2.8737220309141724</v>
      </c>
      <c r="C301" s="1">
        <v>-0.46219203091417249</v>
      </c>
      <c r="D301" s="1"/>
      <c r="F301" s="8">
        <f t="shared" si="4"/>
        <v>185.09562778207498</v>
      </c>
    </row>
    <row r="302" spans="1:6" x14ac:dyDescent="0.2">
      <c r="A302" s="1">
        <v>275</v>
      </c>
      <c r="B302" s="1">
        <v>3.0265149859983107</v>
      </c>
      <c r="C302" s="1">
        <v>-1.2860449859983107</v>
      </c>
      <c r="D302" s="1"/>
      <c r="F302" s="8">
        <f t="shared" si="4"/>
        <v>184.47403118168958</v>
      </c>
    </row>
    <row r="303" spans="1:6" x14ac:dyDescent="0.2">
      <c r="A303" s="1">
        <v>276</v>
      </c>
      <c r="B303" s="1">
        <v>2.2079935099214429</v>
      </c>
      <c r="C303" s="1">
        <v>5.5278564900785572</v>
      </c>
      <c r="D303" s="1"/>
      <c r="F303" s="8">
        <f t="shared" si="4"/>
        <v>190.66633605738105</v>
      </c>
    </row>
    <row r="304" spans="1:6" x14ac:dyDescent="0.2">
      <c r="A304" s="1">
        <v>277</v>
      </c>
      <c r="B304" s="1">
        <v>-0.95622733947747574</v>
      </c>
      <c r="C304" s="1">
        <v>-0.61995479712497603</v>
      </c>
      <c r="D304" s="1"/>
      <c r="F304" s="8">
        <f t="shared" si="4"/>
        <v>190.71082964586898</v>
      </c>
    </row>
    <row r="305" spans="1:6" x14ac:dyDescent="0.2">
      <c r="A305" s="1">
        <v>278</v>
      </c>
      <c r="B305" s="1">
        <v>3.8332948520674028</v>
      </c>
      <c r="C305" s="1">
        <v>-0.68975985799860062</v>
      </c>
      <c r="D305" s="1"/>
      <c r="F305" s="8">
        <f t="shared" si="4"/>
        <v>190.6855181734833</v>
      </c>
    </row>
    <row r="306" spans="1:6" x14ac:dyDescent="0.2">
      <c r="A306" s="1">
        <v>279</v>
      </c>
      <c r="B306" s="1">
        <v>-2.233875883732519</v>
      </c>
      <c r="C306" s="1">
        <v>-1.7051695446746118</v>
      </c>
      <c r="D306" s="1"/>
      <c r="F306" s="8">
        <f t="shared" si="4"/>
        <v>189.64479701442161</v>
      </c>
    </row>
    <row r="307" spans="1:6" x14ac:dyDescent="0.2">
      <c r="A307" s="1">
        <v>280</v>
      </c>
      <c r="B307" s="1">
        <v>1.1285071114441336</v>
      </c>
      <c r="C307" s="1">
        <v>0.88286672872348082</v>
      </c>
      <c r="D307" s="1"/>
      <c r="F307" s="8">
        <f t="shared" si="4"/>
        <v>191.192112128758</v>
      </c>
    </row>
    <row r="308" spans="1:6" x14ac:dyDescent="0.2">
      <c r="A308" s="1">
        <v>281</v>
      </c>
      <c r="B308" s="1">
        <v>4.7641966320047651</v>
      </c>
      <c r="C308" s="1">
        <v>-3.2478536943837337</v>
      </c>
      <c r="D308" s="1"/>
      <c r="F308" s="8">
        <f t="shared" si="4"/>
        <v>188.60870681998719</v>
      </c>
    </row>
    <row r="309" spans="1:6" x14ac:dyDescent="0.2">
      <c r="A309" s="1">
        <v>282</v>
      </c>
      <c r="B309" s="1">
        <v>1.9913216545622692</v>
      </c>
      <c r="C309" s="1">
        <v>-0.97625754829268763</v>
      </c>
      <c r="D309" s="1"/>
      <c r="F309" s="8">
        <f t="shared" si="4"/>
        <v>188.29689765730743</v>
      </c>
    </row>
    <row r="310" spans="1:6" ht="13.5" thickBot="1" x14ac:dyDescent="0.25">
      <c r="A310" s="2">
        <v>283</v>
      </c>
      <c r="B310" s="2">
        <v>2.7250280217615583</v>
      </c>
      <c r="C310" s="2">
        <v>-0.92245291446542099</v>
      </c>
      <c r="F310" s="8">
        <f t="shared" si="4"/>
        <v>188.03889312845493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workbookViewId="0">
      <selection activeCell="D12" sqref="D12"/>
    </sheetView>
  </sheetViews>
  <sheetFormatPr defaultRowHeight="12.75" x14ac:dyDescent="0.2"/>
  <cols>
    <col min="3" max="5" width="17.85546875" customWidth="1"/>
    <col min="8" max="8" width="16.7109375" bestFit="1" customWidth="1"/>
  </cols>
  <sheetData>
    <row r="1" spans="1:18" x14ac:dyDescent="0.2">
      <c r="H1" s="9"/>
      <c r="Q1" s="9" t="s">
        <v>53</v>
      </c>
    </row>
    <row r="2" spans="1:18" ht="29.25" customHeight="1" x14ac:dyDescent="0.2">
      <c r="B2" s="9" t="s">
        <v>44</v>
      </c>
      <c r="C2" s="32" t="s">
        <v>47</v>
      </c>
      <c r="D2" s="31" t="s">
        <v>39</v>
      </c>
      <c r="E2" s="32" t="s">
        <v>38</v>
      </c>
      <c r="G2" s="32" t="s">
        <v>48</v>
      </c>
      <c r="H2" s="32" t="s">
        <v>49</v>
      </c>
      <c r="Q2" s="9" t="s">
        <v>44</v>
      </c>
      <c r="R2" s="32" t="s">
        <v>48</v>
      </c>
    </row>
    <row r="3" spans="1:18" x14ac:dyDescent="0.2">
      <c r="A3" s="16"/>
      <c r="B3" s="18"/>
      <c r="C3" s="8"/>
      <c r="D3" s="8"/>
      <c r="K3" s="9" t="s">
        <v>19</v>
      </c>
    </row>
    <row r="4" spans="1:18" x14ac:dyDescent="0.2">
      <c r="A4" s="16">
        <v>34089</v>
      </c>
      <c r="B4" s="18">
        <v>-0.78430999999999995</v>
      </c>
      <c r="C4" s="8">
        <v>-2.4442082890542061</v>
      </c>
      <c r="D4" s="8">
        <v>-2.8315946348733294</v>
      </c>
      <c r="E4" s="8">
        <v>-0.40160642570282051</v>
      </c>
      <c r="G4" s="8">
        <f>$L$5+$L$6*C4+$L$7*D4+$L$8*E4</f>
        <v>0.6030671494354487</v>
      </c>
      <c r="H4" s="8">
        <f>(B4-G4)^2</f>
        <v>1.9248153547756315</v>
      </c>
    </row>
    <row r="5" spans="1:18" x14ac:dyDescent="0.2">
      <c r="A5" s="16">
        <v>34120</v>
      </c>
      <c r="B5" s="18">
        <v>18.577079999999999</v>
      </c>
      <c r="C5" s="8">
        <v>2.6870007262164153</v>
      </c>
      <c r="D5" s="8">
        <v>4.2944785276073665</v>
      </c>
      <c r="E5" s="8">
        <v>1.8145161290322551</v>
      </c>
      <c r="G5" s="8">
        <f t="shared" ref="G5:G68" si="0">$L$5+$L$6*C5+$L$7*D5+$L$8*E5</f>
        <v>1.4522332033241949</v>
      </c>
      <c r="H5" s="8">
        <f t="shared" ref="H5:H68" si="1">(B5-G5)^2</f>
        <v>293.26037780961758</v>
      </c>
      <c r="K5" s="9" t="s">
        <v>29</v>
      </c>
      <c r="L5" s="8">
        <v>0.50379638944002758</v>
      </c>
      <c r="N5" s="1"/>
      <c r="O5" s="1"/>
    </row>
    <row r="6" spans="1:18" x14ac:dyDescent="0.2">
      <c r="A6" s="16">
        <v>34150</v>
      </c>
      <c r="B6" s="18">
        <v>2.6666699999999999</v>
      </c>
      <c r="C6" s="8">
        <v>0.24752475247524774</v>
      </c>
      <c r="D6" s="8">
        <v>0.29411764705883031</v>
      </c>
      <c r="E6" s="8">
        <v>1.3861386138613918</v>
      </c>
      <c r="G6" s="8">
        <f t="shared" si="0"/>
        <v>2.0504119418925395</v>
      </c>
      <c r="H6" s="8">
        <f t="shared" si="1"/>
        <v>0.37977399418237801</v>
      </c>
      <c r="K6" s="9" t="s">
        <v>55</v>
      </c>
      <c r="L6" s="8">
        <v>0.29279274192262655</v>
      </c>
      <c r="N6" s="1"/>
      <c r="O6" s="1"/>
    </row>
    <row r="7" spans="1:18" x14ac:dyDescent="0.2">
      <c r="A7" s="16">
        <v>34181</v>
      </c>
      <c r="B7" s="18">
        <v>3.8961000000000001</v>
      </c>
      <c r="C7" s="8">
        <v>-0.42328042328042548</v>
      </c>
      <c r="D7" s="8">
        <v>0.87976539589442238</v>
      </c>
      <c r="E7" s="8">
        <v>1.1718749999999925</v>
      </c>
      <c r="G7" s="8">
        <f t="shared" si="0"/>
        <v>1.3407249097660325</v>
      </c>
      <c r="H7" s="8">
        <f t="shared" si="1"/>
        <v>6.5299418517882577</v>
      </c>
      <c r="K7" s="9" t="s">
        <v>45</v>
      </c>
      <c r="L7" s="8">
        <v>-0.45223930862103129</v>
      </c>
      <c r="N7" s="1"/>
      <c r="O7" s="1"/>
    </row>
    <row r="8" spans="1:18" x14ac:dyDescent="0.2">
      <c r="A8" s="16">
        <v>34212</v>
      </c>
      <c r="B8" s="18">
        <v>9.53125</v>
      </c>
      <c r="C8" s="8">
        <v>3.7902940134608487</v>
      </c>
      <c r="D8" s="8">
        <v>4.2151162790697683</v>
      </c>
      <c r="E8" s="8">
        <v>3.8610038610038644</v>
      </c>
      <c r="G8" s="8">
        <f t="shared" si="0"/>
        <v>4.1839533819796246</v>
      </c>
      <c r="H8" s="8">
        <f t="shared" si="1"/>
        <v>28.593581121092143</v>
      </c>
      <c r="K8" s="9" t="s">
        <v>46</v>
      </c>
      <c r="L8" s="8">
        <v>1.1594465710493533</v>
      </c>
      <c r="N8" s="1"/>
      <c r="O8" s="1"/>
    </row>
    <row r="9" spans="1:18" x14ac:dyDescent="0.2">
      <c r="A9" s="16">
        <v>34242</v>
      </c>
      <c r="B9" s="18">
        <v>-4.8502099999999997</v>
      </c>
      <c r="C9" s="8">
        <v>-0.78498293515358863</v>
      </c>
      <c r="D9" s="8">
        <v>2.7894002789400303</v>
      </c>
      <c r="E9" s="8">
        <v>0</v>
      </c>
      <c r="G9" s="8">
        <f t="shared" si="0"/>
        <v>-0.98751737012121399</v>
      </c>
      <c r="H9" s="8">
        <f t="shared" si="1"/>
        <v>14.920394352919889</v>
      </c>
      <c r="N9" s="29"/>
      <c r="O9" s="29"/>
    </row>
    <row r="10" spans="1:18" x14ac:dyDescent="0.2">
      <c r="A10" s="16">
        <v>34273</v>
      </c>
      <c r="B10" s="18">
        <v>3.44828</v>
      </c>
      <c r="C10" s="8">
        <v>2.063983488132104</v>
      </c>
      <c r="D10" s="8">
        <v>2.5780189959294368</v>
      </c>
      <c r="E10" s="8">
        <v>0.55762081784387085</v>
      </c>
      <c r="G10" s="8">
        <f t="shared" si="0"/>
        <v>0.58876579107705163</v>
      </c>
      <c r="H10" s="8">
        <f t="shared" si="1"/>
        <v>8.1768215110322338</v>
      </c>
      <c r="K10" s="21" t="s">
        <v>50</v>
      </c>
      <c r="L10" s="8">
        <f>SUM(H4:H252)</f>
        <v>7784.4652724238076</v>
      </c>
    </row>
    <row r="11" spans="1:18" x14ac:dyDescent="0.2">
      <c r="A11" s="16">
        <v>34303</v>
      </c>
      <c r="B11" s="18">
        <v>0</v>
      </c>
      <c r="C11" s="8">
        <v>-0.97741826761038597</v>
      </c>
      <c r="D11" s="8">
        <v>-2.7777777777777777</v>
      </c>
      <c r="E11" s="8">
        <v>-1.8484288354898435</v>
      </c>
      <c r="G11" s="8">
        <f t="shared" si="0"/>
        <v>-0.66931875855124212</v>
      </c>
      <c r="H11" s="8">
        <f t="shared" si="1"/>
        <v>0.44798760054857595</v>
      </c>
    </row>
    <row r="12" spans="1:18" x14ac:dyDescent="0.2">
      <c r="A12" s="16">
        <v>34334</v>
      </c>
      <c r="B12" s="18">
        <v>-5.3623200000000004</v>
      </c>
      <c r="C12" s="8">
        <v>1.1912865895166824</v>
      </c>
      <c r="D12" s="8">
        <v>3.2653061224489828</v>
      </c>
      <c r="E12" s="8">
        <v>1.6949152542373023</v>
      </c>
      <c r="G12" s="8">
        <f t="shared" si="0"/>
        <v>1.3410603528926059</v>
      </c>
      <c r="H12" s="8">
        <f t="shared" si="1"/>
        <v>44.935308155546608</v>
      </c>
    </row>
    <row r="13" spans="1:18" x14ac:dyDescent="0.2">
      <c r="A13" s="16">
        <v>34365</v>
      </c>
      <c r="B13" s="18">
        <v>-0.76570000000000005</v>
      </c>
      <c r="C13" s="8">
        <v>3.3972418432559603</v>
      </c>
      <c r="D13" s="8">
        <v>3.5573122529644325</v>
      </c>
      <c r="E13" s="8">
        <v>4.6296296296296298</v>
      </c>
      <c r="G13" s="8">
        <f t="shared" si="0"/>
        <v>5.2575359091740221</v>
      </c>
      <c r="H13" s="8">
        <f t="shared" si="1"/>
        <v>36.279370817563404</v>
      </c>
      <c r="K13" s="21" t="s">
        <v>52</v>
      </c>
      <c r="L13" s="8">
        <f>SUM(L6:L8)</f>
        <v>1.0000000043509485</v>
      </c>
    </row>
    <row r="14" spans="1:18" x14ac:dyDescent="0.2">
      <c r="A14" s="16">
        <v>34393</v>
      </c>
      <c r="B14" s="18">
        <v>-4.6296299999999997</v>
      </c>
      <c r="C14" s="8">
        <v>-2.7325959661678612</v>
      </c>
      <c r="D14" s="8">
        <v>-0.38167938931298023</v>
      </c>
      <c r="E14" s="8">
        <v>-3.5398230088495604</v>
      </c>
      <c r="G14" s="8">
        <f t="shared" si="0"/>
        <v>-4.2279131026553971</v>
      </c>
      <c r="H14" s="8">
        <f t="shared" si="1"/>
        <v>0.16137646561217397</v>
      </c>
    </row>
    <row r="15" spans="1:18" x14ac:dyDescent="0.2">
      <c r="A15" s="16">
        <v>34424</v>
      </c>
      <c r="B15" s="18">
        <v>3.07443</v>
      </c>
      <c r="C15" s="8">
        <v>-4.3812709030100265</v>
      </c>
      <c r="D15" s="8">
        <v>-4.9808429118773905</v>
      </c>
      <c r="E15" s="8">
        <v>-4.2201834862385397</v>
      </c>
      <c r="G15" s="8">
        <f t="shared" si="0"/>
        <v>-3.4195522488590857</v>
      </c>
      <c r="H15" s="8">
        <f t="shared" si="1"/>
        <v>42.171805448496904</v>
      </c>
      <c r="K15" s="9" t="s">
        <v>51</v>
      </c>
      <c r="Q15" s="19">
        <f>AVERAGE(B3:B15)</f>
        <v>2.0668033333333331</v>
      </c>
      <c r="R15" s="8">
        <f>AVERAGE(G3:G15)</f>
        <v>0.62612092994621527</v>
      </c>
    </row>
    <row r="16" spans="1:18" x14ac:dyDescent="0.2">
      <c r="A16" s="16">
        <v>34454</v>
      </c>
      <c r="B16" s="18">
        <v>1.0989</v>
      </c>
      <c r="C16" s="8">
        <v>1.2941587967820967</v>
      </c>
      <c r="D16" s="8">
        <v>0.6720430107526858</v>
      </c>
      <c r="E16" s="8">
        <v>2.1072796934865963</v>
      </c>
      <c r="G16" s="8">
        <f t="shared" si="0"/>
        <v>3.0220706403417203</v>
      </c>
      <c r="H16" s="8">
        <f t="shared" si="1"/>
        <v>3.6985853118723826</v>
      </c>
      <c r="Q16" s="19">
        <f>AVERAGE(B4:B16)</f>
        <v>1.9923492307692308</v>
      </c>
      <c r="R16" s="8">
        <f>AVERAGE(G4:G16)</f>
        <v>0.81042475382279255</v>
      </c>
    </row>
    <row r="17" spans="1:18" x14ac:dyDescent="0.2">
      <c r="A17" s="16">
        <v>34485</v>
      </c>
      <c r="B17" s="18">
        <v>0</v>
      </c>
      <c r="C17" s="8">
        <v>1.6229281767955683</v>
      </c>
      <c r="D17" s="8">
        <v>-0.80106809078772356</v>
      </c>
      <c r="E17" s="8">
        <v>1.5009380863039414</v>
      </c>
      <c r="G17" s="8">
        <f t="shared" si="0"/>
        <v>3.081509977326184</v>
      </c>
      <c r="H17" s="8">
        <f t="shared" si="1"/>
        <v>9.4957037403608187</v>
      </c>
      <c r="Q17" s="19">
        <f t="shared" ref="Q17:Q80" si="2">AVERAGE(B5:B17)</f>
        <v>2.0526807692307689</v>
      </c>
      <c r="R17" s="8">
        <f t="shared" ref="R17:R80" si="3">AVERAGE(G5:G17)</f>
        <v>1.0010742021220798</v>
      </c>
    </row>
    <row r="18" spans="1:18" x14ac:dyDescent="0.2">
      <c r="A18" s="16">
        <v>34515</v>
      </c>
      <c r="B18" s="18">
        <v>0</v>
      </c>
      <c r="C18" s="8">
        <v>-2.4464831804281273</v>
      </c>
      <c r="D18" s="8">
        <v>-3.3647375504710633</v>
      </c>
      <c r="E18" s="8">
        <v>-2.7726432532347571</v>
      </c>
      <c r="G18" s="8">
        <f t="shared" si="0"/>
        <v>-1.9055812582150189</v>
      </c>
      <c r="H18" s="8">
        <f t="shared" si="1"/>
        <v>3.6312399316603345</v>
      </c>
      <c r="K18" s="21" t="s">
        <v>54</v>
      </c>
      <c r="L18" s="8">
        <f>CORREL(B4:B252,G4:G252)</f>
        <v>0.48685458007811716</v>
      </c>
      <c r="Q18" s="19">
        <f t="shared" si="2"/>
        <v>0.62367461538461544</v>
      </c>
      <c r="R18" s="8">
        <f t="shared" si="3"/>
        <v>0.7427807820036787</v>
      </c>
    </row>
    <row r="19" spans="1:18" x14ac:dyDescent="0.2">
      <c r="A19" s="16">
        <v>34546</v>
      </c>
      <c r="B19" s="18">
        <v>21.739129999999999</v>
      </c>
      <c r="C19" s="8">
        <v>3.2741205154998232</v>
      </c>
      <c r="D19" s="8">
        <v>1.8105849582172688</v>
      </c>
      <c r="E19" s="8">
        <v>3.6121673003802353</v>
      </c>
      <c r="G19" s="8">
        <f t="shared" si="0"/>
        <v>4.831732413336991</v>
      </c>
      <c r="H19" s="8">
        <f t="shared" si="1"/>
        <v>285.86009315349816</v>
      </c>
      <c r="K19" s="9" t="s">
        <v>32</v>
      </c>
      <c r="L19" s="8">
        <f>SQRT(12)*L5/SQRT(AVERAGE(H4:H252))</f>
        <v>0.31212672426603139</v>
      </c>
      <c r="Q19" s="19">
        <f t="shared" si="2"/>
        <v>2.0907869230769234</v>
      </c>
      <c r="R19" s="8">
        <f t="shared" si="3"/>
        <v>0.95672851057632891</v>
      </c>
    </row>
    <row r="20" spans="1:18" x14ac:dyDescent="0.2">
      <c r="A20" s="16">
        <v>34577</v>
      </c>
      <c r="B20" s="18">
        <v>-2.5510199999999998</v>
      </c>
      <c r="C20" s="8">
        <v>4.0472175379426822</v>
      </c>
      <c r="D20" s="8">
        <v>5.4719562243502109</v>
      </c>
      <c r="E20" s="8">
        <v>2.7522935779816415</v>
      </c>
      <c r="G20" s="8">
        <f t="shared" si="0"/>
        <v>2.4052959613388891</v>
      </c>
      <c r="H20" s="8">
        <f t="shared" si="1"/>
        <v>24.565067908622641</v>
      </c>
      <c r="Q20" s="19">
        <f t="shared" si="2"/>
        <v>1.594854615384615</v>
      </c>
      <c r="R20" s="8">
        <f t="shared" si="3"/>
        <v>1.0386185914665484</v>
      </c>
    </row>
    <row r="21" spans="1:18" x14ac:dyDescent="0.2">
      <c r="A21" s="16">
        <v>34607</v>
      </c>
      <c r="B21" s="18">
        <v>-0.78534000000000004</v>
      </c>
      <c r="C21" s="8">
        <v>-2.4311183144246407</v>
      </c>
      <c r="D21" s="8">
        <v>-0.25940337224383364</v>
      </c>
      <c r="E21" s="8">
        <v>-3.3928571428571344</v>
      </c>
      <c r="G21" s="8">
        <f t="shared" si="0"/>
        <v>-4.0245415864071719</v>
      </c>
      <c r="H21" s="8">
        <f t="shared" si="1"/>
        <v>10.492426917382739</v>
      </c>
      <c r="Q21" s="19">
        <f t="shared" si="2"/>
        <v>0.80127076923076923</v>
      </c>
      <c r="R21" s="8">
        <f t="shared" si="3"/>
        <v>0.40719590159064112</v>
      </c>
    </row>
    <row r="22" spans="1:18" x14ac:dyDescent="0.2">
      <c r="A22" s="16">
        <v>34638</v>
      </c>
      <c r="B22" s="18">
        <v>6.8601599999999996</v>
      </c>
      <c r="C22" s="8">
        <v>2.2591362126245906</v>
      </c>
      <c r="D22" s="8">
        <v>-0.39011703511053636</v>
      </c>
      <c r="E22" s="8">
        <v>2.0332717190388063</v>
      </c>
      <c r="G22" s="8">
        <f t="shared" si="0"/>
        <v>3.6991512564019229</v>
      </c>
      <c r="H22" s="8">
        <f t="shared" si="1"/>
        <v>9.9919762771034915</v>
      </c>
      <c r="Q22" s="19">
        <f t="shared" si="2"/>
        <v>1.7020684615384611</v>
      </c>
      <c r="R22" s="8">
        <f t="shared" si="3"/>
        <v>0.76770887286165168</v>
      </c>
    </row>
    <row r="23" spans="1:18" x14ac:dyDescent="0.2">
      <c r="A23" s="16">
        <v>34668</v>
      </c>
      <c r="B23" s="18">
        <v>1.35802</v>
      </c>
      <c r="C23" s="8">
        <v>-3.6712150747238548</v>
      </c>
      <c r="D23" s="8">
        <v>-3.9164490861618773</v>
      </c>
      <c r="E23" s="8">
        <v>-3.9855072463768071</v>
      </c>
      <c r="G23" s="8">
        <f t="shared" si="0"/>
        <v>-3.420919222204672</v>
      </c>
      <c r="H23" s="8">
        <f t="shared" si="1"/>
        <v>22.838260089526194</v>
      </c>
      <c r="Q23" s="19">
        <f t="shared" si="2"/>
        <v>1.5412792307692307</v>
      </c>
      <c r="R23" s="8">
        <f t="shared" si="3"/>
        <v>0.45927156414767301</v>
      </c>
    </row>
    <row r="24" spans="1:18" x14ac:dyDescent="0.2">
      <c r="A24" s="16">
        <v>34699</v>
      </c>
      <c r="B24" s="18">
        <v>-0.60901000000000005</v>
      </c>
      <c r="C24" s="8">
        <v>1.4502529510961315</v>
      </c>
      <c r="D24" s="8">
        <v>2.5815217391304279</v>
      </c>
      <c r="E24" s="8">
        <v>1.1320754716981227</v>
      </c>
      <c r="G24" s="8">
        <f t="shared" si="0"/>
        <v>1.0735353448078055</v>
      </c>
      <c r="H24" s="8">
        <f t="shared" si="1"/>
        <v>2.8309588373344172</v>
      </c>
      <c r="Q24" s="19">
        <f t="shared" si="2"/>
        <v>1.4944323076923074</v>
      </c>
      <c r="R24" s="8">
        <f t="shared" si="3"/>
        <v>0.59333726440606127</v>
      </c>
    </row>
    <row r="25" spans="1:18" x14ac:dyDescent="0.2">
      <c r="A25" s="16">
        <v>34730</v>
      </c>
      <c r="B25" s="18">
        <v>20.588239999999999</v>
      </c>
      <c r="C25" s="8">
        <v>2.5930851063829863</v>
      </c>
      <c r="D25" s="8">
        <v>-1.0596026490066235</v>
      </c>
      <c r="E25" s="8">
        <v>2.7985074626865574</v>
      </c>
      <c r="G25" s="8">
        <f t="shared" si="0"/>
        <v>4.9869467388443516</v>
      </c>
      <c r="H25" s="8">
        <f t="shared" si="1"/>
        <v>243.40035142058059</v>
      </c>
      <c r="Q25" s="19">
        <f t="shared" si="2"/>
        <v>3.4906292307692306</v>
      </c>
      <c r="R25" s="8">
        <f t="shared" si="3"/>
        <v>0.8737900633254263</v>
      </c>
    </row>
    <row r="26" spans="1:18" x14ac:dyDescent="0.2">
      <c r="A26" s="16">
        <v>34758</v>
      </c>
      <c r="B26" s="18">
        <v>-9.4512199999999993</v>
      </c>
      <c r="C26" s="8">
        <v>3.888528839922234</v>
      </c>
      <c r="D26" s="8">
        <v>3.6144578313253071</v>
      </c>
      <c r="E26" s="8">
        <v>3.8112522686025407</v>
      </c>
      <c r="G26" s="8">
        <f t="shared" si="0"/>
        <v>4.4266728740829251</v>
      </c>
      <c r="H26" s="8">
        <f t="shared" si="1"/>
        <v>192.59591062452162</v>
      </c>
      <c r="Q26" s="19">
        <f t="shared" si="2"/>
        <v>2.8225123076923073</v>
      </c>
      <c r="R26" s="8">
        <f t="shared" si="3"/>
        <v>0.80987752216457254</v>
      </c>
    </row>
    <row r="27" spans="1:18" x14ac:dyDescent="0.2">
      <c r="A27" s="16">
        <v>34789</v>
      </c>
      <c r="B27" s="18">
        <v>1.6835</v>
      </c>
      <c r="C27" s="8">
        <v>2.932002495321262</v>
      </c>
      <c r="D27" s="8">
        <v>2.1963824289405678</v>
      </c>
      <c r="E27" s="8">
        <v>2.7972027972028002</v>
      </c>
      <c r="G27" s="8">
        <f t="shared" si="0"/>
        <v>3.6121821599841053</v>
      </c>
      <c r="H27" s="8">
        <f t="shared" si="1"/>
        <v>3.7198148742409538</v>
      </c>
      <c r="Q27" s="19">
        <f t="shared" si="2"/>
        <v>3.3081376923076919</v>
      </c>
      <c r="R27" s="8">
        <f t="shared" si="3"/>
        <v>1.4129617731368418</v>
      </c>
    </row>
    <row r="28" spans="1:18" x14ac:dyDescent="0.2">
      <c r="A28" s="16">
        <v>34819</v>
      </c>
      <c r="B28" s="18">
        <v>-4.6357600000000003</v>
      </c>
      <c r="C28" s="8">
        <v>2.9393939393939306</v>
      </c>
      <c r="D28" s="8">
        <v>2.2756005056889976</v>
      </c>
      <c r="E28" s="8">
        <v>3.2312925170068092</v>
      </c>
      <c r="G28" s="8">
        <f t="shared" si="0"/>
        <v>4.0818246300564454</v>
      </c>
      <c r="H28" s="8">
        <f t="shared" si="1"/>
        <v>75.996281782196391</v>
      </c>
      <c r="Q28" s="19">
        <f t="shared" si="2"/>
        <v>2.7150461538461537</v>
      </c>
      <c r="R28" s="8">
        <f t="shared" si="3"/>
        <v>1.9899907638226522</v>
      </c>
    </row>
    <row r="29" spans="1:18" x14ac:dyDescent="0.2">
      <c r="A29" s="16">
        <v>34850</v>
      </c>
      <c r="B29" s="18">
        <v>5.0925900000000004</v>
      </c>
      <c r="C29" s="8">
        <v>3.9740947895201773</v>
      </c>
      <c r="D29" s="8">
        <v>1.8541409147095222</v>
      </c>
      <c r="E29" s="8">
        <v>4.4481054365733037</v>
      </c>
      <c r="G29" s="8">
        <f t="shared" si="0"/>
        <v>5.986207690270767</v>
      </c>
      <c r="H29" s="8">
        <f t="shared" si="1"/>
        <v>0.79855257636485988</v>
      </c>
      <c r="Q29" s="19">
        <f t="shared" si="2"/>
        <v>3.0222530769230769</v>
      </c>
      <c r="R29" s="8">
        <f t="shared" si="3"/>
        <v>2.2180013061248864</v>
      </c>
    </row>
    <row r="30" spans="1:18" x14ac:dyDescent="0.2">
      <c r="A30" s="16">
        <v>34880</v>
      </c>
      <c r="B30" s="18">
        <v>3.30396</v>
      </c>
      <c r="C30" s="8">
        <v>2.2933182332955937</v>
      </c>
      <c r="D30" s="8">
        <v>4.854368932038839</v>
      </c>
      <c r="E30" s="8">
        <v>0.7886435331230256</v>
      </c>
      <c r="G30" s="8">
        <f t="shared" si="0"/>
        <v>-0.10568308628912138</v>
      </c>
      <c r="H30" s="8">
        <f t="shared" si="1"/>
        <v>11.625665975879206</v>
      </c>
      <c r="Q30" s="19">
        <f t="shared" si="2"/>
        <v>3.2764038461538458</v>
      </c>
      <c r="R30" s="8">
        <f t="shared" si="3"/>
        <v>1.9728326089237092</v>
      </c>
    </row>
    <row r="31" spans="1:18" x14ac:dyDescent="0.2">
      <c r="A31" s="16">
        <v>34911</v>
      </c>
      <c r="B31" s="18">
        <v>5.5437099999999999</v>
      </c>
      <c r="C31" s="8">
        <v>3.3213396069748047</v>
      </c>
      <c r="D31" s="8">
        <v>5.902777777777775</v>
      </c>
      <c r="E31" s="8">
        <v>3.4428794992175376</v>
      </c>
      <c r="G31" s="8">
        <f t="shared" si="0"/>
        <v>2.7986272085604798</v>
      </c>
      <c r="H31" s="8">
        <f t="shared" si="1"/>
        <v>7.5354795318573879</v>
      </c>
      <c r="Q31" s="19">
        <f t="shared" si="2"/>
        <v>3.7028430769230765</v>
      </c>
      <c r="R31" s="8">
        <f t="shared" si="3"/>
        <v>2.3346947986756703</v>
      </c>
    </row>
    <row r="32" spans="1:18" x14ac:dyDescent="0.2">
      <c r="A32" s="16">
        <v>34942</v>
      </c>
      <c r="B32" s="18">
        <v>3.0303</v>
      </c>
      <c r="C32" s="8">
        <v>0.26788106080899432</v>
      </c>
      <c r="D32" s="8">
        <v>2.0765027322404315</v>
      </c>
      <c r="E32" s="8">
        <v>0.90771558245082617</v>
      </c>
      <c r="G32" s="8">
        <f t="shared" si="0"/>
        <v>0.69560157932601663</v>
      </c>
      <c r="H32" s="8">
        <f t="shared" si="1"/>
        <v>5.4508167154975915</v>
      </c>
      <c r="Q32" s="19">
        <f t="shared" si="2"/>
        <v>2.2637023076923075</v>
      </c>
      <c r="R32" s="8">
        <f t="shared" si="3"/>
        <v>2.016530888367134</v>
      </c>
    </row>
    <row r="33" spans="1:18" x14ac:dyDescent="0.2">
      <c r="A33" s="16">
        <v>34972</v>
      </c>
      <c r="B33" s="18">
        <v>15.294119999999999</v>
      </c>
      <c r="C33" s="8">
        <v>4.1944963932674328</v>
      </c>
      <c r="D33" s="8">
        <v>1.7130620985010721</v>
      </c>
      <c r="E33" s="8">
        <v>3.4482758620689715</v>
      </c>
      <c r="G33" s="8">
        <f t="shared" si="0"/>
        <v>4.9552920946664711</v>
      </c>
      <c r="H33" s="8">
        <f t="shared" si="1"/>
        <v>106.89136245610325</v>
      </c>
      <c r="Q33" s="19">
        <f t="shared" si="2"/>
        <v>3.6364053846153843</v>
      </c>
      <c r="R33" s="8">
        <f t="shared" si="3"/>
        <v>2.2126844370846404</v>
      </c>
    </row>
    <row r="34" spans="1:18" x14ac:dyDescent="0.2">
      <c r="A34" s="16">
        <v>35003</v>
      </c>
      <c r="B34" s="18">
        <v>0.34014</v>
      </c>
      <c r="C34" s="8">
        <v>-0.35897435897436214</v>
      </c>
      <c r="D34" s="8">
        <v>-4.3157894736842115</v>
      </c>
      <c r="E34" s="8">
        <v>-1.5942028985507291</v>
      </c>
      <c r="G34" s="8">
        <f t="shared" si="0"/>
        <v>0.50206786604729614</v>
      </c>
      <c r="H34" s="8">
        <f t="shared" si="1"/>
        <v>2.6220633802631083E-2</v>
      </c>
      <c r="Q34" s="19">
        <f t="shared" si="2"/>
        <v>3.7229807692307686</v>
      </c>
      <c r="R34" s="8">
        <f t="shared" si="3"/>
        <v>2.5608851641965225</v>
      </c>
    </row>
    <row r="35" spans="1:18" x14ac:dyDescent="0.2">
      <c r="A35" s="16">
        <v>35033</v>
      </c>
      <c r="B35" s="18">
        <v>6.1017000000000001</v>
      </c>
      <c r="C35" s="8">
        <v>4.3746783324755567</v>
      </c>
      <c r="D35" s="8">
        <v>3.9603960396039541</v>
      </c>
      <c r="E35" s="8">
        <v>5.3019145802651009</v>
      </c>
      <c r="G35" s="8">
        <f t="shared" si="0"/>
        <v>6.1409103667040297</v>
      </c>
      <c r="H35" s="8">
        <f t="shared" si="1"/>
        <v>1.5374528570644694E-3</v>
      </c>
      <c r="Q35" s="19">
        <f t="shared" si="2"/>
        <v>3.6646376923076924</v>
      </c>
      <c r="R35" s="8">
        <f t="shared" si="3"/>
        <v>2.748712788065915</v>
      </c>
    </row>
    <row r="36" spans="1:18" x14ac:dyDescent="0.2">
      <c r="A36" s="16">
        <v>35064</v>
      </c>
      <c r="B36" s="18">
        <v>2.5559099999999999</v>
      </c>
      <c r="C36" s="8">
        <v>1.9477317554240647</v>
      </c>
      <c r="D36" s="8">
        <v>2.8571428571428714</v>
      </c>
      <c r="E36" s="8">
        <v>2.7972027972027873</v>
      </c>
      <c r="G36" s="8">
        <f t="shared" si="0"/>
        <v>3.025172992041032</v>
      </c>
      <c r="H36" s="8">
        <f t="shared" si="1"/>
        <v>0.2202077556993017</v>
      </c>
      <c r="Q36" s="19">
        <f t="shared" si="2"/>
        <v>3.7567830769230763</v>
      </c>
      <c r="R36" s="8">
        <f t="shared" si="3"/>
        <v>3.244566035315585</v>
      </c>
    </row>
    <row r="37" spans="1:18" x14ac:dyDescent="0.2">
      <c r="A37" s="16">
        <v>35095</v>
      </c>
      <c r="B37" s="18">
        <v>-0.62304999999999999</v>
      </c>
      <c r="C37" s="8">
        <v>3.3857315598548876</v>
      </c>
      <c r="D37" s="8">
        <v>0.10288065843621179</v>
      </c>
      <c r="E37" s="8">
        <v>2.8571428571428568</v>
      </c>
      <c r="G37" s="8">
        <f t="shared" si="0"/>
        <v>4.7612918271346807</v>
      </c>
      <c r="H37" s="8">
        <f t="shared" si="1"/>
        <v>28.991136911432033</v>
      </c>
      <c r="Q37" s="19">
        <f t="shared" si="2"/>
        <v>3.7557030769230768</v>
      </c>
      <c r="R37" s="8">
        <f t="shared" si="3"/>
        <v>3.5282396108791905</v>
      </c>
    </row>
    <row r="38" spans="1:18" x14ac:dyDescent="0.2">
      <c r="A38" s="16">
        <v>35124</v>
      </c>
      <c r="B38" s="18">
        <v>11.285270000000001</v>
      </c>
      <c r="C38" s="8">
        <v>0.91228070175439768</v>
      </c>
      <c r="D38" s="8">
        <v>3.4943473792394637</v>
      </c>
      <c r="E38" s="8">
        <v>0.9259259259259297</v>
      </c>
      <c r="G38" s="8">
        <f t="shared" si="0"/>
        <v>0.26418595450134474</v>
      </c>
      <c r="H38" s="8">
        <f t="shared" si="1"/>
        <v>121.46429353794501</v>
      </c>
      <c r="Q38" s="19">
        <f t="shared" si="2"/>
        <v>3.0400900000000011</v>
      </c>
      <c r="R38" s="8">
        <f t="shared" si="3"/>
        <v>3.1649503197758824</v>
      </c>
    </row>
    <row r="39" spans="1:18" x14ac:dyDescent="0.2">
      <c r="A39" s="16">
        <v>35155</v>
      </c>
      <c r="B39" s="18">
        <v>-4.6478900000000003</v>
      </c>
      <c r="C39" s="8">
        <v>0.99675475197031904</v>
      </c>
      <c r="D39" s="8">
        <v>1.8867924528301838</v>
      </c>
      <c r="E39" s="8">
        <v>2.3591087811271261</v>
      </c>
      <c r="G39" s="8">
        <f t="shared" si="0"/>
        <v>2.6776178189247881</v>
      </c>
      <c r="H39" s="8">
        <f t="shared" si="1"/>
        <v>53.663064805128208</v>
      </c>
      <c r="Q39" s="19">
        <f t="shared" si="2"/>
        <v>3.4095769230769233</v>
      </c>
      <c r="R39" s="8">
        <f t="shared" si="3"/>
        <v>3.0304076232252561</v>
      </c>
    </row>
    <row r="40" spans="1:18" x14ac:dyDescent="0.2">
      <c r="A40" s="16">
        <v>35185</v>
      </c>
      <c r="B40" s="18">
        <v>-1.0339700000000001</v>
      </c>
      <c r="C40" s="8">
        <v>1.4459490475097647</v>
      </c>
      <c r="D40" s="8">
        <v>5.5555555555555589</v>
      </c>
      <c r="E40" s="8">
        <v>1.0243277848911663</v>
      </c>
      <c r="G40" s="8">
        <f t="shared" si="0"/>
        <v>-0.39762748988671115</v>
      </c>
      <c r="H40" s="8">
        <f t="shared" si="1"/>
        <v>0.4049317901772812</v>
      </c>
      <c r="Q40" s="19">
        <f t="shared" si="2"/>
        <v>3.200540769230769</v>
      </c>
      <c r="R40" s="8">
        <f t="shared" si="3"/>
        <v>2.7219607270813477</v>
      </c>
    </row>
    <row r="41" spans="1:18" x14ac:dyDescent="0.2">
      <c r="A41" s="16">
        <v>35216</v>
      </c>
      <c r="B41" s="18">
        <v>-8.9552200000000006</v>
      </c>
      <c r="C41" s="8">
        <v>2.5339366515837014</v>
      </c>
      <c r="D41" s="8">
        <v>3.8781163434903037</v>
      </c>
      <c r="E41" s="8">
        <v>1.5209125475285186</v>
      </c>
      <c r="G41" s="8">
        <f t="shared" si="0"/>
        <v>1.2552948336813594</v>
      </c>
      <c r="H41" s="8">
        <f t="shared" si="1"/>
        <v>104.25461316882709</v>
      </c>
      <c r="Q41" s="19">
        <f t="shared" si="2"/>
        <v>2.8682746153846157</v>
      </c>
      <c r="R41" s="8">
        <f t="shared" si="3"/>
        <v>2.5045353581294174</v>
      </c>
    </row>
    <row r="42" spans="1:18" x14ac:dyDescent="0.2">
      <c r="A42" s="16">
        <v>35246</v>
      </c>
      <c r="B42" s="18">
        <v>0.65573999999999999</v>
      </c>
      <c r="C42" s="8">
        <v>0.39717563989407623</v>
      </c>
      <c r="D42" s="8">
        <v>-3.8222222222222197</v>
      </c>
      <c r="E42" s="8">
        <v>-0.49937578027465712</v>
      </c>
      <c r="G42" s="8">
        <f t="shared" si="0"/>
        <v>1.7696461331386595</v>
      </c>
      <c r="H42" s="8">
        <f t="shared" si="1"/>
        <v>1.2407868734439209</v>
      </c>
      <c r="Q42" s="19">
        <f t="shared" si="2"/>
        <v>2.5269784615384618</v>
      </c>
      <c r="R42" s="8">
        <f t="shared" si="3"/>
        <v>2.1801844691192551</v>
      </c>
    </row>
    <row r="43" spans="1:18" x14ac:dyDescent="0.2">
      <c r="A43" s="16">
        <v>35277</v>
      </c>
      <c r="B43" s="18">
        <v>0.65146999999999999</v>
      </c>
      <c r="C43" s="8">
        <v>-4.4175824175824108</v>
      </c>
      <c r="D43" s="8">
        <v>-8.4103512014787434</v>
      </c>
      <c r="E43" s="8">
        <v>-4.2659974905897098</v>
      </c>
      <c r="G43" s="8">
        <f t="shared" si="0"/>
        <v>-1.9323444292256902</v>
      </c>
      <c r="H43" s="8">
        <f t="shared" si="1"/>
        <v>6.6760970046748778</v>
      </c>
      <c r="Q43" s="19">
        <f t="shared" si="2"/>
        <v>2.3229407692307698</v>
      </c>
      <c r="R43" s="8">
        <f t="shared" si="3"/>
        <v>2.0396720581241348</v>
      </c>
    </row>
    <row r="44" spans="1:18" x14ac:dyDescent="0.2">
      <c r="A44" s="16">
        <v>35308</v>
      </c>
      <c r="B44" s="18">
        <v>1.2945</v>
      </c>
      <c r="C44" s="8">
        <v>2.0924350425385096</v>
      </c>
      <c r="D44" s="8">
        <v>5.9535822401614515</v>
      </c>
      <c r="E44" s="8">
        <v>2.7522935779816509</v>
      </c>
      <c r="G44" s="8">
        <f t="shared" si="0"/>
        <v>1.6151396182427813</v>
      </c>
      <c r="H44" s="8">
        <f t="shared" si="1"/>
        <v>0.10280976478687653</v>
      </c>
      <c r="Q44" s="19">
        <f t="shared" si="2"/>
        <v>1.9960784615384619</v>
      </c>
      <c r="R44" s="8">
        <f t="shared" si="3"/>
        <v>1.9486345511766197</v>
      </c>
    </row>
    <row r="45" spans="1:18" x14ac:dyDescent="0.2">
      <c r="A45" s="16">
        <v>35338</v>
      </c>
      <c r="B45" s="18">
        <v>2.7156500000000001</v>
      </c>
      <c r="C45" s="8">
        <v>5.608108108108123</v>
      </c>
      <c r="D45" s="8">
        <v>3.8095238095238129</v>
      </c>
      <c r="E45" s="8">
        <v>4.209183673469389</v>
      </c>
      <c r="G45" s="8">
        <f t="shared" si="0"/>
        <v>5.303316902738116</v>
      </c>
      <c r="H45" s="8">
        <f t="shared" si="1"/>
        <v>6.696019999526273</v>
      </c>
      <c r="Q45" s="19">
        <f t="shared" si="2"/>
        <v>1.9718746153846154</v>
      </c>
      <c r="R45" s="8">
        <f t="shared" si="3"/>
        <v>2.3030741914390891</v>
      </c>
    </row>
    <row r="46" spans="1:18" x14ac:dyDescent="0.2">
      <c r="A46" s="16">
        <v>35369</v>
      </c>
      <c r="B46" s="18">
        <v>0.77759999999999996</v>
      </c>
      <c r="C46" s="8">
        <v>2.7511196417146389</v>
      </c>
      <c r="D46" s="8">
        <v>-1.4678899082568819</v>
      </c>
      <c r="E46" s="8">
        <v>3.4271725826193311</v>
      </c>
      <c r="G46" s="8">
        <f t="shared" si="0"/>
        <v>5.946765269249072</v>
      </c>
      <c r="H46" s="8">
        <f t="shared" si="1"/>
        <v>26.720269580810836</v>
      </c>
      <c r="Q46" s="19">
        <f t="shared" si="2"/>
        <v>0.85521923076923079</v>
      </c>
      <c r="R46" s="8">
        <f t="shared" si="3"/>
        <v>2.3793413587146737</v>
      </c>
    </row>
    <row r="47" spans="1:18" x14ac:dyDescent="0.2">
      <c r="A47" s="16">
        <v>35399</v>
      </c>
      <c r="B47" s="18">
        <v>2.4691399999999999</v>
      </c>
      <c r="C47" s="8">
        <v>7.5550020755500213</v>
      </c>
      <c r="D47" s="8">
        <v>4.376163873370583</v>
      </c>
      <c r="E47" s="8">
        <v>7.692307692307697</v>
      </c>
      <c r="G47" s="8">
        <f t="shared" si="0"/>
        <v>9.6555926151687288</v>
      </c>
      <c r="H47" s="8">
        <f t="shared" si="1"/>
        <v>51.645101190065468</v>
      </c>
      <c r="Q47" s="19">
        <f t="shared" si="2"/>
        <v>1.0189884615384617</v>
      </c>
      <c r="R47" s="8">
        <f t="shared" si="3"/>
        <v>3.08345864710863</v>
      </c>
    </row>
    <row r="48" spans="1:18" x14ac:dyDescent="0.2">
      <c r="A48" s="16">
        <v>35430</v>
      </c>
      <c r="B48" s="18">
        <v>2.7108400000000001</v>
      </c>
      <c r="C48" s="8">
        <v>-1.9683519876495637</v>
      </c>
      <c r="D48" s="8">
        <v>2.408563782337195</v>
      </c>
      <c r="E48" s="8">
        <v>-1.6483516483516523</v>
      </c>
      <c r="G48" s="8">
        <f t="shared" si="0"/>
        <v>-3.0729456723514419</v>
      </c>
      <c r="H48" s="8">
        <f t="shared" si="1"/>
        <v>33.452176703697823</v>
      </c>
      <c r="Q48" s="19">
        <f t="shared" si="2"/>
        <v>0.75815307692307676</v>
      </c>
      <c r="R48" s="8">
        <f t="shared" si="3"/>
        <v>2.3747004902582094</v>
      </c>
    </row>
    <row r="49" spans="1:18" x14ac:dyDescent="0.2">
      <c r="A49" s="16">
        <v>35461</v>
      </c>
      <c r="B49" s="18">
        <v>2.0527899999999999</v>
      </c>
      <c r="C49" s="8">
        <v>6.2401574803149673</v>
      </c>
      <c r="D49" s="8">
        <v>2.2648083623693358</v>
      </c>
      <c r="E49" s="8">
        <v>4.5810055865921813</v>
      </c>
      <c r="G49" s="8">
        <f t="shared" si="0"/>
        <v>6.6180650595056321</v>
      </c>
      <c r="H49" s="8">
        <f t="shared" si="1"/>
        <v>20.841736368944154</v>
      </c>
      <c r="Q49" s="19">
        <f t="shared" si="2"/>
        <v>0.71945153846153842</v>
      </c>
      <c r="R49" s="8">
        <f t="shared" si="3"/>
        <v>2.6510768031401009</v>
      </c>
    </row>
    <row r="50" spans="1:18" x14ac:dyDescent="0.2">
      <c r="A50" s="16">
        <v>35489</v>
      </c>
      <c r="B50" s="18">
        <v>2.0114899999999998</v>
      </c>
      <c r="C50" s="8">
        <v>0.79673892903464605</v>
      </c>
      <c r="D50" s="8">
        <v>-2.4701873935264134</v>
      </c>
      <c r="E50" s="8">
        <v>0.74786324786325098</v>
      </c>
      <c r="G50" s="8">
        <f t="shared" si="0"/>
        <v>2.7212990824302299</v>
      </c>
      <c r="H50" s="8">
        <f t="shared" si="1"/>
        <v>0.50382893350044522</v>
      </c>
      <c r="Q50" s="19">
        <f t="shared" si="2"/>
        <v>0.92210846153846149</v>
      </c>
      <c r="R50" s="8">
        <f t="shared" si="3"/>
        <v>2.4941542843166826</v>
      </c>
    </row>
    <row r="51" spans="1:18" x14ac:dyDescent="0.2">
      <c r="A51" s="16">
        <v>35520</v>
      </c>
      <c r="B51" s="18">
        <v>1.97183</v>
      </c>
      <c r="C51" s="8">
        <v>-4.1360294117647083</v>
      </c>
      <c r="D51" s="8">
        <v>-4.716157205240167</v>
      </c>
      <c r="E51" s="8">
        <v>-3.4994697773064694</v>
      </c>
      <c r="G51" s="8">
        <f t="shared" si="0"/>
        <v>-2.6318195626461112</v>
      </c>
      <c r="H51" s="8">
        <f t="shared" si="1"/>
        <v>21.19358929565173</v>
      </c>
      <c r="Q51" s="19">
        <f t="shared" si="2"/>
        <v>0.20568999999999976</v>
      </c>
      <c r="R51" s="8">
        <f t="shared" si="3"/>
        <v>2.2713846291514939</v>
      </c>
    </row>
    <row r="52" spans="1:18" x14ac:dyDescent="0.2">
      <c r="A52" s="16">
        <v>35550</v>
      </c>
      <c r="B52" s="18">
        <v>4.9723800000000002</v>
      </c>
      <c r="C52" s="8">
        <v>5.9443911792905091</v>
      </c>
      <c r="D52" s="8">
        <v>0.3666361136571874</v>
      </c>
      <c r="E52" s="8">
        <v>3.736263736263735</v>
      </c>
      <c r="G52" s="8">
        <f t="shared" si="0"/>
        <v>6.4104618968763756</v>
      </c>
      <c r="H52" s="8">
        <f t="shared" si="1"/>
        <v>2.0680795421235536</v>
      </c>
      <c r="Q52" s="19">
        <f t="shared" si="2"/>
        <v>0.94571076923076913</v>
      </c>
      <c r="R52" s="8">
        <f t="shared" si="3"/>
        <v>2.5585264813016151</v>
      </c>
    </row>
    <row r="53" spans="1:18" x14ac:dyDescent="0.2">
      <c r="A53" s="16">
        <v>35581</v>
      </c>
      <c r="B53" s="18">
        <v>13.1579</v>
      </c>
      <c r="C53" s="8">
        <v>6.0995475113122088</v>
      </c>
      <c r="D53" s="8">
        <v>11.050228310502291</v>
      </c>
      <c r="E53" s="8">
        <v>6.2499999999999982</v>
      </c>
      <c r="G53" s="8">
        <f t="shared" si="0"/>
        <v>4.538893087576815</v>
      </c>
      <c r="H53" s="8">
        <f t="shared" si="1"/>
        <v>74.287280156398637</v>
      </c>
      <c r="Q53" s="19">
        <f t="shared" si="2"/>
        <v>2.0373930769230766</v>
      </c>
      <c r="R53" s="8">
        <f t="shared" si="3"/>
        <v>2.9382588334141948</v>
      </c>
    </row>
    <row r="54" spans="1:18" x14ac:dyDescent="0.2">
      <c r="A54" s="16">
        <v>35611</v>
      </c>
      <c r="B54" s="18">
        <v>9.7674400000000006</v>
      </c>
      <c r="C54" s="8">
        <v>4.4353462981917557</v>
      </c>
      <c r="D54" s="8">
        <v>5.2631578947368469</v>
      </c>
      <c r="E54" s="8">
        <v>3.888334995014961</v>
      </c>
      <c r="G54" s="8">
        <f t="shared" si="0"/>
        <v>3.9305433830461505</v>
      </c>
      <c r="H54" s="8">
        <f t="shared" si="1"/>
        <v>34.069362117007302</v>
      </c>
      <c r="Q54" s="19">
        <f t="shared" si="2"/>
        <v>3.4775976923076923</v>
      </c>
      <c r="R54" s="8">
        <f t="shared" si="3"/>
        <v>3.1440471833653323</v>
      </c>
    </row>
    <row r="55" spans="1:18" x14ac:dyDescent="0.2">
      <c r="A55" s="16">
        <v>35642</v>
      </c>
      <c r="B55" s="18">
        <v>0</v>
      </c>
      <c r="C55" s="8">
        <v>7.9712512250898371</v>
      </c>
      <c r="D55" s="8">
        <v>5.3906249999999964</v>
      </c>
      <c r="E55" s="8">
        <v>7.9654510556621885</v>
      </c>
      <c r="G55" s="8">
        <f t="shared" si="0"/>
        <v>9.6353832825019072</v>
      </c>
      <c r="H55" s="8">
        <f t="shared" si="1"/>
        <v>92.840611000717232</v>
      </c>
      <c r="Q55" s="19">
        <f t="shared" si="2"/>
        <v>3.4271561538461537</v>
      </c>
      <c r="R55" s="8">
        <f t="shared" si="3"/>
        <v>3.7491038871625051</v>
      </c>
    </row>
    <row r="56" spans="1:18" x14ac:dyDescent="0.2">
      <c r="A56" s="16">
        <v>35673</v>
      </c>
      <c r="B56" s="18">
        <v>-12.076269999999999</v>
      </c>
      <c r="C56" s="8">
        <v>-5.6127080181542999</v>
      </c>
      <c r="D56" s="8">
        <v>2.2979985174203148</v>
      </c>
      <c r="E56" s="8">
        <v>-4.5333333333333314</v>
      </c>
      <c r="G56" s="8">
        <f t="shared" si="0"/>
        <v>-7.434966830293865</v>
      </c>
      <c r="H56" s="8">
        <f t="shared" si="1"/>
        <v>21.541695113124209</v>
      </c>
      <c r="Q56" s="19">
        <f t="shared" si="2"/>
        <v>2.4480992307692309</v>
      </c>
      <c r="R56" s="8">
        <f t="shared" si="3"/>
        <v>3.3258252409264912</v>
      </c>
    </row>
    <row r="57" spans="1:18" x14ac:dyDescent="0.2">
      <c r="A57" s="16">
        <v>35703</v>
      </c>
      <c r="B57" s="18">
        <v>7.95181</v>
      </c>
      <c r="C57" s="8">
        <v>5.4656194903029309</v>
      </c>
      <c r="D57" s="8">
        <v>7.2463768115942031</v>
      </c>
      <c r="E57" s="8">
        <v>5.8659217877094871</v>
      </c>
      <c r="G57" s="8">
        <f t="shared" si="0"/>
        <v>5.628216569832194</v>
      </c>
      <c r="H57" s="8">
        <f t="shared" si="1"/>
        <v>5.3990864287189915</v>
      </c>
      <c r="Q57" s="19">
        <f t="shared" si="2"/>
        <v>2.9602000000000004</v>
      </c>
      <c r="R57" s="8">
        <f t="shared" si="3"/>
        <v>3.6345234679718308</v>
      </c>
    </row>
    <row r="58" spans="1:18" x14ac:dyDescent="0.2">
      <c r="A58" s="16">
        <v>35734</v>
      </c>
      <c r="B58" s="18">
        <v>-2.4553600000000002</v>
      </c>
      <c r="C58" s="8">
        <v>-3.3434650455926973</v>
      </c>
      <c r="D58" s="8">
        <v>-4.4594594594594605</v>
      </c>
      <c r="E58" s="8">
        <v>-3.7818821459982388</v>
      </c>
      <c r="G58" s="8">
        <f t="shared" si="0"/>
        <v>-2.843293332302482</v>
      </c>
      <c r="H58" s="8">
        <f t="shared" si="1"/>
        <v>0.1504922703113078</v>
      </c>
      <c r="Q58" s="19">
        <f t="shared" si="2"/>
        <v>2.56243</v>
      </c>
      <c r="R58" s="8">
        <f t="shared" si="3"/>
        <v>3.0078611421994768</v>
      </c>
    </row>
    <row r="59" spans="1:18" x14ac:dyDescent="0.2">
      <c r="A59" s="16">
        <v>35764</v>
      </c>
      <c r="B59" s="18">
        <v>3.66133</v>
      </c>
      <c r="C59" s="8">
        <v>4.591194968553447</v>
      </c>
      <c r="D59" s="8">
        <v>-0.49504950495049704</v>
      </c>
      <c r="E59" s="8">
        <v>3.8391224862888476</v>
      </c>
      <c r="G59" s="8">
        <f t="shared" si="0"/>
        <v>6.523203201402227</v>
      </c>
      <c r="H59" s="8">
        <f t="shared" si="1"/>
        <v>8.1903182209042313</v>
      </c>
      <c r="Q59" s="19">
        <f t="shared" si="2"/>
        <v>2.7842553846153848</v>
      </c>
      <c r="R59" s="8">
        <f t="shared" si="3"/>
        <v>3.0522025215958735</v>
      </c>
    </row>
    <row r="60" spans="1:18" x14ac:dyDescent="0.2">
      <c r="A60" s="16">
        <v>35795</v>
      </c>
      <c r="B60" s="18">
        <v>1.54525</v>
      </c>
      <c r="C60" s="8">
        <v>1.7137702946482314</v>
      </c>
      <c r="D60" s="8">
        <v>1.634683724235966</v>
      </c>
      <c r="E60" s="8">
        <v>2.200704225352113</v>
      </c>
      <c r="G60" s="8">
        <f t="shared" si="0"/>
        <v>2.8179066237514356</v>
      </c>
      <c r="H60" s="8">
        <f t="shared" si="1"/>
        <v>1.6196548819784031</v>
      </c>
      <c r="Q60" s="19">
        <f t="shared" si="2"/>
        <v>2.7131869230769232</v>
      </c>
      <c r="R60" s="8">
        <f t="shared" si="3"/>
        <v>2.5262266761022354</v>
      </c>
    </row>
    <row r="61" spans="1:18" x14ac:dyDescent="0.2">
      <c r="A61" s="16">
        <v>35826</v>
      </c>
      <c r="B61" s="18">
        <v>9.3478300000000001</v>
      </c>
      <c r="C61" s="8">
        <v>1.1084835944427995</v>
      </c>
      <c r="D61" s="8">
        <v>-1.6083916083916114</v>
      </c>
      <c r="E61" s="8">
        <v>-1.2919896640826751</v>
      </c>
      <c r="G61" s="8">
        <f t="shared" si="0"/>
        <v>5.7737263552210871E-2</v>
      </c>
      <c r="H61" s="8">
        <f t="shared" si="1"/>
        <v>86.305823051799976</v>
      </c>
      <c r="Q61" s="19">
        <f t="shared" si="2"/>
        <v>3.223724615384616</v>
      </c>
      <c r="R61" s="8">
        <f t="shared" si="3"/>
        <v>2.7670484404025162</v>
      </c>
    </row>
    <row r="62" spans="1:18" x14ac:dyDescent="0.2">
      <c r="A62" s="16">
        <v>35854</v>
      </c>
      <c r="B62" s="18">
        <v>10.93439</v>
      </c>
      <c r="C62" s="8">
        <v>7.1919310042391382</v>
      </c>
      <c r="D62" s="8">
        <v>7.5337597725657455</v>
      </c>
      <c r="E62" s="8">
        <v>7.5916230366492075</v>
      </c>
      <c r="G62" s="8">
        <f t="shared" si="0"/>
        <v>8.0045605755696876</v>
      </c>
      <c r="H62" s="8">
        <f t="shared" si="1"/>
        <v>8.5839004562576591</v>
      </c>
      <c r="Q62" s="19">
        <f t="shared" si="2"/>
        <v>3.9069246153846153</v>
      </c>
      <c r="R62" s="8">
        <f t="shared" si="3"/>
        <v>2.8737019416382137</v>
      </c>
    </row>
    <row r="63" spans="1:18" x14ac:dyDescent="0.2">
      <c r="A63" s="16">
        <v>35885</v>
      </c>
      <c r="B63" s="18">
        <v>20.430109999999999</v>
      </c>
      <c r="C63" s="8">
        <v>5.1002318287194814</v>
      </c>
      <c r="D63" s="8">
        <v>4.0978189028420307</v>
      </c>
      <c r="E63" s="8">
        <v>4.9472830494728264</v>
      </c>
      <c r="G63" s="8">
        <f t="shared" si="0"/>
        <v>5.8800228312582403</v>
      </c>
      <c r="H63" s="8">
        <f t="shared" si="1"/>
        <v>211.70503661798355</v>
      </c>
      <c r="Q63" s="19">
        <f t="shared" si="2"/>
        <v>5.3237415384615385</v>
      </c>
      <c r="R63" s="8">
        <f t="shared" si="3"/>
        <v>3.1166806915480603</v>
      </c>
    </row>
    <row r="64" spans="1:18" x14ac:dyDescent="0.2">
      <c r="A64" s="16">
        <v>35915</v>
      </c>
      <c r="B64" s="18">
        <v>2.0833300000000001</v>
      </c>
      <c r="C64" s="8">
        <v>1.0120669521214598</v>
      </c>
      <c r="D64" s="8">
        <v>0.50793650793650835</v>
      </c>
      <c r="E64" s="8">
        <v>1.2364760432766626</v>
      </c>
      <c r="G64" s="8">
        <f t="shared" si="0"/>
        <v>2.0040413007501563</v>
      </c>
      <c r="H64" s="8">
        <f t="shared" si="1"/>
        <v>6.2866978287321853E-3</v>
      </c>
      <c r="Q64" s="19">
        <f t="shared" si="2"/>
        <v>5.3323184615384616</v>
      </c>
      <c r="R64" s="8">
        <f t="shared" si="3"/>
        <v>3.4732853733477729</v>
      </c>
    </row>
    <row r="65" spans="1:18" x14ac:dyDescent="0.2">
      <c r="A65" s="16">
        <v>35946</v>
      </c>
      <c r="B65" s="18">
        <v>3.0612200000000001</v>
      </c>
      <c r="C65" s="8">
        <v>-1.7469492614001325</v>
      </c>
      <c r="D65" s="8">
        <v>-5.369551484523055</v>
      </c>
      <c r="E65" s="8">
        <v>-1.4503816793893094</v>
      </c>
      <c r="G65" s="8">
        <f t="shared" si="0"/>
        <v>0.73898451127997666</v>
      </c>
      <c r="H65" s="8">
        <f t="shared" si="1"/>
        <v>5.3927776650707271</v>
      </c>
      <c r="Q65" s="19">
        <f t="shared" si="2"/>
        <v>5.1853061538461542</v>
      </c>
      <c r="R65" s="8">
        <f t="shared" si="3"/>
        <v>3.0370178821480498</v>
      </c>
    </row>
    <row r="66" spans="1:18" x14ac:dyDescent="0.2">
      <c r="A66" s="16">
        <v>35976</v>
      </c>
      <c r="B66" s="18">
        <v>10.75672</v>
      </c>
      <c r="C66" s="8">
        <v>4.0789645705320954</v>
      </c>
      <c r="D66" s="8">
        <v>-0.13351134846461665</v>
      </c>
      <c r="E66" s="8">
        <v>0.77459333849728618</v>
      </c>
      <c r="G66" s="8">
        <f t="shared" si="0"/>
        <v>2.6565662804524179</v>
      </c>
      <c r="H66" s="8">
        <f t="shared" si="1"/>
        <v>65.61249028030052</v>
      </c>
      <c r="Q66" s="19">
        <f t="shared" si="2"/>
        <v>5.0005999999999995</v>
      </c>
      <c r="R66" s="8">
        <f t="shared" si="3"/>
        <v>2.8922235123692506</v>
      </c>
    </row>
    <row r="67" spans="1:18" x14ac:dyDescent="0.2">
      <c r="A67" s="16">
        <v>36007</v>
      </c>
      <c r="B67" s="18">
        <v>-10.471869999999999</v>
      </c>
      <c r="C67" s="8">
        <v>-1.0551438261524937</v>
      </c>
      <c r="D67" s="8">
        <v>-8.021390374331558</v>
      </c>
      <c r="E67" s="8">
        <v>-2.1521906225979968</v>
      </c>
      <c r="G67" s="8">
        <f t="shared" si="0"/>
        <v>1.3270959349093863</v>
      </c>
      <c r="H67" s="8">
        <f t="shared" si="1"/>
        <v>139.21559713315213</v>
      </c>
      <c r="Q67" s="19">
        <f t="shared" si="2"/>
        <v>3.44373</v>
      </c>
      <c r="R67" s="8">
        <f t="shared" si="3"/>
        <v>2.6919583240510381</v>
      </c>
    </row>
    <row r="68" spans="1:18" x14ac:dyDescent="0.2">
      <c r="A68" s="16">
        <v>36038</v>
      </c>
      <c r="B68" s="18">
        <v>-13.70088</v>
      </c>
      <c r="C68" s="8">
        <v>-14.472514916846501</v>
      </c>
      <c r="D68" s="8">
        <v>-19.258720930232563</v>
      </c>
      <c r="E68" s="8">
        <v>-16.103692065985864</v>
      </c>
      <c r="G68" s="8">
        <f t="shared" si="0"/>
        <v>-13.695470844307801</v>
      </c>
      <c r="H68" s="8">
        <f t="shared" si="1"/>
        <v>2.9258965302447849E-5</v>
      </c>
      <c r="Q68" s="19">
        <f t="shared" si="2"/>
        <v>2.3898161538461542</v>
      </c>
      <c r="R68" s="8">
        <f t="shared" si="3"/>
        <v>0.89727723737336795</v>
      </c>
    </row>
    <row r="69" spans="1:18" x14ac:dyDescent="0.2">
      <c r="A69" s="16">
        <v>36068</v>
      </c>
      <c r="B69" s="18">
        <v>-1.4876</v>
      </c>
      <c r="C69" s="8">
        <v>6.4123497105536442</v>
      </c>
      <c r="D69" s="8">
        <v>7.5607560756075598</v>
      </c>
      <c r="E69" s="8">
        <v>6.0861423220973823</v>
      </c>
      <c r="G69" s="8">
        <f t="shared" ref="G69:G132" si="4">$L$5+$L$6*C69+$L$7*D69+$L$8*E69</f>
        <v>6.018571589348924</v>
      </c>
      <c r="H69" s="8">
        <f t="shared" ref="H69:H132" si="5">(B69-G69)^2</f>
        <v>56.342611928748944</v>
      </c>
      <c r="Q69" s="19">
        <f t="shared" si="2"/>
        <v>3.2043292307692304</v>
      </c>
      <c r="R69" s="8">
        <f t="shared" si="3"/>
        <v>1.9321648081151208</v>
      </c>
    </row>
    <row r="70" spans="1:18" x14ac:dyDescent="0.2">
      <c r="A70" s="16">
        <v>36099</v>
      </c>
      <c r="B70" s="18">
        <v>8.2214799999999997</v>
      </c>
      <c r="C70" s="8">
        <v>8.1601339098898116</v>
      </c>
      <c r="D70" s="8">
        <v>4.1841004184100425</v>
      </c>
      <c r="E70" s="8">
        <v>7.8552515445719377</v>
      </c>
      <c r="G70" s="8">
        <f t="shared" si="4"/>
        <v>10.108554159033813</v>
      </c>
      <c r="H70" s="8">
        <f t="shared" si="5"/>
        <v>3.5610488816931758</v>
      </c>
      <c r="Q70" s="19">
        <f t="shared" si="2"/>
        <v>3.2250730769230769</v>
      </c>
      <c r="R70" s="8">
        <f t="shared" si="3"/>
        <v>2.2768061611306303</v>
      </c>
    </row>
    <row r="71" spans="1:18" x14ac:dyDescent="0.2">
      <c r="A71" s="16">
        <v>36129</v>
      </c>
      <c r="B71" s="18">
        <v>5.2713200000000002</v>
      </c>
      <c r="C71" s="8">
        <v>6.0742842403920472</v>
      </c>
      <c r="D71" s="8">
        <v>5.3012048192771095</v>
      </c>
      <c r="E71" s="8">
        <v>5.2373158756137377</v>
      </c>
      <c r="G71" s="8">
        <f t="shared" si="4"/>
        <v>5.9572774585561437</v>
      </c>
      <c r="H71" s="8">
        <f t="shared" si="5"/>
        <v>0.47053763494880324</v>
      </c>
      <c r="Q71" s="19">
        <f t="shared" si="2"/>
        <v>3.8194330769230769</v>
      </c>
      <c r="R71" s="8">
        <f t="shared" si="3"/>
        <v>2.9537731450428319</v>
      </c>
    </row>
    <row r="72" spans="1:18" x14ac:dyDescent="0.2">
      <c r="A72" s="16">
        <v>36160</v>
      </c>
      <c r="B72" s="18">
        <v>3.0927799999999999</v>
      </c>
      <c r="C72" s="8">
        <v>5.7993920972644331</v>
      </c>
      <c r="D72" s="8">
        <v>6.178489702517167</v>
      </c>
      <c r="E72" s="8">
        <v>3.4214618973561532</v>
      </c>
      <c r="G72" s="8">
        <f t="shared" si="4"/>
        <v>3.3746626565595741</v>
      </c>
      <c r="H72" s="8">
        <f t="shared" si="5"/>
        <v>7.945783206908287E-2</v>
      </c>
      <c r="Q72" s="19">
        <f t="shared" si="2"/>
        <v>3.775698461538461</v>
      </c>
      <c r="R72" s="8">
        <f t="shared" si="3"/>
        <v>2.711577718516474</v>
      </c>
    </row>
    <row r="73" spans="1:18" x14ac:dyDescent="0.2">
      <c r="A73" s="16">
        <v>36191</v>
      </c>
      <c r="B73" s="18">
        <v>-7.1428599999999998</v>
      </c>
      <c r="C73" s="8">
        <v>4.2059296713399252</v>
      </c>
      <c r="D73" s="8">
        <v>1.2212643678160915</v>
      </c>
      <c r="E73" s="8">
        <v>2.0300751879699215</v>
      </c>
      <c r="G73" s="8">
        <f t="shared" si="4"/>
        <v>3.5367220325648225</v>
      </c>
      <c r="H73" s="8">
        <f t="shared" si="5"/>
        <v>114.05347239028137</v>
      </c>
      <c r="Q73" s="19">
        <f t="shared" si="2"/>
        <v>3.1073823076923075</v>
      </c>
      <c r="R73" s="8">
        <f t="shared" si="3"/>
        <v>2.766871211502119</v>
      </c>
    </row>
    <row r="74" spans="1:18" x14ac:dyDescent="0.2">
      <c r="A74" s="16">
        <v>36219</v>
      </c>
      <c r="B74" s="18">
        <v>9.3846100000000003</v>
      </c>
      <c r="C74" s="8">
        <v>-3.1208645787384359</v>
      </c>
      <c r="D74" s="8">
        <v>-8.0908445706174632</v>
      </c>
      <c r="E74" s="8">
        <v>-2.1370670596905006</v>
      </c>
      <c r="G74" s="8">
        <f t="shared" si="4"/>
        <v>0.77121277257758969</v>
      </c>
      <c r="H74" s="8">
        <f t="shared" si="5"/>
        <v>74.190611797368078</v>
      </c>
      <c r="Q74" s="19">
        <f t="shared" si="2"/>
        <v>3.1102115384615385</v>
      </c>
      <c r="R74" s="8">
        <f t="shared" si="3"/>
        <v>2.8217539429656102</v>
      </c>
    </row>
    <row r="75" spans="1:18" x14ac:dyDescent="0.2">
      <c r="A75" s="16">
        <v>36250</v>
      </c>
      <c r="B75" s="18">
        <v>0.42193999999999998</v>
      </c>
      <c r="C75" s="8">
        <v>3.9840637450199168</v>
      </c>
      <c r="D75" s="8">
        <v>1.4671814671814771</v>
      </c>
      <c r="E75" s="8">
        <v>2.9367469879518113</v>
      </c>
      <c r="G75" s="8">
        <f t="shared" si="4"/>
        <v>4.4117854302194397</v>
      </c>
      <c r="H75" s="8">
        <f t="shared" si="5"/>
        <v>15.918866557042945</v>
      </c>
      <c r="Q75" s="19">
        <f t="shared" si="2"/>
        <v>2.3015615384615384</v>
      </c>
      <c r="R75" s="8">
        <f t="shared" si="3"/>
        <v>2.5453866240925143</v>
      </c>
    </row>
    <row r="76" spans="1:18" x14ac:dyDescent="0.2">
      <c r="A76" s="16">
        <v>36280</v>
      </c>
      <c r="B76" s="18">
        <v>7.0027999999999997</v>
      </c>
      <c r="C76" s="8">
        <v>3.8533114395183476</v>
      </c>
      <c r="D76" s="8">
        <v>8.9041095890410951</v>
      </c>
      <c r="E76" s="8">
        <v>8.63204096561814</v>
      </c>
      <c r="G76" s="8">
        <f t="shared" si="4"/>
        <v>7.6136199456080895</v>
      </c>
      <c r="H76" s="8">
        <f t="shared" si="5"/>
        <v>0.37310100595266982</v>
      </c>
      <c r="Q76" s="19">
        <f t="shared" si="2"/>
        <v>1.2686915384615387</v>
      </c>
      <c r="R76" s="8">
        <f t="shared" si="3"/>
        <v>2.6787402482732716</v>
      </c>
    </row>
    <row r="77" spans="1:18" x14ac:dyDescent="0.2">
      <c r="A77" s="16">
        <v>36311</v>
      </c>
      <c r="B77" s="18">
        <v>-5.7591599999999996</v>
      </c>
      <c r="C77" s="8">
        <v>-2.3822072309476194</v>
      </c>
      <c r="D77" s="8">
        <v>1.6771488469601692</v>
      </c>
      <c r="E77" s="8">
        <v>-1.7508417508417493</v>
      </c>
      <c r="G77" s="8">
        <f t="shared" si="4"/>
        <v>-2.9821766970043728</v>
      </c>
      <c r="H77" s="8">
        <f t="shared" si="5"/>
        <v>7.7116362651165016</v>
      </c>
      <c r="Q77" s="19">
        <f t="shared" si="2"/>
        <v>0.66542307692307712</v>
      </c>
      <c r="R77" s="8">
        <f t="shared" si="3"/>
        <v>2.295185017676769</v>
      </c>
    </row>
    <row r="78" spans="1:18" x14ac:dyDescent="0.2">
      <c r="A78" s="16">
        <v>36341</v>
      </c>
      <c r="B78" s="18">
        <v>-4.3055599999999998</v>
      </c>
      <c r="C78" s="8">
        <v>5.5501565705647238</v>
      </c>
      <c r="D78" s="8">
        <v>5.7044673539518902</v>
      </c>
      <c r="E78" s="8">
        <v>3.7697052775873936</v>
      </c>
      <c r="G78" s="8">
        <f t="shared" si="4"/>
        <v>3.9198294355984622</v>
      </c>
      <c r="H78" s="8">
        <f t="shared" si="5"/>
        <v>67.657031367254788</v>
      </c>
      <c r="Q78" s="19">
        <f t="shared" si="2"/>
        <v>9.8747692307692356E-2</v>
      </c>
      <c r="R78" s="8">
        <f t="shared" si="3"/>
        <v>2.5398653964704994</v>
      </c>
    </row>
    <row r="79" spans="1:18" x14ac:dyDescent="0.2">
      <c r="A79" s="16">
        <v>36372</v>
      </c>
      <c r="B79" s="18">
        <v>-1.5892599999999999</v>
      </c>
      <c r="C79" s="8">
        <v>-3.1304347826086931</v>
      </c>
      <c r="D79" s="8">
        <v>-2.1456436931079326</v>
      </c>
      <c r="E79" s="8">
        <v>-3.0383091149273502</v>
      </c>
      <c r="G79" s="8">
        <f t="shared" si="4"/>
        <v>-2.9651848587422371</v>
      </c>
      <c r="H79" s="8">
        <f t="shared" si="5"/>
        <v>1.8931692169048455</v>
      </c>
      <c r="Q79" s="19">
        <f t="shared" si="2"/>
        <v>-0.85094307692307702</v>
      </c>
      <c r="R79" s="8">
        <f t="shared" si="3"/>
        <v>2.1074230011478332</v>
      </c>
    </row>
    <row r="80" spans="1:18" x14ac:dyDescent="0.2">
      <c r="A80" s="16">
        <v>36403</v>
      </c>
      <c r="B80" s="18">
        <v>-5.3167200000000001</v>
      </c>
      <c r="C80" s="8">
        <v>-0.49635653184074702</v>
      </c>
      <c r="D80" s="8">
        <v>-3.7873754152823937</v>
      </c>
      <c r="E80" s="8">
        <v>-2.520435967302447</v>
      </c>
      <c r="G80" s="8">
        <f t="shared" si="4"/>
        <v>-0.85104400103151168</v>
      </c>
      <c r="H80" s="8">
        <f t="shared" si="5"/>
        <v>19.942262127763208</v>
      </c>
      <c r="Q80" s="19">
        <f t="shared" si="2"/>
        <v>-0.4543930769230769</v>
      </c>
      <c r="R80" s="8">
        <f t="shared" si="3"/>
        <v>1.9398737753062261</v>
      </c>
    </row>
    <row r="81" spans="1:18" x14ac:dyDescent="0.2">
      <c r="A81" s="16">
        <v>36433</v>
      </c>
      <c r="B81" s="18">
        <v>-14.330220000000001</v>
      </c>
      <c r="C81" s="8">
        <v>-2.738272129059649</v>
      </c>
      <c r="D81" s="8">
        <v>-0.13812154696132301</v>
      </c>
      <c r="E81" s="8">
        <v>-3.9832285115304003</v>
      </c>
      <c r="G81" s="8">
        <f t="shared" si="4"/>
        <v>-4.8538264618541413</v>
      </c>
      <c r="H81" s="8">
        <f t="shared" si="5"/>
        <v>89.802034489812613</v>
      </c>
      <c r="Q81" s="19">
        <f t="shared" ref="Q81:Q144" si="6">AVERAGE(B69:B81)</f>
        <v>-0.50280384615384599</v>
      </c>
      <c r="R81" s="8">
        <f t="shared" ref="R81:R144" si="7">AVERAGE(G69:G81)</f>
        <v>2.6200002662642001</v>
      </c>
    </row>
    <row r="82" spans="1:18" x14ac:dyDescent="0.2">
      <c r="A82" s="16">
        <v>36464</v>
      </c>
      <c r="B82" s="18">
        <v>16.181819999999998</v>
      </c>
      <c r="C82" s="8">
        <v>6.3291139240506222</v>
      </c>
      <c r="D82" s="8">
        <v>0.34578146611340893</v>
      </c>
      <c r="E82" s="8">
        <v>5.6768558951965016</v>
      </c>
      <c r="G82" s="8">
        <f t="shared" si="4"/>
        <v>8.7825501400612787</v>
      </c>
      <c r="H82" s="8">
        <f t="shared" si="5"/>
        <v>54.749194460197558</v>
      </c>
      <c r="Q82" s="19">
        <f t="shared" si="6"/>
        <v>0.85638230769230772</v>
      </c>
      <c r="R82" s="8">
        <f t="shared" si="7"/>
        <v>2.8326140009343814</v>
      </c>
    </row>
    <row r="83" spans="1:18" x14ac:dyDescent="0.2">
      <c r="A83" s="16">
        <v>36494</v>
      </c>
      <c r="B83" s="18">
        <v>-10.32864</v>
      </c>
      <c r="C83" s="8">
        <v>2.0217569786535217</v>
      </c>
      <c r="D83" s="8">
        <v>5.9958649207443209</v>
      </c>
      <c r="E83" s="8">
        <v>-0.55096418732782426</v>
      </c>
      <c r="G83" s="8">
        <f t="shared" si="4"/>
        <v>-2.2546271853895483</v>
      </c>
      <c r="H83" s="8">
        <f t="shared" si="5"/>
        <v>65.189682930493788</v>
      </c>
      <c r="Q83" s="19">
        <f t="shared" si="6"/>
        <v>-0.57055000000000011</v>
      </c>
      <c r="R83" s="8">
        <f t="shared" si="7"/>
        <v>1.8816000513633531</v>
      </c>
    </row>
    <row r="84" spans="1:18" x14ac:dyDescent="0.2">
      <c r="A84" s="16">
        <v>36525</v>
      </c>
      <c r="B84" s="18">
        <v>-2.0942400000000001</v>
      </c>
      <c r="C84" s="8">
        <v>5.9853133487576704</v>
      </c>
      <c r="D84" s="8">
        <v>11.573472041612479</v>
      </c>
      <c r="E84" s="8">
        <v>3.7396121883656575</v>
      </c>
      <c r="G84" s="8">
        <f t="shared" si="4"/>
        <v>1.3581542305001508</v>
      </c>
      <c r="H84" s="8">
        <f t="shared" si="5"/>
        <v>11.919025922790729</v>
      </c>
      <c r="Q84" s="19">
        <f t="shared" si="6"/>
        <v>-1.1371315384615384</v>
      </c>
      <c r="R84" s="8">
        <f t="shared" si="7"/>
        <v>1.5278213415128923</v>
      </c>
    </row>
    <row r="85" spans="1:18" x14ac:dyDescent="0.2">
      <c r="A85" s="16">
        <v>36556</v>
      </c>
      <c r="B85" s="18">
        <v>-8.7344000000000008</v>
      </c>
      <c r="C85" s="8">
        <v>-5.0303720577069111</v>
      </c>
      <c r="D85" s="8">
        <v>-1.689976689976685</v>
      </c>
      <c r="E85" s="8">
        <v>-3.1375166889185624</v>
      </c>
      <c r="G85" s="8">
        <f t="shared" si="4"/>
        <v>-3.8425691149429766</v>
      </c>
      <c r="H85" s="8">
        <f t="shared" si="5"/>
        <v>23.930009407997783</v>
      </c>
      <c r="Q85" s="19">
        <f t="shared" si="6"/>
        <v>-2.0469146153846158</v>
      </c>
      <c r="R85" s="8">
        <f t="shared" si="7"/>
        <v>0.97264966678192666</v>
      </c>
    </row>
    <row r="86" spans="1:18" x14ac:dyDescent="0.2">
      <c r="A86" s="16">
        <v>36585</v>
      </c>
      <c r="B86" s="18">
        <v>-14.0625</v>
      </c>
      <c r="C86" s="8">
        <v>-1.9088546871876888</v>
      </c>
      <c r="D86" s="8">
        <v>16.478956727919368</v>
      </c>
      <c r="E86" s="8">
        <v>-6.2715368711233648</v>
      </c>
      <c r="G86" s="8">
        <f t="shared" si="4"/>
        <v>-14.779046326217237</v>
      </c>
      <c r="H86" s="8">
        <f t="shared" si="5"/>
        <v>0.51343863761541952</v>
      </c>
      <c r="Q86" s="19">
        <f t="shared" si="6"/>
        <v>-2.5791946153846159</v>
      </c>
      <c r="R86" s="8">
        <f t="shared" si="7"/>
        <v>-0.43625559158592403</v>
      </c>
    </row>
    <row r="87" spans="1:18" x14ac:dyDescent="0.2">
      <c r="A87" s="16">
        <v>36616</v>
      </c>
      <c r="B87" s="18">
        <v>30</v>
      </c>
      <c r="C87" s="8">
        <v>9.7605705552725297</v>
      </c>
      <c r="D87" s="8">
        <v>-6.6666666666666607</v>
      </c>
      <c r="E87" s="8">
        <v>10.367647058823531</v>
      </c>
      <c r="G87" s="8">
        <f t="shared" si="4"/>
        <v>18.397282161390589</v>
      </c>
      <c r="H87" s="8">
        <f t="shared" si="5"/>
        <v>134.62306124238506</v>
      </c>
      <c r="Q87" s="19">
        <f t="shared" si="6"/>
        <v>-0.9933953846153849</v>
      </c>
      <c r="R87" s="8">
        <f t="shared" si="7"/>
        <v>0.91959589986122958</v>
      </c>
    </row>
    <row r="88" spans="1:18" x14ac:dyDescent="0.2">
      <c r="A88" s="16">
        <v>36646</v>
      </c>
      <c r="B88" s="18">
        <v>3.6713300000000002</v>
      </c>
      <c r="C88" s="8">
        <v>-3.0075187969924921</v>
      </c>
      <c r="D88" s="8">
        <v>-5.9432933478734995</v>
      </c>
      <c r="E88" s="8">
        <v>-0.6662225183211169</v>
      </c>
      <c r="G88" s="8">
        <f t="shared" si="4"/>
        <v>1.5385581746357584</v>
      </c>
      <c r="H88" s="8">
        <f t="shared" si="5"/>
        <v>4.5487156590675202</v>
      </c>
      <c r="Q88" s="19">
        <f t="shared" si="6"/>
        <v>-0.74344230769230779</v>
      </c>
      <c r="R88" s="8">
        <f t="shared" si="7"/>
        <v>0.69857841866248482</v>
      </c>
    </row>
    <row r="89" spans="1:18" x14ac:dyDescent="0.2">
      <c r="A89" s="16">
        <v>36677</v>
      </c>
      <c r="B89" s="18">
        <v>-1.1804399999999999</v>
      </c>
      <c r="C89" s="8">
        <v>-2.0384725811082305</v>
      </c>
      <c r="D89" s="8">
        <v>-5.7971014492753623</v>
      </c>
      <c r="E89" s="8">
        <v>0.33534540576794569</v>
      </c>
      <c r="G89" s="8">
        <f t="shared" si="4"/>
        <v>2.9174386453443222</v>
      </c>
      <c r="H89" s="8">
        <f t="shared" si="5"/>
        <v>16.792609391969012</v>
      </c>
      <c r="Q89" s="19">
        <f t="shared" si="6"/>
        <v>-1.3729223076923078</v>
      </c>
      <c r="R89" s="8">
        <f t="shared" si="7"/>
        <v>0.33733370325757966</v>
      </c>
    </row>
    <row r="90" spans="1:18" x14ac:dyDescent="0.2">
      <c r="A90" s="16">
        <v>36707</v>
      </c>
      <c r="B90" s="18">
        <v>-8.1911299999999994</v>
      </c>
      <c r="C90" s="8">
        <v>2.4912075029308367</v>
      </c>
      <c r="D90" s="8">
        <v>9.4153846153846228</v>
      </c>
      <c r="E90" s="8">
        <v>-3.9438502673796902</v>
      </c>
      <c r="G90" s="8">
        <f t="shared" si="4"/>
        <v>-7.5974868331867267</v>
      </c>
      <c r="H90" s="8">
        <f t="shared" si="5"/>
        <v>0.35241220950409108</v>
      </c>
      <c r="Q90" s="19">
        <f t="shared" si="6"/>
        <v>-1.5599969230769233</v>
      </c>
      <c r="R90" s="8">
        <f t="shared" si="7"/>
        <v>-1.7690153371832142E-2</v>
      </c>
    </row>
    <row r="91" spans="1:18" x14ac:dyDescent="0.2">
      <c r="A91" s="16">
        <v>36738</v>
      </c>
      <c r="B91" s="18">
        <v>2.4163600000000001</v>
      </c>
      <c r="C91" s="8">
        <v>-1.4965208273758357</v>
      </c>
      <c r="D91" s="8">
        <v>-3.487064116985382</v>
      </c>
      <c r="E91" s="8">
        <v>2.0180932498260331</v>
      </c>
      <c r="G91" s="8">
        <f t="shared" si="4"/>
        <v>3.9824847169996551</v>
      </c>
      <c r="H91" s="8">
        <f t="shared" si="5"/>
        <v>2.4527466291972497</v>
      </c>
      <c r="Q91" s="19">
        <f t="shared" si="6"/>
        <v>-1.0429261538461541</v>
      </c>
      <c r="R91" s="8">
        <f t="shared" si="7"/>
        <v>-1.2870516340971147E-2</v>
      </c>
    </row>
    <row r="92" spans="1:18" x14ac:dyDescent="0.2">
      <c r="A92" s="16">
        <v>36769</v>
      </c>
      <c r="B92" s="18">
        <v>4.7186899999999996</v>
      </c>
      <c r="C92" s="8">
        <v>6.1931488291077974</v>
      </c>
      <c r="D92" s="8">
        <v>7.5757575757575797</v>
      </c>
      <c r="E92" s="8">
        <v>6.6848567530695808</v>
      </c>
      <c r="G92" s="8">
        <f t="shared" si="4"/>
        <v>6.6417842882108946</v>
      </c>
      <c r="H92" s="8">
        <f t="shared" si="5"/>
        <v>3.6982916413493689</v>
      </c>
      <c r="Q92" s="19">
        <f t="shared" si="6"/>
        <v>-0.55769923076923067</v>
      </c>
      <c r="R92" s="8">
        <f t="shared" si="7"/>
        <v>0.72612711034773136</v>
      </c>
    </row>
    <row r="93" spans="1:18" x14ac:dyDescent="0.2">
      <c r="A93" s="16">
        <v>36799</v>
      </c>
      <c r="B93" s="18">
        <v>11.61178</v>
      </c>
      <c r="C93" s="8">
        <v>-5.2852196099872355</v>
      </c>
      <c r="D93" s="8">
        <v>-2.9794149512459409</v>
      </c>
      <c r="E93" s="8">
        <v>-6.3938618925829846E-2</v>
      </c>
      <c r="G93" s="8">
        <f t="shared" si="4"/>
        <v>0.22959759334407309</v>
      </c>
      <c r="H93" s="8">
        <f t="shared" si="5"/>
        <v>129.55407633838772</v>
      </c>
      <c r="Q93" s="19">
        <f t="shared" si="6"/>
        <v>0.74449307692307676</v>
      </c>
      <c r="R93" s="8">
        <f t="shared" si="7"/>
        <v>0.80925338683816084</v>
      </c>
    </row>
    <row r="94" spans="1:18" x14ac:dyDescent="0.2">
      <c r="A94" s="16">
        <v>36830</v>
      </c>
      <c r="B94" s="18">
        <v>-1.0869599999999999</v>
      </c>
      <c r="C94" s="8">
        <v>-0.43294208197036665</v>
      </c>
      <c r="D94" s="8">
        <v>-4.2992741485203778</v>
      </c>
      <c r="E94" s="8">
        <v>1.8554062699935967</v>
      </c>
      <c r="G94" s="8">
        <f t="shared" si="4"/>
        <v>4.4725792963129081</v>
      </c>
      <c r="H94" s="8">
        <f t="shared" si="5"/>
        <v>30.908477187247421</v>
      </c>
      <c r="Q94" s="19">
        <f t="shared" si="6"/>
        <v>1.7632053846153843</v>
      </c>
      <c r="R94" s="8">
        <f t="shared" si="7"/>
        <v>1.5266692143894725</v>
      </c>
    </row>
    <row r="95" spans="1:18" x14ac:dyDescent="0.2">
      <c r="A95" s="16">
        <v>36860</v>
      </c>
      <c r="B95" s="18">
        <v>3.4536899999999999</v>
      </c>
      <c r="C95" s="8">
        <v>-7.8751570200019216</v>
      </c>
      <c r="D95" s="8">
        <v>-10.2683780630105</v>
      </c>
      <c r="E95" s="8">
        <v>-5.0879396984924652</v>
      </c>
      <c r="G95" s="8">
        <f t="shared" si="4"/>
        <v>-3.0574224687652922</v>
      </c>
      <c r="H95" s="8">
        <f t="shared" si="5"/>
        <v>42.394585580910856</v>
      </c>
      <c r="Q95" s="19">
        <f t="shared" si="6"/>
        <v>0.78411846153846143</v>
      </c>
      <c r="R95" s="8">
        <f t="shared" si="7"/>
        <v>0.61590209063358237</v>
      </c>
    </row>
    <row r="96" spans="1:18" x14ac:dyDescent="0.2">
      <c r="A96" s="16">
        <v>36891</v>
      </c>
      <c r="B96" s="18">
        <v>7.7389999999999999</v>
      </c>
      <c r="C96" s="8">
        <v>0.51395007342143195</v>
      </c>
      <c r="D96" s="8">
        <v>7.9973992197659198</v>
      </c>
      <c r="E96" s="8">
        <v>5.1621442753143691</v>
      </c>
      <c r="G96" s="8">
        <f t="shared" si="4"/>
        <v>3.0227694260104037</v>
      </c>
      <c r="H96" s="8">
        <f t="shared" si="5"/>
        <v>22.24283082703424</v>
      </c>
      <c r="Q96" s="19">
        <f t="shared" si="6"/>
        <v>2.1739369230769232</v>
      </c>
      <c r="R96" s="8">
        <f t="shared" si="7"/>
        <v>1.0218556761258866</v>
      </c>
    </row>
    <row r="97" spans="1:18" x14ac:dyDescent="0.2">
      <c r="A97" s="16">
        <v>36922</v>
      </c>
      <c r="B97" s="18">
        <v>-3.6619700000000002</v>
      </c>
      <c r="C97" s="8">
        <v>3.5375143483251659</v>
      </c>
      <c r="D97" s="8">
        <v>5.237808549066834</v>
      </c>
      <c r="E97" s="8">
        <v>4.2164883574575089</v>
      </c>
      <c r="G97" s="8">
        <f t="shared" si="4"/>
        <v>4.0596049660811033</v>
      </c>
      <c r="H97" s="8">
        <f t="shared" si="5"/>
        <v>59.622719956810393</v>
      </c>
      <c r="Q97" s="19">
        <f t="shared" si="6"/>
        <v>2.0533423076923074</v>
      </c>
      <c r="R97" s="8">
        <f t="shared" si="7"/>
        <v>1.229659578862883</v>
      </c>
    </row>
    <row r="98" spans="1:18" x14ac:dyDescent="0.2">
      <c r="A98" s="16">
        <v>36950</v>
      </c>
      <c r="B98" s="18">
        <v>2.7777799999999999</v>
      </c>
      <c r="C98" s="8">
        <v>-9.1312235436403988</v>
      </c>
      <c r="D98" s="8">
        <v>-6.5789473684210646</v>
      </c>
      <c r="E98" s="8">
        <v>-6.6425120772946737</v>
      </c>
      <c r="G98" s="8">
        <f t="shared" si="4"/>
        <v>-6.8961388308352181</v>
      </c>
      <c r="H98" s="8">
        <f t="shared" si="5"/>
        <v>93.584705545588236</v>
      </c>
      <c r="Q98" s="19">
        <f t="shared" si="6"/>
        <v>2.9388946153846147</v>
      </c>
      <c r="R98" s="8">
        <f t="shared" si="7"/>
        <v>0.99476960071732567</v>
      </c>
    </row>
    <row r="99" spans="1:18" x14ac:dyDescent="0.2">
      <c r="A99" s="16">
        <v>36981</v>
      </c>
      <c r="B99" s="18">
        <v>-6.899</v>
      </c>
      <c r="C99" s="8">
        <v>-6.3664596273291902</v>
      </c>
      <c r="D99" s="8">
        <v>-4.8989589712186099</v>
      </c>
      <c r="E99" s="8">
        <v>-4.0103492884864229</v>
      </c>
      <c r="G99" s="8">
        <f t="shared" si="4"/>
        <v>-3.7945406943244833</v>
      </c>
      <c r="H99" s="8">
        <f t="shared" si="5"/>
        <v>9.6376675805953109</v>
      </c>
      <c r="Q99" s="19">
        <f t="shared" si="6"/>
        <v>3.4899330769230761</v>
      </c>
      <c r="R99" s="8">
        <f t="shared" si="7"/>
        <v>1.8397315724013836</v>
      </c>
    </row>
    <row r="100" spans="1:18" x14ac:dyDescent="0.2">
      <c r="A100" s="16">
        <v>37011</v>
      </c>
      <c r="B100" s="18">
        <v>3.8961000000000001</v>
      </c>
      <c r="C100" s="8">
        <v>7.7706704572376273</v>
      </c>
      <c r="D100" s="8">
        <v>7.7913715389568523</v>
      </c>
      <c r="E100" s="8">
        <v>6.7385444743935308</v>
      </c>
      <c r="G100" s="8">
        <f t="shared" si="4"/>
        <v>7.0684101059035012</v>
      </c>
      <c r="H100" s="8">
        <f t="shared" si="5"/>
        <v>10.063551408017481</v>
      </c>
      <c r="Q100" s="19">
        <f t="shared" si="6"/>
        <v>1.4819407692307691</v>
      </c>
      <c r="R100" s="8">
        <f t="shared" si="7"/>
        <v>0.96827987582545405</v>
      </c>
    </row>
    <row r="101" spans="1:18" x14ac:dyDescent="0.2">
      <c r="A101" s="16">
        <v>37042</v>
      </c>
      <c r="B101" s="18">
        <v>1.0294099999999999</v>
      </c>
      <c r="C101" s="8">
        <v>0.6484941745438455</v>
      </c>
      <c r="D101" s="8">
        <v>2.4492234169653537</v>
      </c>
      <c r="E101" s="8">
        <v>1.0101010101010111</v>
      </c>
      <c r="G101" s="8">
        <f t="shared" si="4"/>
        <v>0.75719382475382468</v>
      </c>
      <c r="H101" s="8">
        <f t="shared" si="5"/>
        <v>7.410164606565639E-2</v>
      </c>
      <c r="Q101" s="19">
        <f t="shared" si="6"/>
        <v>1.2787161538461538</v>
      </c>
      <c r="R101" s="8">
        <f t="shared" si="7"/>
        <v>0.90817492583453585</v>
      </c>
    </row>
    <row r="102" spans="1:18" x14ac:dyDescent="0.2">
      <c r="A102" s="16">
        <v>37072</v>
      </c>
      <c r="B102" s="18">
        <v>1.01892</v>
      </c>
      <c r="C102" s="8">
        <v>-2.4462160096101249</v>
      </c>
      <c r="D102" s="8">
        <v>4.0233236151603577</v>
      </c>
      <c r="E102" s="8">
        <v>-3.2499999999999973</v>
      </c>
      <c r="G102" s="8">
        <f t="shared" si="4"/>
        <v>-5.8001443493379305</v>
      </c>
      <c r="H102" s="8">
        <f t="shared" si="5"/>
        <v>46.499638600411529</v>
      </c>
      <c r="Q102" s="19">
        <f t="shared" si="6"/>
        <v>1.4478976923076923</v>
      </c>
      <c r="R102" s="8">
        <f t="shared" si="7"/>
        <v>0.23759161855128566</v>
      </c>
    </row>
    <row r="103" spans="1:18" x14ac:dyDescent="0.2">
      <c r="A103" s="16">
        <v>37103</v>
      </c>
      <c r="B103" s="18">
        <v>-0.28817999999999999</v>
      </c>
      <c r="C103" s="8">
        <v>-0.99630583230717606</v>
      </c>
      <c r="D103" s="8">
        <v>-5.1569506726457295</v>
      </c>
      <c r="E103" s="8">
        <v>-1.744186046511625</v>
      </c>
      <c r="G103" s="8">
        <f t="shared" si="4"/>
        <v>0.52197054889534078</v>
      </c>
      <c r="H103" s="8">
        <f t="shared" si="5"/>
        <v>0.65634391187542196</v>
      </c>
      <c r="Q103" s="19">
        <f t="shared" si="6"/>
        <v>2.055816923076923</v>
      </c>
      <c r="R103" s="8">
        <f t="shared" si="7"/>
        <v>0.8621652633268293</v>
      </c>
    </row>
    <row r="104" spans="1:18" x14ac:dyDescent="0.2">
      <c r="A104" s="16">
        <v>37134</v>
      </c>
      <c r="B104" s="18">
        <v>0.28902</v>
      </c>
      <c r="C104" s="8">
        <v>-6.2754409769335107</v>
      </c>
      <c r="D104" s="8">
        <v>-3.2505910165484675</v>
      </c>
      <c r="E104" s="8">
        <v>-5.785667324128867</v>
      </c>
      <c r="G104" s="8">
        <f t="shared" si="4"/>
        <v>-6.5717342872298294</v>
      </c>
      <c r="H104" s="8">
        <f t="shared" si="5"/>
        <v>47.069949389742483</v>
      </c>
      <c r="Q104" s="19">
        <f t="shared" si="6"/>
        <v>1.8921753846153846</v>
      </c>
      <c r="R104" s="8">
        <f t="shared" si="7"/>
        <v>5.0302263001484333E-2</v>
      </c>
    </row>
    <row r="105" spans="1:18" x14ac:dyDescent="0.2">
      <c r="A105" s="16">
        <v>37164</v>
      </c>
      <c r="B105" s="18">
        <v>0.86455000000000004</v>
      </c>
      <c r="C105" s="8">
        <v>-8.0950657497888656</v>
      </c>
      <c r="D105" s="8">
        <v>-13.43921808185706</v>
      </c>
      <c r="E105" s="8">
        <v>-9.5603628750872236</v>
      </c>
      <c r="G105" s="8">
        <f t="shared" si="4"/>
        <v>-6.8733673672457165</v>
      </c>
      <c r="H105" s="8">
        <f t="shared" si="5"/>
        <v>59.875365182322888</v>
      </c>
      <c r="Q105" s="19">
        <f t="shared" si="6"/>
        <v>1.5957030769230771</v>
      </c>
      <c r="R105" s="8">
        <f t="shared" si="7"/>
        <v>-0.98932478741825502</v>
      </c>
    </row>
    <row r="106" spans="1:18" x14ac:dyDescent="0.2">
      <c r="A106" s="16">
        <v>37195</v>
      </c>
      <c r="B106" s="18">
        <v>1.7142900000000001</v>
      </c>
      <c r="C106" s="8">
        <v>1.8902599107377238</v>
      </c>
      <c r="D106" s="8">
        <v>5.7868736767819353</v>
      </c>
      <c r="E106" s="8">
        <v>0</v>
      </c>
      <c r="G106" s="8">
        <f t="shared" si="4"/>
        <v>-1.5598009790137628</v>
      </c>
      <c r="H106" s="8">
        <f t="shared" si="5"/>
        <v>10.719671738859299</v>
      </c>
      <c r="Q106" s="19">
        <f t="shared" si="6"/>
        <v>0.83435769230769219</v>
      </c>
      <c r="R106" s="8">
        <f t="shared" si="7"/>
        <v>-1.1269708314457809</v>
      </c>
    </row>
    <row r="107" spans="1:18" x14ac:dyDescent="0.2">
      <c r="A107" s="16">
        <v>37225</v>
      </c>
      <c r="B107" s="18">
        <v>-1.6853899999999999</v>
      </c>
      <c r="C107" s="8">
        <v>7.6526668384437002</v>
      </c>
      <c r="D107" s="8">
        <v>7.7384923282188014</v>
      </c>
      <c r="E107" s="8">
        <v>6.3271604938271482</v>
      </c>
      <c r="G107" s="8">
        <f t="shared" si="4"/>
        <v>6.580795814852312</v>
      </c>
      <c r="H107" s="8">
        <f t="shared" si="5"/>
        <v>68.329827925665583</v>
      </c>
      <c r="Q107" s="19">
        <f t="shared" si="6"/>
        <v>0.78832461538461529</v>
      </c>
      <c r="R107" s="8">
        <f t="shared" si="7"/>
        <v>-0.9648003300196728</v>
      </c>
    </row>
    <row r="108" spans="1:18" x14ac:dyDescent="0.2">
      <c r="A108" s="16">
        <v>37256</v>
      </c>
      <c r="B108" s="18">
        <v>8</v>
      </c>
      <c r="C108" s="8">
        <v>0.87362374341790616</v>
      </c>
      <c r="D108" s="8">
        <v>6.0061919504644115</v>
      </c>
      <c r="E108" s="8">
        <v>1.5239477503628509</v>
      </c>
      <c r="G108" s="8">
        <f t="shared" si="4"/>
        <v>-0.1897130208225799</v>
      </c>
      <c r="H108" s="8">
        <f t="shared" si="5"/>
        <v>67.071399363430913</v>
      </c>
      <c r="Q108" s="19">
        <f t="shared" si="6"/>
        <v>1.1380407692307692</v>
      </c>
      <c r="R108" s="8">
        <f t="shared" si="7"/>
        <v>-0.74420729556254106</v>
      </c>
    </row>
    <row r="109" spans="1:18" x14ac:dyDescent="0.2">
      <c r="A109" s="16">
        <v>37287</v>
      </c>
      <c r="B109" s="18">
        <v>-2.2486799999999998</v>
      </c>
      <c r="C109" s="8">
        <v>-1.4711116383912759</v>
      </c>
      <c r="D109" s="8">
        <v>-1.0514018691588767</v>
      </c>
      <c r="E109" s="8">
        <v>-2.7877055039313836</v>
      </c>
      <c r="G109" s="8">
        <f t="shared" si="4"/>
        <v>-2.6836447540762238</v>
      </c>
      <c r="H109" s="8">
        <f t="shared" si="5"/>
        <v>0.18919433728859006</v>
      </c>
      <c r="Q109" s="19">
        <f t="shared" si="6"/>
        <v>0.36975769230769234</v>
      </c>
      <c r="R109" s="8">
        <f t="shared" si="7"/>
        <v>-1.1831622324922815</v>
      </c>
    </row>
    <row r="110" spans="1:18" x14ac:dyDescent="0.2">
      <c r="A110" s="16">
        <v>37315</v>
      </c>
      <c r="B110" s="18">
        <v>-1.2178599999999999</v>
      </c>
      <c r="C110" s="8">
        <v>-1.9385912101143932</v>
      </c>
      <c r="D110" s="8">
        <v>-2.7154663518299929</v>
      </c>
      <c r="E110" s="8">
        <v>-0.8823529411764649</v>
      </c>
      <c r="G110" s="8">
        <f t="shared" si="4"/>
        <v>0.14119048699643777</v>
      </c>
      <c r="H110" s="8">
        <f t="shared" si="5"/>
        <v>1.8470182262052546</v>
      </c>
      <c r="Q110" s="19">
        <f t="shared" si="6"/>
        <v>0.55776615384615391</v>
      </c>
      <c r="R110" s="8">
        <f t="shared" si="7"/>
        <v>-1.4845787308834095</v>
      </c>
    </row>
    <row r="111" spans="1:18" x14ac:dyDescent="0.2">
      <c r="A111" s="16">
        <v>37346</v>
      </c>
      <c r="B111" s="18">
        <v>-2.6027399999999998</v>
      </c>
      <c r="C111" s="8">
        <v>3.7450884086444036</v>
      </c>
      <c r="D111" s="8">
        <v>8.0703883495145519</v>
      </c>
      <c r="E111" s="8">
        <v>5.1186943620178003</v>
      </c>
      <c r="G111" s="8">
        <f t="shared" si="4"/>
        <v>3.885436872153178</v>
      </c>
      <c r="H111" s="8">
        <f t="shared" si="5"/>
        <v>42.096439124343391</v>
      </c>
      <c r="Q111" s="19">
        <f t="shared" si="6"/>
        <v>0.14388000000000009</v>
      </c>
      <c r="R111" s="8">
        <f t="shared" si="7"/>
        <v>-0.65522675373045614</v>
      </c>
    </row>
    <row r="112" spans="1:18" x14ac:dyDescent="0.2">
      <c r="A112" s="16">
        <v>37376</v>
      </c>
      <c r="B112" s="18">
        <v>3.3052000000000001</v>
      </c>
      <c r="C112" s="8">
        <v>-6.0717244644336592</v>
      </c>
      <c r="D112" s="8">
        <v>0.89837170129141031</v>
      </c>
      <c r="E112" s="8">
        <v>-5.0105857445306921</v>
      </c>
      <c r="G112" s="8">
        <f t="shared" si="4"/>
        <v>-7.4897459222218039</v>
      </c>
      <c r="H112" s="8">
        <f t="shared" si="5"/>
        <v>116.53085746369314</v>
      </c>
      <c r="Q112" s="19">
        <f t="shared" si="6"/>
        <v>0.92881846153846148</v>
      </c>
      <c r="R112" s="8">
        <f t="shared" si="7"/>
        <v>-0.93947330972255783</v>
      </c>
    </row>
    <row r="113" spans="1:18" x14ac:dyDescent="0.2">
      <c r="A113" s="16">
        <v>37407</v>
      </c>
      <c r="B113" s="18">
        <v>1.56569</v>
      </c>
      <c r="C113" s="8">
        <v>-0.75604838709676381</v>
      </c>
      <c r="D113" s="8">
        <v>-4.3405676126878001</v>
      </c>
      <c r="E113" s="8">
        <v>0.37147102526002174</v>
      </c>
      <c r="G113" s="8">
        <f t="shared" si="4"/>
        <v>2.6761070118224777</v>
      </c>
      <c r="H113" s="8">
        <f t="shared" si="5"/>
        <v>1.2330259401447605</v>
      </c>
      <c r="Q113" s="19">
        <f t="shared" si="6"/>
        <v>0.74955615384615382</v>
      </c>
      <c r="R113" s="8">
        <f t="shared" si="7"/>
        <v>-1.2773427784980211</v>
      </c>
    </row>
    <row r="114" spans="1:18" x14ac:dyDescent="0.2">
      <c r="A114" s="16">
        <v>37437</v>
      </c>
      <c r="B114" s="18">
        <v>-10.45576</v>
      </c>
      <c r="C114" s="8">
        <v>-7.1356018283392668</v>
      </c>
      <c r="D114" s="8">
        <v>-4.5375218150087315</v>
      </c>
      <c r="E114" s="8">
        <v>-6.2916358253145788</v>
      </c>
      <c r="G114" s="8">
        <f t="shared" si="4"/>
        <v>-6.8282258906273938</v>
      </c>
      <c r="H114" s="8">
        <f t="shared" si="5"/>
        <v>13.159003714661704</v>
      </c>
      <c r="Q114" s="19">
        <f t="shared" si="6"/>
        <v>-0.13391846153846154</v>
      </c>
      <c r="R114" s="8">
        <f t="shared" si="7"/>
        <v>-1.8608366027581149</v>
      </c>
    </row>
    <row r="115" spans="1:18" x14ac:dyDescent="0.2">
      <c r="A115" s="16">
        <v>37468</v>
      </c>
      <c r="B115" s="18">
        <v>2.2455099999999999</v>
      </c>
      <c r="C115" s="8">
        <v>-7.7249111293409944</v>
      </c>
      <c r="D115" s="8">
        <v>-15.051797684338823</v>
      </c>
      <c r="E115" s="8">
        <v>-10.821484992101112</v>
      </c>
      <c r="G115" s="8">
        <f t="shared" si="4"/>
        <v>-7.4979206107129812</v>
      </c>
      <c r="H115" s="8">
        <f t="shared" si="5"/>
        <v>94.93444006577873</v>
      </c>
      <c r="Q115" s="19">
        <f t="shared" si="6"/>
        <v>-3.9565384615384606E-2</v>
      </c>
      <c r="R115" s="8">
        <f t="shared" si="7"/>
        <v>-1.9914347767100422</v>
      </c>
    </row>
    <row r="116" spans="1:18" x14ac:dyDescent="0.2">
      <c r="A116" s="16">
        <v>37499</v>
      </c>
      <c r="B116" s="18">
        <v>6.8814099999999998</v>
      </c>
      <c r="C116" s="8">
        <v>0.65194843680547176</v>
      </c>
      <c r="D116" s="8">
        <v>-0.21520803443328096</v>
      </c>
      <c r="E116" s="8">
        <v>0.70859167404783063</v>
      </c>
      <c r="G116" s="8">
        <f t="shared" si="4"/>
        <v>1.6135818792951482</v>
      </c>
      <c r="H116" s="8">
        <f t="shared" si="5"/>
        <v>27.750013109288812</v>
      </c>
      <c r="Q116" s="19">
        <f t="shared" si="6"/>
        <v>0.51194153846153856</v>
      </c>
      <c r="R116" s="8">
        <f t="shared" si="7"/>
        <v>-1.9074646743715955</v>
      </c>
    </row>
    <row r="117" spans="1:18" x14ac:dyDescent="0.2">
      <c r="A117" s="16">
        <v>37529</v>
      </c>
      <c r="B117" s="18">
        <v>1.23288</v>
      </c>
      <c r="C117" s="8">
        <v>-10.878845870749309</v>
      </c>
      <c r="D117" s="8">
        <v>-7.1890726096333566</v>
      </c>
      <c r="E117" s="8">
        <v>-11.433597185576069</v>
      </c>
      <c r="G117" s="8">
        <f t="shared" si="4"/>
        <v>-12.686914546979034</v>
      </c>
      <c r="H117" s="8">
        <f t="shared" si="5"/>
        <v>193.76068023010725</v>
      </c>
      <c r="Q117" s="19">
        <f t="shared" si="6"/>
        <v>0.58454615384615383</v>
      </c>
      <c r="R117" s="8">
        <f t="shared" si="7"/>
        <v>-2.3778631558907648</v>
      </c>
    </row>
    <row r="118" spans="1:18" x14ac:dyDescent="0.2">
      <c r="A118" s="16">
        <v>37560</v>
      </c>
      <c r="B118" s="18">
        <v>0.39241999999999999</v>
      </c>
      <c r="C118" s="8">
        <v>8.7710604558969294</v>
      </c>
      <c r="D118" s="8">
        <v>3.1758326878388856</v>
      </c>
      <c r="E118" s="8">
        <v>8.3416087388282012</v>
      </c>
      <c r="G118" s="8">
        <f t="shared" si="4"/>
        <v>11.307312500116561</v>
      </c>
      <c r="H118" s="8">
        <f t="shared" si="5"/>
        <v>119.13487828910077</v>
      </c>
      <c r="Q118" s="19">
        <f t="shared" si="6"/>
        <v>0.5482284615384615</v>
      </c>
      <c r="R118" s="8">
        <f t="shared" si="7"/>
        <v>-0.97934931993982033</v>
      </c>
    </row>
    <row r="119" spans="1:18" x14ac:dyDescent="0.2">
      <c r="A119" s="16">
        <v>37590</v>
      </c>
      <c r="B119" s="18">
        <v>-2.5475099999999999</v>
      </c>
      <c r="C119" s="8">
        <v>6.1655277145026721</v>
      </c>
      <c r="D119" s="8">
        <v>9.9099099099099117</v>
      </c>
      <c r="E119" s="8">
        <v>7.0577451879010047</v>
      </c>
      <c r="G119" s="8">
        <f t="shared" si="4"/>
        <v>6.0104458056667385</v>
      </c>
      <c r="H119" s="8">
        <f t="shared" si="5"/>
        <v>73.238607571745035</v>
      </c>
      <c r="Q119" s="19">
        <f t="shared" si="6"/>
        <v>0.22039769230769229</v>
      </c>
      <c r="R119" s="8">
        <f t="shared" si="7"/>
        <v>-0.39702264419516653</v>
      </c>
    </row>
    <row r="120" spans="1:18" x14ac:dyDescent="0.2">
      <c r="A120" s="16">
        <v>37621</v>
      </c>
      <c r="B120" s="18">
        <v>0.62241000000000002</v>
      </c>
      <c r="C120" s="8">
        <v>-6.1507652696323856</v>
      </c>
      <c r="D120" s="8">
        <v>-6.4890710382513737</v>
      </c>
      <c r="E120" s="8">
        <v>-5.3082191780821848</v>
      </c>
      <c r="G120" s="8">
        <f t="shared" si="4"/>
        <v>-4.5170865632523487</v>
      </c>
      <c r="H120" s="8">
        <f t="shared" si="5"/>
        <v>26.414424923682706</v>
      </c>
      <c r="Q120" s="19">
        <f t="shared" si="6"/>
        <v>0.39792076923076924</v>
      </c>
      <c r="R120" s="8">
        <f t="shared" si="7"/>
        <v>-1.2507059040493711</v>
      </c>
    </row>
    <row r="121" spans="1:18" x14ac:dyDescent="0.2">
      <c r="A121" s="16">
        <v>37652</v>
      </c>
      <c r="B121" s="18">
        <v>-7.07904</v>
      </c>
      <c r="C121" s="8">
        <v>-2.636793171772589</v>
      </c>
      <c r="D121" s="8">
        <v>-2.7027027027026969</v>
      </c>
      <c r="E121" s="8">
        <v>-2.8028933092224277</v>
      </c>
      <c r="G121" s="8">
        <f t="shared" si="4"/>
        <v>-2.2957741479227862</v>
      </c>
      <c r="H121" s="8">
        <f t="shared" si="5"/>
        <v>22.879632211647959</v>
      </c>
      <c r="Q121" s="19">
        <f t="shared" si="6"/>
        <v>-0.76200538461538447</v>
      </c>
      <c r="R121" s="8">
        <f t="shared" si="7"/>
        <v>-1.4127106061340027</v>
      </c>
    </row>
    <row r="122" spans="1:18" x14ac:dyDescent="0.2">
      <c r="A122" s="16">
        <v>37680</v>
      </c>
      <c r="B122" s="18">
        <v>-8.7278099999999998</v>
      </c>
      <c r="C122" s="8">
        <v>-1.5184721352536124</v>
      </c>
      <c r="D122" s="8">
        <v>-3.0030030030030059</v>
      </c>
      <c r="E122" s="8">
        <v>-2.7906976744186114</v>
      </c>
      <c r="G122" s="8">
        <f t="shared" si="4"/>
        <v>-1.8183900781490863</v>
      </c>
      <c r="H122" s="8">
        <f t="shared" si="5"/>
        <v>47.740083656470283</v>
      </c>
      <c r="Q122" s="19">
        <f t="shared" si="6"/>
        <v>-1.2604000000000002</v>
      </c>
      <c r="R122" s="8">
        <f t="shared" si="7"/>
        <v>-1.3461525541396071</v>
      </c>
    </row>
    <row r="123" spans="1:18" x14ac:dyDescent="0.2">
      <c r="A123" s="16">
        <v>37711</v>
      </c>
      <c r="B123" s="18">
        <v>3.4035700000000002</v>
      </c>
      <c r="C123" s="8">
        <v>0.9696391670640736</v>
      </c>
      <c r="D123" s="8">
        <v>1.1609907120743062</v>
      </c>
      <c r="E123" s="8">
        <v>-9.569377990430418E-2</v>
      </c>
      <c r="G123" s="8">
        <f t="shared" si="4"/>
        <v>0.15170223791556939</v>
      </c>
      <c r="H123" s="8">
        <f t="shared" si="5"/>
        <v>10.574643942084005</v>
      </c>
      <c r="Q123" s="19">
        <f t="shared" si="6"/>
        <v>-0.9049053846153845</v>
      </c>
      <c r="R123" s="8">
        <f t="shared" si="7"/>
        <v>-1.3453439579150586</v>
      </c>
    </row>
    <row r="124" spans="1:18" x14ac:dyDescent="0.2">
      <c r="A124" s="16">
        <v>37741</v>
      </c>
      <c r="B124" s="18">
        <v>9.4278999999999993</v>
      </c>
      <c r="C124" s="8">
        <v>8.2493702770780821</v>
      </c>
      <c r="D124" s="8">
        <v>9.4108645753634317</v>
      </c>
      <c r="E124" s="8">
        <v>9.9616858237547987</v>
      </c>
      <c r="G124" s="8">
        <f t="shared" si="4"/>
        <v>10.213231713135677</v>
      </c>
      <c r="H124" s="8">
        <f t="shared" si="5"/>
        <v>0.61674589965661863</v>
      </c>
      <c r="Q124" s="19">
        <f t="shared" si="6"/>
        <v>2.0528461538461603E-2</v>
      </c>
      <c r="R124" s="8">
        <f t="shared" si="7"/>
        <v>-0.85859050860871267</v>
      </c>
    </row>
    <row r="125" spans="1:18" x14ac:dyDescent="0.2">
      <c r="A125" s="16">
        <v>37772</v>
      </c>
      <c r="B125" s="18">
        <v>1.6973400000000001</v>
      </c>
      <c r="C125" s="8">
        <v>5.2646887725421587</v>
      </c>
      <c r="D125" s="8">
        <v>9.5104895104895064</v>
      </c>
      <c r="E125" s="8">
        <v>7.9268292682926846</v>
      </c>
      <c r="G125" s="8">
        <f t="shared" si="4"/>
        <v>6.9349768640661775</v>
      </c>
      <c r="H125" s="8">
        <f t="shared" si="5"/>
        <v>27.432839919824978</v>
      </c>
      <c r="Q125" s="19">
        <f t="shared" si="6"/>
        <v>-0.10315307692307707</v>
      </c>
      <c r="R125" s="8">
        <f t="shared" si="7"/>
        <v>0.25100355187497847</v>
      </c>
    </row>
    <row r="126" spans="1:18" x14ac:dyDescent="0.2">
      <c r="A126" s="16">
        <v>37802</v>
      </c>
      <c r="B126" s="18">
        <v>2.1126800000000001</v>
      </c>
      <c r="C126" s="8">
        <v>1.2572533849129819</v>
      </c>
      <c r="D126" s="8">
        <v>2.0434227330779073</v>
      </c>
      <c r="E126" s="8">
        <v>1.2913640032284113</v>
      </c>
      <c r="G126" s="8">
        <f t="shared" si="4"/>
        <v>1.4450625367922996</v>
      </c>
      <c r="H126" s="8">
        <f t="shared" si="5"/>
        <v>0.4457130771798854</v>
      </c>
      <c r="Q126" s="19">
        <f t="shared" si="6"/>
        <v>-6.1076923076923216E-2</v>
      </c>
      <c r="R126" s="8">
        <f t="shared" si="7"/>
        <v>0.15630782302650326</v>
      </c>
    </row>
    <row r="127" spans="1:18" x14ac:dyDescent="0.2">
      <c r="A127" s="16">
        <v>37833</v>
      </c>
      <c r="B127" s="18">
        <v>-0.67586000000000002</v>
      </c>
      <c r="C127" s="8">
        <v>1.7464865602401236</v>
      </c>
      <c r="D127" s="8">
        <v>5.3191489361701993</v>
      </c>
      <c r="E127" s="8">
        <v>1.0358565737051713</v>
      </c>
      <c r="G127" s="8">
        <f t="shared" si="4"/>
        <v>-0.18935290672076266</v>
      </c>
      <c r="H127" s="8">
        <f t="shared" si="5"/>
        <v>0.23668915181101255</v>
      </c>
      <c r="Q127" s="19">
        <f t="shared" si="6"/>
        <v>0.69122307692307672</v>
      </c>
      <c r="R127" s="8">
        <f t="shared" si="7"/>
        <v>0.66699036025009029</v>
      </c>
    </row>
    <row r="128" spans="1:18" x14ac:dyDescent="0.2">
      <c r="A128" s="16">
        <v>37864</v>
      </c>
      <c r="B128" s="18">
        <v>5.22844</v>
      </c>
      <c r="C128" s="8">
        <v>1.9310714764650738</v>
      </c>
      <c r="D128" s="8">
        <v>4.8722519310754633</v>
      </c>
      <c r="E128" s="8">
        <v>1.6561514195583664</v>
      </c>
      <c r="G128" s="8">
        <f t="shared" si="4"/>
        <v>0.7859953416912262</v>
      </c>
      <c r="H128" s="8">
        <f t="shared" si="5"/>
        <v>19.735314542136159</v>
      </c>
      <c r="Q128" s="19">
        <f t="shared" si="6"/>
        <v>0.92067923076923086</v>
      </c>
      <c r="R128" s="8">
        <f t="shared" si="7"/>
        <v>1.3042146642811829</v>
      </c>
    </row>
    <row r="129" spans="1:18" x14ac:dyDescent="0.2">
      <c r="A129" s="16">
        <v>37894</v>
      </c>
      <c r="B129" s="18">
        <v>-1.0227599999999999</v>
      </c>
      <c r="C129" s="8">
        <v>-1.0788054203394348</v>
      </c>
      <c r="D129" s="8">
        <v>-1.6430594900849811</v>
      </c>
      <c r="E129" s="8">
        <v>-0.38789759503491628</v>
      </c>
      <c r="G129" s="8">
        <f t="shared" si="4"/>
        <v>0.48123954375558448</v>
      </c>
      <c r="H129" s="8">
        <f t="shared" si="5"/>
        <v>2.2620146276170061</v>
      </c>
      <c r="Q129" s="19">
        <f t="shared" si="6"/>
        <v>0.3126661538461537</v>
      </c>
      <c r="R129" s="8">
        <f t="shared" si="7"/>
        <v>1.2171114077012168</v>
      </c>
    </row>
    <row r="130" spans="1:18" x14ac:dyDescent="0.2">
      <c r="A130" s="16">
        <v>37925</v>
      </c>
      <c r="B130" s="18">
        <v>3.7466699999999999</v>
      </c>
      <c r="C130" s="8">
        <v>5.6390477457108679</v>
      </c>
      <c r="D130" s="8">
        <v>8.0645161290322704</v>
      </c>
      <c r="E130" s="8">
        <v>5.1401869158878517</v>
      </c>
      <c r="G130" s="8">
        <f t="shared" si="4"/>
        <v>4.4675495363615303</v>
      </c>
      <c r="H130" s="8">
        <f t="shared" si="5"/>
        <v>0.51966730594481492</v>
      </c>
      <c r="Q130" s="19">
        <f t="shared" si="6"/>
        <v>0.50603461538461536</v>
      </c>
      <c r="R130" s="8">
        <f t="shared" si="7"/>
        <v>2.536685567958183</v>
      </c>
    </row>
    <row r="131" spans="1:18" x14ac:dyDescent="0.2">
      <c r="A131" s="16">
        <v>37955</v>
      </c>
      <c r="B131" s="18">
        <v>7.6339800000000002</v>
      </c>
      <c r="C131" s="8">
        <v>0.86868941206093009</v>
      </c>
      <c r="D131" s="8">
        <v>3.7846481876332474</v>
      </c>
      <c r="E131" s="8">
        <v>1.3333333333333313</v>
      </c>
      <c r="G131" s="8">
        <f t="shared" si="4"/>
        <v>0.59250442592653818</v>
      </c>
      <c r="H131" s="8">
        <f t="shared" si="5"/>
        <v>49.582378260273188</v>
      </c>
      <c r="Q131" s="19">
        <f t="shared" si="6"/>
        <v>1.0630776923076926</v>
      </c>
      <c r="R131" s="8">
        <f t="shared" si="7"/>
        <v>1.7124695622512585</v>
      </c>
    </row>
    <row r="132" spans="1:18" x14ac:dyDescent="0.2">
      <c r="A132" s="16">
        <v>37986</v>
      </c>
      <c r="B132" s="18">
        <v>0.59701000000000004</v>
      </c>
      <c r="C132" s="8">
        <v>5.2171742386420306</v>
      </c>
      <c r="D132" s="8">
        <v>2.4139702105803926</v>
      </c>
      <c r="E132" s="8">
        <v>6.8713450292397633</v>
      </c>
      <c r="G132" s="8">
        <f t="shared" si="4"/>
        <v>8.9066123534445403</v>
      </c>
      <c r="H132" s="8">
        <f t="shared" si="5"/>
        <v>69.049491272371029</v>
      </c>
      <c r="Q132" s="19">
        <f t="shared" si="6"/>
        <v>1.3049638461538464</v>
      </c>
      <c r="R132" s="8">
        <f t="shared" si="7"/>
        <v>1.9352516043880124</v>
      </c>
    </row>
    <row r="133" spans="1:18" x14ac:dyDescent="0.2">
      <c r="A133" s="16">
        <v>38017</v>
      </c>
      <c r="B133" s="18">
        <v>6.2195799999999997</v>
      </c>
      <c r="C133" s="8">
        <v>1.8268090154211158</v>
      </c>
      <c r="D133" s="8">
        <v>3.961885656970908</v>
      </c>
      <c r="E133" s="8">
        <v>1.6415868673050633</v>
      </c>
      <c r="G133" s="8">
        <f t="shared" ref="G133:G196" si="8">$L$5+$L$6*C133+$L$7*D133+$L$8*E133</f>
        <v>1.1502846440665517</v>
      </c>
      <c r="H133" s="8">
        <f t="shared" ref="H133:H196" si="9">(B133-G133)^2</f>
        <v>25.697755405688426</v>
      </c>
      <c r="Q133" s="19">
        <f t="shared" si="6"/>
        <v>1.7355153846153848</v>
      </c>
      <c r="R133" s="8">
        <f t="shared" si="7"/>
        <v>2.3712032357202353</v>
      </c>
    </row>
    <row r="134" spans="1:18" x14ac:dyDescent="0.2">
      <c r="A134" s="16">
        <v>38046</v>
      </c>
      <c r="B134" s="18">
        <v>5.5983900000000002</v>
      </c>
      <c r="C134" s="8">
        <v>1.3746505125815434</v>
      </c>
      <c r="D134" s="8">
        <v>1.3506994693680712</v>
      </c>
      <c r="E134" s="8">
        <v>1.884253028263803</v>
      </c>
      <c r="G134" s="8">
        <f t="shared" si="8"/>
        <v>2.4801354006321379</v>
      </c>
      <c r="H134" s="8">
        <f t="shared" si="9"/>
        <v>9.7235117464788274</v>
      </c>
      <c r="Q134" s="19">
        <f t="shared" si="6"/>
        <v>2.710702307692308</v>
      </c>
      <c r="R134" s="8">
        <f t="shared" si="7"/>
        <v>2.7385808933013829</v>
      </c>
    </row>
    <row r="135" spans="1:18" x14ac:dyDescent="0.2">
      <c r="A135" s="16">
        <v>38077</v>
      </c>
      <c r="B135" s="18">
        <v>-1.2698400000000001</v>
      </c>
      <c r="C135" s="8">
        <v>-1.5168926683520989</v>
      </c>
      <c r="D135" s="8">
        <v>1.1899095668729176</v>
      </c>
      <c r="E135" s="8">
        <v>-1.3870541611624891</v>
      </c>
      <c r="G135" s="8">
        <f t="shared" si="8"/>
        <v>-2.0866778449928574</v>
      </c>
      <c r="H135" s="8">
        <f t="shared" si="9"/>
        <v>0.66722406501257514</v>
      </c>
      <c r="Q135" s="19">
        <f t="shared" si="6"/>
        <v>3.2843923076923076</v>
      </c>
      <c r="R135" s="8">
        <f t="shared" si="7"/>
        <v>2.7179433727749398</v>
      </c>
    </row>
    <row r="136" spans="1:18" x14ac:dyDescent="0.2">
      <c r="A136" s="16">
        <v>38107</v>
      </c>
      <c r="B136" s="18">
        <v>9.6460000000000004E-2</v>
      </c>
      <c r="C136" s="8">
        <v>-1.5752625437573053</v>
      </c>
      <c r="D136" s="8">
        <v>-4.7977422389463928</v>
      </c>
      <c r="E136" s="8">
        <v>-2.0093770931011319</v>
      </c>
      <c r="G136" s="8">
        <f t="shared" si="8"/>
        <v>-0.11746679745287469</v>
      </c>
      <c r="H136" s="8">
        <f t="shared" si="9"/>
        <v>4.5764674668443271E-2</v>
      </c>
      <c r="Q136" s="19">
        <f t="shared" si="6"/>
        <v>3.0299992307692305</v>
      </c>
      <c r="R136" s="8">
        <f t="shared" si="7"/>
        <v>2.6972380623619823</v>
      </c>
    </row>
    <row r="137" spans="1:18" x14ac:dyDescent="0.2">
      <c r="A137" s="16">
        <v>38138</v>
      </c>
      <c r="B137" s="18">
        <v>-4.7007199999999996</v>
      </c>
      <c r="C137" s="8">
        <v>1.363366923532916</v>
      </c>
      <c r="D137" s="8">
        <v>1.9268774703557343</v>
      </c>
      <c r="E137" s="8">
        <v>0.95693779904305387</v>
      </c>
      <c r="G137" s="8">
        <f t="shared" si="8"/>
        <v>1.1410888440447109</v>
      </c>
      <c r="H137" s="8">
        <f t="shared" si="9"/>
        <v>34.126730570358994</v>
      </c>
      <c r="Q137" s="19">
        <f t="shared" si="6"/>
        <v>1.9431823076923083</v>
      </c>
      <c r="R137" s="8">
        <f t="shared" si="7"/>
        <v>1.9993809185857541</v>
      </c>
    </row>
    <row r="138" spans="1:18" x14ac:dyDescent="0.2">
      <c r="A138" s="16">
        <v>38168</v>
      </c>
      <c r="B138" s="18">
        <v>-5.6180000000000001E-2</v>
      </c>
      <c r="C138" s="8">
        <v>1.9298245614035148</v>
      </c>
      <c r="D138" s="8">
        <v>4.0717401841977701</v>
      </c>
      <c r="E138" s="8">
        <v>2.7081922816519999</v>
      </c>
      <c r="G138" s="8">
        <f t="shared" si="8"/>
        <v>2.3674383031206583</v>
      </c>
      <c r="H138" s="8">
        <f t="shared" si="9"/>
        <v>5.8739256792214585</v>
      </c>
      <c r="Q138" s="19">
        <f t="shared" si="6"/>
        <v>1.8082961538461539</v>
      </c>
      <c r="R138" s="8">
        <f t="shared" si="7"/>
        <v>1.6480317985130217</v>
      </c>
    </row>
    <row r="139" spans="1:18" x14ac:dyDescent="0.2">
      <c r="A139" s="16">
        <v>38199</v>
      </c>
      <c r="B139" s="18">
        <v>-1.9111899999999999</v>
      </c>
      <c r="C139" s="8">
        <v>-3.3161216293746465</v>
      </c>
      <c r="D139" s="8">
        <v>-5.8686539357242573</v>
      </c>
      <c r="E139" s="8">
        <v>-1.3843111404086954</v>
      </c>
      <c r="G139" s="8">
        <f t="shared" si="8"/>
        <v>0.58186123844224702</v>
      </c>
      <c r="H139" s="8">
        <f t="shared" si="9"/>
        <v>6.2153044774984201</v>
      </c>
      <c r="Q139" s="19">
        <f t="shared" si="6"/>
        <v>1.4987676923076925</v>
      </c>
      <c r="R139" s="8">
        <f t="shared" si="7"/>
        <v>1.5816316986399408</v>
      </c>
    </row>
    <row r="140" spans="1:18" x14ac:dyDescent="0.2">
      <c r="A140" s="16">
        <v>38230</v>
      </c>
      <c r="B140" s="18">
        <v>-0.28653000000000001</v>
      </c>
      <c r="C140" s="8">
        <v>0.37977688108234986</v>
      </c>
      <c r="D140" s="8">
        <v>-0.34636318654131754</v>
      </c>
      <c r="E140" s="8">
        <v>1.47058823529411</v>
      </c>
      <c r="G140" s="8">
        <f t="shared" si="8"/>
        <v>2.47669983862145</v>
      </c>
      <c r="H140" s="8">
        <f t="shared" si="9"/>
        <v>7.6354391410479243</v>
      </c>
      <c r="Q140" s="19">
        <f t="shared" si="6"/>
        <v>1.5287161538461542</v>
      </c>
      <c r="R140" s="8">
        <f t="shared" si="7"/>
        <v>1.7867126790508803</v>
      </c>
    </row>
    <row r="141" spans="1:18" x14ac:dyDescent="0.2">
      <c r="A141" s="16">
        <v>38260</v>
      </c>
      <c r="B141" s="18">
        <v>-0.40229999999999999</v>
      </c>
      <c r="C141" s="8">
        <v>1.0759044691416308</v>
      </c>
      <c r="D141" s="8">
        <v>4.1708043694141006</v>
      </c>
      <c r="E141" s="8">
        <v>1.1198945981554673</v>
      </c>
      <c r="G141" s="8">
        <f t="shared" si="8"/>
        <v>0.23106967635745468</v>
      </c>
      <c r="H141" s="8">
        <f t="shared" si="9"/>
        <v>0.40115714692914689</v>
      </c>
      <c r="Q141" s="19">
        <f t="shared" si="6"/>
        <v>1.0955823076923079</v>
      </c>
      <c r="R141" s="8">
        <f t="shared" si="7"/>
        <v>1.7440260894098205</v>
      </c>
    </row>
    <row r="142" spans="1:18" x14ac:dyDescent="0.2">
      <c r="A142" s="16">
        <v>38291</v>
      </c>
      <c r="B142" s="18">
        <v>-2.7697600000000002</v>
      </c>
      <c r="C142" s="8">
        <v>1.5089484150193178</v>
      </c>
      <c r="D142" s="8">
        <v>2.2402287893231598</v>
      </c>
      <c r="E142" s="8">
        <v>1.4332247557003299</v>
      </c>
      <c r="G142" s="8">
        <f t="shared" si="8"/>
        <v>1.5942335429966941</v>
      </c>
      <c r="H142" s="8">
        <f t="shared" si="9"/>
        <v>19.044439643316842</v>
      </c>
      <c r="Q142" s="19">
        <f t="shared" si="6"/>
        <v>0.96119769230769248</v>
      </c>
      <c r="R142" s="8">
        <f t="shared" si="7"/>
        <v>1.8296410124283673</v>
      </c>
    </row>
    <row r="143" spans="1:18" x14ac:dyDescent="0.2">
      <c r="A143" s="16">
        <v>38321</v>
      </c>
      <c r="B143" s="18">
        <v>-0.65281999999999996</v>
      </c>
      <c r="C143" s="8">
        <v>4.0447107628485801</v>
      </c>
      <c r="D143" s="8">
        <v>7.5524475524475569</v>
      </c>
      <c r="E143" s="8">
        <v>4.6885035324341713</v>
      </c>
      <c r="G143" s="8">
        <f t="shared" si="8"/>
        <v>3.7086140284965192</v>
      </c>
      <c r="H143" s="8">
        <f t="shared" si="9"/>
        <v>19.022106784927374</v>
      </c>
      <c r="Q143" s="19">
        <f t="shared" si="6"/>
        <v>0.62277538461538484</v>
      </c>
      <c r="R143" s="8">
        <f t="shared" si="7"/>
        <v>1.7712613579772132</v>
      </c>
    </row>
    <row r="144" spans="1:18" x14ac:dyDescent="0.2">
      <c r="A144" s="16">
        <v>38352</v>
      </c>
      <c r="B144" s="18">
        <v>5.0179200000000002</v>
      </c>
      <c r="C144" s="8">
        <v>3.4001550559308757</v>
      </c>
      <c r="D144" s="8">
        <v>3.5977459904637987</v>
      </c>
      <c r="E144" s="8">
        <v>3.4355828220858817</v>
      </c>
      <c r="G144" s="8">
        <f t="shared" si="8"/>
        <v>3.855669674530211</v>
      </c>
      <c r="H144" s="8">
        <f t="shared" si="9"/>
        <v>1.3508258190546307</v>
      </c>
      <c r="Q144" s="19">
        <f t="shared" si="6"/>
        <v>0.42154000000000003</v>
      </c>
      <c r="R144" s="8">
        <f t="shared" si="7"/>
        <v>2.0222740694082648</v>
      </c>
    </row>
    <row r="145" spans="1:18" x14ac:dyDescent="0.2">
      <c r="A145" s="16">
        <v>38383</v>
      </c>
      <c r="B145" s="18">
        <v>2.2753100000000002</v>
      </c>
      <c r="C145" s="8">
        <v>-2.452870608397606</v>
      </c>
      <c r="D145" s="8">
        <v>-3.556485355648527</v>
      </c>
      <c r="E145" s="8">
        <v>-1.9572953736654704</v>
      </c>
      <c r="G145" s="8">
        <f t="shared" si="8"/>
        <v>-0.87538325274200868</v>
      </c>
      <c r="H145" s="8">
        <f t="shared" si="9"/>
        <v>9.926867972874021</v>
      </c>
      <c r="Q145" s="19">
        <f t="shared" ref="Q145:Q208" si="10">AVERAGE(B133:B145)</f>
        <v>0.55064000000000002</v>
      </c>
      <c r="R145" s="8">
        <f t="shared" ref="R145:R208" si="11">AVERAGE(G133:G145)</f>
        <v>1.2698128689323767</v>
      </c>
    </row>
    <row r="146" spans="1:18" x14ac:dyDescent="0.2">
      <c r="A146" s="16">
        <v>38411</v>
      </c>
      <c r="B146" s="18">
        <v>0.3337</v>
      </c>
      <c r="C146" s="8">
        <v>2.0863072361919421</v>
      </c>
      <c r="D146" s="8">
        <v>2.1258134490238541</v>
      </c>
      <c r="E146" s="8">
        <v>3.2667876588021727</v>
      </c>
      <c r="G146" s="8">
        <f t="shared" si="8"/>
        <v>3.9409413505183695</v>
      </c>
      <c r="H146" s="8">
        <f t="shared" si="9"/>
        <v>13.01219016088959</v>
      </c>
      <c r="Q146" s="19">
        <f t="shared" si="10"/>
        <v>9.7880000000000064E-2</v>
      </c>
      <c r="R146" s="8">
        <f t="shared" si="11"/>
        <v>1.4844787694286703</v>
      </c>
    </row>
    <row r="147" spans="1:18" x14ac:dyDescent="0.2">
      <c r="A147" s="16">
        <v>38442</v>
      </c>
      <c r="B147" s="18">
        <v>-3.5476700000000001</v>
      </c>
      <c r="C147" s="8">
        <v>-1.7532537377648705</v>
      </c>
      <c r="D147" s="8">
        <v>-2.2939677145284585</v>
      </c>
      <c r="E147" s="8">
        <v>-1.6403046280023499</v>
      </c>
      <c r="G147" s="8">
        <f t="shared" si="8"/>
        <v>-0.87396678292263474</v>
      </c>
      <c r="H147" s="8">
        <f t="shared" si="9"/>
        <v>7.1486888930098544</v>
      </c>
      <c r="Q147" s="19">
        <f t="shared" si="10"/>
        <v>-0.60566307692307686</v>
      </c>
      <c r="R147" s="8">
        <f t="shared" si="11"/>
        <v>1.2264709091552262</v>
      </c>
    </row>
    <row r="148" spans="1:18" x14ac:dyDescent="0.2">
      <c r="A148" s="16">
        <v>38472</v>
      </c>
      <c r="B148" s="18">
        <v>-3.0459800000000001</v>
      </c>
      <c r="C148" s="8">
        <v>-1.9159185460915218</v>
      </c>
      <c r="D148" s="8">
        <v>-4.6086956521739078</v>
      </c>
      <c r="E148" s="8">
        <v>-1.3698630136986327</v>
      </c>
      <c r="G148" s="8">
        <f t="shared" si="8"/>
        <v>0.43877970637314667</v>
      </c>
      <c r="H148" s="8">
        <f t="shared" si="9"/>
        <v>12.143550211161863</v>
      </c>
      <c r="Q148" s="19">
        <f t="shared" si="10"/>
        <v>-0.74228923076923081</v>
      </c>
      <c r="R148" s="8">
        <f t="shared" si="11"/>
        <v>1.4207368746449187</v>
      </c>
    </row>
    <row r="149" spans="1:18" x14ac:dyDescent="0.2">
      <c r="A149" s="16">
        <v>38503</v>
      </c>
      <c r="B149" s="18">
        <v>-0.29637999999999998</v>
      </c>
      <c r="C149" s="8">
        <v>3.1699966514119993</v>
      </c>
      <c r="D149" s="8">
        <v>6.1987237921604352</v>
      </c>
      <c r="E149" s="8">
        <v>2.1135265700483177</v>
      </c>
      <c r="G149" s="8">
        <f t="shared" si="8"/>
        <v>1.079162973257342</v>
      </c>
      <c r="H149" s="8">
        <f t="shared" si="9"/>
        <v>1.8921184712776489</v>
      </c>
      <c r="Q149" s="19">
        <f t="shared" si="10"/>
        <v>-0.77250769230769234</v>
      </c>
      <c r="R149" s="8">
        <f t="shared" si="11"/>
        <v>1.5127853185457047</v>
      </c>
    </row>
    <row r="150" spans="1:18" x14ac:dyDescent="0.2">
      <c r="A150" s="16">
        <v>38533</v>
      </c>
      <c r="B150" s="18">
        <v>-0.71343999999999996</v>
      </c>
      <c r="C150" s="8">
        <v>0.11900897976846458</v>
      </c>
      <c r="D150" s="8">
        <v>3.5193133047210314</v>
      </c>
      <c r="E150" s="8">
        <v>0.94618568894145549</v>
      </c>
      <c r="G150" s="8">
        <f t="shared" si="8"/>
        <v>4.4121291811155317E-2</v>
      </c>
      <c r="H150" s="8">
        <f t="shared" si="9"/>
        <v>0.57389911085058631</v>
      </c>
      <c r="Q150" s="19">
        <f t="shared" si="10"/>
        <v>-0.46579384615384622</v>
      </c>
      <c r="R150" s="8">
        <f t="shared" si="11"/>
        <v>1.4284031991431236</v>
      </c>
    </row>
    <row r="151" spans="1:18" x14ac:dyDescent="0.2">
      <c r="A151" s="16">
        <v>38564</v>
      </c>
      <c r="B151" s="18">
        <v>0</v>
      </c>
      <c r="C151" s="8">
        <v>3.7065052950075561</v>
      </c>
      <c r="D151" s="8">
        <v>6.2189054726368154</v>
      </c>
      <c r="E151" s="8">
        <v>3.0462800234329208</v>
      </c>
      <c r="G151" s="8">
        <f t="shared" si="8"/>
        <v>2.3085996540166462</v>
      </c>
      <c r="H151" s="8">
        <f t="shared" si="9"/>
        <v>5.3296323625257784</v>
      </c>
      <c r="Q151" s="19">
        <f t="shared" si="10"/>
        <v>-0.46147230769230779</v>
      </c>
      <c r="R151" s="8">
        <f t="shared" si="11"/>
        <v>1.4238771492120454</v>
      </c>
    </row>
    <row r="152" spans="1:18" x14ac:dyDescent="0.2">
      <c r="A152" s="16">
        <v>38595</v>
      </c>
      <c r="B152" s="18">
        <v>-0.41915999999999998</v>
      </c>
      <c r="C152" s="8">
        <v>-0.90653329165364394</v>
      </c>
      <c r="D152" s="8">
        <v>-1.6393442622950887</v>
      </c>
      <c r="E152" s="8">
        <v>-0.39795338260375374</v>
      </c>
      <c r="G152" s="8">
        <f t="shared" si="8"/>
        <v>0.51834025220738489</v>
      </c>
      <c r="H152" s="8">
        <f t="shared" si="9"/>
        <v>0.87890672288891025</v>
      </c>
      <c r="Q152" s="19">
        <f t="shared" si="10"/>
        <v>-0.3467007692307692</v>
      </c>
      <c r="R152" s="8">
        <f t="shared" si="11"/>
        <v>1.4189909195016714</v>
      </c>
    </row>
    <row r="153" spans="1:18" x14ac:dyDescent="0.2">
      <c r="A153" s="16">
        <v>38625</v>
      </c>
      <c r="B153" s="18">
        <v>-1.38304</v>
      </c>
      <c r="C153" s="8">
        <v>0.78864353312302349</v>
      </c>
      <c r="D153" s="8">
        <v>0.67460317460318142</v>
      </c>
      <c r="E153" s="8">
        <v>1.4269406392694064</v>
      </c>
      <c r="G153" s="8">
        <f t="shared" si="8"/>
        <v>2.0840848499184554</v>
      </c>
      <c r="H153" s="8">
        <f t="shared" si="9"/>
        <v>12.020954724922074</v>
      </c>
      <c r="Q153" s="19">
        <f t="shared" si="10"/>
        <v>-0.43104769230769235</v>
      </c>
      <c r="R153" s="8">
        <f t="shared" si="11"/>
        <v>1.3887897665245179</v>
      </c>
    </row>
    <row r="154" spans="1:18" x14ac:dyDescent="0.2">
      <c r="A154" s="16">
        <v>38656</v>
      </c>
      <c r="B154" s="18">
        <v>4.7561</v>
      </c>
      <c r="C154" s="8">
        <v>-1.679707876890979</v>
      </c>
      <c r="D154" s="8">
        <v>-3.2321639731966902</v>
      </c>
      <c r="E154" s="8">
        <v>-2.5323579065841266</v>
      </c>
      <c r="G154" s="8">
        <f t="shared" si="8"/>
        <v>-1.4624319763343236</v>
      </c>
      <c r="H154" s="8">
        <f t="shared" si="9"/>
        <v>38.670139940692472</v>
      </c>
      <c r="Q154" s="19">
        <f t="shared" si="10"/>
        <v>-3.4247692307692305E-2</v>
      </c>
      <c r="R154" s="8">
        <f t="shared" si="11"/>
        <v>1.2585204086251507</v>
      </c>
    </row>
    <row r="155" spans="1:18" x14ac:dyDescent="0.2">
      <c r="A155" s="16">
        <v>38686</v>
      </c>
      <c r="B155" s="18">
        <v>4.0628599999999997</v>
      </c>
      <c r="C155" s="8">
        <v>3.7669779286927163</v>
      </c>
      <c r="D155" s="8">
        <v>4.6435845213849314</v>
      </c>
      <c r="E155" s="8">
        <v>3.464203233256359</v>
      </c>
      <c r="G155" s="8">
        <f t="shared" si="8"/>
        <v>3.5232872926867089</v>
      </c>
      <c r="H155" s="8">
        <f t="shared" si="9"/>
        <v>0.29113870647739415</v>
      </c>
      <c r="Q155" s="19">
        <f t="shared" si="10"/>
        <v>0.4913384615384615</v>
      </c>
      <c r="R155" s="8">
        <f t="shared" si="11"/>
        <v>1.4069091586013054</v>
      </c>
    </row>
    <row r="156" spans="1:18" x14ac:dyDescent="0.2">
      <c r="A156" s="16">
        <v>38717</v>
      </c>
      <c r="B156" s="18">
        <v>-0.86138999999999999</v>
      </c>
      <c r="C156" s="8">
        <v>2.0451988955927369E-2</v>
      </c>
      <c r="D156" s="8">
        <v>-7.7851304009340497E-2</v>
      </c>
      <c r="E156" s="8">
        <v>0.72544642857142294</v>
      </c>
      <c r="G156" s="8">
        <f t="shared" si="8"/>
        <v>1.3861083773517706</v>
      </c>
      <c r="H156" s="8">
        <f t="shared" si="9"/>
        <v>5.0512489561988412</v>
      </c>
      <c r="Q156" s="19">
        <f t="shared" si="10"/>
        <v>0.47529461538461537</v>
      </c>
      <c r="R156" s="8">
        <f t="shared" si="11"/>
        <v>1.2282548777440172</v>
      </c>
    </row>
    <row r="157" spans="1:18" x14ac:dyDescent="0.2">
      <c r="A157" s="16">
        <v>38748</v>
      </c>
      <c r="B157" s="18">
        <v>0.98172000000000004</v>
      </c>
      <c r="C157" s="8">
        <v>2.6479910029649334</v>
      </c>
      <c r="D157" s="8">
        <v>7.869107908063885</v>
      </c>
      <c r="E157" s="8">
        <v>3.2686980609418272</v>
      </c>
      <c r="G157" s="8">
        <f t="shared" si="8"/>
        <v>1.5102697745321469</v>
      </c>
      <c r="H157" s="8">
        <f t="shared" si="9"/>
        <v>0.27936486415798334</v>
      </c>
      <c r="Q157" s="19">
        <f t="shared" si="10"/>
        <v>0.16481769230769228</v>
      </c>
      <c r="R157" s="8">
        <f t="shared" si="11"/>
        <v>1.047839500821089</v>
      </c>
    </row>
    <row r="158" spans="1:18" x14ac:dyDescent="0.2">
      <c r="A158" s="16">
        <v>38776</v>
      </c>
      <c r="B158" s="18">
        <v>-3.0059200000000001</v>
      </c>
      <c r="C158" s="8">
        <v>0.2490039840637559</v>
      </c>
      <c r="D158" s="8">
        <v>-0.18057060310581693</v>
      </c>
      <c r="E158" s="8">
        <v>0.64377682403434</v>
      </c>
      <c r="G158" s="8">
        <f t="shared" si="8"/>
        <v>1.4047889045372284</v>
      </c>
      <c r="H158" s="8">
        <f t="shared" si="9"/>
        <v>19.454353040564001</v>
      </c>
      <c r="Q158" s="19">
        <f t="shared" si="10"/>
        <v>-0.24143076923076928</v>
      </c>
      <c r="R158" s="8">
        <f t="shared" si="11"/>
        <v>1.2232373590733383</v>
      </c>
    </row>
    <row r="159" spans="1:18" x14ac:dyDescent="0.2">
      <c r="A159" s="16">
        <v>38807</v>
      </c>
      <c r="B159" s="18">
        <v>4.0898599999999998</v>
      </c>
      <c r="C159" s="8">
        <v>1.2419274714356776</v>
      </c>
      <c r="D159" s="8">
        <v>4.1968162083936322</v>
      </c>
      <c r="E159" s="8">
        <v>1.3326226012793176</v>
      </c>
      <c r="G159" s="8">
        <f t="shared" si="8"/>
        <v>0.51456318413341418</v>
      </c>
      <c r="H159" s="8">
        <f t="shared" si="9"/>
        <v>12.782747321545745</v>
      </c>
      <c r="Q159" s="19">
        <f t="shared" si="10"/>
        <v>4.7504615384615291E-2</v>
      </c>
      <c r="R159" s="8">
        <f t="shared" si="11"/>
        <v>0.95966980781295697</v>
      </c>
    </row>
    <row r="160" spans="1:18" x14ac:dyDescent="0.2">
      <c r="A160" s="16">
        <v>38837</v>
      </c>
      <c r="B160" s="18">
        <v>-1.4941899999999999</v>
      </c>
      <c r="C160" s="8">
        <v>1.3346418056918496</v>
      </c>
      <c r="D160" s="8">
        <v>3.4722222222215313E-2</v>
      </c>
      <c r="E160" s="8">
        <v>2.6301946344029457</v>
      </c>
      <c r="G160" s="8">
        <f t="shared" si="8"/>
        <v>3.9284372194924519</v>
      </c>
      <c r="H160" s="8">
        <f t="shared" si="9"/>
        <v>29.40488596158044</v>
      </c>
      <c r="Q160" s="19">
        <f t="shared" si="10"/>
        <v>0.20546461538461536</v>
      </c>
      <c r="R160" s="8">
        <f t="shared" si="11"/>
        <v>1.3290855003064252</v>
      </c>
    </row>
    <row r="161" spans="1:18" x14ac:dyDescent="0.2">
      <c r="A161" s="16">
        <v>38868</v>
      </c>
      <c r="B161" s="18">
        <v>3.6966299999999999</v>
      </c>
      <c r="C161" s="8">
        <v>-2.8956033313964791</v>
      </c>
      <c r="D161" s="8">
        <v>-4.9288441513363352</v>
      </c>
      <c r="E161" s="8">
        <v>-2.3577652485904705</v>
      </c>
      <c r="G161" s="8">
        <f t="shared" si="8"/>
        <v>-0.84870101099622874</v>
      </c>
      <c r="H161" s="8">
        <f t="shared" si="9"/>
        <v>20.660033999524</v>
      </c>
      <c r="Q161" s="19">
        <f t="shared" si="10"/>
        <v>0.72412692307692317</v>
      </c>
      <c r="R161" s="8">
        <f t="shared" si="11"/>
        <v>1.2300485220472426</v>
      </c>
    </row>
    <row r="162" spans="1:18" x14ac:dyDescent="0.2">
      <c r="A162" s="16">
        <v>38898</v>
      </c>
      <c r="B162" s="18">
        <v>-0.68371000000000004</v>
      </c>
      <c r="C162" s="8">
        <v>0.12964994514810257</v>
      </c>
      <c r="D162" s="8">
        <v>0.18254837531946225</v>
      </c>
      <c r="E162" s="8">
        <v>0.68241469816272449</v>
      </c>
      <c r="G162" s="8">
        <f t="shared" si="8"/>
        <v>1.2504247831441428</v>
      </c>
      <c r="H162" s="8">
        <f t="shared" si="9"/>
        <v>3.7408773593680404</v>
      </c>
      <c r="Q162" s="19">
        <f t="shared" si="10"/>
        <v>0.69433230769230769</v>
      </c>
      <c r="R162" s="8">
        <f t="shared" si="11"/>
        <v>1.2432225074231502</v>
      </c>
    </row>
    <row r="163" spans="1:18" x14ac:dyDescent="0.2">
      <c r="A163" s="16">
        <v>38929</v>
      </c>
      <c r="B163" s="18">
        <v>-6.4369999999999997E-2</v>
      </c>
      <c r="C163" s="8">
        <v>0.60756972111553065</v>
      </c>
      <c r="D163" s="8">
        <v>-3.3163265306122449</v>
      </c>
      <c r="E163" s="8">
        <v>2.7111574556830007</v>
      </c>
      <c r="G163" s="8">
        <f t="shared" si="8"/>
        <v>5.3249038269268194</v>
      </c>
      <c r="H163" s="8">
        <f t="shared" si="9"/>
        <v>29.044272381598446</v>
      </c>
      <c r="Q163" s="19">
        <f t="shared" si="10"/>
        <v>0.74426076923076911</v>
      </c>
      <c r="R163" s="8">
        <f t="shared" si="11"/>
        <v>1.6494365485858937</v>
      </c>
    </row>
    <row r="164" spans="1:18" x14ac:dyDescent="0.2">
      <c r="A164" s="16">
        <v>38960</v>
      </c>
      <c r="B164" s="18">
        <v>4.9093900000000001</v>
      </c>
      <c r="C164" s="8">
        <v>2.3562023562023526</v>
      </c>
      <c r="D164" s="8">
        <v>2.2238974745571043</v>
      </c>
      <c r="E164" s="8">
        <v>1.675126903553309</v>
      </c>
      <c r="G164" s="8">
        <f t="shared" si="8"/>
        <v>2.1301616258967098</v>
      </c>
      <c r="H164" s="8">
        <f t="shared" si="9"/>
        <v>7.7241103554208186</v>
      </c>
      <c r="Q164" s="19">
        <f t="shared" si="10"/>
        <v>1.1219061538461537</v>
      </c>
      <c r="R164" s="8">
        <f t="shared" si="11"/>
        <v>1.6357105464228217</v>
      </c>
    </row>
    <row r="165" spans="1:18" x14ac:dyDescent="0.2">
      <c r="A165" s="16">
        <v>38990</v>
      </c>
      <c r="B165" s="18">
        <v>-0.30906</v>
      </c>
      <c r="C165" s="8">
        <v>2.5631105522777808</v>
      </c>
      <c r="D165" s="8">
        <v>0.92182890855457222</v>
      </c>
      <c r="E165" s="8">
        <v>2.0968547179231063</v>
      </c>
      <c r="G165" s="8">
        <f t="shared" si="8"/>
        <v>3.2685603003052615</v>
      </c>
      <c r="H165" s="8">
        <f t="shared" si="9"/>
        <v>12.79936701315631</v>
      </c>
      <c r="Q165" s="19">
        <f t="shared" si="10"/>
        <v>1.1303753846153846</v>
      </c>
      <c r="R165" s="8">
        <f t="shared" si="11"/>
        <v>1.8472659347380427</v>
      </c>
    </row>
    <row r="166" spans="1:18" x14ac:dyDescent="0.2">
      <c r="A166" s="16">
        <v>39021</v>
      </c>
      <c r="B166" s="18">
        <v>10.099159999999999</v>
      </c>
      <c r="C166" s="8">
        <v>3.2534892493398582</v>
      </c>
      <c r="D166" s="8">
        <v>5.1881622214102956</v>
      </c>
      <c r="E166" s="8">
        <v>3.1784841075794725</v>
      </c>
      <c r="G166" s="8">
        <f t="shared" si="8"/>
        <v>2.7953860312135701</v>
      </c>
      <c r="H166" s="8">
        <f t="shared" si="9"/>
        <v>53.34511418712227</v>
      </c>
      <c r="Q166" s="19">
        <f t="shared" si="10"/>
        <v>2.0136215384615386</v>
      </c>
      <c r="R166" s="8">
        <f t="shared" si="11"/>
        <v>1.9019814102222825</v>
      </c>
    </row>
    <row r="167" spans="1:18" x14ac:dyDescent="0.2">
      <c r="A167" s="16">
        <v>39051</v>
      </c>
      <c r="B167" s="18">
        <v>1.5406500000000001</v>
      </c>
      <c r="C167" s="8">
        <v>1.881450360763548</v>
      </c>
      <c r="D167" s="8">
        <v>3.0913511635984738</v>
      </c>
      <c r="E167" s="8">
        <v>2.0379146919431266</v>
      </c>
      <c r="G167" s="8">
        <f t="shared" si="8"/>
        <v>2.019494088093265</v>
      </c>
      <c r="H167" s="8">
        <f t="shared" si="9"/>
        <v>0.22929166070187049</v>
      </c>
      <c r="Q167" s="19">
        <f t="shared" si="10"/>
        <v>1.7662792307692308</v>
      </c>
      <c r="R167" s="8">
        <f t="shared" si="11"/>
        <v>2.1698218767167123</v>
      </c>
    </row>
    <row r="168" spans="1:18" x14ac:dyDescent="0.2">
      <c r="A168" s="16">
        <v>39082</v>
      </c>
      <c r="B168" s="18">
        <v>2.69841</v>
      </c>
      <c r="C168" s="8">
        <v>1.3984760197220947</v>
      </c>
      <c r="D168" s="8">
        <v>0</v>
      </c>
      <c r="E168" s="8">
        <v>2.4152345564328823</v>
      </c>
      <c r="G168" s="8">
        <f t="shared" si="8"/>
        <v>3.7135954425035123</v>
      </c>
      <c r="H168" s="8">
        <f t="shared" si="9"/>
        <v>1.0306014826710521</v>
      </c>
      <c r="Q168" s="19">
        <f t="shared" si="10"/>
        <v>1.6613215384615383</v>
      </c>
      <c r="R168" s="8">
        <f t="shared" si="11"/>
        <v>2.1844609651641584</v>
      </c>
    </row>
    <row r="169" spans="1:18" x14ac:dyDescent="0.2">
      <c r="A169" s="16">
        <v>39113</v>
      </c>
      <c r="B169" s="18">
        <v>5.4550000000000001E-2</v>
      </c>
      <c r="C169" s="8">
        <v>1.4941207673945689</v>
      </c>
      <c r="D169" s="8">
        <v>2.3921832884097065</v>
      </c>
      <c r="E169" s="8">
        <v>0.95238095238095632</v>
      </c>
      <c r="G169" s="8">
        <f t="shared" si="8"/>
        <v>0.9636596188146489</v>
      </c>
      <c r="H169" s="8">
        <f t="shared" si="9"/>
        <v>0.82648029902131626</v>
      </c>
      <c r="Q169" s="19">
        <f t="shared" si="10"/>
        <v>1.7317784615384613</v>
      </c>
      <c r="R169" s="8">
        <f t="shared" si="11"/>
        <v>2.1519649068151492</v>
      </c>
    </row>
    <row r="170" spans="1:18" x14ac:dyDescent="0.2">
      <c r="A170" s="16">
        <v>39141</v>
      </c>
      <c r="B170" s="18">
        <v>-3.5074999999999998</v>
      </c>
      <c r="C170" s="8">
        <v>-1.9686411149825722</v>
      </c>
      <c r="D170" s="8">
        <v>-9.8716683119450935E-2</v>
      </c>
      <c r="E170" s="8">
        <v>-1.662174303683742</v>
      </c>
      <c r="G170" s="8">
        <f t="shared" si="8"/>
        <v>-1.9551661728464957</v>
      </c>
      <c r="H170" s="8">
        <f t="shared" si="9"/>
        <v>2.409740310925045</v>
      </c>
      <c r="Q170" s="19">
        <f t="shared" si="10"/>
        <v>1.386453846153846</v>
      </c>
      <c r="R170" s="8">
        <f t="shared" si="11"/>
        <v>1.8853929108629461</v>
      </c>
    </row>
    <row r="171" spans="1:18" x14ac:dyDescent="0.2">
      <c r="A171" s="16">
        <v>39172</v>
      </c>
      <c r="B171" s="18">
        <v>2.6367799999999999</v>
      </c>
      <c r="C171" s="8">
        <v>1.110716189799188</v>
      </c>
      <c r="D171" s="8">
        <v>1.2187088274044828</v>
      </c>
      <c r="E171" s="8">
        <v>1.6445865692096822</v>
      </c>
      <c r="G171" s="8">
        <f t="shared" si="8"/>
        <v>2.1846682490974194</v>
      </c>
      <c r="H171" s="8">
        <f t="shared" si="9"/>
        <v>0.20440503530419699</v>
      </c>
      <c r="Q171" s="19">
        <f t="shared" si="10"/>
        <v>1.8205076923076919</v>
      </c>
      <c r="R171" s="8">
        <f t="shared" si="11"/>
        <v>1.9453836296752685</v>
      </c>
    </row>
    <row r="172" spans="1:18" x14ac:dyDescent="0.2">
      <c r="A172" s="16">
        <v>39202</v>
      </c>
      <c r="B172" s="18">
        <v>0.19267999999999999</v>
      </c>
      <c r="C172" s="8">
        <v>4.4204235873099407</v>
      </c>
      <c r="D172" s="8">
        <v>2.668402212821348</v>
      </c>
      <c r="E172" s="8">
        <v>4.1797752808988751</v>
      </c>
      <c r="G172" s="8">
        <f t="shared" si="8"/>
        <v>5.4375340773738499</v>
      </c>
      <c r="H172" s="8">
        <f t="shared" si="9"/>
        <v>27.508494292945095</v>
      </c>
      <c r="Q172" s="19">
        <f t="shared" si="10"/>
        <v>1.5207246153846148</v>
      </c>
      <c r="R172" s="8">
        <f t="shared" si="11"/>
        <v>2.3240736983860715</v>
      </c>
    </row>
    <row r="173" spans="1:18" x14ac:dyDescent="0.2">
      <c r="A173" s="16">
        <v>39233</v>
      </c>
      <c r="B173" s="18">
        <v>0.26556999999999997</v>
      </c>
      <c r="C173" s="8">
        <v>3.4758458172025053</v>
      </c>
      <c r="D173" s="8">
        <v>4.4057052297939681</v>
      </c>
      <c r="E173" s="8">
        <v>3.6669542709232159</v>
      </c>
      <c r="G173" s="8">
        <f t="shared" si="8"/>
        <v>3.7807032852656599</v>
      </c>
      <c r="H173" s="8">
        <f t="shared" si="9"/>
        <v>12.356162013182551</v>
      </c>
      <c r="Q173" s="19">
        <f t="shared" si="10"/>
        <v>1.6560907692307689</v>
      </c>
      <c r="R173" s="8">
        <f t="shared" si="11"/>
        <v>2.3127095495993948</v>
      </c>
    </row>
    <row r="174" spans="1:18" x14ac:dyDescent="0.2">
      <c r="A174" s="16">
        <v>39263</v>
      </c>
      <c r="B174" s="18">
        <v>-1.37E-2</v>
      </c>
      <c r="C174" s="8">
        <v>-1.6754778365189127</v>
      </c>
      <c r="D174" s="8">
        <v>-1.608986035215547</v>
      </c>
      <c r="E174" s="8">
        <v>-2.1223470661672974</v>
      </c>
      <c r="G174" s="8">
        <f t="shared" si="8"/>
        <v>-1.7198726566424898</v>
      </c>
      <c r="H174" s="8">
        <f t="shared" si="9"/>
        <v>2.9110251342744911</v>
      </c>
      <c r="Q174" s="19">
        <f t="shared" si="10"/>
        <v>1.370680769230769</v>
      </c>
      <c r="R174" s="8">
        <f t="shared" si="11"/>
        <v>2.2456963460881441</v>
      </c>
    </row>
    <row r="175" spans="1:18" x14ac:dyDescent="0.2">
      <c r="A175" s="16">
        <v>39294</v>
      </c>
      <c r="B175" s="18">
        <v>0.47955999999999999</v>
      </c>
      <c r="C175" s="8">
        <v>-3.0854495822648764</v>
      </c>
      <c r="D175" s="8">
        <v>-5.7389694538722491</v>
      </c>
      <c r="E175" s="8">
        <v>-4.5068027210884303</v>
      </c>
      <c r="G175" s="8">
        <f t="shared" si="8"/>
        <v>-3.0296102371608002</v>
      </c>
      <c r="H175" s="8">
        <f t="shared" si="9"/>
        <v>12.314275753375188</v>
      </c>
      <c r="Q175" s="19">
        <f t="shared" si="10"/>
        <v>1.4601630769230765</v>
      </c>
      <c r="R175" s="8">
        <f t="shared" si="11"/>
        <v>1.9164628829877637</v>
      </c>
    </row>
    <row r="176" spans="1:18" x14ac:dyDescent="0.2">
      <c r="A176" s="16">
        <v>39325</v>
      </c>
      <c r="B176" s="18">
        <v>7.6272700000000002</v>
      </c>
      <c r="C176" s="8">
        <v>1.4936838511437456</v>
      </c>
      <c r="D176" s="8">
        <v>1.3093289689034324</v>
      </c>
      <c r="E176" s="8">
        <v>1.2911843276936739</v>
      </c>
      <c r="G176" s="8">
        <f t="shared" si="8"/>
        <v>1.8460653934646718</v>
      </c>
      <c r="H176" s="8">
        <f t="shared" si="9"/>
        <v>33.422326702625298</v>
      </c>
      <c r="Q176" s="19">
        <f t="shared" si="10"/>
        <v>2.0518276923076924</v>
      </c>
      <c r="R176" s="8">
        <f t="shared" si="11"/>
        <v>1.6488599265675985</v>
      </c>
    </row>
    <row r="177" spans="1:18" x14ac:dyDescent="0.2">
      <c r="A177" s="16">
        <v>39355</v>
      </c>
      <c r="B177" s="18">
        <v>0.10136000000000001</v>
      </c>
      <c r="C177" s="8">
        <v>3.7255066857287078</v>
      </c>
      <c r="D177" s="8">
        <v>2.1647819063004903</v>
      </c>
      <c r="E177" s="8">
        <v>3.3406593406593474</v>
      </c>
      <c r="G177" s="8">
        <f t="shared" si="8"/>
        <v>4.4889142519564356</v>
      </c>
      <c r="H177" s="8">
        <f t="shared" si="9"/>
        <v>19.250632313861001</v>
      </c>
      <c r="Q177" s="19">
        <f t="shared" si="10"/>
        <v>1.6819792307692305</v>
      </c>
      <c r="R177" s="8">
        <f t="shared" si="11"/>
        <v>1.8303024362645006</v>
      </c>
    </row>
    <row r="178" spans="1:18" x14ac:dyDescent="0.2">
      <c r="A178" s="16">
        <v>39386</v>
      </c>
      <c r="B178" s="18">
        <v>11.80491</v>
      </c>
      <c r="C178" s="8">
        <v>1.5809956218582721</v>
      </c>
      <c r="D178" s="8">
        <v>2.6249209361163879</v>
      </c>
      <c r="E178" s="8">
        <v>0.21267545725222101</v>
      </c>
      <c r="G178" s="8">
        <f t="shared" si="8"/>
        <v>2.6193832854874477E-2</v>
      </c>
      <c r="H178" s="8">
        <f t="shared" si="9"/>
        <v>138.73815454616596</v>
      </c>
      <c r="Q178" s="19">
        <f t="shared" si="10"/>
        <v>2.6138230769230764</v>
      </c>
      <c r="R178" s="8">
        <f t="shared" si="11"/>
        <v>1.5808896310760094</v>
      </c>
    </row>
    <row r="179" spans="1:18" x14ac:dyDescent="0.2">
      <c r="A179" s="16">
        <v>39416</v>
      </c>
      <c r="B179" s="18">
        <v>5.7358500000000001</v>
      </c>
      <c r="C179" s="8">
        <v>-4.1902785537552889</v>
      </c>
      <c r="D179" s="8">
        <v>-6.810477657935297</v>
      </c>
      <c r="E179" s="8">
        <v>-4.923599320882853</v>
      </c>
      <c r="G179" s="8">
        <f t="shared" si="8"/>
        <v>-3.3517714001484711</v>
      </c>
      <c r="H179" s="8">
        <f t="shared" si="9"/>
        <v>82.584862712436461</v>
      </c>
      <c r="Q179" s="19">
        <f t="shared" si="10"/>
        <v>2.2781838461538459</v>
      </c>
      <c r="R179" s="8">
        <f t="shared" si="11"/>
        <v>1.108031367125083</v>
      </c>
    </row>
    <row r="180" spans="1:18" x14ac:dyDescent="0.2">
      <c r="A180" s="16">
        <v>39447</v>
      </c>
      <c r="B180" s="18">
        <v>1.0706599999999999</v>
      </c>
      <c r="C180" s="8">
        <v>-0.6914361879373665</v>
      </c>
      <c r="D180" s="8">
        <v>-0.69444444444443554</v>
      </c>
      <c r="E180" s="8">
        <v>-1.4732142857142783</v>
      </c>
      <c r="G180" s="8">
        <f t="shared" si="8"/>
        <v>-1.092709284451757</v>
      </c>
      <c r="H180" s="8">
        <f t="shared" si="9"/>
        <v>4.6801666609093058</v>
      </c>
      <c r="Q180" s="19">
        <f t="shared" si="10"/>
        <v>2.242030769230769</v>
      </c>
      <c r="R180" s="8">
        <f t="shared" si="11"/>
        <v>0.8686311076985429</v>
      </c>
    </row>
    <row r="181" spans="1:18" x14ac:dyDescent="0.2">
      <c r="A181" s="16">
        <v>39478</v>
      </c>
      <c r="B181" s="18">
        <v>-3.9548000000000001</v>
      </c>
      <c r="C181" s="8">
        <v>-6.0145960909319562</v>
      </c>
      <c r="D181" s="8">
        <v>-6.2271062271062299</v>
      </c>
      <c r="E181" s="8">
        <v>-4.0779338468509225</v>
      </c>
      <c r="G181" s="8">
        <f t="shared" si="8"/>
        <v>-3.169237892422212</v>
      </c>
      <c r="H181" s="8">
        <f t="shared" si="9"/>
        <v>0.61710782486205629</v>
      </c>
      <c r="Q181" s="19">
        <f t="shared" si="10"/>
        <v>1.7302453846153847</v>
      </c>
      <c r="R181" s="8">
        <f t="shared" si="11"/>
        <v>0.33918238962733349</v>
      </c>
    </row>
    <row r="182" spans="1:18" x14ac:dyDescent="0.2">
      <c r="A182" s="16">
        <v>39507</v>
      </c>
      <c r="B182" s="18">
        <v>2.9411800000000001</v>
      </c>
      <c r="C182" s="8">
        <v>-3.248839700107109</v>
      </c>
      <c r="D182" s="8">
        <v>-2.6278409090909038</v>
      </c>
      <c r="E182" s="8">
        <v>-4.7709022201228226</v>
      </c>
      <c r="G182" s="8">
        <f t="shared" si="8"/>
        <v>-4.7906335584612378</v>
      </c>
      <c r="H182" s="8">
        <f t="shared" si="9"/>
        <v>59.780940902805028</v>
      </c>
      <c r="Q182" s="19">
        <f t="shared" si="10"/>
        <v>1.9522938461538462</v>
      </c>
      <c r="R182" s="8">
        <f t="shared" si="11"/>
        <v>-0.1034555470861963</v>
      </c>
    </row>
    <row r="183" spans="1:18" x14ac:dyDescent="0.2">
      <c r="A183" s="16">
        <v>39538</v>
      </c>
      <c r="B183" s="18">
        <v>-4.7142900000000001</v>
      </c>
      <c r="C183" s="8">
        <v>-0.44280442804428555</v>
      </c>
      <c r="D183" s="8">
        <v>-0.54704595185996396</v>
      </c>
      <c r="E183" s="8">
        <v>-0.39682539682540602</v>
      </c>
      <c r="G183" s="8">
        <f t="shared" si="8"/>
        <v>0.16144430421602896</v>
      </c>
      <c r="H183" s="8">
        <f t="shared" si="9"/>
        <v>23.772785005308961</v>
      </c>
      <c r="Q183" s="19">
        <f t="shared" si="10"/>
        <v>1.859463846153846</v>
      </c>
      <c r="R183" s="8">
        <f t="shared" si="11"/>
        <v>5.936064345707464E-2</v>
      </c>
    </row>
    <row r="184" spans="1:18" x14ac:dyDescent="0.2">
      <c r="A184" s="16">
        <v>39568</v>
      </c>
      <c r="B184" s="18">
        <v>0.33733000000000002</v>
      </c>
      <c r="C184" s="8">
        <v>4.8554484803558173</v>
      </c>
      <c r="D184" s="8">
        <v>5.5005500550055011</v>
      </c>
      <c r="E184" s="8">
        <v>4.1334661354581765</v>
      </c>
      <c r="G184" s="8">
        <f t="shared" si="8"/>
        <v>4.2304046466619987</v>
      </c>
      <c r="H184" s="8">
        <f t="shared" si="9"/>
        <v>15.156030204482445</v>
      </c>
      <c r="Q184" s="19">
        <f t="shared" si="10"/>
        <v>1.6825830769230772</v>
      </c>
      <c r="R184" s="8">
        <f t="shared" si="11"/>
        <v>0.21672498173127325</v>
      </c>
    </row>
    <row r="185" spans="1:18" x14ac:dyDescent="0.2">
      <c r="A185" s="16">
        <v>39599</v>
      </c>
      <c r="B185" s="18">
        <v>0.59767999999999999</v>
      </c>
      <c r="C185" s="8">
        <v>1.2902085542594532</v>
      </c>
      <c r="D185" s="8">
        <v>5.1442474800139051</v>
      </c>
      <c r="E185" s="8">
        <v>-0.3825920612147386</v>
      </c>
      <c r="G185" s="8">
        <f t="shared" si="8"/>
        <v>-1.8884658875294229</v>
      </c>
      <c r="H185" s="8">
        <f t="shared" si="9"/>
        <v>6.1809213740794622</v>
      </c>
      <c r="Q185" s="19">
        <f t="shared" si="10"/>
        <v>1.7137369230769233</v>
      </c>
      <c r="R185" s="8">
        <f t="shared" si="11"/>
        <v>-0.34681347710744015</v>
      </c>
    </row>
    <row r="186" spans="1:18" x14ac:dyDescent="0.2">
      <c r="A186" s="16">
        <v>39629</v>
      </c>
      <c r="B186" s="18">
        <v>-10.32306</v>
      </c>
      <c r="C186" s="8">
        <v>-8.4540219856918508</v>
      </c>
      <c r="D186" s="8">
        <v>-8.8925619834710776</v>
      </c>
      <c r="E186" s="8">
        <v>-9.5535285645703247</v>
      </c>
      <c r="G186" s="8">
        <f t="shared" si="8"/>
        <v>-9.0267197403633439</v>
      </c>
      <c r="H186" s="8">
        <f t="shared" si="9"/>
        <v>1.6804980687548328</v>
      </c>
      <c r="Q186" s="19">
        <f t="shared" si="10"/>
        <v>0.89922692307692342</v>
      </c>
      <c r="R186" s="8">
        <f t="shared" si="11"/>
        <v>-1.3319998636942865</v>
      </c>
    </row>
    <row r="187" spans="1:18" x14ac:dyDescent="0.2">
      <c r="A187" s="16">
        <v>39660</v>
      </c>
      <c r="B187" s="18">
        <v>-5.21739</v>
      </c>
      <c r="C187" s="8">
        <v>-0.82912417802344374</v>
      </c>
      <c r="D187" s="8">
        <v>1.6690856313497853</v>
      </c>
      <c r="E187" s="8">
        <v>-0.31847133757961105</v>
      </c>
      <c r="G187" s="8">
        <f t="shared" si="8"/>
        <v>-0.8630417843229059</v>
      </c>
      <c r="H187" s="8">
        <f t="shared" si="9"/>
        <v>18.960348383370292</v>
      </c>
      <c r="Q187" s="19">
        <f t="shared" si="10"/>
        <v>0.49894307692307732</v>
      </c>
      <c r="R187" s="8">
        <f t="shared" si="11"/>
        <v>-1.26608979659278</v>
      </c>
    </row>
    <row r="188" spans="1:18" x14ac:dyDescent="0.2">
      <c r="A188" s="16">
        <v>39691</v>
      </c>
      <c r="B188" s="18">
        <v>1.8785499999999999</v>
      </c>
      <c r="C188" s="8">
        <v>1.4414760714972052</v>
      </c>
      <c r="D188" s="8">
        <v>3.1406138472519594</v>
      </c>
      <c r="E188" s="8">
        <v>1.6506922257720911</v>
      </c>
      <c r="G188" s="8">
        <f t="shared" si="8"/>
        <v>1.4194305269319631</v>
      </c>
      <c r="H188" s="8">
        <f t="shared" si="9"/>
        <v>0.21079069055027178</v>
      </c>
      <c r="Q188" s="19">
        <f t="shared" si="10"/>
        <v>0.60655769230769219</v>
      </c>
      <c r="R188" s="8">
        <f t="shared" si="11"/>
        <v>-0.92385589166256754</v>
      </c>
    </row>
    <row r="189" spans="1:18" x14ac:dyDescent="0.2">
      <c r="A189" s="16">
        <v>39721</v>
      </c>
      <c r="B189" s="18">
        <v>12.00686</v>
      </c>
      <c r="C189" s="8">
        <v>-8.8954149298976937</v>
      </c>
      <c r="D189" s="8">
        <v>-9.4117647058823497</v>
      </c>
      <c r="E189" s="8">
        <v>-6.966998428496586</v>
      </c>
      <c r="G189" s="8">
        <f t="shared" si="8"/>
        <v>-5.922209013358728</v>
      </c>
      <c r="H189" s="8">
        <f t="shared" si="9"/>
        <v>321.45151568578012</v>
      </c>
      <c r="Q189" s="19">
        <f t="shared" si="10"/>
        <v>0.94344923076923071</v>
      </c>
      <c r="R189" s="8">
        <f t="shared" si="11"/>
        <v>-1.5214154614182138</v>
      </c>
    </row>
    <row r="190" spans="1:18" x14ac:dyDescent="0.2">
      <c r="A190" s="16">
        <v>39752</v>
      </c>
      <c r="B190" s="18">
        <v>-11.56968</v>
      </c>
      <c r="C190" s="8">
        <v>-16.793178745970682</v>
      </c>
      <c r="D190" s="8">
        <v>-21.543162719633312</v>
      </c>
      <c r="E190" s="8">
        <v>-16.55405405405406</v>
      </c>
      <c r="G190" s="8">
        <f t="shared" si="8"/>
        <v>-13.864000657290786</v>
      </c>
      <c r="H190" s="8">
        <f t="shared" si="9"/>
        <v>5.2639072784712253</v>
      </c>
      <c r="Q190" s="19">
        <f t="shared" si="10"/>
        <v>4.5676923076923066E-2</v>
      </c>
      <c r="R190" s="8">
        <f t="shared" si="11"/>
        <v>-2.9331781467449227</v>
      </c>
    </row>
    <row r="191" spans="1:18" x14ac:dyDescent="0.2">
      <c r="A191" s="16">
        <v>39782</v>
      </c>
      <c r="B191" s="18">
        <v>-9.9489099999999997</v>
      </c>
      <c r="C191" s="8">
        <v>-7.1732066983254068</v>
      </c>
      <c r="D191" s="8">
        <v>-11.489776046738069</v>
      </c>
      <c r="E191" s="8">
        <v>-6.2753036437246941</v>
      </c>
      <c r="G191" s="8">
        <f t="shared" si="8"/>
        <v>-3.676217384563218</v>
      </c>
      <c r="H191" s="8">
        <f t="shared" si="9"/>
        <v>39.346672647755135</v>
      </c>
      <c r="Q191" s="19">
        <f t="shared" si="10"/>
        <v>-1.6276938461538462</v>
      </c>
      <c r="R191" s="8">
        <f t="shared" si="11"/>
        <v>-3.2179790096232375</v>
      </c>
    </row>
    <row r="192" spans="1:18" x14ac:dyDescent="0.2">
      <c r="A192" s="16">
        <v>39813</v>
      </c>
      <c r="B192" s="18">
        <v>-7.11538</v>
      </c>
      <c r="C192" s="8">
        <v>1.0770059235325702</v>
      </c>
      <c r="D192" s="8">
        <v>5.5555555555555642</v>
      </c>
      <c r="E192" s="8">
        <v>1.7278617710583168</v>
      </c>
      <c r="G192" s="8">
        <f t="shared" si="8"/>
        <v>0.31005870910869016</v>
      </c>
      <c r="H192" s="8">
        <f t="shared" si="9"/>
        <v>55.137140022729724</v>
      </c>
      <c r="Q192" s="19">
        <f t="shared" si="10"/>
        <v>-2.61625</v>
      </c>
      <c r="R192" s="8">
        <f t="shared" si="11"/>
        <v>-2.9362997704496103</v>
      </c>
    </row>
    <row r="193" spans="1:18" x14ac:dyDescent="0.2">
      <c r="A193" s="16">
        <v>39844</v>
      </c>
      <c r="B193" s="18">
        <v>-7.3478300000000001</v>
      </c>
      <c r="C193" s="8">
        <v>-8.4176877996803299</v>
      </c>
      <c r="D193" s="8">
        <v>-10.213652944241797</v>
      </c>
      <c r="E193" s="8">
        <v>-11.464968152866248</v>
      </c>
      <c r="G193" s="8">
        <f t="shared" si="8"/>
        <v>-10.634844168108756</v>
      </c>
      <c r="H193" s="8">
        <f t="shared" si="9"/>
        <v>10.804462141347699</v>
      </c>
      <c r="Q193" s="19">
        <f t="shared" si="10"/>
        <v>-3.2638261538461539</v>
      </c>
      <c r="R193" s="8">
        <f t="shared" si="11"/>
        <v>-3.6703101461155332</v>
      </c>
    </row>
    <row r="194" spans="1:18" x14ac:dyDescent="0.2">
      <c r="A194" s="16">
        <v>39872</v>
      </c>
      <c r="B194" s="18">
        <v>-12.180730000000001</v>
      </c>
      <c r="C194" s="8">
        <v>-10.660267597440376</v>
      </c>
      <c r="D194" s="8">
        <v>-11.955890887986072</v>
      </c>
      <c r="E194" s="8">
        <v>-13.349320543565145</v>
      </c>
      <c r="G194" s="8">
        <f t="shared" si="8"/>
        <v>-12.688352690987458</v>
      </c>
      <c r="H194" s="8">
        <f t="shared" si="9"/>
        <v>0.2576807964053473</v>
      </c>
      <c r="Q194" s="19">
        <f t="shared" si="10"/>
        <v>-3.8965900000000002</v>
      </c>
      <c r="R194" s="8">
        <f t="shared" si="11"/>
        <v>-4.4025497460051675</v>
      </c>
    </row>
    <row r="195" spans="1:18" x14ac:dyDescent="0.2">
      <c r="A195" s="16">
        <v>39903</v>
      </c>
      <c r="B195" s="18">
        <v>10.305339999999999</v>
      </c>
      <c r="C195" s="8">
        <v>8.7904932443431569</v>
      </c>
      <c r="D195" s="8">
        <v>9.4264996704021193</v>
      </c>
      <c r="E195" s="8">
        <v>8.9483394833948395</v>
      </c>
      <c r="G195" s="8">
        <f t="shared" si="8"/>
        <v>9.189676846252242</v>
      </c>
      <c r="H195" s="8">
        <f t="shared" si="9"/>
        <v>1.2447042726303919</v>
      </c>
      <c r="Q195" s="19">
        <f t="shared" si="10"/>
        <v>-3.3301161538461539</v>
      </c>
      <c r="R195" s="8">
        <f t="shared" si="11"/>
        <v>-3.3271412533348999</v>
      </c>
    </row>
    <row r="196" spans="1:18" x14ac:dyDescent="0.2">
      <c r="A196" s="16">
        <v>39933</v>
      </c>
      <c r="B196" s="18">
        <v>8.4198400000000007</v>
      </c>
      <c r="C196" s="8">
        <v>9.5466108035313404</v>
      </c>
      <c r="D196" s="8">
        <v>18.253012048192755</v>
      </c>
      <c r="E196" s="8">
        <v>10.330228619813706</v>
      </c>
      <c r="G196" s="8">
        <f t="shared" si="8"/>
        <v>7.0215933451469894</v>
      </c>
      <c r="H196" s="8">
        <f t="shared" si="9"/>
        <v>1.955093707807636</v>
      </c>
      <c r="Q196" s="19">
        <f t="shared" si="10"/>
        <v>-2.3197984615384613</v>
      </c>
      <c r="R196" s="8">
        <f t="shared" si="11"/>
        <v>-2.7994374809555955</v>
      </c>
    </row>
    <row r="197" spans="1:18" x14ac:dyDescent="0.2">
      <c r="A197" s="16">
        <v>39964</v>
      </c>
      <c r="B197" s="18">
        <v>-2.5531899999999998</v>
      </c>
      <c r="C197" s="8">
        <v>5.6276464963802786</v>
      </c>
      <c r="D197" s="8">
        <v>3.7697401935812636</v>
      </c>
      <c r="E197" s="8">
        <v>6.6768994627782119</v>
      </c>
      <c r="G197" s="8">
        <f t="shared" ref="G197:G252" si="12">$L$5+$L$6*C197+$L$7*D197+$L$8*E197</f>
        <v>8.1882139262198361</v>
      </c>
      <c r="H197" s="8">
        <f t="shared" ref="H197:H252" si="13">(B197-G197)^2</f>
        <v>115.37775830621089</v>
      </c>
      <c r="Q197" s="19">
        <f t="shared" si="10"/>
        <v>-2.5421461538461543</v>
      </c>
      <c r="R197" s="8">
        <f t="shared" si="11"/>
        <v>-2.4949906132972997</v>
      </c>
    </row>
    <row r="198" spans="1:18" x14ac:dyDescent="0.2">
      <c r="A198" s="16">
        <v>39994</v>
      </c>
      <c r="B198" s="18">
        <v>-1.7467200000000001</v>
      </c>
      <c r="C198" s="8">
        <v>0.21983706194232955</v>
      </c>
      <c r="D198" s="8">
        <v>1.1291114383897909</v>
      </c>
      <c r="E198" s="8">
        <v>-0.86330935251799268</v>
      </c>
      <c r="G198" s="8">
        <f t="shared" si="12"/>
        <v>-0.94342655920298468</v>
      </c>
      <c r="H198" s="8">
        <f t="shared" si="13"/>
        <v>0.645280352027508</v>
      </c>
      <c r="Q198" s="19">
        <f t="shared" si="10"/>
        <v>-2.7224846153846158</v>
      </c>
      <c r="R198" s="8">
        <f t="shared" si="11"/>
        <v>-2.422295280349112</v>
      </c>
    </row>
    <row r="199" spans="1:18" x14ac:dyDescent="0.2">
      <c r="A199" s="16">
        <v>40025</v>
      </c>
      <c r="B199" s="18">
        <v>7.7777799999999999</v>
      </c>
      <c r="C199" s="8">
        <v>7.5741935483871092</v>
      </c>
      <c r="D199" s="8">
        <v>9.7087378640776691</v>
      </c>
      <c r="E199" s="8">
        <v>8.0551523947750443</v>
      </c>
      <c r="G199" s="8">
        <f t="shared" si="12"/>
        <v>7.6703112104935567</v>
      </c>
      <c r="H199" s="8">
        <f t="shared" si="13"/>
        <v>1.1549540717980202E-2</v>
      </c>
      <c r="Q199" s="19">
        <f t="shared" si="10"/>
        <v>-1.330112307692308</v>
      </c>
      <c r="R199" s="8">
        <f t="shared" si="11"/>
        <v>-1.1379082841293504</v>
      </c>
    </row>
    <row r="200" spans="1:18" x14ac:dyDescent="0.2">
      <c r="A200" s="16">
        <v>40056</v>
      </c>
      <c r="B200" s="18">
        <v>3.9690699999999999</v>
      </c>
      <c r="C200" s="8">
        <v>3.5984166966534614</v>
      </c>
      <c r="D200" s="8">
        <v>4.4247787610619467</v>
      </c>
      <c r="E200" s="8">
        <v>5.104096709200804</v>
      </c>
      <c r="G200" s="8">
        <f t="shared" si="12"/>
        <v>5.474255220716838</v>
      </c>
      <c r="H200" s="8">
        <f t="shared" si="13"/>
        <v>2.2655825486643968</v>
      </c>
      <c r="Q200" s="19">
        <f t="shared" si="10"/>
        <v>-0.62346153846153807</v>
      </c>
      <c r="R200" s="8">
        <f t="shared" si="11"/>
        <v>-0.65042389912629339</v>
      </c>
    </row>
    <row r="201" spans="1:18" x14ac:dyDescent="0.2">
      <c r="A201" s="16">
        <v>40086</v>
      </c>
      <c r="B201" s="18">
        <v>0.14874000000000001</v>
      </c>
      <c r="C201" s="8">
        <v>3.7281463471112719</v>
      </c>
      <c r="D201" s="8">
        <v>6.3559322033898304</v>
      </c>
      <c r="E201" s="8">
        <v>3.3865814696485579</v>
      </c>
      <c r="G201" s="8">
        <f t="shared" si="12"/>
        <v>2.6475284679596967</v>
      </c>
      <c r="H201" s="8">
        <f t="shared" si="13"/>
        <v>6.2439438076083675</v>
      </c>
      <c r="Q201" s="19">
        <f t="shared" si="10"/>
        <v>-0.75652384615384605</v>
      </c>
      <c r="R201" s="8">
        <f t="shared" si="11"/>
        <v>-0.55595482673954444</v>
      </c>
    </row>
    <row r="202" spans="1:18" x14ac:dyDescent="0.2">
      <c r="A202" s="16">
        <v>40117</v>
      </c>
      <c r="B202" s="18">
        <v>-1.9802</v>
      </c>
      <c r="C202" s="8">
        <v>-1.8640473267105717</v>
      </c>
      <c r="D202" s="8">
        <v>-6.6533864541832726</v>
      </c>
      <c r="E202" s="8">
        <v>-2.657601977750307</v>
      </c>
      <c r="G202" s="8">
        <f t="shared" si="12"/>
        <v>-0.1144077487092976</v>
      </c>
      <c r="H202" s="8">
        <f t="shared" si="13"/>
        <v>3.4811807249764275</v>
      </c>
      <c r="Q202" s="19">
        <f t="shared" si="10"/>
        <v>-1.832451538461539</v>
      </c>
      <c r="R202" s="8">
        <f t="shared" si="11"/>
        <v>-0.10920088330497323</v>
      </c>
    </row>
    <row r="203" spans="1:18" x14ac:dyDescent="0.2">
      <c r="A203" s="16">
        <v>40147</v>
      </c>
      <c r="B203" s="18">
        <v>1.61616</v>
      </c>
      <c r="C203" s="8">
        <v>5.9713375796178303</v>
      </c>
      <c r="D203" s="8">
        <v>3.3717456252667484</v>
      </c>
      <c r="E203" s="8">
        <v>5.9682539682539764</v>
      </c>
      <c r="G203" s="8">
        <f t="shared" si="12"/>
        <v>7.6471963805491008</v>
      </c>
      <c r="H203" s="8">
        <f t="shared" si="13"/>
        <v>36.373399823506801</v>
      </c>
      <c r="Q203" s="19">
        <f t="shared" si="10"/>
        <v>-0.81815615384615359</v>
      </c>
      <c r="R203" s="8">
        <f t="shared" si="11"/>
        <v>1.5455065811442488</v>
      </c>
    </row>
    <row r="204" spans="1:18" x14ac:dyDescent="0.2">
      <c r="A204" s="16">
        <v>40178</v>
      </c>
      <c r="B204" s="18">
        <v>-1.3916500000000001</v>
      </c>
      <c r="C204" s="8">
        <v>1.9534184823440937</v>
      </c>
      <c r="D204" s="8">
        <v>7.8860445912469048</v>
      </c>
      <c r="E204" s="8">
        <v>1.1983223487117991</v>
      </c>
      <c r="G204" s="8">
        <f t="shared" si="12"/>
        <v>-1.1012454724665299</v>
      </c>
      <c r="H204" s="8">
        <f t="shared" si="13"/>
        <v>8.4334789611938007E-2</v>
      </c>
      <c r="Q204" s="19">
        <f t="shared" si="10"/>
        <v>-0.15990538461538459</v>
      </c>
      <c r="R204" s="8">
        <f t="shared" si="11"/>
        <v>1.7435813436132246</v>
      </c>
    </row>
    <row r="205" spans="1:18" x14ac:dyDescent="0.2">
      <c r="A205" s="16">
        <v>40209</v>
      </c>
      <c r="B205" s="18">
        <v>15.524190000000001</v>
      </c>
      <c r="C205" s="8">
        <v>-3.6109064112011757</v>
      </c>
      <c r="D205" s="8">
        <v>-3.3677765021048565</v>
      </c>
      <c r="E205" s="8">
        <v>-2.4274718768502077</v>
      </c>
      <c r="G205" s="8">
        <f t="shared" si="12"/>
        <v>-1.8449338265522122</v>
      </c>
      <c r="H205" s="8">
        <f t="shared" si="13"/>
        <v>301.68646250210372</v>
      </c>
      <c r="Q205" s="19">
        <f t="shared" si="10"/>
        <v>1.5816000000000001</v>
      </c>
      <c r="R205" s="8">
        <f t="shared" si="11"/>
        <v>1.5778126870239251</v>
      </c>
    </row>
    <row r="206" spans="1:18" x14ac:dyDescent="0.2">
      <c r="A206" s="16">
        <v>40237</v>
      </c>
      <c r="B206" s="18">
        <v>4.5375199999999998</v>
      </c>
      <c r="C206" s="8">
        <v>3.1017911751856753</v>
      </c>
      <c r="D206" s="8">
        <v>4.9900990099009963</v>
      </c>
      <c r="E206" s="8">
        <v>2.4878640776699035</v>
      </c>
      <c r="G206" s="8">
        <f t="shared" si="12"/>
        <v>2.0398048803971598</v>
      </c>
      <c r="H206" s="8">
        <f t="shared" si="13"/>
        <v>6.238580818692629</v>
      </c>
      <c r="Q206" s="19">
        <f t="shared" si="10"/>
        <v>2.4958576923076925</v>
      </c>
      <c r="R206" s="8">
        <f t="shared" si="11"/>
        <v>2.5527856907551492</v>
      </c>
    </row>
    <row r="207" spans="1:18" x14ac:dyDescent="0.2">
      <c r="A207" s="16">
        <v>40268</v>
      </c>
      <c r="B207" s="18">
        <v>1.6694500000000001</v>
      </c>
      <c r="C207" s="8">
        <v>6.0063559322033777</v>
      </c>
      <c r="D207" s="8">
        <v>8.0724254998113789</v>
      </c>
      <c r="E207" s="8">
        <v>6.1574896388395448</v>
      </c>
      <c r="G207" s="8">
        <f t="shared" si="12"/>
        <v>5.7510259328880391</v>
      </c>
      <c r="H207" s="8">
        <f t="shared" si="13"/>
        <v>16.659262095930863</v>
      </c>
      <c r="Q207" s="19">
        <f t="shared" si="10"/>
        <v>3.5612561538461538</v>
      </c>
      <c r="R207" s="8">
        <f t="shared" si="11"/>
        <v>3.9711994310532646</v>
      </c>
    </row>
    <row r="208" spans="1:18" x14ac:dyDescent="0.2">
      <c r="A208" s="16">
        <v>40298</v>
      </c>
      <c r="B208" s="18">
        <v>-5.31609</v>
      </c>
      <c r="C208" s="8">
        <v>1.5788947736584458</v>
      </c>
      <c r="D208" s="8">
        <v>5.5497382198952883</v>
      </c>
      <c r="E208" s="8">
        <v>1.7847183491355285</v>
      </c>
      <c r="G208" s="8">
        <f t="shared" si="12"/>
        <v>0.52556111402768213</v>
      </c>
      <c r="H208" s="8">
        <f t="shared" si="13"/>
        <v>34.12488773802086</v>
      </c>
      <c r="Q208" s="19">
        <f t="shared" si="10"/>
        <v>2.3596076923076921</v>
      </c>
      <c r="R208" s="8">
        <f t="shared" si="11"/>
        <v>3.3047289901129129</v>
      </c>
    </row>
    <row r="209" spans="1:18" x14ac:dyDescent="0.2">
      <c r="A209" s="16">
        <v>40329</v>
      </c>
      <c r="B209" s="18">
        <v>-8.1638900000000003</v>
      </c>
      <c r="C209" s="8">
        <v>-7.9881947860305003</v>
      </c>
      <c r="D209" s="8">
        <v>-7.804232804232802</v>
      </c>
      <c r="E209" s="8">
        <v>-7.7808219178082281</v>
      </c>
      <c r="G209" s="8">
        <f t="shared" si="12"/>
        <v>-7.3271555098184606</v>
      </c>
      <c r="H209" s="8">
        <f t="shared" si="13"/>
        <v>0.70012460705936108</v>
      </c>
      <c r="Q209" s="19">
        <f t="shared" ref="Q209:Q252" si="14">AVERAGE(B197:B209)</f>
        <v>1.083936153846154</v>
      </c>
      <c r="R209" s="8">
        <f t="shared" ref="R209:R252" si="15">AVERAGE(G197:G209)</f>
        <v>2.2009790781924941</v>
      </c>
    </row>
    <row r="210" spans="1:18" x14ac:dyDescent="0.2">
      <c r="A210" s="16">
        <v>40359</v>
      </c>
      <c r="B210" s="18">
        <v>13.303750000000001</v>
      </c>
      <c r="C210" s="8">
        <v>-5.2496525179086877</v>
      </c>
      <c r="D210" s="8">
        <v>-7.5681492109038722</v>
      </c>
      <c r="E210" s="8">
        <v>-5.1099227569815673</v>
      </c>
      <c r="G210" s="8">
        <f t="shared" si="12"/>
        <v>-3.535331617648843</v>
      </c>
      <c r="H210" s="8">
        <f t="shared" si="13"/>
        <v>283.55466972583923</v>
      </c>
      <c r="Q210" s="19">
        <f t="shared" si="14"/>
        <v>2.3037007692307698</v>
      </c>
      <c r="R210" s="8">
        <f t="shared" si="15"/>
        <v>1.2991678825102884</v>
      </c>
    </row>
    <row r="211" spans="1:18" x14ac:dyDescent="0.2">
      <c r="A211" s="16">
        <v>40390</v>
      </c>
      <c r="B211" s="18">
        <v>-2.5</v>
      </c>
      <c r="C211" s="8">
        <v>6.9848792597607678</v>
      </c>
      <c r="D211" s="8">
        <v>7.1400853705859522</v>
      </c>
      <c r="E211" s="8">
        <v>6.5748278021289854</v>
      </c>
      <c r="G211" s="8">
        <f t="shared" si="12"/>
        <v>6.943052618833347</v>
      </c>
      <c r="H211" s="8">
        <f t="shared" si="13"/>
        <v>89.171242762055329</v>
      </c>
      <c r="Q211" s="19">
        <f t="shared" si="14"/>
        <v>2.2457561538461541</v>
      </c>
      <c r="R211" s="8">
        <f t="shared" si="15"/>
        <v>1.9058201269746216</v>
      </c>
    </row>
    <row r="212" spans="1:18" x14ac:dyDescent="0.2">
      <c r="A212" s="16">
        <v>40421</v>
      </c>
      <c r="B212" s="18">
        <v>1.4316199999999999</v>
      </c>
      <c r="C212" s="8">
        <v>-4.524839151988191</v>
      </c>
      <c r="D212" s="8">
        <v>-6.5918145599420512</v>
      </c>
      <c r="E212" s="8">
        <v>-4.2890716803760309</v>
      </c>
      <c r="G212" s="8">
        <f t="shared" si="12"/>
        <v>-2.8129154662800837</v>
      </c>
      <c r="H212" s="8">
        <f t="shared" si="13"/>
        <v>18.016081324509489</v>
      </c>
      <c r="Q212" s="19">
        <f t="shared" si="14"/>
        <v>1.7575900000000002</v>
      </c>
      <c r="R212" s="8">
        <f t="shared" si="15"/>
        <v>1.0994180749151108</v>
      </c>
    </row>
    <row r="213" spans="1:18" x14ac:dyDescent="0.2">
      <c r="A213" s="16">
        <v>40451</v>
      </c>
      <c r="B213" s="18">
        <v>4.9083600000000001</v>
      </c>
      <c r="C213" s="8">
        <v>8.9151568714096463</v>
      </c>
      <c r="D213" s="8">
        <v>11.981388134936022</v>
      </c>
      <c r="E213" s="8">
        <v>7.5506445672191553</v>
      </c>
      <c r="G213" s="8">
        <f t="shared" si="12"/>
        <v>6.4502038807013857</v>
      </c>
      <c r="H213" s="8">
        <f t="shared" si="13"/>
        <v>2.3772825524563088</v>
      </c>
      <c r="Q213" s="19">
        <f t="shared" si="14"/>
        <v>1.8298430769230767</v>
      </c>
      <c r="R213" s="8">
        <f t="shared" si="15"/>
        <v>1.1744910487600755</v>
      </c>
    </row>
    <row r="214" spans="1:18" x14ac:dyDescent="0.2">
      <c r="A214" s="16">
        <v>40482</v>
      </c>
      <c r="B214" s="18">
        <v>-4.1767099999999999</v>
      </c>
      <c r="C214" s="8">
        <v>3.7833451668526141</v>
      </c>
      <c r="D214" s="8">
        <v>4.0512465373961275</v>
      </c>
      <c r="E214" s="8">
        <v>2.6826484018264778</v>
      </c>
      <c r="G214" s="8">
        <f t="shared" si="12"/>
        <v>2.8897869521858874</v>
      </c>
      <c r="H214" s="8">
        <f t="shared" si="13"/>
        <v>49.935379175252436</v>
      </c>
      <c r="Q214" s="19">
        <f t="shared" si="14"/>
        <v>1.4971161538461539</v>
      </c>
      <c r="R214" s="8">
        <f t="shared" si="15"/>
        <v>1.193126316777475</v>
      </c>
    </row>
    <row r="215" spans="1:18" x14ac:dyDescent="0.2">
      <c r="A215" s="16">
        <v>40512</v>
      </c>
      <c r="B215" s="18">
        <v>0.75439999999999996</v>
      </c>
      <c r="C215" s="8">
        <v>0</v>
      </c>
      <c r="D215" s="8">
        <v>3.0948419301164716</v>
      </c>
      <c r="E215" s="8">
        <v>-0.55586436909392933</v>
      </c>
      <c r="G215" s="8">
        <f t="shared" si="12"/>
        <v>-1.5403078220416921</v>
      </c>
      <c r="H215" s="8">
        <f t="shared" si="13"/>
        <v>5.265683988539327</v>
      </c>
      <c r="Q215" s="19">
        <f t="shared" si="14"/>
        <v>1.7074699999999998</v>
      </c>
      <c r="R215" s="8">
        <f t="shared" si="15"/>
        <v>1.0834416957519062</v>
      </c>
    </row>
    <row r="216" spans="1:18" x14ac:dyDescent="0.2">
      <c r="A216" s="16">
        <v>40543</v>
      </c>
      <c r="B216" s="18">
        <v>0.20799000000000001</v>
      </c>
      <c r="C216" s="8">
        <v>6.675136825645045</v>
      </c>
      <c r="D216" s="8">
        <v>7.7146546158812042</v>
      </c>
      <c r="E216" s="8">
        <v>7.8814980435997768</v>
      </c>
      <c r="G216" s="8">
        <f t="shared" si="12"/>
        <v>8.1075338149771223</v>
      </c>
      <c r="H216" s="8">
        <f t="shared" si="13"/>
        <v>62.402792484743316</v>
      </c>
      <c r="Q216" s="19">
        <f t="shared" si="14"/>
        <v>1.5991492307692305</v>
      </c>
      <c r="R216" s="8">
        <f t="shared" si="15"/>
        <v>1.1188522676309847</v>
      </c>
    </row>
    <row r="217" spans="1:18" x14ac:dyDescent="0.2">
      <c r="A217" s="16">
        <v>40574</v>
      </c>
      <c r="B217" s="18">
        <v>1.63968</v>
      </c>
      <c r="C217" s="8">
        <v>2.3545579477782796</v>
      </c>
      <c r="D217" s="8">
        <v>0.86904405154329989</v>
      </c>
      <c r="E217" s="8">
        <v>2.8497409326424905</v>
      </c>
      <c r="G217" s="8">
        <f t="shared" si="12"/>
        <v>4.1043003386859027</v>
      </c>
      <c r="H217" s="8">
        <f t="shared" si="13"/>
        <v>6.0743534138642126</v>
      </c>
      <c r="Q217" s="19">
        <f t="shared" si="14"/>
        <v>1.8323284615384616</v>
      </c>
      <c r="R217" s="8">
        <f t="shared" si="15"/>
        <v>1.5192788684888643</v>
      </c>
    </row>
    <row r="218" spans="1:18" x14ac:dyDescent="0.2">
      <c r="A218" s="16">
        <v>40602</v>
      </c>
      <c r="B218" s="18">
        <v>7.2493400000000001</v>
      </c>
      <c r="C218" s="8">
        <v>3.4192624418188489</v>
      </c>
      <c r="D218" s="8">
        <v>5.3178847296494549</v>
      </c>
      <c r="E218" s="8">
        <v>4.0302267002518741</v>
      </c>
      <c r="G218" s="8">
        <f t="shared" si="12"/>
        <v>3.7728076298288</v>
      </c>
      <c r="H218" s="8">
        <f t="shared" si="13"/>
        <v>12.086277320848183</v>
      </c>
      <c r="Q218" s="19">
        <f t="shared" si="14"/>
        <v>1.1958015384615384</v>
      </c>
      <c r="R218" s="8">
        <f t="shared" si="15"/>
        <v>1.9514128266720192</v>
      </c>
    </row>
    <row r="219" spans="1:18" x14ac:dyDescent="0.2">
      <c r="A219" s="16">
        <v>40633</v>
      </c>
      <c r="B219" s="18">
        <v>-4.5696899999999996</v>
      </c>
      <c r="C219" s="8">
        <v>2.5965033754538069E-2</v>
      </c>
      <c r="D219" s="8">
        <v>2.4259520451339895</v>
      </c>
      <c r="E219" s="8">
        <v>4.8426150121072951E-2</v>
      </c>
      <c r="G219" s="8">
        <f t="shared" si="12"/>
        <v>-0.52956457906504073</v>
      </c>
      <c r="H219" s="8">
        <f t="shared" si="13"/>
        <v>16.322613416884877</v>
      </c>
      <c r="Q219" s="19">
        <f t="shared" si="14"/>
        <v>0.4952469230769232</v>
      </c>
      <c r="R219" s="8">
        <f t="shared" si="15"/>
        <v>1.7537690220980038</v>
      </c>
    </row>
    <row r="220" spans="1:18" x14ac:dyDescent="0.2">
      <c r="A220" s="16">
        <v>40663</v>
      </c>
      <c r="B220" s="18">
        <v>-0.43895000000000001</v>
      </c>
      <c r="C220" s="8">
        <v>2.9505927143722577</v>
      </c>
      <c r="D220" s="8">
        <v>2.9193059763150511</v>
      </c>
      <c r="E220" s="8">
        <v>2.9525653436592423</v>
      </c>
      <c r="G220" s="8">
        <f t="shared" si="12"/>
        <v>3.4708253677009067</v>
      </c>
      <c r="H220" s="8">
        <f t="shared" si="13"/>
        <v>15.28634342588076</v>
      </c>
      <c r="Q220" s="19">
        <f t="shared" si="14"/>
        <v>0.33306230769230771</v>
      </c>
      <c r="R220" s="8">
        <f t="shared" si="15"/>
        <v>1.5783689786220703</v>
      </c>
    </row>
    <row r="221" spans="1:18" x14ac:dyDescent="0.2">
      <c r="A221" s="16">
        <v>40694</v>
      </c>
      <c r="B221" s="18">
        <v>-4.7895799999999999</v>
      </c>
      <c r="C221" s="8">
        <v>-1.1430492519751256</v>
      </c>
      <c r="D221" s="8">
        <v>-2.0069574525020073</v>
      </c>
      <c r="E221" s="8">
        <v>-1.3634226610249136</v>
      </c>
      <c r="G221" s="8">
        <f t="shared" si="12"/>
        <v>-0.50407081366336359</v>
      </c>
      <c r="H221" s="8">
        <f t="shared" si="13"/>
        <v>18.365588986175698</v>
      </c>
      <c r="Q221" s="19">
        <f t="shared" si="14"/>
        <v>0.373563076923077</v>
      </c>
      <c r="R221" s="8">
        <f t="shared" si="15"/>
        <v>1.4991665226458357</v>
      </c>
    </row>
    <row r="222" spans="1:18" x14ac:dyDescent="0.2">
      <c r="A222" s="16">
        <v>40724</v>
      </c>
      <c r="B222" s="18">
        <v>-2.2479499999999999</v>
      </c>
      <c r="C222" s="8">
        <v>-1.67488522360143</v>
      </c>
      <c r="D222" s="8">
        <v>-2.0207536865100897</v>
      </c>
      <c r="E222" s="8">
        <v>-2.1448999046711119</v>
      </c>
      <c r="G222" s="8">
        <f t="shared" si="12"/>
        <v>-1.5596304372182093</v>
      </c>
      <c r="H222" s="8">
        <f t="shared" si="13"/>
        <v>0.47378382050811541</v>
      </c>
      <c r="Q222" s="19">
        <f t="shared" si="14"/>
        <v>0.82863538461538511</v>
      </c>
      <c r="R222" s="8">
        <f t="shared" si="15"/>
        <v>1.9428222974612399</v>
      </c>
    </row>
    <row r="223" spans="1:18" x14ac:dyDescent="0.2">
      <c r="A223" s="16">
        <v>40755</v>
      </c>
      <c r="B223" s="18">
        <v>-3.96624</v>
      </c>
      <c r="C223" s="8">
        <v>-2.0492866407263333</v>
      </c>
      <c r="D223" s="8">
        <v>-3.7068004459308952</v>
      </c>
      <c r="E223" s="8">
        <v>-3.5070628348758031</v>
      </c>
      <c r="G223" s="8">
        <f t="shared" si="12"/>
        <v>-2.4861109725710997</v>
      </c>
      <c r="H223" s="8">
        <f t="shared" si="13"/>
        <v>2.1907819378376221</v>
      </c>
      <c r="Q223" s="19">
        <f t="shared" si="14"/>
        <v>-0.4998253846153845</v>
      </c>
      <c r="R223" s="8">
        <f t="shared" si="15"/>
        <v>2.0235315778518355</v>
      </c>
    </row>
    <row r="224" spans="1:18" x14ac:dyDescent="0.2">
      <c r="A224" s="16">
        <v>40786</v>
      </c>
      <c r="B224" s="18">
        <v>-1.55247</v>
      </c>
      <c r="C224" s="8">
        <v>-5.4466807909604569</v>
      </c>
      <c r="D224" s="8">
        <v>-8.3068017366135969</v>
      </c>
      <c r="E224" s="8">
        <v>-5.8051489146895436</v>
      </c>
      <c r="G224" s="8">
        <f t="shared" si="12"/>
        <v>-4.0650499430721361</v>
      </c>
      <c r="H224" s="8">
        <f t="shared" si="13"/>
        <v>6.3130579703283782</v>
      </c>
      <c r="Q224" s="19">
        <f t="shared" si="14"/>
        <v>-0.42693846153846149</v>
      </c>
      <c r="R224" s="8">
        <f t="shared" si="15"/>
        <v>1.1767544577052598</v>
      </c>
    </row>
    <row r="225" spans="1:18" x14ac:dyDescent="0.2">
      <c r="A225" s="16">
        <v>40816</v>
      </c>
      <c r="B225" s="18">
        <v>-2.7047699999999999</v>
      </c>
      <c r="C225" s="8">
        <v>-7.0581645037811613</v>
      </c>
      <c r="D225" s="8">
        <v>-11.016414141414137</v>
      </c>
      <c r="E225" s="8">
        <v>-7.1275455519828608</v>
      </c>
      <c r="G225" s="8">
        <f t="shared" si="12"/>
        <v>-4.844735684011531</v>
      </c>
      <c r="H225" s="8">
        <f t="shared" si="13"/>
        <v>4.5794531287469402</v>
      </c>
      <c r="Q225" s="19">
        <f t="shared" si="14"/>
        <v>-0.74512230769230758</v>
      </c>
      <c r="R225" s="8">
        <f t="shared" si="15"/>
        <v>1.0204605948028407</v>
      </c>
    </row>
    <row r="226" spans="1:18" x14ac:dyDescent="0.2">
      <c r="A226" s="16">
        <v>40847</v>
      </c>
      <c r="B226" s="18">
        <v>9.5037500000000001</v>
      </c>
      <c r="C226" s="8">
        <v>10.919136112506278</v>
      </c>
      <c r="D226" s="8">
        <v>15.289109613338059</v>
      </c>
      <c r="E226" s="8">
        <v>10.386612810155803</v>
      </c>
      <c r="G226" s="8">
        <f t="shared" si="12"/>
        <v>8.8292264378323786</v>
      </c>
      <c r="H226" s="8">
        <f t="shared" si="13"/>
        <v>0.4549820359192972</v>
      </c>
      <c r="Q226" s="19">
        <f t="shared" si="14"/>
        <v>-0.391630769230769</v>
      </c>
      <c r="R226" s="8">
        <f t="shared" si="15"/>
        <v>1.2034623299667635</v>
      </c>
    </row>
    <row r="227" spans="1:18" x14ac:dyDescent="0.2">
      <c r="A227" s="16">
        <v>40877</v>
      </c>
      <c r="B227" s="18">
        <v>1.32535</v>
      </c>
      <c r="C227" s="8">
        <v>-0.23546458974823548</v>
      </c>
      <c r="D227" s="8">
        <v>-0.43076923076923246</v>
      </c>
      <c r="E227" s="8">
        <v>-0.47046523784631394</v>
      </c>
      <c r="G227" s="8">
        <f t="shared" si="12"/>
        <v>8.4185538861419329E-2</v>
      </c>
      <c r="H227" s="8">
        <f t="shared" si="13"/>
        <v>1.5404892195934232</v>
      </c>
      <c r="Q227" s="19">
        <f t="shared" si="14"/>
        <v>3.1604615384615467E-2</v>
      </c>
      <c r="R227" s="8">
        <f t="shared" si="15"/>
        <v>0.98764683663411212</v>
      </c>
    </row>
    <row r="228" spans="1:18" x14ac:dyDescent="0.2">
      <c r="A228" s="16">
        <v>40908</v>
      </c>
      <c r="B228" s="18">
        <v>-3.1603400000000001</v>
      </c>
      <c r="C228" s="8">
        <v>1.0167029774873049</v>
      </c>
      <c r="D228" s="8">
        <v>0.21631644004944467</v>
      </c>
      <c r="E228" s="8">
        <v>2.363445378151257</v>
      </c>
      <c r="G228" s="8">
        <f t="shared" si="12"/>
        <v>3.4439414842080276</v>
      </c>
      <c r="H228" s="8">
        <f t="shared" si="13"/>
        <v>43.616533922652991</v>
      </c>
      <c r="Q228" s="19">
        <f t="shared" si="14"/>
        <v>-0.26952923076923063</v>
      </c>
      <c r="R228" s="8">
        <f t="shared" si="15"/>
        <v>1.371050629422552</v>
      </c>
    </row>
    <row r="229" spans="1:18" x14ac:dyDescent="0.2">
      <c r="A229" s="16">
        <v>40939</v>
      </c>
      <c r="B229" s="18">
        <v>2.76241</v>
      </c>
      <c r="C229" s="8">
        <v>4.4662113587347285</v>
      </c>
      <c r="D229" s="8">
        <v>6.9688559975331428</v>
      </c>
      <c r="E229" s="8">
        <v>3.4376603386352067</v>
      </c>
      <c r="G229" s="8">
        <f t="shared" si="12"/>
        <v>2.6456635330289817</v>
      </c>
      <c r="H229" s="8">
        <f t="shared" si="13"/>
        <v>1.3629737550215071E-2</v>
      </c>
      <c r="Q229" s="19">
        <f t="shared" si="14"/>
        <v>-7.3035384615384488E-2</v>
      </c>
      <c r="R229" s="8">
        <f t="shared" si="15"/>
        <v>0.95090676158038767</v>
      </c>
    </row>
    <row r="230" spans="1:18" x14ac:dyDescent="0.2">
      <c r="A230" s="16">
        <v>40968</v>
      </c>
      <c r="B230" s="18">
        <v>7.6299999999999996E-3</v>
      </c>
      <c r="C230" s="8">
        <v>4.3096774193548404</v>
      </c>
      <c r="D230" s="8">
        <v>3.1997693859901979</v>
      </c>
      <c r="E230" s="8">
        <v>3.9186507936507895</v>
      </c>
      <c r="G230" s="8">
        <f t="shared" si="12"/>
        <v>4.8620433888262466</v>
      </c>
      <c r="H230" s="8">
        <f t="shared" si="13"/>
        <v>23.565329349615524</v>
      </c>
      <c r="Q230" s="19">
        <f t="shared" si="14"/>
        <v>-0.19857769230769215</v>
      </c>
      <c r="R230" s="8">
        <f t="shared" si="15"/>
        <v>1.00919468851426</v>
      </c>
    </row>
    <row r="231" spans="1:18" x14ac:dyDescent="0.2">
      <c r="A231" s="16">
        <v>40999</v>
      </c>
      <c r="B231" s="18">
        <v>3.3628999999999998</v>
      </c>
      <c r="C231" s="8">
        <v>3.2822035296057983</v>
      </c>
      <c r="D231" s="8">
        <v>2.2905027932960906</v>
      </c>
      <c r="E231" s="8">
        <v>2.9116945107398542</v>
      </c>
      <c r="G231" s="8">
        <f t="shared" si="12"/>
        <v>3.8049005772072153</v>
      </c>
      <c r="H231" s="8">
        <f t="shared" si="13"/>
        <v>0.19536451025151169</v>
      </c>
      <c r="Q231" s="19">
        <f t="shared" si="14"/>
        <v>-0.49753461538461513</v>
      </c>
      <c r="R231" s="8">
        <f t="shared" si="15"/>
        <v>1.0116633767741381</v>
      </c>
    </row>
    <row r="232" spans="1:18" x14ac:dyDescent="0.2">
      <c r="A232" s="16">
        <v>41029</v>
      </c>
      <c r="B232" s="18">
        <v>-0.90237999999999996</v>
      </c>
      <c r="C232" s="8">
        <v>-0.63877355477482967</v>
      </c>
      <c r="D232" s="8">
        <v>-0.92845439650463213</v>
      </c>
      <c r="E232" s="8">
        <v>-0.97402597402596147</v>
      </c>
      <c r="G232" s="8">
        <f t="shared" si="12"/>
        <v>-0.3926793724661537</v>
      </c>
      <c r="H232" s="8">
        <f t="shared" si="13"/>
        <v>0.25979472970839668</v>
      </c>
      <c r="Q232" s="19">
        <f t="shared" si="14"/>
        <v>-0.2154338461538462</v>
      </c>
      <c r="R232" s="8">
        <f t="shared" si="15"/>
        <v>1.0221930080509756</v>
      </c>
    </row>
    <row r="233" spans="1:18" x14ac:dyDescent="0.2">
      <c r="A233" s="16">
        <v>41060</v>
      </c>
      <c r="B233" s="18">
        <v>-1.6142399999999999</v>
      </c>
      <c r="C233" s="8">
        <v>-6.0189649630343904</v>
      </c>
      <c r="D233" s="8">
        <v>-6.7805953693495056</v>
      </c>
      <c r="E233" s="8">
        <v>-5.948477751756454</v>
      </c>
      <c r="G233" s="8">
        <f t="shared" si="12"/>
        <v>-5.0890032359868327</v>
      </c>
      <c r="H233" s="8">
        <f t="shared" si="13"/>
        <v>12.073979546165686</v>
      </c>
      <c r="Q233" s="19">
        <f t="shared" si="14"/>
        <v>-0.30584076923076908</v>
      </c>
      <c r="R233" s="8">
        <f t="shared" si="15"/>
        <v>0.36374465392114946</v>
      </c>
    </row>
    <row r="234" spans="1:18" x14ac:dyDescent="0.2">
      <c r="A234" s="17">
        <v>41090</v>
      </c>
      <c r="B234" s="19">
        <v>5.1283099999999999</v>
      </c>
      <c r="C234" s="8">
        <v>4.1128687473279246</v>
      </c>
      <c r="D234" s="8">
        <v>4.5239503252513336</v>
      </c>
      <c r="E234" s="8">
        <v>4.6812749003984138</v>
      </c>
      <c r="G234" s="8">
        <f t="shared" si="12"/>
        <v>5.089794471216841</v>
      </c>
      <c r="H234" s="8">
        <f t="shared" si="13"/>
        <v>1.4834459574463411E-3</v>
      </c>
      <c r="Q234" s="19">
        <f t="shared" si="14"/>
        <v>0.45707384615384616</v>
      </c>
      <c r="R234" s="8">
        <f t="shared" si="15"/>
        <v>0.79404198352731903</v>
      </c>
    </row>
    <row r="235" spans="1:18" x14ac:dyDescent="0.2">
      <c r="A235" s="17">
        <v>41121</v>
      </c>
      <c r="B235" s="19">
        <v>2.00088</v>
      </c>
      <c r="C235" s="8">
        <v>1.3715505913272086</v>
      </c>
      <c r="D235" s="8">
        <v>-0.82036775106081783</v>
      </c>
      <c r="E235" s="8">
        <v>1.2369172216936326</v>
      </c>
      <c r="G235" s="8">
        <f t="shared" si="12"/>
        <v>2.7105184236796305</v>
      </c>
      <c r="H235" s="8">
        <f t="shared" si="13"/>
        <v>0.50358669236251075</v>
      </c>
      <c r="Q235" s="19">
        <f t="shared" si="14"/>
        <v>0.78390692307692322</v>
      </c>
      <c r="R235" s="8">
        <f t="shared" si="15"/>
        <v>1.1225149728271531</v>
      </c>
    </row>
    <row r="236" spans="1:18" x14ac:dyDescent="0.2">
      <c r="A236" s="17">
        <v>41152</v>
      </c>
      <c r="B236" s="19">
        <v>-0.69450000000000001</v>
      </c>
      <c r="C236" s="8">
        <v>2.2360852304950107</v>
      </c>
      <c r="D236" s="8">
        <v>3.4512264689104413</v>
      </c>
      <c r="E236" s="8">
        <v>1.409774436090212</v>
      </c>
      <c r="G236" s="8">
        <f t="shared" si="12"/>
        <v>1.2322837789325212</v>
      </c>
      <c r="H236" s="8">
        <f t="shared" si="13"/>
        <v>3.7124957307574862</v>
      </c>
      <c r="Q236" s="19">
        <f t="shared" si="14"/>
        <v>1.0355792307692309</v>
      </c>
      <c r="R236" s="8">
        <f t="shared" si="15"/>
        <v>1.4085453383274316</v>
      </c>
    </row>
    <row r="237" spans="1:18" x14ac:dyDescent="0.2">
      <c r="A237" s="17">
        <v>41182</v>
      </c>
      <c r="B237" s="19">
        <v>4.85154</v>
      </c>
      <c r="C237" s="8">
        <v>2.5754814169109963</v>
      </c>
      <c r="D237" s="8">
        <v>2.7295285359801342</v>
      </c>
      <c r="E237" s="8">
        <v>3.0120481927710943</v>
      </c>
      <c r="G237" s="8">
        <f t="shared" si="12"/>
        <v>3.5157875062389845</v>
      </c>
      <c r="H237" s="8">
        <f t="shared" si="13"/>
        <v>1.7842347245887717</v>
      </c>
      <c r="Q237" s="19">
        <f t="shared" si="14"/>
        <v>1.5281953846153846</v>
      </c>
      <c r="R237" s="8">
        <f t="shared" si="15"/>
        <v>1.9916866805821332</v>
      </c>
    </row>
    <row r="238" spans="1:18" x14ac:dyDescent="0.2">
      <c r="A238" s="17">
        <v>41213</v>
      </c>
      <c r="B238" s="19">
        <v>-2.4076900000000001</v>
      </c>
      <c r="C238" s="8">
        <v>-1.8541409147095123</v>
      </c>
      <c r="D238" s="8">
        <v>-1.4492753623188384</v>
      </c>
      <c r="E238" s="8">
        <v>-0.49482681061628175</v>
      </c>
      <c r="G238" s="8">
        <f t="shared" si="12"/>
        <v>4.2611426135533037E-2</v>
      </c>
      <c r="H238" s="8">
        <f t="shared" si="13"/>
        <v>6.0039770789218272</v>
      </c>
      <c r="Q238" s="19">
        <f t="shared" si="14"/>
        <v>1.5510476923076923</v>
      </c>
      <c r="R238" s="8">
        <f t="shared" si="15"/>
        <v>2.3676364582857534</v>
      </c>
    </row>
    <row r="239" spans="1:18" x14ac:dyDescent="0.2">
      <c r="A239" s="17">
        <v>41243</v>
      </c>
      <c r="B239" s="19">
        <v>1.8616999999999999</v>
      </c>
      <c r="C239" s="8">
        <v>0.55887909319898288</v>
      </c>
      <c r="D239" s="8">
        <v>1.1710239651416114</v>
      </c>
      <c r="E239" s="8">
        <v>-0.54249547920434449</v>
      </c>
      <c r="G239" s="8">
        <f t="shared" si="12"/>
        <v>-0.49114546000656512</v>
      </c>
      <c r="H239" s="8">
        <f t="shared" si="13"/>
        <v>5.5358817586735052</v>
      </c>
      <c r="Q239" s="19">
        <f t="shared" si="14"/>
        <v>0.96319769230769237</v>
      </c>
      <c r="R239" s="8">
        <f t="shared" si="15"/>
        <v>1.6506847738366039</v>
      </c>
    </row>
    <row r="240" spans="1:18" x14ac:dyDescent="0.2">
      <c r="A240" s="17">
        <v>41274</v>
      </c>
      <c r="B240" s="19">
        <v>1.6252800000000001</v>
      </c>
      <c r="C240" s="8">
        <v>0.89236790606652683</v>
      </c>
      <c r="D240" s="8">
        <v>3.0417227456258482</v>
      </c>
      <c r="E240" s="8">
        <v>1.9090909090909169</v>
      </c>
      <c r="G240" s="8">
        <f t="shared" si="12"/>
        <v>1.6029775523292564</v>
      </c>
      <c r="H240" s="8">
        <f t="shared" si="13"/>
        <v>4.97399172106258E-4</v>
      </c>
      <c r="Q240" s="19">
        <f t="shared" si="14"/>
        <v>0.98626923076923079</v>
      </c>
      <c r="R240" s="8">
        <f t="shared" si="15"/>
        <v>1.7675149287187453</v>
      </c>
    </row>
    <row r="241" spans="1:18" x14ac:dyDescent="0.2">
      <c r="A241" s="17">
        <v>41305</v>
      </c>
      <c r="B241" s="19">
        <v>8.8132199999999994</v>
      </c>
      <c r="C241" s="8">
        <v>5.1749553883156274</v>
      </c>
      <c r="D241" s="8">
        <v>6.3479623824451394</v>
      </c>
      <c r="E241" s="8">
        <v>6.3336306868866998</v>
      </c>
      <c r="G241" s="8">
        <f t="shared" si="12"/>
        <v>6.4916940301266717</v>
      </c>
      <c r="H241" s="8">
        <f t="shared" si="13"/>
        <v>5.3894828287962948</v>
      </c>
      <c r="Q241" s="19">
        <f t="shared" si="14"/>
        <v>1.9073123076923078</v>
      </c>
      <c r="R241" s="8">
        <f t="shared" si="15"/>
        <v>2.0019574322509488</v>
      </c>
    </row>
    <row r="242" spans="1:18" x14ac:dyDescent="0.2">
      <c r="A242" s="17">
        <v>41333</v>
      </c>
      <c r="B242" s="19">
        <v>4.6101099999999997</v>
      </c>
      <c r="C242" s="8">
        <v>1.3425789318382897</v>
      </c>
      <c r="D242" s="8">
        <v>1.3510194055514546</v>
      </c>
      <c r="E242" s="8">
        <v>1.5520134228187961</v>
      </c>
      <c r="G242" s="8">
        <f t="shared" si="12"/>
        <v>2.0853863155501484</v>
      </c>
      <c r="H242" s="8">
        <f t="shared" si="13"/>
        <v>6.3742296828220324</v>
      </c>
      <c r="Q242" s="19">
        <f t="shared" si="14"/>
        <v>2.0494430769230765</v>
      </c>
      <c r="R242" s="8">
        <f t="shared" si="15"/>
        <v>1.9588591847525765</v>
      </c>
    </row>
    <row r="243" spans="1:18" x14ac:dyDescent="0.2">
      <c r="A243" s="17">
        <v>41364</v>
      </c>
      <c r="B243" s="19">
        <v>2.41153</v>
      </c>
      <c r="C243" s="8">
        <v>3.7341680011646394</v>
      </c>
      <c r="D243" s="8">
        <v>4.6776539020843426</v>
      </c>
      <c r="E243" s="8">
        <v>3.9239983477901661</v>
      </c>
      <c r="G243" s="8">
        <f t="shared" si="12"/>
        <v>4.0313811398023001</v>
      </c>
      <c r="H243" s="8">
        <f t="shared" si="13"/>
        <v>2.6239177151188109</v>
      </c>
      <c r="Q243" s="19">
        <f t="shared" si="14"/>
        <v>2.2343584615384611</v>
      </c>
      <c r="R243" s="8">
        <f t="shared" si="15"/>
        <v>1.8949620886738114</v>
      </c>
    </row>
    <row r="244" spans="1:18" x14ac:dyDescent="0.2">
      <c r="A244" s="17">
        <v>41394</v>
      </c>
      <c r="B244" s="19">
        <v>1.74047</v>
      </c>
      <c r="C244" s="8">
        <v>1.9086379903164641</v>
      </c>
      <c r="D244" s="8">
        <v>0.13892104653855586</v>
      </c>
      <c r="E244" s="8">
        <v>2.1462639109697901</v>
      </c>
      <c r="G244" s="8">
        <f t="shared" si="12"/>
        <v>3.4882845140638676</v>
      </c>
      <c r="H244" s="8">
        <f t="shared" si="13"/>
        <v>3.0548555755723137</v>
      </c>
      <c r="Q244" s="19">
        <f t="shared" si="14"/>
        <v>2.1095561538461536</v>
      </c>
      <c r="R244" s="8">
        <f t="shared" si="15"/>
        <v>1.8706070068935539</v>
      </c>
    </row>
    <row r="245" spans="1:18" x14ac:dyDescent="0.2">
      <c r="A245" s="24">
        <v>41425</v>
      </c>
      <c r="B245" s="25">
        <v>7.7358500000000001</v>
      </c>
      <c r="C245" s="8">
        <v>2.3273428355023329</v>
      </c>
      <c r="D245" s="8">
        <v>3.6069364161849764</v>
      </c>
      <c r="E245" s="8">
        <v>2.4513618677042763</v>
      </c>
      <c r="G245" s="8">
        <f t="shared" si="12"/>
        <v>2.3962501604560833</v>
      </c>
      <c r="H245" s="8">
        <f t="shared" si="13"/>
        <v>28.511326446457421</v>
      </c>
      <c r="Q245" s="19">
        <f t="shared" si="14"/>
        <v>2.7740353846153849</v>
      </c>
      <c r="R245" s="8">
        <f t="shared" si="15"/>
        <v>2.0851400478875721</v>
      </c>
    </row>
    <row r="246" spans="1:18" x14ac:dyDescent="0.2">
      <c r="A246" s="17">
        <v>41455</v>
      </c>
      <c r="B246" s="8">
        <v>-1.5761821366024518</v>
      </c>
      <c r="C246" s="8">
        <v>-1.3458044546127423</v>
      </c>
      <c r="D246" s="8">
        <v>-0.98192367775051281</v>
      </c>
      <c r="E246" s="8">
        <v>-0.79756931257120123</v>
      </c>
      <c r="G246" s="8">
        <f t="shared" si="12"/>
        <v>-0.37091990640807915</v>
      </c>
      <c r="H246" s="8">
        <f t="shared" si="13"/>
        <v>1.4526570435331132</v>
      </c>
      <c r="Q246" s="19">
        <f t="shared" si="14"/>
        <v>2.7769629125690418</v>
      </c>
      <c r="R246" s="8">
        <f t="shared" si="15"/>
        <v>2.4480695347782455</v>
      </c>
    </row>
    <row r="247" spans="1:18" x14ac:dyDescent="0.2">
      <c r="A247" s="17">
        <v>41486</v>
      </c>
      <c r="B247" s="8">
        <v>3.1435349940688022</v>
      </c>
      <c r="C247" s="8">
        <v>5.0678671304822176</v>
      </c>
      <c r="D247" s="8">
        <v>6.6486364660806911</v>
      </c>
      <c r="E247" s="8">
        <v>5.1684532924961637</v>
      </c>
      <c r="G247" s="8">
        <f t="shared" si="12"/>
        <v>4.9734017911939787</v>
      </c>
      <c r="H247" s="8">
        <f t="shared" si="13"/>
        <v>3.3484124952211518</v>
      </c>
      <c r="Q247" s="19">
        <f t="shared" si="14"/>
        <v>2.6242879121127962</v>
      </c>
      <c r="R247" s="8">
        <f t="shared" si="15"/>
        <v>2.4391162516995637</v>
      </c>
    </row>
    <row r="248" spans="1:18" x14ac:dyDescent="0.2">
      <c r="A248" s="17">
        <v>41517</v>
      </c>
      <c r="B248" s="8">
        <v>-3.9390454284071308</v>
      </c>
      <c r="C248" s="8">
        <v>-2.9083354972734288</v>
      </c>
      <c r="D248" s="8">
        <v>-3.1699070160608618</v>
      </c>
      <c r="E248" s="8">
        <v>-3.6039315617036709</v>
      </c>
      <c r="G248" s="8">
        <f t="shared" si="12"/>
        <v>-3.0927526694151068</v>
      </c>
      <c r="H248" s="8">
        <f t="shared" si="13"/>
        <v>0.71621143392233189</v>
      </c>
      <c r="Q248" s="19">
        <f t="shared" si="14"/>
        <v>2.1673705714660936</v>
      </c>
      <c r="R248" s="8">
        <f t="shared" si="15"/>
        <v>1.9927107829999688</v>
      </c>
    </row>
    <row r="249" spans="1:18" x14ac:dyDescent="0.2">
      <c r="A249" s="17">
        <v>41547</v>
      </c>
      <c r="B249" s="8">
        <v>2.0113738401676144</v>
      </c>
      <c r="C249" s="8">
        <v>3.115806365338325</v>
      </c>
      <c r="D249" s="8">
        <v>5.696202531645568</v>
      </c>
      <c r="E249" s="8">
        <v>2.1148036253776388</v>
      </c>
      <c r="G249" s="8">
        <f t="shared" si="12"/>
        <v>1.2920369956574933</v>
      </c>
      <c r="H249" s="8">
        <f t="shared" si="13"/>
        <v>0.51744549586977817</v>
      </c>
      <c r="Q249" s="19">
        <f t="shared" si="14"/>
        <v>2.3755147130174485</v>
      </c>
      <c r="R249" s="8">
        <f t="shared" si="15"/>
        <v>1.9973071842865051</v>
      </c>
    </row>
    <row r="250" spans="1:18" x14ac:dyDescent="0.2">
      <c r="A250" s="17">
        <v>41578</v>
      </c>
      <c r="B250" s="8">
        <v>1.5163429376210316</v>
      </c>
      <c r="C250" s="8">
        <v>4.5843600051873823</v>
      </c>
      <c r="D250" s="8">
        <v>3.2624406359694365</v>
      </c>
      <c r="E250" s="8">
        <v>4.5857988165680545</v>
      </c>
      <c r="G250" s="8">
        <f t="shared" si="12"/>
        <v>5.6876485410833055</v>
      </c>
      <c r="H250" s="8">
        <f t="shared" si="13"/>
        <v>17.399790437475769</v>
      </c>
      <c r="Q250" s="19">
        <f t="shared" si="14"/>
        <v>2.1189610928344509</v>
      </c>
      <c r="R250" s="8">
        <f t="shared" si="15"/>
        <v>2.1643734177360683</v>
      </c>
    </row>
    <row r="251" spans="1:18" x14ac:dyDescent="0.2">
      <c r="A251" s="17">
        <v>41608</v>
      </c>
      <c r="B251" s="8">
        <v>1.0150641062695815</v>
      </c>
      <c r="C251" s="8">
        <v>3.0318060636121302</v>
      </c>
      <c r="D251" s="8">
        <v>2.6994601079784073</v>
      </c>
      <c r="E251" s="8">
        <v>3.1824611032531771</v>
      </c>
      <c r="G251" s="8">
        <f t="shared" si="12"/>
        <v>3.8605788405652968</v>
      </c>
      <c r="H251" s="8">
        <f t="shared" si="13"/>
        <v>8.0969541030940153</v>
      </c>
      <c r="Q251" s="19">
        <f t="shared" si="14"/>
        <v>2.3822498702398032</v>
      </c>
      <c r="R251" s="8">
        <f t="shared" si="15"/>
        <v>2.4580632188460503</v>
      </c>
    </row>
    <row r="252" spans="1:18" x14ac:dyDescent="0.2">
      <c r="A252" s="17">
        <v>41639</v>
      </c>
      <c r="B252" s="8">
        <v>1.8025751072961373</v>
      </c>
      <c r="C252" s="8">
        <v>2.5153448068359729</v>
      </c>
      <c r="D252" s="8">
        <v>2.5895638629283457</v>
      </c>
      <c r="E252" s="8">
        <v>2.0562028786840347</v>
      </c>
      <c r="G252" s="8">
        <f t="shared" si="12"/>
        <v>2.453225898385663</v>
      </c>
      <c r="H252" s="8">
        <f t="shared" si="13"/>
        <v>0.42334645194542553</v>
      </c>
      <c r="Q252" s="19">
        <f t="shared" si="14"/>
        <v>2.3777018015702756</v>
      </c>
      <c r="R252" s="8">
        <f t="shared" si="15"/>
        <v>2.6845533233377599</v>
      </c>
    </row>
  </sheetData>
  <pageMargins left="0.7" right="0.7" top="0.75" bottom="0.75" header="0.3" footer="0.3"/>
  <ignoredErrors>
    <ignoredError sqref="L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BRK-A data</vt:lpstr>
      <vt:lpstr>CAPM Reg </vt:lpstr>
      <vt:lpstr>FF Reg</vt:lpstr>
      <vt:lpstr>FF+MOM Reg</vt:lpstr>
      <vt:lpstr>BRK &amp; Index Funds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Ayala, Andres</dc:creator>
  <cp:lastModifiedBy>Ang, Andrew</cp:lastModifiedBy>
  <dcterms:created xsi:type="dcterms:W3CDTF">2008-06-12T16:29:24Z</dcterms:created>
  <dcterms:modified xsi:type="dcterms:W3CDTF">2014-02-01T18:27:52Z</dcterms:modified>
</cp:coreProperties>
</file>