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Import\"/>
    </mc:Choice>
  </mc:AlternateContent>
  <xr:revisionPtr revIDLastSave="0" documentId="13_ncr:1_{47F6C931-FD66-4E71-B6B8-994681CDFDBF}" xr6:coauthVersionLast="47" xr6:coauthVersionMax="47" xr10:uidLastSave="{00000000-0000-0000-0000-000000000000}"/>
  <bookViews>
    <workbookView xWindow="-120" yWindow="-120" windowWidth="25890" windowHeight="20265" xr2:uid="{6AB4DE42-D94A-4DA5-98A0-FBE76142EAF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7" i="1" l="1"/>
  <c r="C87" i="1"/>
  <c r="D86" i="1"/>
  <c r="C86" i="1"/>
  <c r="D82" i="1"/>
  <c r="C82" i="1"/>
  <c r="D79" i="1"/>
  <c r="C79" i="1"/>
  <c r="D76" i="1"/>
  <c r="C76" i="1"/>
  <c r="D73" i="1"/>
  <c r="C73" i="1"/>
  <c r="D71" i="1"/>
  <c r="C71" i="1"/>
  <c r="D69" i="1"/>
  <c r="D68" i="1"/>
  <c r="D66" i="1"/>
  <c r="C66" i="1"/>
  <c r="D64" i="1"/>
  <c r="D62" i="1"/>
  <c r="C62" i="1"/>
  <c r="D60" i="1"/>
  <c r="D58" i="1"/>
  <c r="C58" i="1"/>
  <c r="D55" i="1"/>
  <c r="C55" i="1"/>
  <c r="D53" i="1"/>
  <c r="D51" i="1"/>
  <c r="C51" i="1"/>
  <c r="D48" i="1"/>
  <c r="C48" i="1"/>
  <c r="D45" i="1"/>
  <c r="C45" i="1"/>
  <c r="D43" i="1"/>
  <c r="D42" i="1"/>
  <c r="D41" i="1"/>
  <c r="D40" i="1"/>
  <c r="D38" i="1"/>
  <c r="C38" i="1"/>
  <c r="D36" i="1"/>
  <c r="D35" i="1"/>
  <c r="D33" i="1"/>
  <c r="C33" i="1"/>
  <c r="D31" i="1"/>
  <c r="D30" i="1"/>
  <c r="D29" i="1"/>
  <c r="D28" i="1"/>
  <c r="D27" i="1"/>
  <c r="D26" i="1"/>
  <c r="D25" i="1"/>
  <c r="D24" i="1"/>
  <c r="D23" i="1"/>
  <c r="D21" i="1"/>
  <c r="D20" i="1"/>
  <c r="D18" i="1"/>
</calcChain>
</file>

<file path=xl/sharedStrings.xml><?xml version="1.0" encoding="utf-8"?>
<sst xmlns="http://schemas.openxmlformats.org/spreadsheetml/2006/main" count="175" uniqueCount="71">
  <si>
    <t>Calculation</t>
  </si>
  <si>
    <t>(Orders\2409Z04081-5_ALU  POR 242917)/SD2</t>
  </si>
  <si>
    <t/>
  </si>
  <si>
    <t>Price Aluminium:</t>
  </si>
  <si>
    <t>01.01.2024, Article status: 02.09.2024</t>
  </si>
  <si>
    <t>Price Steel:</t>
  </si>
  <si>
    <t>Project number</t>
  </si>
  <si>
    <t xml:space="preserve"> </t>
  </si>
  <si>
    <t>Orders/2409Z04081-5_ALU</t>
  </si>
  <si>
    <t>Total</t>
  </si>
  <si>
    <t>Project name</t>
  </si>
  <si>
    <t>POR 242917</t>
  </si>
  <si>
    <t>Item number</t>
  </si>
  <si>
    <t>SD2</t>
  </si>
  <si>
    <t>Item description</t>
  </si>
  <si>
    <t>Exact calculation</t>
  </si>
  <si>
    <t>Creation date</t>
  </si>
  <si>
    <t>10/16/2024 (Ernestas.Kalašinskas)</t>
  </si>
  <si>
    <t>Last change</t>
  </si>
  <si>
    <t>10/17/2024 (Ernestas.Kalašinskas)</t>
  </si>
  <si>
    <t>Calculated supplement from project</t>
  </si>
  <si>
    <t>0.00 %</t>
  </si>
  <si>
    <t>Calculated supplement from optimisation</t>
  </si>
  <si>
    <t>28.85 %</t>
  </si>
  <si>
    <t>Production line</t>
  </si>
  <si>
    <t>Profile system</t>
  </si>
  <si>
    <t>Schüco ASE 80.HI</t>
  </si>
  <si>
    <t>Total width</t>
  </si>
  <si>
    <t>Total height</t>
  </si>
  <si>
    <t>Number</t>
  </si>
  <si>
    <t>Weight per item</t>
  </si>
  <si>
    <t>Profiles</t>
  </si>
  <si>
    <t>kg</t>
  </si>
  <si>
    <t>Accessories</t>
  </si>
  <si>
    <t>Glass</t>
  </si>
  <si>
    <t xml:space="preserve">System profiles, non insulated </t>
  </si>
  <si>
    <t>Linear</t>
  </si>
  <si>
    <t xml:space="preserve">Pre-rolled profiles AWS, ADS, ASS </t>
  </si>
  <si>
    <t xml:space="preserve">Steel tube </t>
  </si>
  <si>
    <t xml:space="preserve">Steel profiles </t>
  </si>
  <si>
    <t>EUR</t>
  </si>
  <si>
    <t xml:space="preserve">Total profiles </t>
  </si>
  <si>
    <t>Surface finish 15 Circum.</t>
  </si>
  <si>
    <t>m²</t>
  </si>
  <si>
    <t xml:space="preserve">Total surface finish </t>
  </si>
  <si>
    <t xml:space="preserve">Sliding systems fittings </t>
  </si>
  <si>
    <t xml:space="preserve">Corner and T-cleats </t>
  </si>
  <si>
    <t xml:space="preserve">Accessories </t>
  </si>
  <si>
    <t xml:space="preserve">Gaskets </t>
  </si>
  <si>
    <t xml:space="preserve">Total accessories </t>
  </si>
  <si>
    <t xml:space="preserve">Individual material costs </t>
  </si>
  <si>
    <t xml:space="preserve">Total materials </t>
  </si>
  <si>
    <t xml:space="preserve">Glass </t>
  </si>
  <si>
    <t xml:space="preserve">Total glass </t>
  </si>
  <si>
    <t xml:space="preserve">Material and glass total </t>
  </si>
  <si>
    <t xml:space="preserve">User-defined input </t>
  </si>
  <si>
    <t xml:space="preserve">Total labour costs </t>
  </si>
  <si>
    <t xml:space="preserve">Special costs </t>
  </si>
  <si>
    <t xml:space="preserve">Manufacturing costs </t>
  </si>
  <si>
    <t>Surface per unit</t>
  </si>
  <si>
    <t>Square metre price</t>
  </si>
  <si>
    <t>EUR/m²</t>
  </si>
  <si>
    <t xml:space="preserve">Sales administration overheads </t>
  </si>
  <si>
    <t xml:space="preserve">Prime costs </t>
  </si>
  <si>
    <t xml:space="preserve">Cash sales price </t>
  </si>
  <si>
    <t xml:space="preserve">Unit price </t>
  </si>
  <si>
    <t xml:space="preserve">Unit price incl. discount </t>
  </si>
  <si>
    <t>Overall total</t>
  </si>
  <si>
    <t>Total amount incl. discount</t>
  </si>
  <si>
    <t>The details on this output list calculated by the programme have to be checked for correctness!</t>
  </si>
  <si>
    <t>Please observe the accompanying messages or error lists.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</si>
</sst>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361E-6C1B-407B-B893-7EB8127253F3}">
  <dimension ref="A1:I89"/>
  <sheetViews>
    <sheetView tabSelected="1" topLeftCell="A4" workbookViewId="0">
      <selection activeCell="C24" sqref="C24"/>
    </sheetView>
  </sheetViews>
  <sheetFormatPr defaultRowHeight="15" x14ac:dyDescent="0.25"/>
  <cols>
    <col min="1" max="1" width="77.28515625" bestFit="1" customWidth="1"/>
    <col min="2" max="2" width="39.140625" bestFit="1" customWidth="1"/>
    <col min="3" max="3" width="32" bestFit="1" customWidth="1"/>
    <col min="4" max="4" width="8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</row>
    <row r="3" spans="1:4" x14ac:dyDescent="0.25">
      <c r="A3" s="1" t="s">
        <v>3</v>
      </c>
      <c r="C3" s="1" t="s">
        <v>4</v>
      </c>
    </row>
    <row r="4" spans="1:4" x14ac:dyDescent="0.25">
      <c r="A4" s="1" t="s">
        <v>5</v>
      </c>
      <c r="C4" s="1" t="s">
        <v>4</v>
      </c>
    </row>
    <row r="5" spans="1:4" x14ac:dyDescent="0.25">
      <c r="A5" s="1" t="s">
        <v>6</v>
      </c>
      <c r="B5" s="1" t="s">
        <v>7</v>
      </c>
      <c r="C5" s="1" t="s">
        <v>8</v>
      </c>
      <c r="D5" s="1" t="s">
        <v>9</v>
      </c>
    </row>
    <row r="6" spans="1:4" x14ac:dyDescent="0.25">
      <c r="A6" s="1" t="s">
        <v>10</v>
      </c>
      <c r="B6" s="1" t="s">
        <v>7</v>
      </c>
      <c r="C6" s="1" t="s">
        <v>11</v>
      </c>
      <c r="D6" s="1" t="s">
        <v>7</v>
      </c>
    </row>
    <row r="7" spans="1:4" x14ac:dyDescent="0.25">
      <c r="A7" s="1" t="s">
        <v>12</v>
      </c>
      <c r="B7" s="1" t="s">
        <v>7</v>
      </c>
      <c r="C7" s="1" t="s">
        <v>13</v>
      </c>
      <c r="D7" s="1" t="s">
        <v>7</v>
      </c>
    </row>
    <row r="8" spans="1:4" x14ac:dyDescent="0.25">
      <c r="A8" s="1" t="s">
        <v>14</v>
      </c>
      <c r="B8" s="1" t="s">
        <v>7</v>
      </c>
      <c r="C8" s="1" t="s">
        <v>7</v>
      </c>
      <c r="D8" s="1" t="s">
        <v>7</v>
      </c>
    </row>
    <row r="9" spans="1:4" x14ac:dyDescent="0.25">
      <c r="A9" s="1" t="s">
        <v>0</v>
      </c>
      <c r="B9" s="1" t="s">
        <v>7</v>
      </c>
      <c r="C9" s="1" t="s">
        <v>15</v>
      </c>
      <c r="D9" s="1" t="s">
        <v>7</v>
      </c>
    </row>
    <row r="10" spans="1:4" x14ac:dyDescent="0.25">
      <c r="A10" s="1" t="s">
        <v>16</v>
      </c>
      <c r="B10" s="1" t="s">
        <v>7</v>
      </c>
      <c r="C10" s="1" t="s">
        <v>17</v>
      </c>
      <c r="D10" s="1" t="s">
        <v>7</v>
      </c>
    </row>
    <row r="11" spans="1:4" x14ac:dyDescent="0.25">
      <c r="A11" s="1" t="s">
        <v>18</v>
      </c>
      <c r="B11" s="1" t="s">
        <v>7</v>
      </c>
      <c r="C11" s="1" t="s">
        <v>19</v>
      </c>
      <c r="D11" s="1" t="s">
        <v>7</v>
      </c>
    </row>
    <row r="12" spans="1:4" x14ac:dyDescent="0.25">
      <c r="A12" s="1" t="s">
        <v>20</v>
      </c>
      <c r="B12" s="1" t="s">
        <v>7</v>
      </c>
      <c r="C12" s="1" t="s">
        <v>21</v>
      </c>
      <c r="D12" s="1" t="s">
        <v>7</v>
      </c>
    </row>
    <row r="13" spans="1:4" x14ac:dyDescent="0.25">
      <c r="A13" s="1" t="s">
        <v>22</v>
      </c>
      <c r="B13" s="1" t="s">
        <v>7</v>
      </c>
      <c r="C13" s="1" t="s">
        <v>23</v>
      </c>
      <c r="D13" s="1" t="s">
        <v>23</v>
      </c>
    </row>
    <row r="14" spans="1:4" x14ac:dyDescent="0.25">
      <c r="A14" s="1" t="s">
        <v>24</v>
      </c>
      <c r="C14" s="1" t="s">
        <v>2</v>
      </c>
    </row>
    <row r="15" spans="1:4" x14ac:dyDescent="0.25">
      <c r="A15" s="1" t="s">
        <v>25</v>
      </c>
      <c r="B15" s="1" t="s">
        <v>7</v>
      </c>
      <c r="C15" s="1" t="s">
        <v>26</v>
      </c>
      <c r="D15" s="1" t="s">
        <v>7</v>
      </c>
    </row>
    <row r="16" spans="1:4" x14ac:dyDescent="0.25">
      <c r="A16" s="1" t="s">
        <v>27</v>
      </c>
      <c r="B16" s="1" t="s">
        <v>7</v>
      </c>
      <c r="C16" s="2">
        <v>4670</v>
      </c>
      <c r="D16" s="1" t="s">
        <v>7</v>
      </c>
    </row>
    <row r="17" spans="1:4" x14ac:dyDescent="0.25">
      <c r="A17" s="1" t="s">
        <v>28</v>
      </c>
      <c r="B17" s="1" t="s">
        <v>7</v>
      </c>
      <c r="C17" s="2">
        <v>2520</v>
      </c>
      <c r="D17" s="1" t="s">
        <v>7</v>
      </c>
    </row>
    <row r="18" spans="1:4" x14ac:dyDescent="0.25">
      <c r="A18" s="1" t="s">
        <v>29</v>
      </c>
      <c r="C18" s="3">
        <v>1</v>
      </c>
      <c r="D18" s="3">
        <f>ROUND((C18),2)</f>
        <v>1</v>
      </c>
    </row>
    <row r="19" spans="1:4" x14ac:dyDescent="0.25">
      <c r="A19" s="1" t="s">
        <v>30</v>
      </c>
      <c r="B19" s="1" t="s">
        <v>7</v>
      </c>
      <c r="C19" t="s">
        <v>7</v>
      </c>
      <c r="D19" t="s">
        <v>7</v>
      </c>
    </row>
    <row r="20" spans="1:4" x14ac:dyDescent="0.25">
      <c r="A20" s="1" t="s">
        <v>31</v>
      </c>
      <c r="B20" s="1" t="s">
        <v>32</v>
      </c>
      <c r="C20" s="4">
        <v>167.84399999999999</v>
      </c>
      <c r="D20">
        <f>ROUND((C20*C18),2)</f>
        <v>167.84</v>
      </c>
    </row>
    <row r="21" spans="1:4" x14ac:dyDescent="0.25">
      <c r="A21" s="1" t="s">
        <v>33</v>
      </c>
      <c r="B21" s="1" t="s">
        <v>32</v>
      </c>
      <c r="C21" s="4">
        <v>20.016999999999999</v>
      </c>
      <c r="D21">
        <f>ROUND((C21*C18),2)</f>
        <v>20.02</v>
      </c>
    </row>
    <row r="22" spans="1:4" x14ac:dyDescent="0.25">
      <c r="A22" s="1" t="s">
        <v>34</v>
      </c>
      <c r="B22" s="1" t="s">
        <v>32</v>
      </c>
      <c r="C22" s="4">
        <v>0</v>
      </c>
      <c r="D22">
        <v>0</v>
      </c>
    </row>
    <row r="23" spans="1:4" x14ac:dyDescent="0.25">
      <c r="A23" s="1" t="s">
        <v>9</v>
      </c>
      <c r="B23" s="1" t="s">
        <v>32</v>
      </c>
      <c r="C23" s="4">
        <v>729.76199999999994</v>
      </c>
      <c r="D23">
        <f>ROUND((C23*C18),2)</f>
        <v>729.76</v>
      </c>
    </row>
    <row r="24" spans="1:4" x14ac:dyDescent="0.25">
      <c r="A24" s="1" t="s">
        <v>35</v>
      </c>
      <c r="B24" s="1" t="s">
        <v>36</v>
      </c>
      <c r="C24" s="5">
        <v>69.2</v>
      </c>
      <c r="D24">
        <f>ROUND((C24*C18),2)</f>
        <v>69.2</v>
      </c>
    </row>
    <row r="25" spans="1:4" x14ac:dyDescent="0.25">
      <c r="A25" s="1" t="s">
        <v>37</v>
      </c>
      <c r="B25" s="1" t="s">
        <v>36</v>
      </c>
      <c r="C25" s="5">
        <v>56</v>
      </c>
      <c r="D25">
        <f>ROUND((C25*C18),2)</f>
        <v>56</v>
      </c>
    </row>
    <row r="26" spans="1:4" x14ac:dyDescent="0.25">
      <c r="A26" s="1" t="s">
        <v>38</v>
      </c>
      <c r="B26" s="1" t="s">
        <v>36</v>
      </c>
      <c r="C26" s="5">
        <v>6</v>
      </c>
      <c r="D26">
        <f>ROUND((C26*C18),2)</f>
        <v>6</v>
      </c>
    </row>
    <row r="27" spans="1:4" x14ac:dyDescent="0.25">
      <c r="A27" s="1" t="s">
        <v>39</v>
      </c>
      <c r="B27" s="1" t="s">
        <v>36</v>
      </c>
      <c r="C27" s="5">
        <v>6</v>
      </c>
      <c r="D27">
        <f>ROUND((C27*C18),2)</f>
        <v>6</v>
      </c>
    </row>
    <row r="28" spans="1:4" x14ac:dyDescent="0.25">
      <c r="A28" s="1" t="s">
        <v>35</v>
      </c>
      <c r="B28" s="1" t="s">
        <v>40</v>
      </c>
      <c r="C28" s="5">
        <v>173.18</v>
      </c>
      <c r="D28">
        <f>ROUND((C28*C18),2)</f>
        <v>173.18</v>
      </c>
    </row>
    <row r="29" spans="1:4" x14ac:dyDescent="0.25">
      <c r="A29" s="1" t="s">
        <v>37</v>
      </c>
      <c r="B29" s="1" t="s">
        <v>40</v>
      </c>
      <c r="C29" s="5">
        <v>1042.49</v>
      </c>
      <c r="D29">
        <f>ROUND((C29*C18),2)</f>
        <v>1042.49</v>
      </c>
    </row>
    <row r="30" spans="1:4" x14ac:dyDescent="0.25">
      <c r="A30" s="1" t="s">
        <v>38</v>
      </c>
      <c r="B30" s="1" t="s">
        <v>40</v>
      </c>
      <c r="C30" s="5">
        <v>74.52</v>
      </c>
      <c r="D30">
        <f>ROUND((C30*C18),2)</f>
        <v>74.52</v>
      </c>
    </row>
    <row r="31" spans="1:4" x14ac:dyDescent="0.25">
      <c r="A31" s="1" t="s">
        <v>39</v>
      </c>
      <c r="B31" s="1" t="s">
        <v>40</v>
      </c>
      <c r="C31" s="5">
        <v>27.4</v>
      </c>
      <c r="D31">
        <f>ROUND((C31*C18),2)</f>
        <v>27.4</v>
      </c>
    </row>
    <row r="32" spans="1:4" x14ac:dyDescent="0.25">
      <c r="A32" s="1" t="s">
        <v>7</v>
      </c>
    </row>
    <row r="33" spans="1:4" x14ac:dyDescent="0.25">
      <c r="A33" s="1" t="s">
        <v>41</v>
      </c>
      <c r="B33" s="1" t="s">
        <v>40</v>
      </c>
      <c r="C33" s="5">
        <f>ROUND((SUM(C28:C32)),2)</f>
        <v>1317.59</v>
      </c>
      <c r="D33">
        <f>ROUND((C33*C18),2)</f>
        <v>1317.59</v>
      </c>
    </row>
    <row r="34" spans="1:4" x14ac:dyDescent="0.25">
      <c r="A34" s="1" t="s">
        <v>7</v>
      </c>
    </row>
    <row r="35" spans="1:4" x14ac:dyDescent="0.25">
      <c r="A35" s="1" t="s">
        <v>42</v>
      </c>
      <c r="B35" s="1" t="s">
        <v>43</v>
      </c>
      <c r="C35" s="5">
        <v>38.44</v>
      </c>
      <c r="D35">
        <f>ROUND((C35*C18),2)</f>
        <v>38.44</v>
      </c>
    </row>
    <row r="36" spans="1:4" x14ac:dyDescent="0.25">
      <c r="A36" s="1" t="s">
        <v>42</v>
      </c>
      <c r="B36" s="1" t="s">
        <v>40</v>
      </c>
      <c r="C36" s="5">
        <v>461.27</v>
      </c>
      <c r="D36">
        <f>ROUND((C36*C18),2)</f>
        <v>461.27</v>
      </c>
    </row>
    <row r="37" spans="1:4" x14ac:dyDescent="0.25">
      <c r="A37" s="1" t="s">
        <v>7</v>
      </c>
    </row>
    <row r="38" spans="1:4" x14ac:dyDescent="0.25">
      <c r="A38" s="1" t="s">
        <v>44</v>
      </c>
      <c r="B38" s="1" t="s">
        <v>40</v>
      </c>
      <c r="C38" s="5">
        <f>ROUND((SUM(C36:C37)),2)</f>
        <v>461.27</v>
      </c>
      <c r="D38">
        <f>ROUND((C38*C18),2)</f>
        <v>461.27</v>
      </c>
    </row>
    <row r="39" spans="1:4" x14ac:dyDescent="0.25">
      <c r="A39" s="1" t="s">
        <v>7</v>
      </c>
    </row>
    <row r="40" spans="1:4" x14ac:dyDescent="0.25">
      <c r="A40" s="1" t="s">
        <v>45</v>
      </c>
      <c r="B40" s="1" t="s">
        <v>40</v>
      </c>
      <c r="C40" s="5">
        <v>427.12</v>
      </c>
      <c r="D40">
        <f>ROUND((C40*C18),2)</f>
        <v>427.12</v>
      </c>
    </row>
    <row r="41" spans="1:4" x14ac:dyDescent="0.25">
      <c r="A41" s="1" t="s">
        <v>46</v>
      </c>
      <c r="B41" s="1" t="s">
        <v>40</v>
      </c>
      <c r="C41" s="5">
        <v>39.950000000000003</v>
      </c>
      <c r="D41">
        <f>ROUND((C41*C18),2)</f>
        <v>39.950000000000003</v>
      </c>
    </row>
    <row r="42" spans="1:4" x14ac:dyDescent="0.25">
      <c r="A42" s="1" t="s">
        <v>47</v>
      </c>
      <c r="B42" s="1" t="s">
        <v>40</v>
      </c>
      <c r="C42" s="5">
        <v>449.52</v>
      </c>
      <c r="D42">
        <f>ROUND((C42*C18),2)</f>
        <v>449.52</v>
      </c>
    </row>
    <row r="43" spans="1:4" x14ac:dyDescent="0.25">
      <c r="A43" s="1" t="s">
        <v>48</v>
      </c>
      <c r="B43" s="1" t="s">
        <v>40</v>
      </c>
      <c r="C43" s="5">
        <v>56.35</v>
      </c>
      <c r="D43">
        <f>ROUND((C43*C18),2)</f>
        <v>56.35</v>
      </c>
    </row>
    <row r="44" spans="1:4" x14ac:dyDescent="0.25">
      <c r="A44" s="1" t="s">
        <v>7</v>
      </c>
    </row>
    <row r="45" spans="1:4" x14ac:dyDescent="0.25">
      <c r="A45" s="1" t="s">
        <v>49</v>
      </c>
      <c r="B45" s="1" t="s">
        <v>40</v>
      </c>
      <c r="C45" s="5">
        <f>ROUND((SUM(C40:C44)),2)</f>
        <v>972.94</v>
      </c>
      <c r="D45">
        <f>ROUND((C45*C18),2)</f>
        <v>972.94</v>
      </c>
    </row>
    <row r="46" spans="1:4" x14ac:dyDescent="0.25">
      <c r="A46" s="1" t="s">
        <v>7</v>
      </c>
    </row>
    <row r="47" spans="1:4" x14ac:dyDescent="0.25">
      <c r="A47" s="1" t="s">
        <v>7</v>
      </c>
    </row>
    <row r="48" spans="1:4" x14ac:dyDescent="0.25">
      <c r="A48" s="1" t="s">
        <v>50</v>
      </c>
      <c r="B48" s="1" t="s">
        <v>40</v>
      </c>
      <c r="C48" s="5">
        <f>ROUND((SUM(C47:C47)+C33+C38+C45),2)</f>
        <v>2751.8</v>
      </c>
      <c r="D48">
        <f>ROUND((C48*C18),2)</f>
        <v>2751.8</v>
      </c>
    </row>
    <row r="49" spans="1:4" x14ac:dyDescent="0.25">
      <c r="A49" s="1" t="s">
        <v>7</v>
      </c>
    </row>
    <row r="50" spans="1:4" x14ac:dyDescent="0.25">
      <c r="A50" s="1" t="s">
        <v>7</v>
      </c>
    </row>
    <row r="51" spans="1:4" x14ac:dyDescent="0.25">
      <c r="A51" s="1" t="s">
        <v>51</v>
      </c>
      <c r="B51" s="1" t="s">
        <v>40</v>
      </c>
      <c r="C51" s="5">
        <f>ROUND((C48),2)</f>
        <v>2751.8</v>
      </c>
      <c r="D51">
        <f>ROUND((C51*C18),2)</f>
        <v>2751.8</v>
      </c>
    </row>
    <row r="52" spans="1:4" x14ac:dyDescent="0.25">
      <c r="A52" s="1" t="s">
        <v>7</v>
      </c>
    </row>
    <row r="53" spans="1:4" x14ac:dyDescent="0.25">
      <c r="A53" s="1" t="s">
        <v>52</v>
      </c>
      <c r="B53" s="1" t="s">
        <v>40</v>
      </c>
      <c r="C53" s="5">
        <v>834.49</v>
      </c>
      <c r="D53">
        <f>ROUND((C53*C18),2)</f>
        <v>834.49</v>
      </c>
    </row>
    <row r="54" spans="1:4" x14ac:dyDescent="0.25">
      <c r="A54" s="1" t="s">
        <v>7</v>
      </c>
    </row>
    <row r="55" spans="1:4" x14ac:dyDescent="0.25">
      <c r="A55" s="1" t="s">
        <v>53</v>
      </c>
      <c r="B55" s="1" t="s">
        <v>40</v>
      </c>
      <c r="C55" s="5">
        <f>ROUND((SUM(C53:C54)),2)</f>
        <v>834.49</v>
      </c>
      <c r="D55">
        <f>ROUND((C55*C18),2)</f>
        <v>834.49</v>
      </c>
    </row>
    <row r="56" spans="1:4" x14ac:dyDescent="0.25">
      <c r="A56" s="1" t="s">
        <v>7</v>
      </c>
    </row>
    <row r="57" spans="1:4" x14ac:dyDescent="0.25">
      <c r="A57" s="1" t="s">
        <v>7</v>
      </c>
    </row>
    <row r="58" spans="1:4" x14ac:dyDescent="0.25">
      <c r="A58" s="1" t="s">
        <v>54</v>
      </c>
      <c r="B58" s="1" t="s">
        <v>40</v>
      </c>
      <c r="C58" s="5">
        <f>ROUND((SUM(C57:C57)+C51+C55),2)</f>
        <v>3586.29</v>
      </c>
      <c r="D58">
        <f>ROUND((C58*C18),2)</f>
        <v>3586.29</v>
      </c>
    </row>
    <row r="59" spans="1:4" x14ac:dyDescent="0.25">
      <c r="A59" s="1" t="s">
        <v>7</v>
      </c>
    </row>
    <row r="60" spans="1:4" x14ac:dyDescent="0.25">
      <c r="A60" s="1" t="s">
        <v>55</v>
      </c>
      <c r="B60" s="1" t="s">
        <v>40</v>
      </c>
      <c r="C60" s="5">
        <v>587.83000000000004</v>
      </c>
      <c r="D60">
        <f>ROUND((C60*C18),2)</f>
        <v>587.83000000000004</v>
      </c>
    </row>
    <row r="61" spans="1:4" x14ac:dyDescent="0.25">
      <c r="A61" s="1" t="s">
        <v>7</v>
      </c>
    </row>
    <row r="62" spans="1:4" x14ac:dyDescent="0.25">
      <c r="A62" s="1" t="s">
        <v>56</v>
      </c>
      <c r="B62" s="1" t="s">
        <v>40</v>
      </c>
      <c r="C62" s="5">
        <f>ROUND((SUM(C60:C61)),2)</f>
        <v>587.83000000000004</v>
      </c>
      <c r="D62">
        <f>ROUND((C62*C18),2)</f>
        <v>587.83000000000004</v>
      </c>
    </row>
    <row r="63" spans="1:4" x14ac:dyDescent="0.25">
      <c r="A63" s="1" t="s">
        <v>7</v>
      </c>
    </row>
    <row r="64" spans="1:4" x14ac:dyDescent="0.25">
      <c r="A64" s="1" t="s">
        <v>57</v>
      </c>
      <c r="B64" s="1" t="s">
        <v>40</v>
      </c>
      <c r="C64" s="5">
        <v>104.35</v>
      </c>
      <c r="D64">
        <f>ROUND((C64*C18),2)</f>
        <v>104.35</v>
      </c>
    </row>
    <row r="65" spans="1:9" x14ac:dyDescent="0.25">
      <c r="A65" s="1" t="s">
        <v>7</v>
      </c>
    </row>
    <row r="66" spans="1:9" x14ac:dyDescent="0.25">
      <c r="A66" s="1" t="s">
        <v>58</v>
      </c>
      <c r="B66" s="1" t="s">
        <v>40</v>
      </c>
      <c r="C66" s="5">
        <f>ROUND((SUM(C64:C65)+C58+C62),2)</f>
        <v>4278.47</v>
      </c>
      <c r="D66">
        <f>ROUND((C66*C18),2)</f>
        <v>4278.47</v>
      </c>
    </row>
    <row r="67" spans="1:9" x14ac:dyDescent="0.25">
      <c r="A67" s="1" t="s">
        <v>7</v>
      </c>
    </row>
    <row r="68" spans="1:9" x14ac:dyDescent="0.25">
      <c r="A68" s="1" t="s">
        <v>59</v>
      </c>
      <c r="B68" s="1" t="s">
        <v>43</v>
      </c>
      <c r="C68" s="5">
        <v>11.77</v>
      </c>
      <c r="D68">
        <f>ROUND((C68*C18),2)</f>
        <v>11.77</v>
      </c>
    </row>
    <row r="69" spans="1:9" x14ac:dyDescent="0.25">
      <c r="A69" s="1" t="s">
        <v>60</v>
      </c>
      <c r="B69" s="1" t="s">
        <v>61</v>
      </c>
      <c r="C69" s="5">
        <v>363.55</v>
      </c>
      <c r="D69">
        <f>ROUND((D66)/(D68),2)</f>
        <v>363.51</v>
      </c>
    </row>
    <row r="70" spans="1:9" x14ac:dyDescent="0.25">
      <c r="A70" s="1" t="s">
        <v>7</v>
      </c>
    </row>
    <row r="71" spans="1:9" x14ac:dyDescent="0.25">
      <c r="A71" s="1" t="s">
        <v>62</v>
      </c>
      <c r="B71" s="1" t="s">
        <v>40</v>
      </c>
      <c r="C71">
        <f>ROUND((C66*29*0.01),2)</f>
        <v>1240.76</v>
      </c>
      <c r="D71">
        <f>ROUND((C71*C18),2)</f>
        <v>1240.76</v>
      </c>
    </row>
    <row r="72" spans="1:9" x14ac:dyDescent="0.25">
      <c r="A72" s="1" t="s">
        <v>7</v>
      </c>
    </row>
    <row r="73" spans="1:9" x14ac:dyDescent="0.25">
      <c r="A73" s="1" t="s">
        <v>63</v>
      </c>
      <c r="B73" s="1" t="s">
        <v>40</v>
      </c>
      <c r="C73" s="5">
        <f>ROUND((SUM(C71:C72)+C66),2)</f>
        <v>5519.23</v>
      </c>
      <c r="D73">
        <f>ROUND((C73*C18),2)</f>
        <v>5519.23</v>
      </c>
      <c r="I73">
        <v>5407</v>
      </c>
    </row>
    <row r="74" spans="1:9" x14ac:dyDescent="0.25">
      <c r="A74" s="1" t="s">
        <v>7</v>
      </c>
      <c r="I74">
        <v>120</v>
      </c>
    </row>
    <row r="75" spans="1:9" x14ac:dyDescent="0.25">
      <c r="A75" s="1" t="s">
        <v>7</v>
      </c>
      <c r="I75">
        <v>1200</v>
      </c>
    </row>
    <row r="76" spans="1:9" x14ac:dyDescent="0.25">
      <c r="A76" s="1" t="s">
        <v>64</v>
      </c>
      <c r="B76" s="1" t="s">
        <v>40</v>
      </c>
      <c r="C76" s="5">
        <f>ROUND((SUM(C75:C75)+C73),2)</f>
        <v>5519.23</v>
      </c>
      <c r="D76">
        <f>ROUND((C76*C18),2)</f>
        <v>5519.23</v>
      </c>
      <c r="I76">
        <v>6727</v>
      </c>
    </row>
    <row r="77" spans="1:9" x14ac:dyDescent="0.25">
      <c r="A77" s="1" t="s">
        <v>7</v>
      </c>
    </row>
    <row r="78" spans="1:9" x14ac:dyDescent="0.25">
      <c r="A78" s="1" t="s">
        <v>7</v>
      </c>
    </row>
    <row r="79" spans="1:9" x14ac:dyDescent="0.25">
      <c r="A79" s="1" t="s">
        <v>65</v>
      </c>
      <c r="B79" s="1" t="s">
        <v>40</v>
      </c>
      <c r="C79" s="5">
        <f>ROUND((SUM(C78:C78)+C76),2)</f>
        <v>5519.23</v>
      </c>
      <c r="D79">
        <f>ROUND((C79*C18),2)</f>
        <v>5519.23</v>
      </c>
    </row>
    <row r="80" spans="1:9" x14ac:dyDescent="0.25">
      <c r="A80" s="1" t="s">
        <v>7</v>
      </c>
    </row>
    <row r="81" spans="1:4" x14ac:dyDescent="0.25">
      <c r="A81" s="1" t="s">
        <v>7</v>
      </c>
    </row>
    <row r="82" spans="1:4" x14ac:dyDescent="0.25">
      <c r="A82" s="1" t="s">
        <v>66</v>
      </c>
      <c r="B82" s="1" t="s">
        <v>40</v>
      </c>
      <c r="C82" s="5">
        <f>ROUND((SUM(C81:C81)+C79),2)</f>
        <v>5519.23</v>
      </c>
      <c r="D82">
        <f>ROUND((C82*C18),2)</f>
        <v>5519.23</v>
      </c>
    </row>
    <row r="83" spans="1:4" x14ac:dyDescent="0.25">
      <c r="A83" s="1" t="s">
        <v>2</v>
      </c>
    </row>
    <row r="84" spans="1:4" x14ac:dyDescent="0.25">
      <c r="A84" s="1" t="s">
        <v>12</v>
      </c>
      <c r="B84" s="1" t="s">
        <v>7</v>
      </c>
      <c r="C84" s="1" t="s">
        <v>13</v>
      </c>
      <c r="D84" s="1" t="s">
        <v>7</v>
      </c>
    </row>
    <row r="85" spans="1:4" x14ac:dyDescent="0.25">
      <c r="A85" s="1" t="s">
        <v>14</v>
      </c>
      <c r="B85" s="1" t="s">
        <v>7</v>
      </c>
      <c r="C85" s="1" t="s">
        <v>7</v>
      </c>
      <c r="D85" s="1" t="s">
        <v>7</v>
      </c>
    </row>
    <row r="86" spans="1:4" x14ac:dyDescent="0.25">
      <c r="A86" s="1" t="s">
        <v>67</v>
      </c>
      <c r="B86" s="1" t="s">
        <v>40</v>
      </c>
      <c r="C86">
        <f>C79*C18/1</f>
        <v>5519.23</v>
      </c>
      <c r="D86">
        <f>ROUND((C86),2)</f>
        <v>5519.23</v>
      </c>
    </row>
    <row r="87" spans="1:4" x14ac:dyDescent="0.25">
      <c r="A87" s="1" t="s">
        <v>68</v>
      </c>
      <c r="B87" s="1" t="s">
        <v>40</v>
      </c>
      <c r="C87">
        <f>C82*C18/1</f>
        <v>5519.23</v>
      </c>
      <c r="D87">
        <f>ROUND((C87),2)</f>
        <v>5519.23</v>
      </c>
    </row>
    <row r="88" spans="1:4" x14ac:dyDescent="0.25">
      <c r="A88" s="1" t="s">
        <v>69</v>
      </c>
    </row>
    <row r="89" spans="1:4" x14ac:dyDescent="0.25">
      <c r="A89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Ernestas Kalašinskas</dc:creator>
  <cp:lastModifiedBy>Saulius Česnauskas</cp:lastModifiedBy>
  <dcterms:created xsi:type="dcterms:W3CDTF">2024-10-17T05:12:22Z</dcterms:created>
  <dcterms:modified xsi:type="dcterms:W3CDTF">2024-10-17T09:49:46Z</dcterms:modified>
</cp:coreProperties>
</file>