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mport\"/>
    </mc:Choice>
  </mc:AlternateContent>
  <xr:revisionPtr revIDLastSave="0" documentId="13_ncr:1_{98CA6184-0F8E-4BDD-9A30-755C3B2A4AF4}" xr6:coauthVersionLast="47" xr6:coauthVersionMax="47" xr10:uidLastSave="{00000000-0000-0000-0000-000000000000}"/>
  <bookViews>
    <workbookView xWindow="1440" yWindow="1740" windowWidth="22785" windowHeight="17340" activeTab="1" xr2:uid="{CC3609E4-156C-47E2-95F2-79F1332694BB}"/>
  </bookViews>
  <sheets>
    <sheet name="3" sheetId="3" r:id="rId1"/>
    <sheet name="2" sheetId="2" r:id="rId2"/>
    <sheet name="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3" l="1"/>
  <c r="J9" i="3"/>
  <c r="H9" i="3"/>
  <c r="D9" i="3"/>
  <c r="L7" i="3"/>
  <c r="J7" i="3"/>
  <c r="H7" i="3"/>
  <c r="D7" i="3"/>
  <c r="L6" i="3"/>
  <c r="J6" i="3"/>
  <c r="H6" i="3"/>
  <c r="D6" i="3"/>
  <c r="E34" i="2"/>
  <c r="G31" i="2"/>
  <c r="F31" i="2"/>
  <c r="C31" i="2"/>
  <c r="B31" i="2"/>
  <c r="E31" i="2"/>
  <c r="D31" i="2"/>
  <c r="M26" i="2"/>
  <c r="G26" i="2"/>
  <c r="E26" i="2"/>
  <c r="M24" i="2"/>
  <c r="G24" i="2"/>
  <c r="F24" i="2"/>
  <c r="E24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E17" i="1"/>
  <c r="M12" i="1"/>
  <c r="G12" i="1"/>
  <c r="F12" i="1"/>
  <c r="E12" i="1"/>
  <c r="G8" i="1"/>
</calcChain>
</file>

<file path=xl/sharedStrings.xml><?xml version="1.0" encoding="utf-8"?>
<sst xmlns="http://schemas.openxmlformats.org/spreadsheetml/2006/main" count="258" uniqueCount="77">
  <si>
    <t>Profile summary</t>
  </si>
  <si>
    <t>(Užsakymai\2408Z03867-3_ALU  04.24-15405 Exeter Office Doors Only  for UAB  9-10-24)/02.Entrance/+++</t>
  </si>
  <si>
    <t/>
  </si>
  <si>
    <t>Supplier:</t>
  </si>
  <si>
    <t>Project:</t>
  </si>
  <si>
    <t xml:space="preserve"> </t>
  </si>
  <si>
    <t>Užsakymai/2408Z03867-3_ALU  04.24-15405 Exeter Office Doors Only  for UAB  9-10-24  (Administrator)</t>
  </si>
  <si>
    <t>Item:</t>
  </si>
  <si>
    <t>02.Entrance / 02.Rear Door / 03. L01 Door</t>
  </si>
  <si>
    <t>Status</t>
  </si>
  <si>
    <t>Art no</t>
  </si>
  <si>
    <t>Description</t>
  </si>
  <si>
    <t>Price
in EUR</t>
  </si>
  <si>
    <t>Quantity in
ea or qty</t>
  </si>
  <si>
    <t>Number</t>
  </si>
  <si>
    <t>Delivery</t>
  </si>
  <si>
    <t>Contents</t>
  </si>
  <si>
    <t>Surface finish</t>
  </si>
  <si>
    <t>Weight
in kg</t>
  </si>
  <si>
    <t>Price for surface finish inEUR</t>
  </si>
  <si>
    <t>Price total inEUR</t>
  </si>
  <si>
    <t>Supplier</t>
  </si>
  <si>
    <t>Coater</t>
  </si>
  <si>
    <t>D10mm</t>
  </si>
  <si>
    <t>Rundprofil in Edelstahl / round profile stainless steel design</t>
  </si>
  <si>
    <t>Sta</t>
  </si>
  <si>
    <t>*</t>
  </si>
  <si>
    <t>* = optimised, calc. supplement from optimisation</t>
  </si>
  <si>
    <t>Total all material</t>
  </si>
  <si>
    <t>Mech.</t>
  </si>
  <si>
    <t>EUR</t>
  </si>
  <si>
    <t>Circum.</t>
  </si>
  <si>
    <t>Total</t>
  </si>
  <si>
    <t>Total price</t>
  </si>
  <si>
    <t>Schüco</t>
  </si>
  <si>
    <t>Price Aluminium:</t>
  </si>
  <si>
    <t>01.11.2024, Article status: 01.10.2024</t>
  </si>
  <si>
    <t>184060</t>
  </si>
  <si>
    <t>Glzng bead 22-27</t>
  </si>
  <si>
    <t>15  9010 Gloss 30</t>
  </si>
  <si>
    <t>244693</t>
  </si>
  <si>
    <t>Retain. pr. For b-sl</t>
  </si>
  <si>
    <t>346620</t>
  </si>
  <si>
    <t>M381120PA</t>
  </si>
  <si>
    <t>Sill profile 100/125</t>
  </si>
  <si>
    <t>Inside: 
15  9010 Gloss 30
Outside: 
19  6000 Gloss 30 QC2</t>
  </si>
  <si>
    <t>M381760PA</t>
  </si>
  <si>
    <t>Door thrhld 15</t>
  </si>
  <si>
    <t>0</t>
  </si>
  <si>
    <t>M381890PA</t>
  </si>
  <si>
    <t>Door outer fr. OW 69/44</t>
  </si>
  <si>
    <t>M381930PA</t>
  </si>
  <si>
    <t>Rev. reb. pr. OW 50</t>
  </si>
  <si>
    <t>M382150PA</t>
  </si>
  <si>
    <t>Outer frame 44/69</t>
  </si>
  <si>
    <t>M382270PA</t>
  </si>
  <si>
    <t>Transm/mullion 26/76</t>
  </si>
  <si>
    <t>M395690PA</t>
  </si>
  <si>
    <t>Door leaf IO 73/73</t>
  </si>
  <si>
    <t>M395720PA</t>
  </si>
  <si>
    <t>Door leaf OW 48/98</t>
  </si>
  <si>
    <t>M395730PA
  (M395720PA)</t>
  </si>
  <si>
    <t>M523550PA</t>
  </si>
  <si>
    <t>Surcharge</t>
  </si>
  <si>
    <t>Total Material Including Surcharge</t>
  </si>
  <si>
    <t>15: Special colours 2 (RAL 9010 Gloss 30: Pure white)</t>
  </si>
  <si>
    <t>19: Special colours 6 (RAL 6000 Gloss 30 QC2: Patina green)</t>
  </si>
  <si>
    <t>Material overview</t>
  </si>
  <si>
    <t>Total material 
 in EUR</t>
  </si>
  <si>
    <t>Total surface
 in EUR</t>
  </si>
  <si>
    <t>Total price
in  EUR</t>
  </si>
  <si>
    <t>1</t>
  </si>
  <si>
    <t>2</t>
  </si>
  <si>
    <t xml:space="preserve">Schüco </t>
  </si>
  <si>
    <t>The details on this output list calculated by the programme have to be checked for correctness!</t>
  </si>
  <si>
    <t>Please observe the accompanying messages or error lists.</t>
  </si>
  <si>
    <t>(Article no.) = replaced by alternative article 
* = optimised, calc. supplement from optimisation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</si>
</sst>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710E-F20F-4EEE-AC6E-CE9073DDD5A4}">
  <dimension ref="A2:L11"/>
  <sheetViews>
    <sheetView workbookViewId="0">
      <selection activeCell="A13" sqref="A13"/>
    </sheetView>
  </sheetViews>
  <sheetFormatPr defaultRowHeight="15" x14ac:dyDescent="0.25"/>
  <cols>
    <col min="1" max="1" width="83.7109375" bestFit="1" customWidth="1"/>
    <col min="2" max="2" width="8" bestFit="1" customWidth="1"/>
    <col min="4" max="4" width="8" bestFit="1" customWidth="1"/>
    <col min="8" max="8" width="8.28515625" bestFit="1" customWidth="1"/>
    <col min="10" max="10" width="7.28515625" bestFit="1" customWidth="1"/>
    <col min="12" max="12" width="7.5703125" bestFit="1" customWidth="1"/>
  </cols>
  <sheetData>
    <row r="2" spans="1:12" x14ac:dyDescent="0.25">
      <c r="A2" s="1" t="s">
        <v>67</v>
      </c>
    </row>
    <row r="3" spans="1:12" x14ac:dyDescent="0.25">
      <c r="A3" s="1" t="s">
        <v>5</v>
      </c>
    </row>
    <row r="4" spans="1:12" ht="60" x14ac:dyDescent="0.25">
      <c r="A4" s="1" t="s">
        <v>2</v>
      </c>
      <c r="B4" s="1" t="s">
        <v>21</v>
      </c>
      <c r="D4" s="2" t="s">
        <v>18</v>
      </c>
      <c r="H4" s="2" t="s">
        <v>68</v>
      </c>
      <c r="J4" s="2" t="s">
        <v>69</v>
      </c>
      <c r="L4" s="2" t="s">
        <v>70</v>
      </c>
    </row>
    <row r="5" spans="1:12" x14ac:dyDescent="0.25">
      <c r="A5" s="1" t="s">
        <v>5</v>
      </c>
    </row>
    <row r="6" spans="1:12" x14ac:dyDescent="0.25">
      <c r="A6" s="1" t="s">
        <v>71</v>
      </c>
      <c r="B6" s="1" t="s">
        <v>2</v>
      </c>
      <c r="D6" s="5">
        <f>'1'!M12</f>
        <v>0</v>
      </c>
      <c r="H6" s="3">
        <f>'1'!E12</f>
        <v>0</v>
      </c>
      <c r="J6" s="3">
        <f>'1'!G15+'1'!E15+'1'!C15</f>
        <v>0</v>
      </c>
      <c r="L6" s="3">
        <f>SUM(H6:J6)</f>
        <v>0</v>
      </c>
    </row>
    <row r="7" spans="1:12" x14ac:dyDescent="0.25">
      <c r="A7" s="1" t="s">
        <v>72</v>
      </c>
      <c r="B7" s="1" t="s">
        <v>73</v>
      </c>
      <c r="D7">
        <f>'2'!M26</f>
        <v>162.86699999999999</v>
      </c>
      <c r="H7" s="3">
        <f>'2'!E26</f>
        <v>1544.9699999999998</v>
      </c>
      <c r="J7" s="3">
        <f>'2'!G31+'2'!E31+'2'!C31</f>
        <v>268.99</v>
      </c>
      <c r="L7" s="3">
        <f>SUM(H7:J7)</f>
        <v>1813.9599999999998</v>
      </c>
    </row>
    <row r="8" spans="1:12" x14ac:dyDescent="0.25">
      <c r="A8" s="1" t="s">
        <v>5</v>
      </c>
    </row>
    <row r="9" spans="1:12" x14ac:dyDescent="0.25">
      <c r="A9" s="1" t="s">
        <v>32</v>
      </c>
      <c r="D9" s="5">
        <f>SUM(D6:D8)</f>
        <v>162.86699999999999</v>
      </c>
      <c r="H9" s="3">
        <f>SUM(H6:H8)</f>
        <v>1544.9699999999998</v>
      </c>
      <c r="J9" s="3">
        <f>SUM(J6:J8)</f>
        <v>268.99</v>
      </c>
      <c r="L9" s="3">
        <f>SUM(L6:L8)</f>
        <v>1813.9599999999998</v>
      </c>
    </row>
    <row r="10" spans="1:12" x14ac:dyDescent="0.25">
      <c r="A10" s="1" t="s">
        <v>74</v>
      </c>
    </row>
    <row r="11" spans="1:12" x14ac:dyDescent="0.25">
      <c r="A11" s="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BF32-D6C5-4F97-8F0D-68A26489067B}">
  <dimension ref="A1:P34"/>
  <sheetViews>
    <sheetView tabSelected="1" topLeftCell="A19" workbookViewId="0">
      <selection activeCell="A22" sqref="A22"/>
    </sheetView>
  </sheetViews>
  <sheetFormatPr defaultRowHeight="15" x14ac:dyDescent="0.25"/>
  <cols>
    <col min="1" max="1" width="52.28515625" bestFit="1" customWidth="1"/>
    <col min="2" max="2" width="21.140625" bestFit="1" customWidth="1"/>
    <col min="3" max="3" width="88.7109375" bestFit="1" customWidth="1"/>
    <col min="4" max="4" width="15.42578125" bestFit="1" customWidth="1"/>
    <col min="5" max="5" width="7.5703125" bestFit="1" customWidth="1"/>
    <col min="6" max="6" width="26.140625" bestFit="1" customWidth="1"/>
    <col min="7" max="7" width="15.140625" bestFit="1" customWidth="1"/>
    <col min="8" max="8" width="8.28515625" bestFit="1" customWidth="1"/>
    <col min="9" max="9" width="7.85546875" bestFit="1" customWidth="1"/>
    <col min="10" max="10" width="7.7109375" bestFit="1" customWidth="1"/>
    <col min="11" max="11" width="8.42578125" bestFit="1" customWidth="1"/>
    <col min="12" max="12" width="2" bestFit="1" customWidth="1"/>
    <col min="13" max="13" width="7.5703125" bestFit="1" customWidth="1"/>
    <col min="15" max="15" width="8" bestFit="1" customWidth="1"/>
    <col min="16" max="16" width="7.28515625" bestFit="1" customWidth="1"/>
  </cols>
  <sheetData>
    <row r="1" spans="1:16" x14ac:dyDescent="0.25">
      <c r="A1" t="s">
        <v>0</v>
      </c>
    </row>
    <row r="2" spans="1:16" x14ac:dyDescent="0.25">
      <c r="A2" s="1" t="s">
        <v>3</v>
      </c>
      <c r="B2" s="1" t="s">
        <v>34</v>
      </c>
    </row>
    <row r="3" spans="1:16" x14ac:dyDescent="0.25">
      <c r="A3" s="1" t="s">
        <v>4</v>
      </c>
      <c r="B3" s="1" t="s">
        <v>5</v>
      </c>
      <c r="C3" s="1" t="s">
        <v>6</v>
      </c>
    </row>
    <row r="4" spans="1:16" x14ac:dyDescent="0.25">
      <c r="A4" s="1" t="s">
        <v>5</v>
      </c>
      <c r="B4" s="1" t="s">
        <v>7</v>
      </c>
      <c r="C4" s="1" t="s">
        <v>8</v>
      </c>
    </row>
    <row r="5" spans="1:16" x14ac:dyDescent="0.25">
      <c r="B5" s="1" t="s">
        <v>35</v>
      </c>
      <c r="C5" s="1" t="s">
        <v>36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H6" s="1" t="s">
        <v>5</v>
      </c>
      <c r="I6" s="1" t="s">
        <v>5</v>
      </c>
      <c r="J6" s="1" t="s">
        <v>5</v>
      </c>
      <c r="M6" s="1" t="s">
        <v>5</v>
      </c>
    </row>
    <row r="7" spans="1:16" ht="60" x14ac:dyDescent="0.25">
      <c r="A7" s="1" t="s">
        <v>10</v>
      </c>
      <c r="B7" s="1" t="s">
        <v>11</v>
      </c>
      <c r="C7" s="1" t="s">
        <v>9</v>
      </c>
      <c r="D7" s="1" t="s">
        <v>17</v>
      </c>
      <c r="E7" s="2" t="s">
        <v>12</v>
      </c>
      <c r="F7" s="1" t="s">
        <v>19</v>
      </c>
      <c r="G7" s="1" t="s">
        <v>20</v>
      </c>
      <c r="H7" s="2" t="s">
        <v>13</v>
      </c>
      <c r="I7" s="1" t="s">
        <v>14</v>
      </c>
      <c r="J7" s="1" t="s">
        <v>15</v>
      </c>
      <c r="K7" s="1" t="s">
        <v>16</v>
      </c>
      <c r="M7" s="2" t="s">
        <v>18</v>
      </c>
      <c r="O7" s="1" t="s">
        <v>21</v>
      </c>
      <c r="P7" s="1" t="s">
        <v>22</v>
      </c>
    </row>
    <row r="8" spans="1:16" x14ac:dyDescent="0.25">
      <c r="A8" s="1" t="s">
        <v>37</v>
      </c>
      <c r="B8" s="1" t="s">
        <v>38</v>
      </c>
      <c r="C8" s="1" t="s">
        <v>5</v>
      </c>
      <c r="D8" s="1" t="s">
        <v>39</v>
      </c>
      <c r="E8" s="3">
        <v>47.08</v>
      </c>
      <c r="F8" s="3">
        <v>57.6</v>
      </c>
      <c r="G8" s="3">
        <f t="shared" ref="G8:G20" si="0">E8+F8</f>
        <v>104.68</v>
      </c>
      <c r="H8" s="4">
        <v>30</v>
      </c>
      <c r="I8" s="5">
        <v>5</v>
      </c>
      <c r="J8" s="1" t="s">
        <v>25</v>
      </c>
      <c r="K8" s="5">
        <v>6000</v>
      </c>
      <c r="L8" s="1" t="s">
        <v>26</v>
      </c>
      <c r="M8" s="4">
        <v>8.73</v>
      </c>
      <c r="O8" s="1" t="s">
        <v>34</v>
      </c>
      <c r="P8" s="1" t="s">
        <v>34</v>
      </c>
    </row>
    <row r="9" spans="1:16" x14ac:dyDescent="0.25">
      <c r="A9" s="1" t="s">
        <v>40</v>
      </c>
      <c r="B9" s="1" t="s">
        <v>41</v>
      </c>
      <c r="C9" s="1" t="s">
        <v>5</v>
      </c>
      <c r="D9" s="1" t="s">
        <v>5</v>
      </c>
      <c r="E9" s="3">
        <v>6.68</v>
      </c>
      <c r="F9" s="3">
        <v>0</v>
      </c>
      <c r="G9" s="3">
        <f t="shared" si="0"/>
        <v>6.68</v>
      </c>
      <c r="H9" s="4">
        <v>3.1589999999999998</v>
      </c>
      <c r="I9" s="5">
        <v>1</v>
      </c>
      <c r="J9" s="1" t="s">
        <v>25</v>
      </c>
      <c r="K9" s="5">
        <v>6000</v>
      </c>
      <c r="L9" s="1" t="s">
        <v>26</v>
      </c>
      <c r="M9" s="4">
        <v>0.89700000000000002</v>
      </c>
      <c r="O9" s="1" t="s">
        <v>34</v>
      </c>
    </row>
    <row r="10" spans="1:16" x14ac:dyDescent="0.25">
      <c r="A10" s="1" t="s">
        <v>42</v>
      </c>
      <c r="B10" s="1" t="s">
        <v>38</v>
      </c>
      <c r="C10" s="1" t="s">
        <v>5</v>
      </c>
      <c r="D10" s="1" t="s">
        <v>39</v>
      </c>
      <c r="E10" s="3">
        <v>25.23</v>
      </c>
      <c r="F10" s="3">
        <v>25.08</v>
      </c>
      <c r="G10" s="3">
        <f t="shared" si="0"/>
        <v>50.31</v>
      </c>
      <c r="H10" s="4">
        <v>15.714</v>
      </c>
      <c r="I10" s="5">
        <v>3</v>
      </c>
      <c r="J10" s="1" t="s">
        <v>25</v>
      </c>
      <c r="K10" s="5">
        <v>6000</v>
      </c>
      <c r="L10" s="1" t="s">
        <v>26</v>
      </c>
      <c r="M10" s="4">
        <v>5.4059999999999997</v>
      </c>
      <c r="O10" s="1" t="s">
        <v>34</v>
      </c>
      <c r="P10" s="1" t="s">
        <v>34</v>
      </c>
    </row>
    <row r="11" spans="1:16" ht="90" x14ac:dyDescent="0.25">
      <c r="A11" s="1" t="s">
        <v>43</v>
      </c>
      <c r="B11" s="1" t="s">
        <v>44</v>
      </c>
      <c r="C11" s="1" t="s">
        <v>5</v>
      </c>
      <c r="D11" s="2" t="s">
        <v>45</v>
      </c>
      <c r="E11" s="3">
        <v>72.89</v>
      </c>
      <c r="F11" s="3">
        <v>10.54</v>
      </c>
      <c r="G11" s="3">
        <f t="shared" si="0"/>
        <v>83.43</v>
      </c>
      <c r="H11" s="4">
        <v>2.7189999999999999</v>
      </c>
      <c r="I11" s="5">
        <v>1</v>
      </c>
      <c r="J11" s="1" t="s">
        <v>25</v>
      </c>
      <c r="K11" s="5">
        <v>6000</v>
      </c>
      <c r="L11" s="1" t="s">
        <v>26</v>
      </c>
      <c r="M11" s="4">
        <v>8.5129999999999999</v>
      </c>
      <c r="O11" s="1" t="s">
        <v>34</v>
      </c>
      <c r="P11" s="1" t="s">
        <v>34</v>
      </c>
    </row>
    <row r="12" spans="1:16" x14ac:dyDescent="0.25">
      <c r="A12" s="1" t="s">
        <v>46</v>
      </c>
      <c r="B12" s="1" t="s">
        <v>47</v>
      </c>
      <c r="C12" s="1" t="s">
        <v>5</v>
      </c>
      <c r="D12" s="1" t="s">
        <v>48</v>
      </c>
      <c r="E12" s="3">
        <v>48.01</v>
      </c>
      <c r="F12" s="3">
        <v>0</v>
      </c>
      <c r="G12" s="3">
        <f t="shared" si="0"/>
        <v>48.01</v>
      </c>
      <c r="H12" s="4">
        <v>3.681</v>
      </c>
      <c r="I12" s="5">
        <v>1</v>
      </c>
      <c r="J12" s="1" t="s">
        <v>25</v>
      </c>
      <c r="K12" s="5">
        <v>6000</v>
      </c>
      <c r="L12" s="1" t="s">
        <v>26</v>
      </c>
      <c r="M12" s="4">
        <v>5.1349999999999998</v>
      </c>
      <c r="O12" s="1" t="s">
        <v>34</v>
      </c>
      <c r="P12" s="1" t="s">
        <v>34</v>
      </c>
    </row>
    <row r="13" spans="1:16" ht="90" x14ac:dyDescent="0.25">
      <c r="A13" s="1" t="s">
        <v>49</v>
      </c>
      <c r="B13" s="1" t="s">
        <v>50</v>
      </c>
      <c r="C13" s="1" t="s">
        <v>5</v>
      </c>
      <c r="D13" s="2" t="s">
        <v>45</v>
      </c>
      <c r="E13" s="3">
        <v>99.66</v>
      </c>
      <c r="F13" s="3">
        <v>16.89</v>
      </c>
      <c r="G13" s="3">
        <f t="shared" si="0"/>
        <v>116.55</v>
      </c>
      <c r="H13" s="4">
        <v>5.5</v>
      </c>
      <c r="I13" s="5">
        <v>1</v>
      </c>
      <c r="J13" s="1" t="s">
        <v>25</v>
      </c>
      <c r="K13" s="5">
        <v>5500</v>
      </c>
      <c r="L13" s="1" t="s">
        <v>26</v>
      </c>
      <c r="M13" s="4">
        <v>12.093999999999999</v>
      </c>
      <c r="O13" s="1" t="s">
        <v>34</v>
      </c>
      <c r="P13" s="1" t="s">
        <v>34</v>
      </c>
    </row>
    <row r="14" spans="1:16" ht="90" x14ac:dyDescent="0.25">
      <c r="A14" s="1" t="s">
        <v>51</v>
      </c>
      <c r="B14" s="1" t="s">
        <v>52</v>
      </c>
      <c r="C14" s="1" t="s">
        <v>5</v>
      </c>
      <c r="D14" s="2" t="s">
        <v>45</v>
      </c>
      <c r="E14" s="3">
        <v>160.29</v>
      </c>
      <c r="F14" s="3">
        <v>27.98</v>
      </c>
      <c r="G14" s="3">
        <f t="shared" si="0"/>
        <v>188.26999999999998</v>
      </c>
      <c r="H14" s="4">
        <v>11.432</v>
      </c>
      <c r="I14" s="5">
        <v>3</v>
      </c>
      <c r="J14" s="1" t="s">
        <v>25</v>
      </c>
      <c r="K14" s="5">
        <v>5500</v>
      </c>
      <c r="L14" s="1" t="s">
        <v>26</v>
      </c>
      <c r="M14" s="4">
        <v>18.027999999999999</v>
      </c>
      <c r="O14" s="1" t="s">
        <v>34</v>
      </c>
      <c r="P14" s="1" t="s">
        <v>34</v>
      </c>
    </row>
    <row r="15" spans="1:16" ht="90" x14ac:dyDescent="0.25">
      <c r="A15" s="1" t="s">
        <v>53</v>
      </c>
      <c r="B15" s="1" t="s">
        <v>54</v>
      </c>
      <c r="C15" s="1" t="s">
        <v>5</v>
      </c>
      <c r="D15" s="2" t="s">
        <v>45</v>
      </c>
      <c r="E15" s="3">
        <v>330.09</v>
      </c>
      <c r="F15" s="3">
        <v>44.66</v>
      </c>
      <c r="G15" s="3">
        <f t="shared" si="0"/>
        <v>374.75</v>
      </c>
      <c r="H15" s="4">
        <v>18.891999999999999</v>
      </c>
      <c r="I15" s="5">
        <v>4</v>
      </c>
      <c r="J15" s="1" t="s">
        <v>25</v>
      </c>
      <c r="K15" s="5">
        <v>6000</v>
      </c>
      <c r="L15" s="1" t="s">
        <v>26</v>
      </c>
      <c r="M15" s="4">
        <v>34.459000000000003</v>
      </c>
      <c r="O15" s="1" t="s">
        <v>34</v>
      </c>
      <c r="P15" s="1" t="s">
        <v>34</v>
      </c>
    </row>
    <row r="16" spans="1:16" ht="90" x14ac:dyDescent="0.25">
      <c r="A16" s="1" t="s">
        <v>55</v>
      </c>
      <c r="B16" s="1" t="s">
        <v>56</v>
      </c>
      <c r="C16" s="1" t="s">
        <v>5</v>
      </c>
      <c r="D16" s="2" t="s">
        <v>45</v>
      </c>
      <c r="E16" s="3">
        <v>68.12</v>
      </c>
      <c r="F16" s="3">
        <v>8.24</v>
      </c>
      <c r="G16" s="3">
        <f t="shared" si="0"/>
        <v>76.36</v>
      </c>
      <c r="H16" s="4">
        <v>4.3479999999999999</v>
      </c>
      <c r="I16" s="5">
        <v>1</v>
      </c>
      <c r="J16" s="1" t="s">
        <v>25</v>
      </c>
      <c r="K16" s="5">
        <v>6000</v>
      </c>
      <c r="L16" s="1" t="s">
        <v>26</v>
      </c>
      <c r="M16" s="4">
        <v>6.4829999999999997</v>
      </c>
      <c r="O16" s="1" t="s">
        <v>34</v>
      </c>
      <c r="P16" s="1" t="s">
        <v>34</v>
      </c>
    </row>
    <row r="17" spans="1:16" ht="90" x14ac:dyDescent="0.25">
      <c r="A17" s="1" t="s">
        <v>57</v>
      </c>
      <c r="B17" s="1" t="s">
        <v>58</v>
      </c>
      <c r="C17" s="1" t="s">
        <v>5</v>
      </c>
      <c r="D17" s="2" t="s">
        <v>45</v>
      </c>
      <c r="E17" s="3">
        <v>56.34</v>
      </c>
      <c r="F17" s="3">
        <v>7.2</v>
      </c>
      <c r="G17" s="3">
        <f t="shared" si="0"/>
        <v>63.540000000000006</v>
      </c>
      <c r="H17" s="4">
        <v>2.1040000000000001</v>
      </c>
      <c r="I17" s="5">
        <v>1</v>
      </c>
      <c r="J17" s="1" t="s">
        <v>25</v>
      </c>
      <c r="K17" s="5">
        <v>5500</v>
      </c>
      <c r="L17" s="1" t="s">
        <v>26</v>
      </c>
      <c r="M17" s="4">
        <v>4.9989999999999997</v>
      </c>
      <c r="O17" s="1" t="s">
        <v>34</v>
      </c>
      <c r="P17" s="1" t="s">
        <v>34</v>
      </c>
    </row>
    <row r="18" spans="1:16" ht="90" x14ac:dyDescent="0.25">
      <c r="A18" s="1" t="s">
        <v>59</v>
      </c>
      <c r="B18" s="1" t="s">
        <v>60</v>
      </c>
      <c r="C18" s="1" t="s">
        <v>5</v>
      </c>
      <c r="D18" s="2" t="s">
        <v>45</v>
      </c>
      <c r="E18" s="3">
        <v>149.85</v>
      </c>
      <c r="F18" s="3">
        <v>15.77</v>
      </c>
      <c r="G18" s="3">
        <f t="shared" si="0"/>
        <v>165.62</v>
      </c>
      <c r="H18" s="4">
        <v>5.5</v>
      </c>
      <c r="I18" s="5">
        <v>1</v>
      </c>
      <c r="J18" s="1" t="s">
        <v>25</v>
      </c>
      <c r="K18" s="5">
        <v>5500</v>
      </c>
      <c r="L18" s="1" t="s">
        <v>26</v>
      </c>
      <c r="M18" s="4">
        <v>13.138999999999999</v>
      </c>
      <c r="O18" s="1" t="s">
        <v>34</v>
      </c>
      <c r="P18" s="1" t="s">
        <v>34</v>
      </c>
    </row>
    <row r="19" spans="1:16" ht="90" x14ac:dyDescent="0.25">
      <c r="A19" s="2" t="s">
        <v>61</v>
      </c>
      <c r="B19" s="1" t="s">
        <v>60</v>
      </c>
      <c r="C19" s="1" t="s">
        <v>5</v>
      </c>
      <c r="D19" s="2" t="s">
        <v>45</v>
      </c>
      <c r="E19" s="3">
        <v>354.2</v>
      </c>
      <c r="F19" s="3">
        <v>37.28</v>
      </c>
      <c r="G19" s="3">
        <f t="shared" si="0"/>
        <v>391.48</v>
      </c>
      <c r="H19" s="4">
        <v>13</v>
      </c>
      <c r="I19" s="5">
        <v>2</v>
      </c>
      <c r="J19" s="1" t="s">
        <v>25</v>
      </c>
      <c r="K19" s="5">
        <v>6500</v>
      </c>
      <c r="L19" s="1" t="s">
        <v>26</v>
      </c>
      <c r="M19" s="4">
        <v>31.056999999999999</v>
      </c>
      <c r="O19" s="1" t="s">
        <v>34</v>
      </c>
      <c r="P19" s="1" t="s">
        <v>34</v>
      </c>
    </row>
    <row r="20" spans="1:16" ht="90" x14ac:dyDescent="0.25">
      <c r="A20" s="1" t="s">
        <v>62</v>
      </c>
      <c r="B20" s="1" t="s">
        <v>56</v>
      </c>
      <c r="C20" s="1" t="s">
        <v>5</v>
      </c>
      <c r="D20" s="2" t="s">
        <v>45</v>
      </c>
      <c r="E20" s="3">
        <v>126.53</v>
      </c>
      <c r="F20" s="3">
        <v>17.760000000000002</v>
      </c>
      <c r="G20" s="3">
        <f t="shared" si="0"/>
        <v>144.29</v>
      </c>
      <c r="H20" s="4">
        <v>4.9829999999999997</v>
      </c>
      <c r="I20" s="5">
        <v>1</v>
      </c>
      <c r="J20" s="1" t="s">
        <v>25</v>
      </c>
      <c r="K20" s="5">
        <v>6000</v>
      </c>
      <c r="L20" s="1" t="s">
        <v>26</v>
      </c>
      <c r="M20" s="4">
        <v>13.927</v>
      </c>
      <c r="O20" s="1" t="s">
        <v>34</v>
      </c>
      <c r="P20" s="1" t="s">
        <v>34</v>
      </c>
    </row>
    <row r="21" spans="1:16" x14ac:dyDescent="0.25">
      <c r="A21" s="1" t="s">
        <v>27</v>
      </c>
    </row>
    <row r="22" spans="1:16" ht="30" x14ac:dyDescent="0.25">
      <c r="A22" s="6" t="s">
        <v>76</v>
      </c>
    </row>
    <row r="23" spans="1:16" x14ac:dyDescent="0.25">
      <c r="A23" s="1" t="s">
        <v>5</v>
      </c>
      <c r="E23" s="1" t="s">
        <v>5</v>
      </c>
      <c r="M23" s="1" t="s">
        <v>5</v>
      </c>
    </row>
    <row r="24" spans="1:16" x14ac:dyDescent="0.25">
      <c r="A24" s="1" t="s">
        <v>28</v>
      </c>
      <c r="E24" s="3">
        <f>SUM(E8:E20)+0-63.63</f>
        <v>1481.3399999999997</v>
      </c>
      <c r="F24" s="3">
        <f>SUM(F8:F20)</f>
        <v>269</v>
      </c>
      <c r="G24" s="3">
        <f>SUM(G8:G20)+0-63.63</f>
        <v>1750.3399999999997</v>
      </c>
      <c r="M24" s="4">
        <f>SUM(M8:M20)</f>
        <v>162.86699999999999</v>
      </c>
    </row>
    <row r="25" spans="1:16" x14ac:dyDescent="0.25">
      <c r="A25" s="1" t="s">
        <v>63</v>
      </c>
      <c r="E25" s="3">
        <v>63.63</v>
      </c>
      <c r="G25" s="3">
        <v>63.63</v>
      </c>
    </row>
    <row r="26" spans="1:16" x14ac:dyDescent="0.25">
      <c r="A26" s="1" t="s">
        <v>64</v>
      </c>
      <c r="E26" s="3">
        <f>E24+E25</f>
        <v>1544.9699999999998</v>
      </c>
      <c r="G26" s="3">
        <f>G24+G25</f>
        <v>1813.9699999999998</v>
      </c>
      <c r="M26" s="4">
        <f>M24</f>
        <v>162.86699999999999</v>
      </c>
    </row>
    <row r="27" spans="1:16" x14ac:dyDescent="0.25">
      <c r="A27" s="1" t="s">
        <v>5</v>
      </c>
      <c r="B27" s="1" t="s">
        <v>5</v>
      </c>
      <c r="C27" s="1" t="s">
        <v>5</v>
      </c>
      <c r="D27" s="1" t="s">
        <v>5</v>
      </c>
      <c r="E27" s="1" t="s">
        <v>5</v>
      </c>
      <c r="F27" s="1" t="s">
        <v>5</v>
      </c>
      <c r="G27" s="1" t="s">
        <v>5</v>
      </c>
    </row>
    <row r="28" spans="1:16" x14ac:dyDescent="0.25">
      <c r="A28" s="1" t="s">
        <v>17</v>
      </c>
      <c r="B28" s="1" t="s">
        <v>14</v>
      </c>
      <c r="C28" s="1" t="s">
        <v>30</v>
      </c>
      <c r="D28" s="1" t="s">
        <v>29</v>
      </c>
      <c r="E28" s="1" t="s">
        <v>30</v>
      </c>
      <c r="F28" s="1" t="s">
        <v>31</v>
      </c>
      <c r="G28" s="1" t="s">
        <v>30</v>
      </c>
    </row>
    <row r="29" spans="1:16" x14ac:dyDescent="0.25">
      <c r="A29" s="1" t="s">
        <v>65</v>
      </c>
      <c r="B29" s="5">
        <v>0</v>
      </c>
      <c r="C29" s="3">
        <v>0</v>
      </c>
      <c r="D29" s="4">
        <v>6.13</v>
      </c>
      <c r="E29" s="3">
        <v>0</v>
      </c>
      <c r="F29" s="4">
        <v>22.417999999999999</v>
      </c>
      <c r="G29" s="3">
        <v>268.99</v>
      </c>
      <c r="P29" s="1" t="s">
        <v>34</v>
      </c>
    </row>
    <row r="30" spans="1:16" x14ac:dyDescent="0.25">
      <c r="A30" s="1" t="s">
        <v>66</v>
      </c>
      <c r="B30" s="5">
        <v>0</v>
      </c>
      <c r="C30" s="3">
        <v>0</v>
      </c>
      <c r="D30" s="4">
        <v>4.5609999999999999</v>
      </c>
      <c r="E30" s="3">
        <v>0</v>
      </c>
      <c r="F30" s="4">
        <v>15.689</v>
      </c>
      <c r="G30" s="3">
        <v>0</v>
      </c>
      <c r="P30" s="1" t="s">
        <v>34</v>
      </c>
    </row>
    <row r="31" spans="1:16" x14ac:dyDescent="0.25">
      <c r="A31" s="1" t="s">
        <v>32</v>
      </c>
      <c r="B31" s="5">
        <f t="shared" ref="B31:G31" si="1">SUM(B29:B30)</f>
        <v>0</v>
      </c>
      <c r="C31" s="3">
        <f t="shared" si="1"/>
        <v>0</v>
      </c>
      <c r="D31" s="4">
        <f t="shared" si="1"/>
        <v>10.690999999999999</v>
      </c>
      <c r="E31" s="3">
        <f t="shared" si="1"/>
        <v>0</v>
      </c>
      <c r="F31" s="4">
        <f t="shared" si="1"/>
        <v>38.106999999999999</v>
      </c>
      <c r="G31" s="3">
        <f t="shared" si="1"/>
        <v>268.99</v>
      </c>
    </row>
    <row r="32" spans="1:16" x14ac:dyDescent="0.25">
      <c r="A32" s="1" t="s">
        <v>63</v>
      </c>
      <c r="G32" s="3">
        <v>80.44</v>
      </c>
    </row>
    <row r="33" spans="1:13" x14ac:dyDescent="0.25">
      <c r="A33" s="1" t="s">
        <v>5</v>
      </c>
      <c r="B33" s="1" t="s">
        <v>5</v>
      </c>
      <c r="E33" s="1" t="s">
        <v>5</v>
      </c>
      <c r="M33" s="1" t="s">
        <v>5</v>
      </c>
    </row>
    <row r="34" spans="1:13" x14ac:dyDescent="0.25">
      <c r="A34" s="1" t="s">
        <v>33</v>
      </c>
      <c r="B34" s="1" t="s">
        <v>30</v>
      </c>
      <c r="E34" s="3">
        <f>E24+E31+G31+C31+G25</f>
        <v>1813.9599999999998</v>
      </c>
      <c r="M34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74FF-955A-4464-A85F-174C27ADA60B}">
  <dimension ref="A1:P17"/>
  <sheetViews>
    <sheetView workbookViewId="0"/>
  </sheetViews>
  <sheetFormatPr defaultRowHeight="15" x14ac:dyDescent="0.25"/>
  <cols>
    <col min="1" max="1" width="45.140625" bestFit="1" customWidth="1"/>
    <col min="2" max="2" width="90.5703125" bestFit="1" customWidth="1"/>
    <col min="3" max="3" width="88.7109375" bestFit="1" customWidth="1"/>
    <col min="4" max="4" width="12.7109375" bestFit="1" customWidth="1"/>
    <col min="5" max="5" width="6.28515625" bestFit="1" customWidth="1"/>
    <col min="6" max="6" width="26.140625" bestFit="1" customWidth="1"/>
    <col min="7" max="7" width="15.140625" bestFit="1" customWidth="1"/>
    <col min="8" max="8" width="8.28515625" bestFit="1" customWidth="1"/>
    <col min="9" max="9" width="7.85546875" bestFit="1" customWidth="1"/>
    <col min="10" max="10" width="7.7109375" bestFit="1" customWidth="1"/>
    <col min="11" max="11" width="8.42578125" bestFit="1" customWidth="1"/>
    <col min="12" max="12" width="2" bestFit="1" customWidth="1"/>
    <col min="13" max="13" width="6.7109375" bestFit="1" customWidth="1"/>
    <col min="15" max="15" width="8" bestFit="1" customWidth="1"/>
    <col min="16" max="16" width="6.5703125" bestFit="1" customWidth="1"/>
  </cols>
  <sheetData>
    <row r="1" spans="1:16" x14ac:dyDescent="0.25">
      <c r="A1" s="1" t="s">
        <v>0</v>
      </c>
      <c r="B1" s="1" t="s">
        <v>1</v>
      </c>
    </row>
    <row r="2" spans="1:16" x14ac:dyDescent="0.25">
      <c r="A2" s="1" t="s">
        <v>2</v>
      </c>
    </row>
    <row r="3" spans="1:16" x14ac:dyDescent="0.25">
      <c r="A3" s="1" t="s">
        <v>3</v>
      </c>
      <c r="B3" s="1" t="s">
        <v>2</v>
      </c>
    </row>
    <row r="4" spans="1:16" x14ac:dyDescent="0.25">
      <c r="A4" s="1" t="s">
        <v>4</v>
      </c>
      <c r="B4" s="1" t="s">
        <v>5</v>
      </c>
      <c r="C4" s="1" t="s">
        <v>6</v>
      </c>
    </row>
    <row r="5" spans="1:16" x14ac:dyDescent="0.25">
      <c r="A5" s="1" t="s">
        <v>5</v>
      </c>
      <c r="B5" s="1" t="s">
        <v>7</v>
      </c>
      <c r="C5" s="1" t="s">
        <v>8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H6" s="1" t="s">
        <v>5</v>
      </c>
      <c r="I6" s="1" t="s">
        <v>5</v>
      </c>
      <c r="J6" s="1" t="s">
        <v>5</v>
      </c>
      <c r="M6" s="1" t="s">
        <v>5</v>
      </c>
    </row>
    <row r="7" spans="1:16" ht="60" x14ac:dyDescent="0.25">
      <c r="A7" s="1" t="s">
        <v>10</v>
      </c>
      <c r="B7" s="1" t="s">
        <v>11</v>
      </c>
      <c r="C7" s="1" t="s">
        <v>9</v>
      </c>
      <c r="D7" s="1" t="s">
        <v>17</v>
      </c>
      <c r="E7" s="2" t="s">
        <v>12</v>
      </c>
      <c r="F7" s="1" t="s">
        <v>19</v>
      </c>
      <c r="G7" s="1" t="s">
        <v>20</v>
      </c>
      <c r="H7" s="2" t="s">
        <v>13</v>
      </c>
      <c r="I7" s="1" t="s">
        <v>14</v>
      </c>
      <c r="J7" s="1" t="s">
        <v>15</v>
      </c>
      <c r="K7" s="1" t="s">
        <v>16</v>
      </c>
      <c r="M7" s="2" t="s">
        <v>18</v>
      </c>
      <c r="O7" s="1" t="s">
        <v>21</v>
      </c>
      <c r="P7" s="1" t="s">
        <v>22</v>
      </c>
    </row>
    <row r="8" spans="1:16" x14ac:dyDescent="0.25">
      <c r="A8" s="1" t="s">
        <v>23</v>
      </c>
      <c r="B8" s="1" t="s">
        <v>24</v>
      </c>
      <c r="C8" s="1" t="s">
        <v>5</v>
      </c>
      <c r="D8" s="1" t="s">
        <v>5</v>
      </c>
      <c r="E8" s="3">
        <v>0</v>
      </c>
      <c r="F8" s="3">
        <v>0</v>
      </c>
      <c r="G8" s="3">
        <f>E8+F8</f>
        <v>0</v>
      </c>
      <c r="H8" s="4">
        <v>6</v>
      </c>
      <c r="I8" s="5">
        <v>1</v>
      </c>
      <c r="J8" s="1" t="s">
        <v>25</v>
      </c>
      <c r="K8" s="5">
        <v>6000</v>
      </c>
      <c r="L8" s="1" t="s">
        <v>26</v>
      </c>
      <c r="M8" s="5"/>
      <c r="O8" s="1" t="s">
        <v>2</v>
      </c>
    </row>
    <row r="9" spans="1:16" x14ac:dyDescent="0.25">
      <c r="A9" s="1" t="s">
        <v>5</v>
      </c>
    </row>
    <row r="10" spans="1:16" x14ac:dyDescent="0.25">
      <c r="A10" t="s">
        <v>27</v>
      </c>
    </row>
    <row r="11" spans="1:16" x14ac:dyDescent="0.25">
      <c r="A11" s="1" t="s">
        <v>5</v>
      </c>
      <c r="E11" s="1" t="s">
        <v>5</v>
      </c>
      <c r="M11" s="1" t="s">
        <v>5</v>
      </c>
    </row>
    <row r="12" spans="1:16" x14ac:dyDescent="0.25">
      <c r="A12" s="1" t="s">
        <v>28</v>
      </c>
      <c r="E12" s="3">
        <f>SUM(E8:E8)+0-0</f>
        <v>0</v>
      </c>
      <c r="F12" s="3">
        <f>SUM(F8:F8)</f>
        <v>0</v>
      </c>
      <c r="G12" s="3">
        <f>SUM(G8:G8)+0-0</f>
        <v>0</v>
      </c>
      <c r="M12" s="5">
        <f>SUM(M8:M8)</f>
        <v>0</v>
      </c>
    </row>
    <row r="13" spans="1:16" x14ac:dyDescent="0.25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  <c r="F13" s="1" t="s">
        <v>5</v>
      </c>
      <c r="G13" s="1" t="s">
        <v>5</v>
      </c>
    </row>
    <row r="14" spans="1:16" x14ac:dyDescent="0.25">
      <c r="A14" s="1" t="s">
        <v>17</v>
      </c>
      <c r="B14" s="1" t="s">
        <v>14</v>
      </c>
      <c r="C14" s="1" t="s">
        <v>30</v>
      </c>
      <c r="D14" s="1" t="s">
        <v>29</v>
      </c>
      <c r="E14" s="1" t="s">
        <v>30</v>
      </c>
      <c r="F14" s="1" t="s">
        <v>31</v>
      </c>
      <c r="G14" s="1" t="s">
        <v>30</v>
      </c>
    </row>
    <row r="15" spans="1:16" x14ac:dyDescent="0.25">
      <c r="A15" s="1" t="s">
        <v>32</v>
      </c>
      <c r="B15" s="5">
        <v>0</v>
      </c>
      <c r="C15" s="3">
        <v>0</v>
      </c>
      <c r="D15" s="4">
        <v>0</v>
      </c>
      <c r="E15" s="3">
        <v>0</v>
      </c>
      <c r="F15" s="4">
        <v>0</v>
      </c>
      <c r="G15" s="3">
        <v>0</v>
      </c>
    </row>
    <row r="16" spans="1:16" x14ac:dyDescent="0.25">
      <c r="A16" s="1" t="s">
        <v>5</v>
      </c>
      <c r="B16" s="1" t="s">
        <v>5</v>
      </c>
      <c r="E16" s="1" t="s">
        <v>5</v>
      </c>
      <c r="M16" s="1" t="s">
        <v>5</v>
      </c>
    </row>
    <row r="17" spans="1:13" x14ac:dyDescent="0.25">
      <c r="A17" s="1" t="s">
        <v>33</v>
      </c>
      <c r="B17" s="1" t="s">
        <v>30</v>
      </c>
      <c r="E17" s="3">
        <f>E12+E15+G15+C15</f>
        <v>0</v>
      </c>
      <c r="M17" s="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B127199DAB114884614FF27EF42B89" ma:contentTypeVersion="15" ma:contentTypeDescription="Create a new document." ma:contentTypeScope="" ma:versionID="30c7538b851ca00d48ac5877436967b3">
  <xsd:schema xmlns:xsd="http://www.w3.org/2001/XMLSchema" xmlns:xs="http://www.w3.org/2001/XMLSchema" xmlns:p="http://schemas.microsoft.com/office/2006/metadata/properties" xmlns:ns2="79507219-de1e-4882-bd68-889f80af9ccd" xmlns:ns3="07eea6d9-3e26-40ec-bca2-4377b7c19ba5" targetNamespace="http://schemas.microsoft.com/office/2006/metadata/properties" ma:root="true" ma:fieldsID="c51ff958b437db0476cb2d1af734c2f8" ns2:_="" ns3:_="">
    <xsd:import namespace="79507219-de1e-4882-bd68-889f80af9ccd"/>
    <xsd:import namespace="07eea6d9-3e26-40ec-bca2-4377b7c19b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07219-de1e-4882-bd68-889f80af9c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Bendrinama su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Bendrinta su išsamia informacija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21095cf-c8bc-4dcc-8c13-81f3a1854187}" ma:internalName="TaxCatchAll" ma:showField="CatchAllData" ma:web="79507219-de1e-4882-bd68-889f80af9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ea6d9-3e26-40ec-bca2-4377b7c19b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100103f-e0bb-4288-802b-574c30c5e6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9507219-de1e-4882-bd68-889f80af9ccd">
      <UserInfo>
        <DisplayName/>
        <AccountId xsi:nil="true"/>
        <AccountType/>
      </UserInfo>
    </SharedWithUsers>
    <lcf76f155ced4ddcb4097134ff3c332f xmlns="07eea6d9-3e26-40ec-bca2-4377b7c19ba5">
      <Terms xmlns="http://schemas.microsoft.com/office/infopath/2007/PartnerControls"/>
    </lcf76f155ced4ddcb4097134ff3c332f>
    <TaxCatchAll xmlns="79507219-de1e-4882-bd68-889f80af9ccd" xsi:nil="true"/>
  </documentManagement>
</p:properties>
</file>

<file path=customXml/itemProps1.xml><?xml version="1.0" encoding="utf-8"?>
<ds:datastoreItem xmlns:ds="http://schemas.openxmlformats.org/officeDocument/2006/customXml" ds:itemID="{00281860-967E-4028-AAA2-A1A525337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07219-de1e-4882-bd68-889f80af9ccd"/>
    <ds:schemaRef ds:uri="07eea6d9-3e26-40ec-bca2-4377b7c19b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80EDE-ED37-4975-B1C4-5EEDACF171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461445-06C2-4557-B06A-8318F80F3108}">
  <ds:schemaRefs>
    <ds:schemaRef ds:uri="http://schemas.microsoft.com/office/2006/metadata/properties"/>
    <ds:schemaRef ds:uri="http://schemas.microsoft.com/office/infopath/2007/PartnerControls"/>
    <ds:schemaRef ds:uri="79507219-de1e-4882-bd68-889f80af9ccd"/>
    <ds:schemaRef ds:uri="07eea6d9-3e26-40ec-bca2-4377b7c19b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Edgaras Fadejevas</dc:creator>
  <cp:lastModifiedBy>Saulius Česnauskas</cp:lastModifiedBy>
  <dcterms:created xsi:type="dcterms:W3CDTF">2024-10-21T12:45:39Z</dcterms:created>
  <dcterms:modified xsi:type="dcterms:W3CDTF">2024-11-25T14:30:52Z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480800</vt:r8>
  </property>
  <property fmtid="{D5CDD505-2E9C-101B-9397-08002B2CF9AE}" pid="3" name="ContentTypeId">
    <vt:lpwstr>0x0101004FB127199DAB114884614FF27EF42B89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