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danno-my.sharepoint.com/personal/ernestas_kalasinskas_nordan_lt/Documents/Desktop/Užsakymai/2024/Lapkritis/2408Z03932-8_ALU/Darbiniai/"/>
    </mc:Choice>
  </mc:AlternateContent>
  <xr:revisionPtr revIDLastSave="0" documentId="8_{5622E8AF-A180-45B2-9FA9-F70AAB60E68A}" xr6:coauthVersionLast="47" xr6:coauthVersionMax="47" xr10:uidLastSave="{00000000-0000-0000-0000-000000000000}"/>
  <bookViews>
    <workbookView xWindow="28680" yWindow="-120" windowWidth="29040" windowHeight="15840" xr2:uid="{6C4CC7A3-272D-45FA-B346-2D9901D111CF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E86" i="1"/>
  <c r="D86" i="1"/>
  <c r="C86" i="1"/>
  <c r="F85" i="1"/>
  <c r="E85" i="1"/>
  <c r="D85" i="1"/>
  <c r="C85" i="1"/>
  <c r="F81" i="1"/>
  <c r="E81" i="1"/>
  <c r="D81" i="1"/>
  <c r="C81" i="1"/>
  <c r="F78" i="1"/>
  <c r="E78" i="1"/>
  <c r="D78" i="1"/>
  <c r="C78" i="1"/>
  <c r="F75" i="1"/>
  <c r="E75" i="1"/>
  <c r="D75" i="1"/>
  <c r="C75" i="1"/>
  <c r="F72" i="1"/>
  <c r="E72" i="1"/>
  <c r="D72" i="1"/>
  <c r="C72" i="1"/>
  <c r="F70" i="1"/>
  <c r="E70" i="1"/>
  <c r="D70" i="1"/>
  <c r="C70" i="1"/>
  <c r="F68" i="1"/>
  <c r="F67" i="1"/>
  <c r="F65" i="1"/>
  <c r="E65" i="1"/>
  <c r="D65" i="1"/>
  <c r="C65" i="1"/>
  <c r="F62" i="1"/>
  <c r="E62" i="1"/>
  <c r="D62" i="1"/>
  <c r="C62" i="1"/>
  <c r="F60" i="1"/>
  <c r="F58" i="1"/>
  <c r="E58" i="1"/>
  <c r="D58" i="1"/>
  <c r="C58" i="1"/>
  <c r="F55" i="1"/>
  <c r="E55" i="1"/>
  <c r="D55" i="1"/>
  <c r="C55" i="1"/>
  <c r="F53" i="1"/>
  <c r="F51" i="1"/>
  <c r="E51" i="1"/>
  <c r="D51" i="1"/>
  <c r="C51" i="1"/>
  <c r="F48" i="1"/>
  <c r="E48" i="1"/>
  <c r="D48" i="1"/>
  <c r="C48" i="1"/>
  <c r="F45" i="1"/>
  <c r="E45" i="1"/>
  <c r="D45" i="1"/>
  <c r="C45" i="1"/>
  <c r="F43" i="1"/>
  <c r="F42" i="1"/>
  <c r="F41" i="1"/>
  <c r="F40" i="1"/>
  <c r="F38" i="1"/>
  <c r="E38" i="1"/>
  <c r="D38" i="1"/>
  <c r="C38" i="1"/>
  <c r="F36" i="1"/>
  <c r="F35" i="1"/>
  <c r="F33" i="1"/>
  <c r="E33" i="1"/>
  <c r="D33" i="1"/>
  <c r="C33" i="1"/>
  <c r="F31" i="1"/>
  <c r="F30" i="1"/>
  <c r="F29" i="1"/>
  <c r="F28" i="1"/>
  <c r="F27" i="1"/>
  <c r="F26" i="1"/>
  <c r="F25" i="1"/>
  <c r="F24" i="1"/>
  <c r="F23" i="1"/>
  <c r="F22" i="1"/>
  <c r="F21" i="1"/>
  <c r="F20" i="1"/>
  <c r="F18" i="1"/>
</calcChain>
</file>

<file path=xl/sharedStrings.xml><?xml version="1.0" encoding="utf-8"?>
<sst xmlns="http://schemas.openxmlformats.org/spreadsheetml/2006/main" count="201" uniqueCount="74">
  <si>
    <t>Calculation</t>
  </si>
  <si>
    <t>(Orders\2408Z03932-8_ALU)/Accessories/SD2/SD3</t>
  </si>
  <si>
    <t/>
  </si>
  <si>
    <t>Price Aluminium:</t>
  </si>
  <si>
    <t>01.01.2024, Article status: 02.09.2024</t>
  </si>
  <si>
    <t>Price Steel:</t>
  </si>
  <si>
    <t>Project number</t>
  </si>
  <si>
    <t xml:space="preserve"> </t>
  </si>
  <si>
    <t>Orders/2408Z03932-8_ALU</t>
  </si>
  <si>
    <t>Total</t>
  </si>
  <si>
    <t>Project name</t>
  </si>
  <si>
    <t>Item number</t>
  </si>
  <si>
    <t>Accessories</t>
  </si>
  <si>
    <t>SD2</t>
  </si>
  <si>
    <t>SD3</t>
  </si>
  <si>
    <t>Item description</t>
  </si>
  <si>
    <t>Additional material</t>
  </si>
  <si>
    <t>Exact calculation</t>
  </si>
  <si>
    <t>Creation date</t>
  </si>
  <si>
    <t>11/14/2024 (Ernestas.Kalašinskas)</t>
  </si>
  <si>
    <t>11/13/2024 (Ernestas.Kalašinskas)</t>
  </si>
  <si>
    <t>Last change</t>
  </si>
  <si>
    <t>Calculated supplement from project</t>
  </si>
  <si>
    <t>0.00 %</t>
  </si>
  <si>
    <t>Calculated supplement from optimisation</t>
  </si>
  <si>
    <t>12.46 %</t>
  </si>
  <si>
    <t>17.21 %</t>
  </si>
  <si>
    <t>15.04 %</t>
  </si>
  <si>
    <t>Production line</t>
  </si>
  <si>
    <t>Profile system</t>
  </si>
  <si>
    <t>No profile system</t>
  </si>
  <si>
    <t>Schüco ASE 80.HI</t>
  </si>
  <si>
    <t>Total width</t>
  </si>
  <si>
    <t>Total height</t>
  </si>
  <si>
    <t>Number</t>
  </si>
  <si>
    <t>Weight per item</t>
  </si>
  <si>
    <t>Profiles</t>
  </si>
  <si>
    <t>kg</t>
  </si>
  <si>
    <t>Glass</t>
  </si>
  <si>
    <t xml:space="preserve">System profiles, non insulated </t>
  </si>
  <si>
    <t>Linear</t>
  </si>
  <si>
    <t xml:space="preserve">Pre-rolled profiles AWS, ADS, ASS </t>
  </si>
  <si>
    <t xml:space="preserve">Steel tube </t>
  </si>
  <si>
    <t xml:space="preserve">Steel profiles </t>
  </si>
  <si>
    <t>EUR</t>
  </si>
  <si>
    <t xml:space="preserve">Total profiles </t>
  </si>
  <si>
    <t>Surface finish 15 Circum.</t>
  </si>
  <si>
    <t>m²</t>
  </si>
  <si>
    <t xml:space="preserve">Total surface finish </t>
  </si>
  <si>
    <t xml:space="preserve">Sliding systems fittings </t>
  </si>
  <si>
    <t xml:space="preserve">Corner and T-cleats </t>
  </si>
  <si>
    <t xml:space="preserve">Accessories </t>
  </si>
  <si>
    <t xml:space="preserve">Gaskets </t>
  </si>
  <si>
    <t xml:space="preserve">Total accessories </t>
  </si>
  <si>
    <t xml:space="preserve">Individual material costs </t>
  </si>
  <si>
    <t xml:space="preserve">Total materials </t>
  </si>
  <si>
    <t xml:space="preserve">Glass </t>
  </si>
  <si>
    <t xml:space="preserve">Total glass </t>
  </si>
  <si>
    <t xml:space="preserve">Material and glass total </t>
  </si>
  <si>
    <t xml:space="preserve">User-defined input </t>
  </si>
  <si>
    <t xml:space="preserve">Total labour costs </t>
  </si>
  <si>
    <t xml:space="preserve">Manufacturing costs </t>
  </si>
  <si>
    <t>Surface per unit</t>
  </si>
  <si>
    <t>Square metre price</t>
  </si>
  <si>
    <t>EUR/m²</t>
  </si>
  <si>
    <t xml:space="preserve">Sales administration overheads </t>
  </si>
  <si>
    <t xml:space="preserve">Prime costs </t>
  </si>
  <si>
    <t xml:space="preserve">Cash sales price </t>
  </si>
  <si>
    <t xml:space="preserve">Unit price </t>
  </si>
  <si>
    <t xml:space="preserve">Unit price incl. discount </t>
  </si>
  <si>
    <t>Overall total</t>
  </si>
  <si>
    <t>Total amount incl. discount</t>
  </si>
  <si>
    <t>The details on this output list calculated by the programme have to be checked for correctness!</t>
  </si>
  <si>
    <t>Please observe the accompanying messages or error lists.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</si>
</sst>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B0DC-1360-4A45-AFDF-F600864FA5EB}">
  <dimension ref="A1:F88"/>
  <sheetViews>
    <sheetView tabSelected="1" topLeftCell="A49" workbookViewId="0">
      <selection activeCell="B64" sqref="B64"/>
    </sheetView>
  </sheetViews>
  <sheetFormatPr defaultRowHeight="14.4" x14ac:dyDescent="0.3"/>
  <cols>
    <col min="1" max="1" width="83.77734375" bestFit="1" customWidth="1"/>
    <col min="2" max="2" width="44.109375" bestFit="1" customWidth="1"/>
    <col min="3" max="3" width="32.44140625" bestFit="1" customWidth="1"/>
    <col min="4" max="5" width="31.109375" bestFit="1" customWidth="1"/>
    <col min="6" max="6" width="9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1" t="s">
        <v>2</v>
      </c>
    </row>
    <row r="3" spans="1:6" x14ac:dyDescent="0.3">
      <c r="A3" s="1" t="s">
        <v>3</v>
      </c>
      <c r="C3" s="1" t="s">
        <v>4</v>
      </c>
    </row>
    <row r="4" spans="1:6" x14ac:dyDescent="0.3">
      <c r="A4" s="1" t="s">
        <v>5</v>
      </c>
      <c r="C4" s="1" t="s">
        <v>4</v>
      </c>
    </row>
    <row r="5" spans="1:6" x14ac:dyDescent="0.3">
      <c r="A5" s="1" t="s">
        <v>6</v>
      </c>
      <c r="B5" s="1" t="s">
        <v>7</v>
      </c>
      <c r="C5" s="1" t="s">
        <v>8</v>
      </c>
      <c r="D5" s="1" t="s">
        <v>8</v>
      </c>
      <c r="E5" s="1" t="s">
        <v>8</v>
      </c>
      <c r="F5" s="1" t="s">
        <v>9</v>
      </c>
    </row>
    <row r="6" spans="1:6" x14ac:dyDescent="0.3">
      <c r="A6" s="1" t="s">
        <v>10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</row>
    <row r="7" spans="1:6" x14ac:dyDescent="0.3">
      <c r="A7" s="1" t="s">
        <v>11</v>
      </c>
      <c r="B7" s="1" t="s">
        <v>7</v>
      </c>
      <c r="C7" s="1" t="s">
        <v>12</v>
      </c>
      <c r="D7" s="1" t="s">
        <v>13</v>
      </c>
      <c r="E7" s="1" t="s">
        <v>14</v>
      </c>
      <c r="F7" s="1" t="s">
        <v>7</v>
      </c>
    </row>
    <row r="8" spans="1:6" x14ac:dyDescent="0.3">
      <c r="A8" s="1" t="s">
        <v>15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</row>
    <row r="9" spans="1:6" x14ac:dyDescent="0.3">
      <c r="A9" s="1" t="s">
        <v>0</v>
      </c>
      <c r="B9" s="1" t="s">
        <v>7</v>
      </c>
      <c r="C9" s="1" t="s">
        <v>16</v>
      </c>
      <c r="D9" s="1" t="s">
        <v>17</v>
      </c>
      <c r="E9" s="1" t="s">
        <v>17</v>
      </c>
      <c r="F9" s="1" t="s">
        <v>7</v>
      </c>
    </row>
    <row r="10" spans="1:6" x14ac:dyDescent="0.3">
      <c r="A10" s="1" t="s">
        <v>18</v>
      </c>
      <c r="B10" s="1" t="s">
        <v>7</v>
      </c>
      <c r="C10" s="1" t="s">
        <v>19</v>
      </c>
      <c r="D10" s="1" t="s">
        <v>20</v>
      </c>
      <c r="E10" s="1" t="s">
        <v>20</v>
      </c>
      <c r="F10" s="1" t="s">
        <v>7</v>
      </c>
    </row>
    <row r="11" spans="1:6" x14ac:dyDescent="0.3">
      <c r="A11" s="1" t="s">
        <v>21</v>
      </c>
      <c r="B11" s="1" t="s">
        <v>7</v>
      </c>
      <c r="C11" s="1" t="s">
        <v>19</v>
      </c>
      <c r="D11" s="1" t="s">
        <v>19</v>
      </c>
      <c r="E11" s="1" t="s">
        <v>19</v>
      </c>
      <c r="F11" s="1" t="s">
        <v>7</v>
      </c>
    </row>
    <row r="12" spans="1:6" x14ac:dyDescent="0.3">
      <c r="A12" s="1" t="s">
        <v>22</v>
      </c>
      <c r="B12" s="1" t="s">
        <v>7</v>
      </c>
      <c r="C12" s="1" t="s">
        <v>23</v>
      </c>
      <c r="D12" s="1" t="s">
        <v>23</v>
      </c>
      <c r="E12" s="1" t="s">
        <v>23</v>
      </c>
      <c r="F12" s="1" t="s">
        <v>7</v>
      </c>
    </row>
    <row r="13" spans="1:6" x14ac:dyDescent="0.3">
      <c r="A13" s="1" t="s">
        <v>24</v>
      </c>
      <c r="B13" s="1" t="s">
        <v>7</v>
      </c>
      <c r="C13" s="1" t="s">
        <v>23</v>
      </c>
      <c r="D13" s="1" t="s">
        <v>25</v>
      </c>
      <c r="E13" s="1" t="s">
        <v>26</v>
      </c>
      <c r="F13" s="1" t="s">
        <v>27</v>
      </c>
    </row>
    <row r="14" spans="1:6" x14ac:dyDescent="0.3">
      <c r="A14" s="1" t="s">
        <v>28</v>
      </c>
      <c r="C14" s="1" t="s">
        <v>2</v>
      </c>
      <c r="D14" s="1" t="s">
        <v>2</v>
      </c>
      <c r="E14" s="1" t="s">
        <v>2</v>
      </c>
    </row>
    <row r="15" spans="1:6" x14ac:dyDescent="0.3">
      <c r="A15" s="1" t="s">
        <v>29</v>
      </c>
      <c r="B15" s="1" t="s">
        <v>7</v>
      </c>
      <c r="C15" s="1" t="s">
        <v>30</v>
      </c>
      <c r="D15" s="1" t="s">
        <v>31</v>
      </c>
      <c r="E15" s="1" t="s">
        <v>31</v>
      </c>
      <c r="F15" s="1" t="s">
        <v>7</v>
      </c>
    </row>
    <row r="16" spans="1:6" x14ac:dyDescent="0.3">
      <c r="A16" s="1" t="s">
        <v>32</v>
      </c>
      <c r="B16" s="1" t="s">
        <v>7</v>
      </c>
      <c r="C16" s="2">
        <v>0</v>
      </c>
      <c r="D16" s="2">
        <v>4325</v>
      </c>
      <c r="E16" s="2">
        <v>5260</v>
      </c>
      <c r="F16" s="1" t="s">
        <v>7</v>
      </c>
    </row>
    <row r="17" spans="1:6" x14ac:dyDescent="0.3">
      <c r="A17" s="1" t="s">
        <v>33</v>
      </c>
      <c r="B17" s="1" t="s">
        <v>7</v>
      </c>
      <c r="C17" s="2">
        <v>0</v>
      </c>
      <c r="D17" s="2">
        <v>2555</v>
      </c>
      <c r="E17" s="2">
        <v>2555</v>
      </c>
      <c r="F17" s="1" t="s">
        <v>7</v>
      </c>
    </row>
    <row r="18" spans="1:6" x14ac:dyDescent="0.3">
      <c r="A18" s="1" t="s">
        <v>34</v>
      </c>
      <c r="C18" s="3">
        <v>1</v>
      </c>
      <c r="D18" s="3">
        <v>1</v>
      </c>
      <c r="E18" s="3">
        <v>1</v>
      </c>
      <c r="F18" s="3">
        <f>ROUND((C18+D18+E18),2)</f>
        <v>3</v>
      </c>
    </row>
    <row r="19" spans="1:6" x14ac:dyDescent="0.3">
      <c r="A19" s="1" t="s">
        <v>35</v>
      </c>
      <c r="B19" s="1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3">
      <c r="A20" s="1" t="s">
        <v>36</v>
      </c>
      <c r="B20" s="1" t="s">
        <v>37</v>
      </c>
      <c r="C20" s="4">
        <v>0</v>
      </c>
      <c r="D20" s="4">
        <v>140.637</v>
      </c>
      <c r="E20" s="4">
        <v>182.09800000000001</v>
      </c>
      <c r="F20">
        <f>ROUND((C20*C18+D20*D18+E20*E18),2)</f>
        <v>322.74</v>
      </c>
    </row>
    <row r="21" spans="1:6" x14ac:dyDescent="0.3">
      <c r="A21" s="1" t="s">
        <v>12</v>
      </c>
      <c r="B21" s="1" t="s">
        <v>37</v>
      </c>
      <c r="C21" s="4">
        <v>13.298999999999999</v>
      </c>
      <c r="D21" s="4">
        <v>17.585000000000001</v>
      </c>
      <c r="E21" s="4">
        <v>22.734000000000002</v>
      </c>
      <c r="F21">
        <f>ROUND((C21*C18+D21*D18+E21*E18),2)</f>
        <v>53.62</v>
      </c>
    </row>
    <row r="22" spans="1:6" x14ac:dyDescent="0.3">
      <c r="A22" s="1" t="s">
        <v>38</v>
      </c>
      <c r="B22" s="1" t="s">
        <v>37</v>
      </c>
      <c r="C22" s="4">
        <v>0</v>
      </c>
      <c r="D22" s="4">
        <v>506.63299999999998</v>
      </c>
      <c r="E22" s="4">
        <v>624.91</v>
      </c>
      <c r="F22">
        <f>ROUND((C22*C18+D22*D18+E22*E18),2)</f>
        <v>1131.54</v>
      </c>
    </row>
    <row r="23" spans="1:6" x14ac:dyDescent="0.3">
      <c r="A23" s="1" t="s">
        <v>9</v>
      </c>
      <c r="B23" s="1" t="s">
        <v>37</v>
      </c>
      <c r="C23" s="4">
        <v>13.298999999999999</v>
      </c>
      <c r="D23" s="4">
        <v>664.85500000000002</v>
      </c>
      <c r="E23" s="4">
        <v>829.74199999999996</v>
      </c>
      <c r="F23">
        <f>ROUND((C23*C18+D23*D18+E23*E18),2)</f>
        <v>1507.9</v>
      </c>
    </row>
    <row r="24" spans="1:6" x14ac:dyDescent="0.3">
      <c r="A24" s="1" t="s">
        <v>39</v>
      </c>
      <c r="B24" s="1" t="s">
        <v>40</v>
      </c>
      <c r="C24" s="5">
        <v>0</v>
      </c>
      <c r="D24" s="5">
        <v>40.26</v>
      </c>
      <c r="E24" s="5">
        <v>51.94</v>
      </c>
      <c r="F24">
        <f>ROUND((C24*C18+D24*D18+E24*E18),2)</f>
        <v>92.2</v>
      </c>
    </row>
    <row r="25" spans="1:6" x14ac:dyDescent="0.3">
      <c r="A25" s="1" t="s">
        <v>41</v>
      </c>
      <c r="B25" s="1" t="s">
        <v>40</v>
      </c>
      <c r="C25" s="5">
        <v>0</v>
      </c>
      <c r="D25" s="5">
        <v>50.79</v>
      </c>
      <c r="E25" s="5">
        <v>58.21</v>
      </c>
      <c r="F25">
        <f>ROUND((C25*C18+D25*D18+E25*E18),2)</f>
        <v>109</v>
      </c>
    </row>
    <row r="26" spans="1:6" x14ac:dyDescent="0.3">
      <c r="A26" s="1" t="s">
        <v>42</v>
      </c>
      <c r="B26" s="1" t="s">
        <v>40</v>
      </c>
      <c r="C26" s="5">
        <v>0</v>
      </c>
      <c r="D26" s="5">
        <v>0</v>
      </c>
      <c r="E26" s="5">
        <v>6</v>
      </c>
      <c r="F26">
        <f>ROUND((C26*C18+D26*D18+E26*E18),2)</f>
        <v>6</v>
      </c>
    </row>
    <row r="27" spans="1:6" x14ac:dyDescent="0.3">
      <c r="A27" s="1" t="s">
        <v>43</v>
      </c>
      <c r="B27" s="1" t="s">
        <v>40</v>
      </c>
      <c r="C27" s="5">
        <v>0</v>
      </c>
      <c r="D27" s="5">
        <v>10.8</v>
      </c>
      <c r="E27" s="5">
        <v>13.2</v>
      </c>
      <c r="F27">
        <f>ROUND((C27*C18+D27*D18+E27*E18),2)</f>
        <v>24</v>
      </c>
    </row>
    <row r="28" spans="1:6" x14ac:dyDescent="0.3">
      <c r="A28" s="1" t="s">
        <v>39</v>
      </c>
      <c r="B28" s="1" t="s">
        <v>44</v>
      </c>
      <c r="C28" s="5">
        <v>0</v>
      </c>
      <c r="D28" s="5">
        <v>72.91</v>
      </c>
      <c r="E28" s="5">
        <v>119.96</v>
      </c>
      <c r="F28">
        <f>ROUND((C28*C18+D28*D18+E28*E18),2)</f>
        <v>192.87</v>
      </c>
    </row>
    <row r="29" spans="1:6" x14ac:dyDescent="0.3">
      <c r="A29" s="1" t="s">
        <v>41</v>
      </c>
      <c r="B29" s="1" t="s">
        <v>44</v>
      </c>
      <c r="C29" s="5">
        <v>0</v>
      </c>
      <c r="D29" s="5">
        <v>928.8</v>
      </c>
      <c r="E29" s="5">
        <v>1066.79</v>
      </c>
      <c r="F29">
        <f>ROUND((C29*C18+D29*D18+E29*E18),2)</f>
        <v>1995.59</v>
      </c>
    </row>
    <row r="30" spans="1:6" x14ac:dyDescent="0.3">
      <c r="A30" s="1" t="s">
        <v>42</v>
      </c>
      <c r="B30" s="1" t="s">
        <v>44</v>
      </c>
      <c r="C30" s="5">
        <v>0</v>
      </c>
      <c r="D30" s="5">
        <v>0</v>
      </c>
      <c r="E30" s="5">
        <v>74.52</v>
      </c>
      <c r="F30">
        <f>ROUND((C30*C18+D30*D18+E30*E18),2)</f>
        <v>74.52</v>
      </c>
    </row>
    <row r="31" spans="1:6" x14ac:dyDescent="0.3">
      <c r="A31" s="1" t="s">
        <v>43</v>
      </c>
      <c r="B31" s="1" t="s">
        <v>44</v>
      </c>
      <c r="C31" s="5">
        <v>0</v>
      </c>
      <c r="D31" s="5">
        <v>49.34</v>
      </c>
      <c r="E31" s="5">
        <v>60.26</v>
      </c>
      <c r="F31">
        <f>ROUND((C31*C18+D31*D18+E31*E18),2)</f>
        <v>109.6</v>
      </c>
    </row>
    <row r="32" spans="1:6" x14ac:dyDescent="0.3">
      <c r="A32" s="1" t="s">
        <v>7</v>
      </c>
    </row>
    <row r="33" spans="1:6" s="8" customFormat="1" x14ac:dyDescent="0.3">
      <c r="A33" s="6" t="s">
        <v>45</v>
      </c>
      <c r="B33" s="6" t="s">
        <v>44</v>
      </c>
      <c r="C33" s="7">
        <f>ROUND((SUM(C28:C32)),2)</f>
        <v>0</v>
      </c>
      <c r="D33" s="7">
        <f>ROUND((SUM(D28:D32)),2)</f>
        <v>1051.05</v>
      </c>
      <c r="E33" s="7">
        <f>ROUND((SUM(E28:E32)),2)</f>
        <v>1321.53</v>
      </c>
      <c r="F33" s="8">
        <f>ROUND((C33*C18+D33*D18+E33*E18),2)</f>
        <v>2372.58</v>
      </c>
    </row>
    <row r="34" spans="1:6" x14ac:dyDescent="0.3">
      <c r="A34" s="1" t="s">
        <v>7</v>
      </c>
    </row>
    <row r="35" spans="1:6" x14ac:dyDescent="0.3">
      <c r="A35" s="1" t="s">
        <v>46</v>
      </c>
      <c r="B35" s="1" t="s">
        <v>47</v>
      </c>
      <c r="C35" s="5">
        <v>0</v>
      </c>
      <c r="D35" s="5">
        <v>27.91</v>
      </c>
      <c r="E35" s="5">
        <v>34.71</v>
      </c>
      <c r="F35">
        <f>ROUND((C35*C18+D35*D18+E35*E18),2)</f>
        <v>62.62</v>
      </c>
    </row>
    <row r="36" spans="1:6" x14ac:dyDescent="0.3">
      <c r="A36" s="1" t="s">
        <v>46</v>
      </c>
      <c r="B36" s="1" t="s">
        <v>44</v>
      </c>
      <c r="C36" s="5">
        <v>0</v>
      </c>
      <c r="D36" s="5">
        <v>343.68</v>
      </c>
      <c r="E36" s="5">
        <v>427.34</v>
      </c>
      <c r="F36">
        <f>ROUND((C36*C18+D36*D18+E36*E18),2)</f>
        <v>771.02</v>
      </c>
    </row>
    <row r="37" spans="1:6" x14ac:dyDescent="0.3">
      <c r="A37" s="1" t="s">
        <v>7</v>
      </c>
    </row>
    <row r="38" spans="1:6" s="8" customFormat="1" x14ac:dyDescent="0.3">
      <c r="A38" s="6" t="s">
        <v>48</v>
      </c>
      <c r="B38" s="6" t="s">
        <v>44</v>
      </c>
      <c r="C38" s="7">
        <f>ROUND((SUM(C36:C37)),2)</f>
        <v>0</v>
      </c>
      <c r="D38" s="7">
        <f>ROUND((SUM(D36:D37)),2)</f>
        <v>343.68</v>
      </c>
      <c r="E38" s="7">
        <f>ROUND((SUM(E36:E37)),2)</f>
        <v>427.34</v>
      </c>
      <c r="F38" s="8">
        <f>ROUND((C38*C18+D38*D18+E38*E18),2)</f>
        <v>771.02</v>
      </c>
    </row>
    <row r="39" spans="1:6" x14ac:dyDescent="0.3">
      <c r="A39" s="1" t="s">
        <v>7</v>
      </c>
    </row>
    <row r="40" spans="1:6" x14ac:dyDescent="0.3">
      <c r="A40" s="1" t="s">
        <v>49</v>
      </c>
      <c r="B40" s="1" t="s">
        <v>44</v>
      </c>
      <c r="C40" s="5">
        <v>0</v>
      </c>
      <c r="D40" s="5">
        <v>797.47</v>
      </c>
      <c r="E40" s="5">
        <v>1274.6300000000001</v>
      </c>
      <c r="F40">
        <f>ROUND((C40*C18+D40*D18+E40*E18),2)</f>
        <v>2072.1</v>
      </c>
    </row>
    <row r="41" spans="1:6" x14ac:dyDescent="0.3">
      <c r="A41" s="1" t="s">
        <v>50</v>
      </c>
      <c r="B41" s="1" t="s">
        <v>44</v>
      </c>
      <c r="C41" s="5">
        <v>0</v>
      </c>
      <c r="D41" s="5">
        <v>43.74</v>
      </c>
      <c r="E41" s="5">
        <v>62.62</v>
      </c>
      <c r="F41">
        <f>ROUND((C41*C18+D41*D18+E41*E18),2)</f>
        <v>106.36</v>
      </c>
    </row>
    <row r="42" spans="1:6" x14ac:dyDescent="0.3">
      <c r="A42" s="1" t="s">
        <v>51</v>
      </c>
      <c r="B42" s="1" t="s">
        <v>44</v>
      </c>
      <c r="C42" s="5">
        <v>171.57</v>
      </c>
      <c r="D42" s="5">
        <v>306.45999999999998</v>
      </c>
      <c r="E42" s="5">
        <v>373.86</v>
      </c>
      <c r="F42">
        <f>ROUND((C42*C18+D42*D18+E42*E18),2)</f>
        <v>851.89</v>
      </c>
    </row>
    <row r="43" spans="1:6" x14ac:dyDescent="0.3">
      <c r="A43" s="1" t="s">
        <v>52</v>
      </c>
      <c r="B43" s="1" t="s">
        <v>44</v>
      </c>
      <c r="C43" s="5">
        <v>0</v>
      </c>
      <c r="D43" s="5">
        <v>39.799999999999997</v>
      </c>
      <c r="E43" s="5">
        <v>54.21</v>
      </c>
      <c r="F43">
        <f>ROUND((C43*C18+D43*D18+E43*E18),2)</f>
        <v>94.01</v>
      </c>
    </row>
    <row r="44" spans="1:6" x14ac:dyDescent="0.3">
      <c r="A44" s="1" t="s">
        <v>7</v>
      </c>
    </row>
    <row r="45" spans="1:6" s="11" customFormat="1" x14ac:dyDescent="0.3">
      <c r="A45" s="9" t="s">
        <v>53</v>
      </c>
      <c r="B45" s="9" t="s">
        <v>44</v>
      </c>
      <c r="C45" s="10">
        <f>ROUND((SUM(C40:C44)),2)</f>
        <v>171.57</v>
      </c>
      <c r="D45" s="10">
        <f>ROUND((SUM(D40:D44)),2)</f>
        <v>1187.47</v>
      </c>
      <c r="E45" s="10">
        <f>ROUND((SUM(E40:E44)),2)</f>
        <v>1765.32</v>
      </c>
      <c r="F45" s="11">
        <f>ROUND((C45*C18+D45*D18+E45*E18),2)</f>
        <v>3124.36</v>
      </c>
    </row>
    <row r="46" spans="1:6" x14ac:dyDescent="0.3">
      <c r="A46" s="1" t="s">
        <v>7</v>
      </c>
    </row>
    <row r="47" spans="1:6" x14ac:dyDescent="0.3">
      <c r="A47" s="1" t="s">
        <v>7</v>
      </c>
    </row>
    <row r="48" spans="1:6" x14ac:dyDescent="0.3">
      <c r="A48" s="1" t="s">
        <v>54</v>
      </c>
      <c r="B48" s="1" t="s">
        <v>44</v>
      </c>
      <c r="C48" s="5">
        <f>ROUND((SUM(C47:C47)+C33+C38+C45),2)</f>
        <v>171.57</v>
      </c>
      <c r="D48" s="5">
        <f>ROUND((SUM(D47:D47)+D33+D38+D45),2)</f>
        <v>2582.1999999999998</v>
      </c>
      <c r="E48" s="5">
        <f>ROUND((SUM(E47:E47)+E33+E38+E45),2)</f>
        <v>3514.19</v>
      </c>
      <c r="F48">
        <f>ROUND((C48*C18+D48*D18+E48*E18),2)</f>
        <v>6267.96</v>
      </c>
    </row>
    <row r="49" spans="1:6" x14ac:dyDescent="0.3">
      <c r="A49" s="1" t="s">
        <v>7</v>
      </c>
    </row>
    <row r="50" spans="1:6" x14ac:dyDescent="0.3">
      <c r="A50" s="1" t="s">
        <v>7</v>
      </c>
    </row>
    <row r="51" spans="1:6" x14ac:dyDescent="0.3">
      <c r="A51" s="1" t="s">
        <v>55</v>
      </c>
      <c r="B51" s="1" t="s">
        <v>44</v>
      </c>
      <c r="C51" s="5">
        <f>ROUND((C48),2)</f>
        <v>171.57</v>
      </c>
      <c r="D51" s="5">
        <f>ROUND((D48),2)</f>
        <v>2582.1999999999998</v>
      </c>
      <c r="E51" s="5">
        <f>ROUND((E48),2)</f>
        <v>3514.19</v>
      </c>
      <c r="F51">
        <f>ROUND((C51*C18+D51*D18+E51*E18),2)</f>
        <v>6267.96</v>
      </c>
    </row>
    <row r="52" spans="1:6" x14ac:dyDescent="0.3">
      <c r="A52" s="1" t="s">
        <v>7</v>
      </c>
    </row>
    <row r="53" spans="1:6" s="14" customFormat="1" x14ac:dyDescent="0.3">
      <c r="A53" s="12" t="s">
        <v>56</v>
      </c>
      <c r="B53" s="12" t="s">
        <v>44</v>
      </c>
      <c r="C53" s="13">
        <v>0</v>
      </c>
      <c r="D53" s="13">
        <v>780.17</v>
      </c>
      <c r="E53" s="13">
        <v>962.31</v>
      </c>
      <c r="F53" s="14">
        <f>ROUND((C53*C18+D53*D18+E53*E18),2)</f>
        <v>1742.48</v>
      </c>
    </row>
    <row r="54" spans="1:6" x14ac:dyDescent="0.3">
      <c r="A54" s="1" t="s">
        <v>7</v>
      </c>
    </row>
    <row r="55" spans="1:6" x14ac:dyDescent="0.3">
      <c r="A55" s="1" t="s">
        <v>57</v>
      </c>
      <c r="B55" s="1" t="s">
        <v>44</v>
      </c>
      <c r="C55" s="5">
        <f>ROUND((SUM(C53:C54)),2)</f>
        <v>0</v>
      </c>
      <c r="D55" s="5">
        <f>ROUND((SUM(D53:D54)),2)</f>
        <v>780.17</v>
      </c>
      <c r="E55" s="5">
        <f>ROUND((SUM(E53:E54)),2)</f>
        <v>962.31</v>
      </c>
      <c r="F55">
        <f>ROUND((C55*C18+D55*D18+E55*E18),2)</f>
        <v>1742.48</v>
      </c>
    </row>
    <row r="56" spans="1:6" x14ac:dyDescent="0.3">
      <c r="A56" s="1" t="s">
        <v>7</v>
      </c>
    </row>
    <row r="57" spans="1:6" x14ac:dyDescent="0.3">
      <c r="A57" s="1" t="s">
        <v>7</v>
      </c>
    </row>
    <row r="58" spans="1:6" x14ac:dyDescent="0.3">
      <c r="A58" s="1" t="s">
        <v>58</v>
      </c>
      <c r="B58" s="1" t="s">
        <v>44</v>
      </c>
      <c r="C58" s="5">
        <f>ROUND((SUM(C57:C57)+C51+C55),2)</f>
        <v>171.57</v>
      </c>
      <c r="D58" s="5">
        <f>ROUND((SUM(D57:D57)+D51+D55),2)</f>
        <v>3362.37</v>
      </c>
      <c r="E58" s="5">
        <f>ROUND((SUM(E57:E57)+E51+E55),2)</f>
        <v>4476.5</v>
      </c>
      <c r="F58">
        <f>ROUND((C58*C18+D58*D18+E58*E18),2)</f>
        <v>8010.44</v>
      </c>
    </row>
    <row r="59" spans="1:6" x14ac:dyDescent="0.3">
      <c r="A59" s="1" t="s">
        <v>7</v>
      </c>
    </row>
    <row r="60" spans="1:6" x14ac:dyDescent="0.3">
      <c r="A60" s="1" t="s">
        <v>59</v>
      </c>
      <c r="B60" s="1" t="s">
        <v>44</v>
      </c>
      <c r="C60" s="5">
        <v>0</v>
      </c>
      <c r="D60" s="5">
        <v>587.83000000000004</v>
      </c>
      <c r="E60" s="5">
        <v>587.83000000000004</v>
      </c>
      <c r="F60">
        <f>ROUND((C60*C18+D60*D18+E60*E18),2)</f>
        <v>1175.6600000000001</v>
      </c>
    </row>
    <row r="61" spans="1:6" x14ac:dyDescent="0.3">
      <c r="A61" s="1" t="s">
        <v>7</v>
      </c>
    </row>
    <row r="62" spans="1:6" x14ac:dyDescent="0.3">
      <c r="A62" s="1" t="s">
        <v>60</v>
      </c>
      <c r="B62" s="1" t="s">
        <v>44</v>
      </c>
      <c r="C62" s="5">
        <f>ROUND((SUM(C60:C61)),2)</f>
        <v>0</v>
      </c>
      <c r="D62" s="5">
        <f>ROUND((SUM(D60:D61)),2)</f>
        <v>587.83000000000004</v>
      </c>
      <c r="E62" s="5">
        <f>ROUND((SUM(E60:E61)),2)</f>
        <v>587.83000000000004</v>
      </c>
      <c r="F62">
        <f>ROUND((C62*C18+D62*D18+E62*E18),2)</f>
        <v>1175.6600000000001</v>
      </c>
    </row>
    <row r="63" spans="1:6" x14ac:dyDescent="0.3">
      <c r="A63" s="1" t="s">
        <v>7</v>
      </c>
    </row>
    <row r="64" spans="1:6" x14ac:dyDescent="0.3">
      <c r="A64" s="1" t="s">
        <v>7</v>
      </c>
    </row>
    <row r="65" spans="1:6" s="11" customFormat="1" x14ac:dyDescent="0.3">
      <c r="A65" s="9" t="s">
        <v>61</v>
      </c>
      <c r="B65" s="9" t="s">
        <v>44</v>
      </c>
      <c r="C65" s="10">
        <f>ROUND((SUM(C64:C64)+C58+C62),2)</f>
        <v>171.57</v>
      </c>
      <c r="D65" s="10">
        <f>ROUND((SUM(D64:D64)+D58+D62),2)</f>
        <v>3950.2</v>
      </c>
      <c r="E65" s="10">
        <f>ROUND((SUM(E64:E64)+E58+E62),2)</f>
        <v>5064.33</v>
      </c>
      <c r="F65" s="11">
        <f>ROUND((C65*C18+D65*D18+E65*E18),2)</f>
        <v>9186.1</v>
      </c>
    </row>
    <row r="66" spans="1:6" x14ac:dyDescent="0.3">
      <c r="A66" s="1" t="s">
        <v>7</v>
      </c>
    </row>
    <row r="67" spans="1:6" x14ac:dyDescent="0.3">
      <c r="A67" s="1" t="s">
        <v>62</v>
      </c>
      <c r="B67" s="1" t="s">
        <v>47</v>
      </c>
      <c r="C67" s="5">
        <v>0</v>
      </c>
      <c r="D67" s="5">
        <v>11.05</v>
      </c>
      <c r="E67" s="5">
        <v>13.44</v>
      </c>
      <c r="F67">
        <f>ROUND((C67*C18+D67*D18+E67*E18),2)</f>
        <v>24.49</v>
      </c>
    </row>
    <row r="68" spans="1:6" x14ac:dyDescent="0.3">
      <c r="A68" s="1" t="s">
        <v>63</v>
      </c>
      <c r="B68" s="1" t="s">
        <v>64</v>
      </c>
      <c r="C68" s="5">
        <v>0</v>
      </c>
      <c r="D68" s="5">
        <v>357.47</v>
      </c>
      <c r="E68" s="5">
        <v>376.83</v>
      </c>
      <c r="F68">
        <f>ROUND((F65)/(F67),2)</f>
        <v>375.1</v>
      </c>
    </row>
    <row r="69" spans="1:6" x14ac:dyDescent="0.3">
      <c r="A69" s="1" t="s">
        <v>7</v>
      </c>
    </row>
    <row r="70" spans="1:6" x14ac:dyDescent="0.3">
      <c r="A70" s="1" t="s">
        <v>65</v>
      </c>
      <c r="B70" s="1" t="s">
        <v>44</v>
      </c>
      <c r="C70">
        <f>ROUND((C65*27*0.01),2)</f>
        <v>46.32</v>
      </c>
      <c r="D70">
        <f>ROUND((D65*27*0.01),2)</f>
        <v>1066.55</v>
      </c>
      <c r="E70">
        <f>ROUND((E65*27*0.01),2)</f>
        <v>1367.37</v>
      </c>
      <c r="F70">
        <f>ROUND((C70*C18+D70*D18+E70*E18),2)</f>
        <v>2480.2399999999998</v>
      </c>
    </row>
    <row r="71" spans="1:6" x14ac:dyDescent="0.3">
      <c r="A71" s="1" t="s">
        <v>7</v>
      </c>
    </row>
    <row r="72" spans="1:6" s="8" customFormat="1" x14ac:dyDescent="0.3">
      <c r="A72" s="6" t="s">
        <v>66</v>
      </c>
      <c r="B72" s="6" t="s">
        <v>44</v>
      </c>
      <c r="C72" s="7">
        <f>ROUND((SUM(C70:C71)+C65),2)</f>
        <v>217.89</v>
      </c>
      <c r="D72" s="7">
        <f>ROUND((SUM(D70:D71)+D65),2)</f>
        <v>5016.75</v>
      </c>
      <c r="E72" s="7">
        <f>ROUND((SUM(E70:E71)+E65),2)</f>
        <v>6431.7</v>
      </c>
      <c r="F72" s="8">
        <f>ROUND((C72*C18+D72*D18+E72*E18),2)</f>
        <v>11666.34</v>
      </c>
    </row>
    <row r="73" spans="1:6" x14ac:dyDescent="0.3">
      <c r="A73" s="1" t="s">
        <v>7</v>
      </c>
    </row>
    <row r="74" spans="1:6" x14ac:dyDescent="0.3">
      <c r="A74" s="1" t="s">
        <v>7</v>
      </c>
    </row>
    <row r="75" spans="1:6" x14ac:dyDescent="0.3">
      <c r="A75" s="1" t="s">
        <v>67</v>
      </c>
      <c r="B75" s="1" t="s">
        <v>44</v>
      </c>
      <c r="C75" s="5">
        <f>ROUND((SUM(C74:C74)+C72),2)</f>
        <v>217.89</v>
      </c>
      <c r="D75" s="5">
        <f>ROUND((SUM(D74:D74)+D72),2)</f>
        <v>5016.75</v>
      </c>
      <c r="E75" s="5">
        <f>ROUND((SUM(E74:E74)+E72),2)</f>
        <v>6431.7</v>
      </c>
      <c r="F75">
        <f>ROUND((C75*C18+D75*D18+E75*E18),2)</f>
        <v>11666.34</v>
      </c>
    </row>
    <row r="76" spans="1:6" x14ac:dyDescent="0.3">
      <c r="A76" s="1" t="s">
        <v>7</v>
      </c>
    </row>
    <row r="77" spans="1:6" x14ac:dyDescent="0.3">
      <c r="A77" s="1" t="s">
        <v>7</v>
      </c>
    </row>
    <row r="78" spans="1:6" x14ac:dyDescent="0.3">
      <c r="A78" s="1" t="s">
        <v>68</v>
      </c>
      <c r="B78" s="1" t="s">
        <v>44</v>
      </c>
      <c r="C78" s="5">
        <f>ROUND((SUM(C77:C77)+C75),2)</f>
        <v>217.89</v>
      </c>
      <c r="D78" s="5">
        <f>ROUND((SUM(D77:D77)+D75),2)</f>
        <v>5016.75</v>
      </c>
      <c r="E78" s="5">
        <f>ROUND((SUM(E77:E77)+E75),2)</f>
        <v>6431.7</v>
      </c>
      <c r="F78">
        <f>ROUND((C78*C18+D78*D18+E78*E18),2)</f>
        <v>11666.34</v>
      </c>
    </row>
    <row r="79" spans="1:6" x14ac:dyDescent="0.3">
      <c r="A79" s="1" t="s">
        <v>7</v>
      </c>
    </row>
    <row r="80" spans="1:6" x14ac:dyDescent="0.3">
      <c r="A80" s="1" t="s">
        <v>7</v>
      </c>
    </row>
    <row r="81" spans="1:6" x14ac:dyDescent="0.3">
      <c r="A81" s="1" t="s">
        <v>69</v>
      </c>
      <c r="B81" s="1" t="s">
        <v>44</v>
      </c>
      <c r="C81" s="5">
        <f>ROUND((SUM(C80:C80)+C78),2)</f>
        <v>217.89</v>
      </c>
      <c r="D81" s="5">
        <f>ROUND((SUM(D80:D80)+D78),2)</f>
        <v>5016.75</v>
      </c>
      <c r="E81" s="5">
        <f>ROUND((SUM(E80:E80)+E78),2)</f>
        <v>6431.7</v>
      </c>
      <c r="F81">
        <f>ROUND((C81*C18+D81*D18+E81*E18),2)</f>
        <v>11666.34</v>
      </c>
    </row>
    <row r="82" spans="1:6" x14ac:dyDescent="0.3">
      <c r="A82" s="1" t="s">
        <v>2</v>
      </c>
    </row>
    <row r="83" spans="1:6" x14ac:dyDescent="0.3">
      <c r="A83" s="1" t="s">
        <v>11</v>
      </c>
      <c r="B83" s="1" t="s">
        <v>7</v>
      </c>
      <c r="C83" s="1" t="s">
        <v>12</v>
      </c>
      <c r="D83" s="1" t="s">
        <v>13</v>
      </c>
      <c r="E83" s="1" t="s">
        <v>14</v>
      </c>
      <c r="F83" s="1" t="s">
        <v>7</v>
      </c>
    </row>
    <row r="84" spans="1:6" x14ac:dyDescent="0.3">
      <c r="A84" s="1" t="s">
        <v>15</v>
      </c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</row>
    <row r="85" spans="1:6" x14ac:dyDescent="0.3">
      <c r="A85" s="1" t="s">
        <v>70</v>
      </c>
      <c r="B85" s="1" t="s">
        <v>44</v>
      </c>
      <c r="C85">
        <f>C78*C18/1</f>
        <v>217.89</v>
      </c>
      <c r="D85">
        <f>D78*D18/1</f>
        <v>5016.75</v>
      </c>
      <c r="E85">
        <f>E78*E18/1</f>
        <v>6431.7</v>
      </c>
      <c r="F85">
        <f>ROUND((C85+D85+E85),2)</f>
        <v>11666.34</v>
      </c>
    </row>
    <row r="86" spans="1:6" x14ac:dyDescent="0.3">
      <c r="A86" s="1" t="s">
        <v>71</v>
      </c>
      <c r="B86" s="1" t="s">
        <v>44</v>
      </c>
      <c r="C86">
        <f>C81*C18/1</f>
        <v>217.89</v>
      </c>
      <c r="D86">
        <f>D81*D18/1</f>
        <v>5016.75</v>
      </c>
      <c r="E86">
        <f>E81*E18/1</f>
        <v>6431.7</v>
      </c>
      <c r="F86">
        <f>ROUND((C86+D86+E86),2)</f>
        <v>11666.34</v>
      </c>
    </row>
    <row r="87" spans="1:6" x14ac:dyDescent="0.3">
      <c r="A87" s="1" t="s">
        <v>72</v>
      </c>
    </row>
    <row r="88" spans="1:6" x14ac:dyDescent="0.3">
      <c r="A88" s="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Ernestas Kalašinskas</dc:creator>
  <cp:lastModifiedBy>Ernestas Kalašinskas</cp:lastModifiedBy>
  <dcterms:created xsi:type="dcterms:W3CDTF">2024-11-14T07:32:01Z</dcterms:created>
  <dcterms:modified xsi:type="dcterms:W3CDTF">2024-11-14T07:33:13Z</dcterms:modified>
</cp:coreProperties>
</file>