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2_AIRES_Thesis\Leaf_Warming_Device\Specification_Information\"/>
    </mc:Choice>
  </mc:AlternateContent>
  <xr:revisionPtr revIDLastSave="0" documentId="13_ncr:1_{17620693-647E-45AC-9D20-F49F4012369C}" xr6:coauthVersionLast="47" xr6:coauthVersionMax="47" xr10:uidLastSave="{00000000-0000-0000-0000-000000000000}"/>
  <bookViews>
    <workbookView xWindow="1098" yWindow="84" windowWidth="21870" windowHeight="12276" xr2:uid="{804F0FCD-00E6-4519-A773-9D79E24E2AF9}"/>
  </bookViews>
  <sheets>
    <sheet name="All Suppl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1" l="1"/>
  <c r="K82" i="1" s="1"/>
  <c r="I82" i="1"/>
  <c r="J83" i="1"/>
  <c r="K83" i="1" s="1"/>
  <c r="I83" i="1"/>
  <c r="F83" i="1"/>
  <c r="J20" i="1"/>
  <c r="K20" i="1" s="1"/>
  <c r="I20" i="1"/>
  <c r="F20" i="1"/>
  <c r="J38" i="1"/>
  <c r="K38" i="1" s="1"/>
  <c r="I38" i="1"/>
  <c r="F38" i="1"/>
  <c r="J37" i="1"/>
  <c r="K37" i="1" s="1"/>
  <c r="I37" i="1"/>
  <c r="F37" i="1"/>
  <c r="I70" i="1"/>
  <c r="I71" i="1" s="1"/>
  <c r="J70" i="1"/>
  <c r="K70" i="1" s="1"/>
  <c r="K71" i="1" s="1"/>
  <c r="F70" i="1"/>
  <c r="D40" i="1"/>
  <c r="J81" i="1"/>
  <c r="K81" i="1" s="1"/>
  <c r="I81" i="1"/>
  <c r="F81" i="1"/>
  <c r="J36" i="1"/>
  <c r="K36" i="1" s="1"/>
  <c r="I36" i="1"/>
  <c r="F36" i="1"/>
  <c r="J35" i="1"/>
  <c r="K35" i="1" s="1"/>
  <c r="I35" i="1"/>
  <c r="F35" i="1"/>
  <c r="I80" i="1"/>
  <c r="J80" i="1"/>
  <c r="K80" i="1" s="1"/>
  <c r="F79" i="1"/>
  <c r="F80" i="1"/>
  <c r="J39" i="1"/>
  <c r="K39" i="1" s="1"/>
  <c r="I39" i="1"/>
  <c r="F39" i="1"/>
  <c r="I79" i="1"/>
  <c r="I78" i="1"/>
  <c r="J79" i="1"/>
  <c r="K79" i="1" s="1"/>
  <c r="J78" i="1"/>
  <c r="K78" i="1" s="1"/>
  <c r="F78" i="1"/>
  <c r="F77" i="1"/>
  <c r="J77" i="1"/>
  <c r="K77" i="1" s="1"/>
  <c r="I77" i="1"/>
  <c r="K66" i="1"/>
  <c r="I66" i="1"/>
  <c r="F66" i="1"/>
  <c r="K65" i="1"/>
  <c r="I65" i="1"/>
  <c r="F65" i="1"/>
  <c r="K64" i="1"/>
  <c r="I64" i="1"/>
  <c r="F64" i="1"/>
  <c r="J76" i="1"/>
  <c r="K76" i="1" s="1"/>
  <c r="I76" i="1"/>
  <c r="F76" i="1"/>
  <c r="J44" i="1"/>
  <c r="K44" i="1" s="1"/>
  <c r="I44" i="1"/>
  <c r="F44" i="1"/>
  <c r="J52" i="1"/>
  <c r="K52" i="1" s="1"/>
  <c r="I52" i="1"/>
  <c r="F52" i="1"/>
  <c r="J51" i="1"/>
  <c r="K51" i="1" s="1"/>
  <c r="I51" i="1"/>
  <c r="F51" i="1"/>
  <c r="J50" i="1"/>
  <c r="K50" i="1" s="1"/>
  <c r="I50" i="1"/>
  <c r="F50" i="1"/>
  <c r="J49" i="1"/>
  <c r="K49" i="1" s="1"/>
  <c r="I49" i="1"/>
  <c r="F49" i="1"/>
  <c r="J34" i="1"/>
  <c r="K34" i="1" s="1"/>
  <c r="I34" i="1"/>
  <c r="F34" i="1"/>
  <c r="J75" i="1"/>
  <c r="K75" i="1" s="1"/>
  <c r="I75" i="1"/>
  <c r="F75" i="1"/>
  <c r="J60" i="1"/>
  <c r="K60" i="1" s="1"/>
  <c r="J59" i="1"/>
  <c r="K59" i="1" s="1"/>
  <c r="J58" i="1"/>
  <c r="K58" i="1" s="1"/>
  <c r="J57" i="1"/>
  <c r="K57" i="1" s="1"/>
  <c r="J74" i="1"/>
  <c r="K74" i="1" s="1"/>
  <c r="J43" i="1"/>
  <c r="K43" i="1" s="1"/>
  <c r="I74" i="1"/>
  <c r="F74" i="1"/>
  <c r="J33" i="1"/>
  <c r="K33" i="1" s="1"/>
  <c r="I33" i="1"/>
  <c r="F33" i="1"/>
  <c r="I43" i="1"/>
  <c r="F43" i="1"/>
  <c r="J17" i="1"/>
  <c r="K17" i="1" s="1"/>
  <c r="J18" i="1"/>
  <c r="K18" i="1" s="1"/>
  <c r="J19" i="1"/>
  <c r="K19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16" i="1"/>
  <c r="K16" i="1" s="1"/>
  <c r="I32" i="1"/>
  <c r="F32" i="1"/>
  <c r="I31" i="1"/>
  <c r="F31" i="1"/>
  <c r="I30" i="1"/>
  <c r="F30" i="1"/>
  <c r="I29" i="1"/>
  <c r="F29" i="1"/>
  <c r="I28" i="1"/>
  <c r="F28" i="1"/>
  <c r="F60" i="1"/>
  <c r="I60" i="1"/>
  <c r="I27" i="1"/>
  <c r="F27" i="1"/>
  <c r="I26" i="1"/>
  <c r="F26" i="1"/>
  <c r="I59" i="1"/>
  <c r="F59" i="1"/>
  <c r="I25" i="1"/>
  <c r="F25" i="1"/>
  <c r="I58" i="1"/>
  <c r="F58" i="1"/>
  <c r="I57" i="1"/>
  <c r="F57" i="1"/>
  <c r="I24" i="1"/>
  <c r="F24" i="1"/>
  <c r="I23" i="1"/>
  <c r="F23" i="1"/>
  <c r="I22" i="1"/>
  <c r="F22" i="1"/>
  <c r="I21" i="1"/>
  <c r="F21" i="1"/>
  <c r="I19" i="1"/>
  <c r="F19" i="1"/>
  <c r="I18" i="1"/>
  <c r="I17" i="1"/>
  <c r="I16" i="1"/>
  <c r="F18" i="1"/>
  <c r="F17" i="1"/>
  <c r="F16" i="1"/>
  <c r="K67" i="1" l="1"/>
  <c r="K84" i="1"/>
  <c r="I84" i="1"/>
  <c r="I67" i="1"/>
  <c r="I40" i="1"/>
  <c r="K61" i="1"/>
  <c r="I45" i="1"/>
  <c r="K45" i="1"/>
  <c r="K40" i="1"/>
  <c r="I61" i="1"/>
  <c r="I53" i="1"/>
  <c r="K53" i="1"/>
</calcChain>
</file>

<file path=xl/sharedStrings.xml><?xml version="1.0" encoding="utf-8"?>
<sst xmlns="http://schemas.openxmlformats.org/spreadsheetml/2006/main" count="291" uniqueCount="174">
  <si>
    <t>Bryan Blue</t>
  </si>
  <si>
    <t>2023 Thesis</t>
  </si>
  <si>
    <t>Vendor</t>
  </si>
  <si>
    <t>Amazon</t>
  </si>
  <si>
    <t>Part Number</t>
  </si>
  <si>
    <t>Description</t>
  </si>
  <si>
    <t>Price</t>
  </si>
  <si>
    <t>Extended Price</t>
  </si>
  <si>
    <t>HiLetgo 3pcs ESP8266 NodeMCU CP2102 ESP-12E Development Board </t>
  </si>
  <si>
    <t>HiLetgo </t>
  </si>
  <si>
    <t>HiLetgo</t>
  </si>
  <si>
    <t>B081CSJV2V</t>
  </si>
  <si>
    <t>Unit Price</t>
  </si>
  <si>
    <t>Total Ordered</t>
  </si>
  <si>
    <t>Qty per Package</t>
  </si>
  <si>
    <t>BME280 3.3V Atmospheric Pressure, Temperature, Humidity Sensor Module</t>
  </si>
  <si>
    <t>MEROM</t>
  </si>
  <si>
    <t>Universal 5V DC Power Cable, USB to DC 5.5x2.1mm with 8 Connector Tips</t>
  </si>
  <si>
    <t>B0825SD9ZM</t>
  </si>
  <si>
    <t>Total Needed</t>
  </si>
  <si>
    <t>AILKIN </t>
  </si>
  <si>
    <t>B07T82D4YF</t>
  </si>
  <si>
    <t>Cost</t>
  </si>
  <si>
    <t>10 Pack ATC/ATO Inline 16AWG Fuse Holder with 10pcs 10A 15A Fuses</t>
  </si>
  <si>
    <t>Purchased by Bryan Blue</t>
  </si>
  <si>
    <t>RECOIL</t>
  </si>
  <si>
    <t>B07WVXWDXL</t>
  </si>
  <si>
    <t>GeeekPi </t>
  </si>
  <si>
    <t>Cooling Fan 40x40x10mm 4010 Fan DC 5V 3.3V Brushless, Blue LED</t>
  </si>
  <si>
    <t>B084RCBSBX</t>
  </si>
  <si>
    <t>AITRIP </t>
  </si>
  <si>
    <t>3V 1 Channel Relay Power Switch Module with Optocoupler</t>
  </si>
  <si>
    <t>B08W3XDNGK</t>
  </si>
  <si>
    <t>Cloudisk </t>
  </si>
  <si>
    <t>32GB Micro SDHC Parrot-Prime Class10 U3 Momery Cards</t>
  </si>
  <si>
    <t>B0822PJ1G6</t>
  </si>
  <si>
    <t>TUOFENG </t>
  </si>
  <si>
    <t>22 AWG</t>
  </si>
  <si>
    <t>Prototyping Supplies</t>
  </si>
  <si>
    <t>Sensors/Datalogger Parts</t>
  </si>
  <si>
    <t>Smraza</t>
  </si>
  <si>
    <t>101pcs Double Sided PCB Board Kit</t>
  </si>
  <si>
    <t>S36</t>
  </si>
  <si>
    <t>UMLIFE </t>
  </si>
  <si>
    <t>Includes extras they short out easily</t>
  </si>
  <si>
    <t>B0B19M4497</t>
  </si>
  <si>
    <t>KeeYees</t>
  </si>
  <si>
    <t>Breakout Board GPIO 1 into 2 for ESP8266 ESP-12E Development Board</t>
  </si>
  <si>
    <t>B08D3FF6WY</t>
  </si>
  <si>
    <t>Amazon Basics USB-A to Micro USB Fast Charging Cable 3 Foot</t>
  </si>
  <si>
    <t>Amazon Basics</t>
  </si>
  <si>
    <t>B0711PVX6Z</t>
  </si>
  <si>
    <t>EEMB </t>
  </si>
  <si>
    <t>B08ZCQXFX4</t>
  </si>
  <si>
    <t>BOJACK</t>
  </si>
  <si>
    <t>4 Vaules 560 pcs 2-125mm Solderless Flexible Breadboard Jumper Wires</t>
  </si>
  <si>
    <t>B08YRPWC8L</t>
  </si>
  <si>
    <t>DS3231 AT24C32 Clock Module Real Time Clock Module IIC RTC Module</t>
  </si>
  <si>
    <t>Micro SD SDHC TF Card Adapter Reader Module with SPI Interface</t>
  </si>
  <si>
    <t>QIYQTIG</t>
  </si>
  <si>
    <t>B0BF98TH6S</t>
  </si>
  <si>
    <t>LIR2032 Lithium Rechargeable 3.6V Coin Cell Batteries</t>
  </si>
  <si>
    <t>B0BBY5G57W</t>
  </si>
  <si>
    <t>My Battery Supplier</t>
  </si>
  <si>
    <t>MECCANIXITY</t>
  </si>
  <si>
    <t>Mini K Type Thermocouple Wire Connectors Male Plug Adapter</t>
  </si>
  <si>
    <t>B0C348CP2R</t>
  </si>
  <si>
    <t>Unknown original order, these are equivalent</t>
  </si>
  <si>
    <t>3 Meters K Type Mini-Connector Thermocouple Temperature Probe</t>
  </si>
  <si>
    <t>B0926BGZ9Y</t>
  </si>
  <si>
    <t>Weewooday</t>
  </si>
  <si>
    <t>Portion destroyed during protyping</t>
  </si>
  <si>
    <t>ACE Hardware</t>
  </si>
  <si>
    <t>Cantex </t>
  </si>
  <si>
    <t>Unknown</t>
  </si>
  <si>
    <t>Need to lookup size</t>
  </si>
  <si>
    <t>Screws for 40mm fan</t>
  </si>
  <si>
    <t>16 AWG Heavy Duty Power Extension Cord 3 ft, NEMA 5-15P to NEMA 5-15R</t>
  </si>
  <si>
    <t>Cable Matters</t>
  </si>
  <si>
    <t>B0153T1KNS</t>
  </si>
  <si>
    <t>power in and out of boxes , cut in half</t>
  </si>
  <si>
    <t>Weatherproof Box</t>
  </si>
  <si>
    <t>unknown</t>
  </si>
  <si>
    <t>DIN rail - approximate feet</t>
  </si>
  <si>
    <t>Dinkle </t>
  </si>
  <si>
    <t>B07RWF97XT</t>
  </si>
  <si>
    <t>super glue</t>
  </si>
  <si>
    <t>commercial glue</t>
  </si>
  <si>
    <t>mesh - ends of aspriated sensor</t>
  </si>
  <si>
    <t>tmp/hum/pres and esp8266 standoff piece - anything solid to size</t>
  </si>
  <si>
    <t>Screws to mount tmp/hum/pres and esp8266 inside aspirated chamber</t>
  </si>
  <si>
    <t>Manufacturer</t>
  </si>
  <si>
    <t>Qty to Order</t>
  </si>
  <si>
    <t>Biosphere 2</t>
  </si>
  <si>
    <t>Joost van Haren</t>
  </si>
  <si>
    <t>Circuit Boards - Temperature/Relay control sensors</t>
  </si>
  <si>
    <t>Time to have something created by JLCPCB?</t>
  </si>
  <si>
    <t>Circuit Boards - Aspirated temp/humid/pres sensor</t>
  </si>
  <si>
    <t>power cable for temp/hum/pres aspriated sensor</t>
  </si>
  <si>
    <t>In the Lab</t>
  </si>
  <si>
    <t>6 feet per sensor</t>
  </si>
  <si>
    <t>about 2 feet per box</t>
  </si>
  <si>
    <t>Dual Podrt USB Adapter Power Cube Fast Charging Station</t>
  </si>
  <si>
    <t>(move to Amazon)</t>
  </si>
  <si>
    <t>Calibration Equipment</t>
  </si>
  <si>
    <t>ACC611S SAMA Precision Red Spirit Filled Laboratory Thermometer, -20 to 110°C Range, 1°C Division, Total Immersion, 305mm Length</t>
  </si>
  <si>
    <t>‎ B00BQMJJTE</t>
  </si>
  <si>
    <t>Thermco Products Inc.</t>
  </si>
  <si>
    <t>Borosilicate Glass Beaker- Low Form Graduated Measuring Beaker with Spout – PYREX Chemistry Glassware, 600mL, 2/Pk</t>
  </si>
  <si>
    <t>B097Z649HQ</t>
  </si>
  <si>
    <t> Corning Incorporated, Life Sciences</t>
  </si>
  <si>
    <t>Magnetic Stirrer Hot Plate Mixer 1000ml Stirring Capacity 5 x 5 inch Max 520°F Hotplate and 100-2000 RPM Stirrer, Stirring Bar &amp; Support Stand</t>
  </si>
  <si>
    <t>B07FP8J8YV</t>
  </si>
  <si>
    <t>Slendor</t>
  </si>
  <si>
    <t>Total for Order</t>
  </si>
  <si>
    <t>Toal for Project</t>
  </si>
  <si>
    <t>Total for Project</t>
  </si>
  <si>
    <t>Flexible Silicone Wire,22 Gauge Tinned Copper 6 Different Colors 8m Each</t>
  </si>
  <si>
    <t>LiPo Rechargeable Battery Pack 3.7V 1800mAh, charge/discharge protection</t>
  </si>
  <si>
    <t>MAX31855 SPI Type K Thermocouple Temperature Sensor Board Module</t>
  </si>
  <si>
    <t>UL Gray DIN Rail Terminal Block Kit 20 DK2.5N 12 AWG 20A 600V Ground DK4N-PE Jumper DSS2.5N-10P End Covers</t>
  </si>
  <si>
    <t>Special Supplies</t>
  </si>
  <si>
    <t>CATalyst Studios - University of Arizona</t>
  </si>
  <si>
    <t>1" metal conduit</t>
  </si>
  <si>
    <t>1" metal conduit couplers</t>
  </si>
  <si>
    <t>10' section, 2 per setup</t>
  </si>
  <si>
    <t>1 per setup</t>
  </si>
  <si>
    <t>heating pad</t>
  </si>
  <si>
    <t>2 per setup</t>
  </si>
  <si>
    <t>DEWENWILS </t>
  </si>
  <si>
    <t>3Pack Outdoor Waterproof Extension Cord Cover, AWG 12/14/16 Cords</t>
  </si>
  <si>
    <t>HCSS03A</t>
  </si>
  <si>
    <t>long extension cords</t>
  </si>
  <si>
    <t>These items are needed but it is unknown where they will come from</t>
  </si>
  <si>
    <t>400 Points Solderless Breadboard</t>
  </si>
  <si>
    <t>MCIGICM </t>
  </si>
  <si>
    <t>B07PCJP9DY</t>
  </si>
  <si>
    <t>Screw Terminal 5MM Pitch 2 &amp; 3 Pin PCB Connector Mount Breadboard 2 Pin-50PCS, 3 Pin-10PCS</t>
  </si>
  <si>
    <t>DaFuRui </t>
  </si>
  <si>
    <t>B08Z7GF9WC</t>
  </si>
  <si>
    <t>silicone for waterproofing</t>
  </si>
  <si>
    <t>JLCPCB</t>
  </si>
  <si>
    <t>Data Logger circuit board hold components with hookups</t>
  </si>
  <si>
    <t>paid for by Bryan Blue</t>
  </si>
  <si>
    <t>W202307040611124</t>
  </si>
  <si>
    <t>B01N47LZ4P</t>
  </si>
  <si>
    <t>B00LX3V7F0</t>
  </si>
  <si>
    <t>5133667 Conduit Outlet Body, PVC, Lb</t>
  </si>
  <si>
    <t>B000BQ7T16</t>
  </si>
  <si>
    <t>#16 x 15-ft Zinc-Plated Single Jack Chain</t>
  </si>
  <si>
    <t>make 3 @ 3' and extra</t>
  </si>
  <si>
    <t>B08BDBYDGW</t>
  </si>
  <si>
    <t>AC GROUP</t>
  </si>
  <si>
    <t>C45 PCB DIN Rail Mounting Adapter 35mm 15mm Circuit Board Bracket</t>
  </si>
  <si>
    <t>Molence </t>
  </si>
  <si>
    <t>B0BCKS3QRQ</t>
  </si>
  <si>
    <t>1 set Purchased by Bryan Blue</t>
  </si>
  <si>
    <t>in the lab</t>
  </si>
  <si>
    <t>ungrounded polarized NEMA 1-15P to splice</t>
  </si>
  <si>
    <t xml:space="preserve">3 - data loggers </t>
  </si>
  <si>
    <t>4 - aspirated temp/rh/pressure sensors</t>
  </si>
  <si>
    <t>4 - temperature/relay control boxes</t>
  </si>
  <si>
    <t>thin bamboo stakes</t>
  </si>
  <si>
    <t>1 per sensor box, need to count how many are left</t>
  </si>
  <si>
    <t>NOTE: There are costs for items that I have been given, the amounts are not included, but the parts and quantities are shown below.</t>
  </si>
  <si>
    <t>Assembly Questions</t>
  </si>
  <si>
    <t>Unknown at this point. Possibly make at main library, or soldered to perf board, worst case breadboards</t>
  </si>
  <si>
    <t>Unknown at this point. Possibly make at the main library, or soldered to perf board, worst case on half sized breadboards</t>
  </si>
  <si>
    <t>Miscellaneous parts such as screws are not included.</t>
  </si>
  <si>
    <t>Is there time to have something created by JLCPCB for the Temperature/Relay control sensor?</t>
  </si>
  <si>
    <t>Updated 2023-08-08</t>
  </si>
  <si>
    <t>Project Parts List</t>
  </si>
  <si>
    <t>These are all of the parts that are required to create required modules with 1 spare each.</t>
  </si>
  <si>
    <t>Being orderd 2023-8-8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</si>
</sst>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wrapText="1"/>
    </xf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2" borderId="0" xfId="0" applyNumberFormat="1" applyFill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6814-CD75-4A2F-86A8-E89ADF676A42}">
  <dimension ref="A1:N84"/>
  <sheetViews>
    <sheetView tabSelected="1" topLeftCell="C48" zoomScaleNormal="100" workbookViewId="0">
      <selection activeCell="I40" sqref="I40"/>
    </sheetView>
  </sheetViews>
  <sheetFormatPr defaultRowHeight="14.4" x14ac:dyDescent="0.55000000000000004"/>
  <cols>
    <col min="1" max="1" width="31.89453125" customWidth="1"/>
    <col min="2" max="2" width="12.83984375" customWidth="1"/>
    <col min="3" max="3" width="61.5234375" style="4" customWidth="1"/>
    <col min="4" max="4" width="13.5234375" style="2" bestFit="1" customWidth="1"/>
    <col min="5" max="6" width="8.83984375" style="1"/>
    <col min="7" max="7" width="13.1015625" style="2" bestFit="1" customWidth="1"/>
    <col min="8" max="8" width="13.1015625" style="2" customWidth="1"/>
    <col min="9" max="9" width="12.3125" style="1" bestFit="1" customWidth="1"/>
    <col min="10" max="10" width="12.47265625" style="2" bestFit="1" customWidth="1"/>
  </cols>
  <sheetData>
    <row r="1" spans="1:11" ht="18.3" x14ac:dyDescent="0.7">
      <c r="A1" s="6" t="s">
        <v>93</v>
      </c>
      <c r="B1" s="6" t="s">
        <v>94</v>
      </c>
      <c r="C1"/>
      <c r="D1" t="s">
        <v>170</v>
      </c>
    </row>
    <row r="2" spans="1:11" ht="18.3" x14ac:dyDescent="0.7">
      <c r="A2" s="6" t="s">
        <v>0</v>
      </c>
      <c r="B2" s="6" t="s">
        <v>1</v>
      </c>
    </row>
    <row r="3" spans="1:11" ht="30.6" x14ac:dyDescent="0.85">
      <c r="A3" s="7" t="s">
        <v>171</v>
      </c>
      <c r="B3" s="4"/>
      <c r="C3" s="5" t="s">
        <v>164</v>
      </c>
    </row>
    <row r="4" spans="1:11" ht="23.1" x14ac:dyDescent="0.85">
      <c r="A4" s="7"/>
      <c r="B4" s="4"/>
      <c r="C4" s="20"/>
    </row>
    <row r="5" spans="1:11" ht="23.1" x14ac:dyDescent="0.85">
      <c r="A5" s="7" t="s">
        <v>165</v>
      </c>
      <c r="B5" s="4"/>
      <c r="C5" s="2" t="s">
        <v>169</v>
      </c>
    </row>
    <row r="6" spans="1:11" ht="28.8" x14ac:dyDescent="0.55000000000000004">
      <c r="A6" s="21" t="s">
        <v>95</v>
      </c>
      <c r="B6" s="22"/>
      <c r="C6" s="22" t="s">
        <v>166</v>
      </c>
      <c r="D6" s="2" t="s">
        <v>96</v>
      </c>
    </row>
    <row r="7" spans="1:11" ht="28.8" x14ac:dyDescent="0.55000000000000004">
      <c r="A7" s="21" t="s">
        <v>97</v>
      </c>
      <c r="B7" s="22"/>
      <c r="C7" s="22" t="s">
        <v>167</v>
      </c>
    </row>
    <row r="8" spans="1:11" x14ac:dyDescent="0.55000000000000004">
      <c r="B8" s="4"/>
    </row>
    <row r="9" spans="1:11" x14ac:dyDescent="0.55000000000000004">
      <c r="A9" s="23" t="s">
        <v>172</v>
      </c>
      <c r="D9" s="8" t="s">
        <v>159</v>
      </c>
    </row>
    <row r="10" spans="1:11" x14ac:dyDescent="0.55000000000000004">
      <c r="A10" s="23" t="s">
        <v>168</v>
      </c>
      <c r="D10" s="8" t="s">
        <v>161</v>
      </c>
    </row>
    <row r="11" spans="1:11" x14ac:dyDescent="0.55000000000000004">
      <c r="D11" s="8" t="s">
        <v>160</v>
      </c>
      <c r="E11" s="9"/>
      <c r="F11" s="9"/>
    </row>
    <row r="12" spans="1:11" x14ac:dyDescent="0.55000000000000004">
      <c r="B12" s="8"/>
      <c r="C12" s="5"/>
      <c r="D12" s="8"/>
      <c r="E12" s="9"/>
      <c r="F12" s="9"/>
    </row>
    <row r="13" spans="1:11" x14ac:dyDescent="0.55000000000000004">
      <c r="C13" s="5"/>
      <c r="E13" s="9"/>
      <c r="F13" s="9"/>
      <c r="I13" s="2" t="s">
        <v>173</v>
      </c>
      <c r="K13" s="24"/>
    </row>
    <row r="14" spans="1:11" s="13" customFormat="1" ht="18.3" x14ac:dyDescent="0.7">
      <c r="A14" s="6" t="s">
        <v>39</v>
      </c>
      <c r="B14" s="6" t="s">
        <v>2</v>
      </c>
      <c r="C14" s="10" t="s">
        <v>3</v>
      </c>
      <c r="E14" s="12"/>
      <c r="F14" s="12"/>
      <c r="G14" s="11"/>
      <c r="H14" s="11"/>
      <c r="I14" s="12"/>
      <c r="J14" s="11"/>
    </row>
    <row r="15" spans="1:11" x14ac:dyDescent="0.55000000000000004">
      <c r="A15" s="3" t="s">
        <v>91</v>
      </c>
      <c r="B15" s="3" t="s">
        <v>4</v>
      </c>
      <c r="C15" s="5" t="s">
        <v>5</v>
      </c>
      <c r="D15" s="8" t="s">
        <v>14</v>
      </c>
      <c r="E15" s="9" t="s">
        <v>6</v>
      </c>
      <c r="F15" s="9" t="s">
        <v>12</v>
      </c>
      <c r="G15" s="8" t="s">
        <v>19</v>
      </c>
      <c r="H15" s="8" t="s">
        <v>13</v>
      </c>
      <c r="I15" s="9" t="s">
        <v>7</v>
      </c>
      <c r="J15" s="8" t="s">
        <v>92</v>
      </c>
      <c r="K15" s="8" t="s">
        <v>22</v>
      </c>
    </row>
    <row r="16" spans="1:11" x14ac:dyDescent="0.55000000000000004">
      <c r="A16" t="s">
        <v>10</v>
      </c>
      <c r="B16" t="s">
        <v>11</v>
      </c>
      <c r="C16" s="4" t="s">
        <v>8</v>
      </c>
      <c r="D16" s="2">
        <v>3</v>
      </c>
      <c r="E16" s="1">
        <v>17.989999999999998</v>
      </c>
      <c r="F16" s="1">
        <f t="shared" ref="F16:F39" si="0">E16/D16</f>
        <v>5.9966666666666661</v>
      </c>
      <c r="G16" s="2">
        <v>5</v>
      </c>
      <c r="H16" s="2">
        <v>1</v>
      </c>
      <c r="I16" s="1">
        <f t="shared" ref="I16:I39" si="1">G16*E16</f>
        <v>89.949999999999989</v>
      </c>
      <c r="J16" s="2">
        <f>G16-H16</f>
        <v>4</v>
      </c>
      <c r="K16" s="19">
        <f>J16*E16</f>
        <v>71.959999999999994</v>
      </c>
    </row>
    <row r="17" spans="1:12" x14ac:dyDescent="0.55000000000000004">
      <c r="A17" t="s">
        <v>10</v>
      </c>
      <c r="B17" t="s">
        <v>145</v>
      </c>
      <c r="C17" s="4" t="s">
        <v>15</v>
      </c>
      <c r="D17" s="2">
        <v>1</v>
      </c>
      <c r="E17" s="1">
        <v>9.49</v>
      </c>
      <c r="F17" s="1">
        <f t="shared" si="0"/>
        <v>9.49</v>
      </c>
      <c r="G17" s="2">
        <v>5</v>
      </c>
      <c r="H17" s="2">
        <v>1</v>
      </c>
      <c r="I17" s="1">
        <f t="shared" si="1"/>
        <v>47.45</v>
      </c>
      <c r="J17" s="2">
        <f t="shared" ref="J17:J60" si="2">G17-H17</f>
        <v>4</v>
      </c>
      <c r="K17" s="19">
        <f t="shared" ref="K17:K33" si="3">J17*E17</f>
        <v>37.96</v>
      </c>
    </row>
    <row r="18" spans="1:12" x14ac:dyDescent="0.55000000000000004">
      <c r="A18" t="s">
        <v>16</v>
      </c>
      <c r="B18" t="s">
        <v>18</v>
      </c>
      <c r="C18" s="4" t="s">
        <v>17</v>
      </c>
      <c r="D18" s="2">
        <v>1</v>
      </c>
      <c r="E18" s="1">
        <v>6.99</v>
      </c>
      <c r="F18" s="1">
        <f t="shared" si="0"/>
        <v>6.99</v>
      </c>
      <c r="G18" s="2">
        <v>5</v>
      </c>
      <c r="H18" s="2">
        <v>1</v>
      </c>
      <c r="I18" s="1">
        <f t="shared" si="1"/>
        <v>34.950000000000003</v>
      </c>
      <c r="J18" s="2">
        <f t="shared" si="2"/>
        <v>4</v>
      </c>
      <c r="K18" s="19">
        <f t="shared" si="3"/>
        <v>27.96</v>
      </c>
    </row>
    <row r="19" spans="1:12" x14ac:dyDescent="0.55000000000000004">
      <c r="A19" t="s">
        <v>20</v>
      </c>
      <c r="B19" t="s">
        <v>21</v>
      </c>
      <c r="C19" s="4" t="s">
        <v>102</v>
      </c>
      <c r="D19" s="2">
        <v>2</v>
      </c>
      <c r="E19" s="1">
        <v>9.99</v>
      </c>
      <c r="F19" s="1">
        <f t="shared" si="0"/>
        <v>4.9950000000000001</v>
      </c>
      <c r="G19" s="2">
        <v>4</v>
      </c>
      <c r="H19" s="2">
        <v>1</v>
      </c>
      <c r="I19" s="1">
        <f t="shared" si="1"/>
        <v>39.96</v>
      </c>
      <c r="J19" s="2">
        <f t="shared" si="2"/>
        <v>3</v>
      </c>
      <c r="K19" s="19">
        <f t="shared" si="3"/>
        <v>29.97</v>
      </c>
    </row>
    <row r="20" spans="1:12" x14ac:dyDescent="0.55000000000000004">
      <c r="A20" t="s">
        <v>154</v>
      </c>
      <c r="B20" t="s">
        <v>155</v>
      </c>
      <c r="C20" s="4" t="s">
        <v>153</v>
      </c>
      <c r="D20" s="2">
        <v>20</v>
      </c>
      <c r="E20" s="1">
        <v>15.99</v>
      </c>
      <c r="F20" s="1">
        <f t="shared" si="0"/>
        <v>0.79949999999999999</v>
      </c>
      <c r="G20" s="2">
        <v>1</v>
      </c>
      <c r="H20" s="2">
        <v>0</v>
      </c>
      <c r="I20" s="1">
        <f t="shared" si="1"/>
        <v>15.99</v>
      </c>
      <c r="J20" s="2">
        <f t="shared" si="2"/>
        <v>1</v>
      </c>
      <c r="K20" s="19">
        <f t="shared" si="3"/>
        <v>15.99</v>
      </c>
    </row>
    <row r="21" spans="1:12" x14ac:dyDescent="0.55000000000000004">
      <c r="A21" t="s">
        <v>25</v>
      </c>
      <c r="B21" t="s">
        <v>26</v>
      </c>
      <c r="C21" s="4" t="s">
        <v>23</v>
      </c>
      <c r="D21" s="2">
        <v>10</v>
      </c>
      <c r="E21" s="1">
        <v>10.5</v>
      </c>
      <c r="F21" s="1">
        <f t="shared" si="0"/>
        <v>1.05</v>
      </c>
      <c r="G21" s="2">
        <v>1</v>
      </c>
      <c r="H21" s="2">
        <v>1</v>
      </c>
      <c r="I21" s="1">
        <f t="shared" si="1"/>
        <v>10.5</v>
      </c>
      <c r="J21" s="2">
        <f t="shared" si="2"/>
        <v>0</v>
      </c>
      <c r="K21" s="1">
        <f t="shared" si="3"/>
        <v>0</v>
      </c>
      <c r="L21" t="s">
        <v>24</v>
      </c>
    </row>
    <row r="22" spans="1:12" x14ac:dyDescent="0.55000000000000004">
      <c r="A22" t="s">
        <v>27</v>
      </c>
      <c r="B22" t="s">
        <v>29</v>
      </c>
      <c r="C22" s="4" t="s">
        <v>28</v>
      </c>
      <c r="D22" s="2">
        <v>4</v>
      </c>
      <c r="E22" s="1">
        <v>11.99</v>
      </c>
      <c r="F22" s="1">
        <f t="shared" si="0"/>
        <v>2.9975000000000001</v>
      </c>
      <c r="G22" s="2">
        <v>2</v>
      </c>
      <c r="H22" s="2">
        <v>1</v>
      </c>
      <c r="I22" s="1">
        <f t="shared" si="1"/>
        <v>23.98</v>
      </c>
      <c r="J22" s="2">
        <f t="shared" si="2"/>
        <v>1</v>
      </c>
      <c r="K22" s="19">
        <f t="shared" si="3"/>
        <v>11.99</v>
      </c>
      <c r="L22" t="s">
        <v>156</v>
      </c>
    </row>
    <row r="23" spans="1:12" x14ac:dyDescent="0.55000000000000004">
      <c r="A23" t="s">
        <v>30</v>
      </c>
      <c r="B23" t="s">
        <v>32</v>
      </c>
      <c r="C23" s="4" t="s">
        <v>31</v>
      </c>
      <c r="D23" s="2">
        <v>8</v>
      </c>
      <c r="E23" s="1">
        <v>13.99</v>
      </c>
      <c r="F23" s="1">
        <f t="shared" si="0"/>
        <v>1.74875</v>
      </c>
      <c r="G23" s="2">
        <v>1</v>
      </c>
      <c r="H23" s="2">
        <v>1</v>
      </c>
      <c r="I23" s="1">
        <f t="shared" si="1"/>
        <v>13.99</v>
      </c>
      <c r="J23" s="2">
        <f t="shared" si="2"/>
        <v>0</v>
      </c>
      <c r="K23" s="1">
        <f t="shared" si="3"/>
        <v>0</v>
      </c>
      <c r="L23" t="s">
        <v>24</v>
      </c>
    </row>
    <row r="24" spans="1:12" x14ac:dyDescent="0.55000000000000004">
      <c r="A24" t="s">
        <v>33</v>
      </c>
      <c r="B24" t="s">
        <v>35</v>
      </c>
      <c r="C24" s="4" t="s">
        <v>34</v>
      </c>
      <c r="D24" s="2">
        <v>5</v>
      </c>
      <c r="E24" s="1">
        <v>22.99</v>
      </c>
      <c r="F24" s="1">
        <f t="shared" si="0"/>
        <v>4.5979999999999999</v>
      </c>
      <c r="G24" s="2">
        <v>2</v>
      </c>
      <c r="H24" s="2">
        <v>1</v>
      </c>
      <c r="I24" s="1">
        <f t="shared" si="1"/>
        <v>45.98</v>
      </c>
      <c r="J24" s="2">
        <f t="shared" si="2"/>
        <v>1</v>
      </c>
      <c r="K24" s="19">
        <f t="shared" si="3"/>
        <v>22.99</v>
      </c>
    </row>
    <row r="25" spans="1:12" x14ac:dyDescent="0.55000000000000004">
      <c r="A25" t="s">
        <v>43</v>
      </c>
      <c r="B25" t="s">
        <v>45</v>
      </c>
      <c r="C25" s="4" t="s">
        <v>119</v>
      </c>
      <c r="D25" s="2">
        <v>3</v>
      </c>
      <c r="E25" s="1">
        <v>18.989999999999998</v>
      </c>
      <c r="F25" s="1">
        <f t="shared" si="0"/>
        <v>6.3299999999999992</v>
      </c>
      <c r="G25" s="2">
        <v>10</v>
      </c>
      <c r="H25" s="2">
        <v>3</v>
      </c>
      <c r="I25" s="1">
        <f t="shared" si="1"/>
        <v>189.89999999999998</v>
      </c>
      <c r="J25" s="2">
        <f t="shared" si="2"/>
        <v>7</v>
      </c>
      <c r="K25" s="19">
        <f t="shared" si="3"/>
        <v>132.92999999999998</v>
      </c>
      <c r="L25" t="s">
        <v>44</v>
      </c>
    </row>
    <row r="26" spans="1:12" x14ac:dyDescent="0.55000000000000004">
      <c r="A26" t="s">
        <v>50</v>
      </c>
      <c r="B26" t="s">
        <v>51</v>
      </c>
      <c r="C26" s="4" t="s">
        <v>49</v>
      </c>
      <c r="D26" s="2">
        <v>1</v>
      </c>
      <c r="E26" s="1">
        <v>6.64</v>
      </c>
      <c r="F26" s="1">
        <f t="shared" si="0"/>
        <v>6.64</v>
      </c>
      <c r="G26" s="2">
        <v>8</v>
      </c>
      <c r="H26" s="2">
        <v>3</v>
      </c>
      <c r="I26" s="1">
        <f t="shared" si="1"/>
        <v>53.12</v>
      </c>
      <c r="J26" s="2">
        <f t="shared" si="2"/>
        <v>5</v>
      </c>
      <c r="K26" s="19">
        <f t="shared" si="3"/>
        <v>33.199999999999996</v>
      </c>
    </row>
    <row r="27" spans="1:12" x14ac:dyDescent="0.55000000000000004">
      <c r="A27" t="s">
        <v>52</v>
      </c>
      <c r="B27" t="s">
        <v>53</v>
      </c>
      <c r="C27" s="4" t="s">
        <v>118</v>
      </c>
      <c r="D27" s="2">
        <v>1</v>
      </c>
      <c r="E27" s="1">
        <v>13.99</v>
      </c>
      <c r="F27" s="1">
        <f t="shared" si="0"/>
        <v>13.99</v>
      </c>
      <c r="G27" s="2">
        <v>2</v>
      </c>
      <c r="H27" s="2">
        <v>1</v>
      </c>
      <c r="I27" s="1">
        <f t="shared" si="1"/>
        <v>27.98</v>
      </c>
      <c r="J27" s="2">
        <f t="shared" si="2"/>
        <v>1</v>
      </c>
      <c r="K27" s="19">
        <f t="shared" si="3"/>
        <v>13.99</v>
      </c>
    </row>
    <row r="28" spans="1:12" x14ac:dyDescent="0.55000000000000004">
      <c r="A28" t="s">
        <v>9</v>
      </c>
      <c r="B28" t="s">
        <v>146</v>
      </c>
      <c r="C28" s="4" t="s">
        <v>57</v>
      </c>
      <c r="D28" s="2">
        <v>5</v>
      </c>
      <c r="E28" s="1">
        <v>15.49</v>
      </c>
      <c r="F28" s="1">
        <f t="shared" si="0"/>
        <v>3.0979999999999999</v>
      </c>
      <c r="G28" s="2">
        <v>2</v>
      </c>
      <c r="H28" s="2">
        <v>1</v>
      </c>
      <c r="I28" s="1">
        <f t="shared" si="1"/>
        <v>30.98</v>
      </c>
      <c r="J28" s="2">
        <f t="shared" si="2"/>
        <v>1</v>
      </c>
      <c r="K28" s="19">
        <f t="shared" si="3"/>
        <v>15.49</v>
      </c>
    </row>
    <row r="29" spans="1:12" x14ac:dyDescent="0.55000000000000004">
      <c r="A29" t="s">
        <v>59</v>
      </c>
      <c r="B29" t="s">
        <v>60</v>
      </c>
      <c r="C29" s="4" t="s">
        <v>58</v>
      </c>
      <c r="D29" s="2">
        <v>10</v>
      </c>
      <c r="E29" s="1">
        <v>10.99</v>
      </c>
      <c r="F29" s="1">
        <f t="shared" si="0"/>
        <v>1.099</v>
      </c>
      <c r="G29" s="2">
        <v>1</v>
      </c>
      <c r="H29" s="2">
        <v>1</v>
      </c>
      <c r="I29" s="1">
        <f t="shared" si="1"/>
        <v>10.99</v>
      </c>
      <c r="J29" s="2">
        <f t="shared" si="2"/>
        <v>0</v>
      </c>
      <c r="K29" s="1">
        <f t="shared" si="3"/>
        <v>0</v>
      </c>
    </row>
    <row r="30" spans="1:12" x14ac:dyDescent="0.55000000000000004">
      <c r="A30" t="s">
        <v>63</v>
      </c>
      <c r="B30" t="s">
        <v>62</v>
      </c>
      <c r="C30" s="4" t="s">
        <v>61</v>
      </c>
      <c r="D30" s="2">
        <v>5</v>
      </c>
      <c r="E30" s="1">
        <v>5.99</v>
      </c>
      <c r="F30" s="1">
        <f t="shared" si="0"/>
        <v>1.198</v>
      </c>
      <c r="G30" s="2">
        <v>1</v>
      </c>
      <c r="H30" s="2">
        <v>1</v>
      </c>
      <c r="I30" s="1">
        <f t="shared" si="1"/>
        <v>5.99</v>
      </c>
      <c r="J30" s="2">
        <f t="shared" si="2"/>
        <v>0</v>
      </c>
      <c r="K30" s="1">
        <f t="shared" si="3"/>
        <v>0</v>
      </c>
    </row>
    <row r="31" spans="1:12" x14ac:dyDescent="0.55000000000000004">
      <c r="A31" t="s">
        <v>64</v>
      </c>
      <c r="B31" t="s">
        <v>66</v>
      </c>
      <c r="C31" s="4" t="s">
        <v>65</v>
      </c>
      <c r="D31" s="2">
        <v>10</v>
      </c>
      <c r="E31" s="1">
        <v>11.49</v>
      </c>
      <c r="F31" s="1">
        <f t="shared" si="0"/>
        <v>1.149</v>
      </c>
      <c r="G31" s="2">
        <v>3</v>
      </c>
      <c r="H31" s="2">
        <v>1</v>
      </c>
      <c r="I31" s="1">
        <f t="shared" si="1"/>
        <v>34.47</v>
      </c>
      <c r="J31" s="2">
        <f t="shared" si="2"/>
        <v>2</v>
      </c>
      <c r="K31" s="19">
        <f t="shared" si="3"/>
        <v>22.98</v>
      </c>
      <c r="L31" t="s">
        <v>67</v>
      </c>
    </row>
    <row r="32" spans="1:12" x14ac:dyDescent="0.55000000000000004">
      <c r="A32" t="s">
        <v>70</v>
      </c>
      <c r="B32" t="s">
        <v>69</v>
      </c>
      <c r="C32" s="4" t="s">
        <v>68</v>
      </c>
      <c r="D32" s="2">
        <v>15</v>
      </c>
      <c r="E32" s="1">
        <v>26.99</v>
      </c>
      <c r="F32" s="1">
        <f t="shared" si="0"/>
        <v>1.7993333333333332</v>
      </c>
      <c r="G32" s="2">
        <v>2</v>
      </c>
      <c r="H32" s="2">
        <v>1</v>
      </c>
      <c r="I32" s="1">
        <f t="shared" si="1"/>
        <v>53.98</v>
      </c>
      <c r="J32" s="2">
        <f t="shared" si="2"/>
        <v>1</v>
      </c>
      <c r="K32" s="19">
        <f t="shared" si="3"/>
        <v>26.99</v>
      </c>
      <c r="L32" t="s">
        <v>71</v>
      </c>
    </row>
    <row r="33" spans="1:14" x14ac:dyDescent="0.55000000000000004">
      <c r="A33" t="s">
        <v>78</v>
      </c>
      <c r="B33" t="s">
        <v>79</v>
      </c>
      <c r="C33" s="4" t="s">
        <v>77</v>
      </c>
      <c r="D33" s="2">
        <v>2</v>
      </c>
      <c r="E33" s="1">
        <v>12.49</v>
      </c>
      <c r="F33" s="1">
        <f t="shared" si="0"/>
        <v>6.2450000000000001</v>
      </c>
      <c r="G33" s="2">
        <v>3</v>
      </c>
      <c r="H33" s="2">
        <v>0</v>
      </c>
      <c r="I33" s="1">
        <f t="shared" si="1"/>
        <v>37.47</v>
      </c>
      <c r="J33" s="2">
        <f t="shared" si="2"/>
        <v>3</v>
      </c>
      <c r="K33" s="19">
        <f t="shared" si="3"/>
        <v>37.47</v>
      </c>
      <c r="L33" t="s">
        <v>80</v>
      </c>
    </row>
    <row r="34" spans="1:14" ht="28.8" x14ac:dyDescent="0.55000000000000004">
      <c r="A34" t="s">
        <v>84</v>
      </c>
      <c r="B34" t="s">
        <v>85</v>
      </c>
      <c r="C34" s="4" t="s">
        <v>120</v>
      </c>
      <c r="D34" s="2">
        <v>1</v>
      </c>
      <c r="E34" s="1">
        <v>29.89</v>
      </c>
      <c r="F34" s="1">
        <f t="shared" si="0"/>
        <v>29.89</v>
      </c>
      <c r="G34" s="2">
        <v>1</v>
      </c>
      <c r="H34" s="2">
        <v>0</v>
      </c>
      <c r="I34" s="1">
        <f t="shared" si="1"/>
        <v>29.89</v>
      </c>
      <c r="J34" s="2">
        <f>G34-H34</f>
        <v>1</v>
      </c>
      <c r="K34" s="19">
        <f t="shared" ref="K34:K39" si="4">J34*E34</f>
        <v>29.89</v>
      </c>
    </row>
    <row r="35" spans="1:14" x14ac:dyDescent="0.55000000000000004">
      <c r="A35" t="s">
        <v>135</v>
      </c>
      <c r="B35" t="s">
        <v>136</v>
      </c>
      <c r="C35" s="4" t="s">
        <v>134</v>
      </c>
      <c r="D35" s="2">
        <v>4</v>
      </c>
      <c r="E35" s="1">
        <v>6.99</v>
      </c>
      <c r="F35" s="1">
        <f t="shared" si="0"/>
        <v>1.7475000000000001</v>
      </c>
      <c r="G35" s="2">
        <v>1</v>
      </c>
      <c r="H35" s="2">
        <v>0</v>
      </c>
      <c r="I35" s="1">
        <f t="shared" si="1"/>
        <v>6.99</v>
      </c>
      <c r="J35" s="2">
        <f>G35-H35</f>
        <v>1</v>
      </c>
      <c r="K35" s="19">
        <f t="shared" si="4"/>
        <v>6.99</v>
      </c>
    </row>
    <row r="36" spans="1:14" ht="28.8" x14ac:dyDescent="0.55000000000000004">
      <c r="A36" t="s">
        <v>138</v>
      </c>
      <c r="B36" t="s">
        <v>139</v>
      </c>
      <c r="C36" s="4" t="s">
        <v>137</v>
      </c>
      <c r="D36" s="2">
        <v>60</v>
      </c>
      <c r="E36" s="1">
        <v>14.99</v>
      </c>
      <c r="F36" s="1">
        <f t="shared" si="0"/>
        <v>0.24983333333333332</v>
      </c>
      <c r="G36" s="2">
        <v>1</v>
      </c>
      <c r="H36" s="2">
        <v>0</v>
      </c>
      <c r="I36" s="1">
        <f t="shared" si="1"/>
        <v>14.99</v>
      </c>
      <c r="J36" s="2">
        <f>G36-H36</f>
        <v>1</v>
      </c>
      <c r="K36" s="19">
        <f t="shared" si="4"/>
        <v>14.99</v>
      </c>
    </row>
    <row r="37" spans="1:14" x14ac:dyDescent="0.55000000000000004">
      <c r="A37" t="s">
        <v>73</v>
      </c>
      <c r="B37" t="s">
        <v>148</v>
      </c>
      <c r="C37" s="4" t="s">
        <v>147</v>
      </c>
      <c r="D37" s="2">
        <v>1</v>
      </c>
      <c r="E37" s="1">
        <v>14.34</v>
      </c>
      <c r="F37" s="1">
        <f t="shared" si="0"/>
        <v>14.34</v>
      </c>
      <c r="G37" s="2">
        <v>3</v>
      </c>
      <c r="H37" s="2">
        <v>0</v>
      </c>
      <c r="I37" s="1">
        <f t="shared" si="1"/>
        <v>43.019999999999996</v>
      </c>
      <c r="J37" s="2">
        <f>G37-H37</f>
        <v>3</v>
      </c>
      <c r="K37" s="19">
        <f t="shared" si="4"/>
        <v>43.019999999999996</v>
      </c>
    </row>
    <row r="38" spans="1:14" x14ac:dyDescent="0.55000000000000004">
      <c r="A38" t="s">
        <v>152</v>
      </c>
      <c r="B38" t="s">
        <v>151</v>
      </c>
      <c r="C38" s="4" t="s">
        <v>149</v>
      </c>
      <c r="D38" s="2">
        <v>1</v>
      </c>
      <c r="E38" s="1">
        <v>9.91</v>
      </c>
      <c r="F38" s="1">
        <f t="shared" si="0"/>
        <v>9.91</v>
      </c>
      <c r="G38" s="2">
        <v>1</v>
      </c>
      <c r="H38" s="2">
        <v>0</v>
      </c>
      <c r="I38" s="1">
        <f t="shared" si="1"/>
        <v>9.91</v>
      </c>
      <c r="J38" s="2">
        <f>G38-H38</f>
        <v>1</v>
      </c>
      <c r="K38" s="19">
        <f t="shared" si="4"/>
        <v>9.91</v>
      </c>
      <c r="L38" t="s">
        <v>150</v>
      </c>
    </row>
    <row r="39" spans="1:14" x14ac:dyDescent="0.55000000000000004">
      <c r="A39" t="s">
        <v>129</v>
      </c>
      <c r="B39" t="s">
        <v>131</v>
      </c>
      <c r="C39" s="4" t="s">
        <v>130</v>
      </c>
      <c r="D39" s="2">
        <v>3</v>
      </c>
      <c r="E39" s="1">
        <v>13.99</v>
      </c>
      <c r="F39" s="1">
        <f t="shared" si="0"/>
        <v>4.6633333333333331</v>
      </c>
      <c r="G39" s="2">
        <v>2</v>
      </c>
      <c r="H39" s="2">
        <v>1</v>
      </c>
      <c r="I39" s="1">
        <f t="shared" si="1"/>
        <v>27.98</v>
      </c>
      <c r="J39" s="2">
        <f>G39-H39</f>
        <v>1</v>
      </c>
      <c r="K39" s="19">
        <f t="shared" si="4"/>
        <v>13.99</v>
      </c>
    </row>
    <row r="40" spans="1:14" x14ac:dyDescent="0.55000000000000004">
      <c r="D40" s="16">
        <f>SUM(D16:D39)</f>
        <v>176</v>
      </c>
      <c r="H40" s="8" t="s">
        <v>116</v>
      </c>
      <c r="I40" s="9">
        <f>SUM(I16:I39)</f>
        <v>900.41000000000008</v>
      </c>
      <c r="J40" s="8" t="s">
        <v>114</v>
      </c>
      <c r="K40" s="9">
        <f>SUM(K16:K39)</f>
        <v>620.66</v>
      </c>
      <c r="M40" s="1"/>
      <c r="N40" s="1"/>
    </row>
    <row r="41" spans="1:14" s="13" customFormat="1" ht="18.3" x14ac:dyDescent="0.7">
      <c r="A41" s="15" t="s">
        <v>103</v>
      </c>
      <c r="B41" s="6" t="s">
        <v>2</v>
      </c>
      <c r="C41" s="10" t="s">
        <v>72</v>
      </c>
      <c r="D41" s="11"/>
      <c r="E41" s="12"/>
      <c r="F41" s="12"/>
      <c r="G41" s="11"/>
      <c r="H41" s="11"/>
      <c r="I41" s="12"/>
      <c r="J41" s="11"/>
    </row>
    <row r="42" spans="1:14" x14ac:dyDescent="0.55000000000000004">
      <c r="A42" s="3" t="s">
        <v>91</v>
      </c>
      <c r="B42" s="3" t="s">
        <v>4</v>
      </c>
      <c r="C42" s="5" t="s">
        <v>5</v>
      </c>
      <c r="D42" s="8" t="s">
        <v>14</v>
      </c>
      <c r="E42" s="9" t="s">
        <v>6</v>
      </c>
      <c r="F42" s="9" t="s">
        <v>12</v>
      </c>
      <c r="G42" s="8" t="s">
        <v>19</v>
      </c>
      <c r="H42" s="8" t="s">
        <v>13</v>
      </c>
      <c r="I42" s="9" t="s">
        <v>7</v>
      </c>
      <c r="J42" s="8" t="s">
        <v>92</v>
      </c>
      <c r="K42" s="8" t="s">
        <v>22</v>
      </c>
    </row>
    <row r="43" spans="1:14" x14ac:dyDescent="0.55000000000000004">
      <c r="A43" t="s">
        <v>74</v>
      </c>
      <c r="B43" t="s">
        <v>74</v>
      </c>
      <c r="C43" s="4" t="s">
        <v>76</v>
      </c>
      <c r="D43" s="2">
        <v>1</v>
      </c>
      <c r="E43" s="1">
        <v>0.12</v>
      </c>
      <c r="F43" s="1">
        <f>E43/D43</f>
        <v>0.12</v>
      </c>
      <c r="G43" s="2">
        <v>16</v>
      </c>
      <c r="H43" s="2">
        <v>0</v>
      </c>
      <c r="I43" s="1">
        <f>G43*E43</f>
        <v>1.92</v>
      </c>
      <c r="J43" s="2">
        <f t="shared" si="2"/>
        <v>16</v>
      </c>
      <c r="K43" s="1">
        <f t="shared" ref="K43:K44" si="5">J43*E43</f>
        <v>1.92</v>
      </c>
      <c r="L43" t="s">
        <v>75</v>
      </c>
    </row>
    <row r="44" spans="1:14" x14ac:dyDescent="0.55000000000000004">
      <c r="A44" t="s">
        <v>74</v>
      </c>
      <c r="B44" t="s">
        <v>74</v>
      </c>
      <c r="C44" s="4" t="s">
        <v>90</v>
      </c>
      <c r="D44" s="2">
        <v>1</v>
      </c>
      <c r="E44" s="1">
        <v>0.12</v>
      </c>
      <c r="F44" s="1">
        <f>E44/D44</f>
        <v>0.12</v>
      </c>
      <c r="G44" s="2">
        <v>16</v>
      </c>
      <c r="H44" s="2">
        <v>0</v>
      </c>
      <c r="I44" s="1">
        <f>G44*E44</f>
        <v>1.92</v>
      </c>
      <c r="J44" s="2">
        <f t="shared" si="2"/>
        <v>16</v>
      </c>
      <c r="K44" s="1">
        <f t="shared" si="5"/>
        <v>1.92</v>
      </c>
      <c r="L44" t="s">
        <v>75</v>
      </c>
    </row>
    <row r="45" spans="1:14" x14ac:dyDescent="0.55000000000000004">
      <c r="H45" s="8" t="s">
        <v>116</v>
      </c>
      <c r="I45" s="9">
        <f>SUM(I43:I44)</f>
        <v>3.84</v>
      </c>
      <c r="J45" s="8" t="s">
        <v>114</v>
      </c>
      <c r="K45" s="9">
        <f>SUM(K43:K44)</f>
        <v>3.84</v>
      </c>
    </row>
    <row r="47" spans="1:14" s="13" customFormat="1" ht="18.3" x14ac:dyDescent="0.7">
      <c r="A47" s="6" t="s">
        <v>121</v>
      </c>
      <c r="B47" s="6" t="s">
        <v>2</v>
      </c>
      <c r="C47" s="10" t="s">
        <v>122</v>
      </c>
      <c r="D47" s="11"/>
      <c r="E47" s="12"/>
      <c r="F47" s="12"/>
      <c r="G47" s="11"/>
      <c r="H47" s="11"/>
      <c r="I47" s="12"/>
      <c r="J47" s="11"/>
      <c r="K47" s="12"/>
    </row>
    <row r="48" spans="1:14" x14ac:dyDescent="0.55000000000000004">
      <c r="A48" s="3" t="s">
        <v>91</v>
      </c>
      <c r="B48" s="3" t="s">
        <v>4</v>
      </c>
      <c r="C48" s="5" t="s">
        <v>5</v>
      </c>
      <c r="D48" s="8" t="s">
        <v>14</v>
      </c>
      <c r="E48" s="9" t="s">
        <v>6</v>
      </c>
      <c r="F48" s="9" t="s">
        <v>12</v>
      </c>
      <c r="G48" s="8" t="s">
        <v>19</v>
      </c>
      <c r="H48" s="8" t="s">
        <v>13</v>
      </c>
      <c r="I48" s="9" t="s">
        <v>7</v>
      </c>
      <c r="J48" s="8" t="s">
        <v>92</v>
      </c>
      <c r="K48" s="8" t="s">
        <v>22</v>
      </c>
    </row>
    <row r="49" spans="1:11" x14ac:dyDescent="0.55000000000000004">
      <c r="A49" t="s">
        <v>82</v>
      </c>
      <c r="B49" t="s">
        <v>82</v>
      </c>
      <c r="C49" s="4" t="s">
        <v>86</v>
      </c>
      <c r="D49" s="2">
        <v>1</v>
      </c>
      <c r="E49" s="1">
        <v>0</v>
      </c>
      <c r="F49" s="1">
        <f>E49/D49</f>
        <v>0</v>
      </c>
      <c r="G49" s="2">
        <v>1</v>
      </c>
      <c r="H49" s="2">
        <v>0</v>
      </c>
      <c r="I49" s="1">
        <f>G49*E49</f>
        <v>0</v>
      </c>
      <c r="J49" s="2">
        <f>G49-H49</f>
        <v>1</v>
      </c>
      <c r="K49" s="1">
        <f t="shared" ref="K49" si="6">J49*E49</f>
        <v>0</v>
      </c>
    </row>
    <row r="50" spans="1:11" x14ac:dyDescent="0.55000000000000004">
      <c r="A50" t="s">
        <v>82</v>
      </c>
      <c r="B50" t="s">
        <v>82</v>
      </c>
      <c r="C50" s="4" t="s">
        <v>87</v>
      </c>
      <c r="D50" s="2">
        <v>1</v>
      </c>
      <c r="E50" s="1">
        <v>0</v>
      </c>
      <c r="F50" s="1">
        <f>E50/D50</f>
        <v>0</v>
      </c>
      <c r="G50" s="2">
        <v>1</v>
      </c>
      <c r="H50" s="2">
        <v>0</v>
      </c>
      <c r="I50" s="1">
        <f>G50*E50</f>
        <v>0</v>
      </c>
      <c r="J50" s="2">
        <f>G50-H50</f>
        <v>1</v>
      </c>
      <c r="K50" s="1">
        <f t="shared" ref="K50" si="7">J50*E50</f>
        <v>0</v>
      </c>
    </row>
    <row r="51" spans="1:11" x14ac:dyDescent="0.55000000000000004">
      <c r="A51" t="s">
        <v>82</v>
      </c>
      <c r="B51" t="s">
        <v>82</v>
      </c>
      <c r="C51" s="4" t="s">
        <v>88</v>
      </c>
      <c r="D51" s="2">
        <v>1</v>
      </c>
      <c r="E51" s="1">
        <v>0</v>
      </c>
      <c r="F51" s="1">
        <f>E51/D51</f>
        <v>0</v>
      </c>
      <c r="G51" s="2">
        <v>1</v>
      </c>
      <c r="H51" s="2">
        <v>0</v>
      </c>
      <c r="I51" s="1">
        <f>G51*E51</f>
        <v>0</v>
      </c>
      <c r="J51" s="2">
        <f>G51-H51</f>
        <v>1</v>
      </c>
      <c r="K51" s="1">
        <f t="shared" ref="K51" si="8">J51*E51</f>
        <v>0</v>
      </c>
    </row>
    <row r="52" spans="1:11" x14ac:dyDescent="0.55000000000000004">
      <c r="A52" t="s">
        <v>82</v>
      </c>
      <c r="B52" t="s">
        <v>82</v>
      </c>
      <c r="C52" s="4" t="s">
        <v>89</v>
      </c>
      <c r="D52" s="2">
        <v>1</v>
      </c>
      <c r="E52" s="1">
        <v>0</v>
      </c>
      <c r="F52" s="1">
        <f>E52/D52</f>
        <v>0</v>
      </c>
      <c r="G52" s="2">
        <v>1</v>
      </c>
      <c r="H52" s="2">
        <v>0</v>
      </c>
      <c r="I52" s="1">
        <f>G52*E52</f>
        <v>0</v>
      </c>
      <c r="J52" s="2">
        <f>G52-H52</f>
        <v>1</v>
      </c>
      <c r="K52" s="1">
        <f t="shared" ref="K52" si="9">J52*E52</f>
        <v>0</v>
      </c>
    </row>
    <row r="53" spans="1:11" x14ac:dyDescent="0.55000000000000004">
      <c r="H53" s="8" t="s">
        <v>116</v>
      </c>
      <c r="I53" s="9">
        <f>SUM(I49:I52)</f>
        <v>0</v>
      </c>
      <c r="J53" s="8" t="s">
        <v>114</v>
      </c>
      <c r="K53" s="9">
        <f>SUM(K49:K52)</f>
        <v>0</v>
      </c>
    </row>
    <row r="54" spans="1:11" x14ac:dyDescent="0.55000000000000004">
      <c r="B54" s="3"/>
      <c r="C54" s="5"/>
    </row>
    <row r="55" spans="1:11" s="13" customFormat="1" ht="18.3" x14ac:dyDescent="0.7">
      <c r="A55" s="6" t="s">
        <v>38</v>
      </c>
      <c r="B55" s="6" t="s">
        <v>2</v>
      </c>
      <c r="C55" s="10" t="s">
        <v>3</v>
      </c>
      <c r="D55" s="11"/>
      <c r="E55" s="12"/>
      <c r="F55" s="12"/>
      <c r="G55" s="11"/>
      <c r="H55" s="11"/>
      <c r="I55" s="12"/>
      <c r="J55" s="11"/>
    </row>
    <row r="56" spans="1:11" x14ac:dyDescent="0.55000000000000004">
      <c r="A56" s="3" t="s">
        <v>91</v>
      </c>
      <c r="B56" s="3" t="s">
        <v>4</v>
      </c>
      <c r="C56" s="5" t="s">
        <v>5</v>
      </c>
      <c r="D56" s="8" t="s">
        <v>14</v>
      </c>
      <c r="E56" s="9" t="s">
        <v>6</v>
      </c>
      <c r="F56" s="9" t="s">
        <v>12</v>
      </c>
      <c r="G56" s="8" t="s">
        <v>19</v>
      </c>
      <c r="H56" s="8" t="s">
        <v>13</v>
      </c>
      <c r="I56" s="9" t="s">
        <v>7</v>
      </c>
      <c r="J56" s="8" t="s">
        <v>92</v>
      </c>
      <c r="K56" s="8" t="s">
        <v>22</v>
      </c>
    </row>
    <row r="57" spans="1:11" x14ac:dyDescent="0.55000000000000004">
      <c r="A57" t="s">
        <v>36</v>
      </c>
      <c r="B57" t="s">
        <v>37</v>
      </c>
      <c r="C57" s="4" t="s">
        <v>117</v>
      </c>
      <c r="D57" s="2">
        <v>1</v>
      </c>
      <c r="E57" s="1">
        <v>14.99</v>
      </c>
      <c r="F57" s="1">
        <f>E57/D57</f>
        <v>14.99</v>
      </c>
      <c r="G57" s="2">
        <v>1</v>
      </c>
      <c r="H57" s="2">
        <v>1</v>
      </c>
      <c r="I57" s="1">
        <f>G57*E57</f>
        <v>14.99</v>
      </c>
      <c r="J57" s="2">
        <f t="shared" si="2"/>
        <v>0</v>
      </c>
      <c r="K57" s="1">
        <f t="shared" ref="K57:K60" si="10">J57*E57</f>
        <v>0</v>
      </c>
    </row>
    <row r="58" spans="1:11" x14ac:dyDescent="0.55000000000000004">
      <c r="A58" t="s">
        <v>40</v>
      </c>
      <c r="B58" t="s">
        <v>42</v>
      </c>
      <c r="C58" s="4" t="s">
        <v>41</v>
      </c>
      <c r="D58" s="2">
        <v>1</v>
      </c>
      <c r="E58" s="1">
        <v>11.99</v>
      </c>
      <c r="F58" s="1">
        <f>E58/D58</f>
        <v>11.99</v>
      </c>
      <c r="G58" s="2">
        <v>1</v>
      </c>
      <c r="H58" s="2">
        <v>1</v>
      </c>
      <c r="I58" s="1">
        <f>G58*E58</f>
        <v>11.99</v>
      </c>
      <c r="J58" s="2">
        <f t="shared" si="2"/>
        <v>0</v>
      </c>
      <c r="K58" s="1">
        <f t="shared" si="10"/>
        <v>0</v>
      </c>
    </row>
    <row r="59" spans="1:11" x14ac:dyDescent="0.55000000000000004">
      <c r="A59" t="s">
        <v>46</v>
      </c>
      <c r="B59" t="s">
        <v>48</v>
      </c>
      <c r="C59" s="4" t="s">
        <v>47</v>
      </c>
      <c r="D59" s="2">
        <v>2</v>
      </c>
      <c r="E59" s="1">
        <v>9.99</v>
      </c>
      <c r="F59" s="1">
        <f>E59/D59</f>
        <v>4.9950000000000001</v>
      </c>
      <c r="G59" s="2">
        <v>2</v>
      </c>
      <c r="H59" s="2">
        <v>2</v>
      </c>
      <c r="I59" s="1">
        <f>G59*E59</f>
        <v>19.98</v>
      </c>
      <c r="J59" s="2">
        <f t="shared" si="2"/>
        <v>0</v>
      </c>
      <c r="K59" s="1">
        <f t="shared" si="10"/>
        <v>0</v>
      </c>
    </row>
    <row r="60" spans="1:11" x14ac:dyDescent="0.55000000000000004">
      <c r="A60" t="s">
        <v>54</v>
      </c>
      <c r="B60" t="s">
        <v>56</v>
      </c>
      <c r="C60" s="4" t="s">
        <v>55</v>
      </c>
      <c r="D60" s="2">
        <v>1</v>
      </c>
      <c r="E60" s="1">
        <v>10.99</v>
      </c>
      <c r="F60" s="1">
        <f>E60/D60</f>
        <v>10.99</v>
      </c>
      <c r="G60" s="2">
        <v>1</v>
      </c>
      <c r="H60" s="2">
        <v>1</v>
      </c>
      <c r="I60" s="1">
        <f>G60*E60</f>
        <v>10.99</v>
      </c>
      <c r="J60" s="2">
        <f t="shared" si="2"/>
        <v>0</v>
      </c>
      <c r="K60" s="1">
        <f t="shared" si="10"/>
        <v>0</v>
      </c>
    </row>
    <row r="61" spans="1:11" x14ac:dyDescent="0.55000000000000004">
      <c r="H61" s="8" t="s">
        <v>116</v>
      </c>
      <c r="I61" s="9">
        <f>SUM(I57:I60)</f>
        <v>57.95</v>
      </c>
      <c r="J61" s="8" t="s">
        <v>114</v>
      </c>
      <c r="K61" s="9">
        <f>SUM(K57:K60)</f>
        <v>0</v>
      </c>
    </row>
    <row r="62" spans="1:11" s="13" customFormat="1" ht="18.3" x14ac:dyDescent="0.7">
      <c r="A62" s="6" t="s">
        <v>104</v>
      </c>
      <c r="B62" s="6" t="s">
        <v>2</v>
      </c>
      <c r="C62" s="10" t="s">
        <v>3</v>
      </c>
      <c r="D62" s="11"/>
      <c r="E62" s="12"/>
      <c r="F62" s="12"/>
      <c r="G62" s="11"/>
      <c r="H62" s="11"/>
      <c r="I62" s="12"/>
      <c r="J62" s="11"/>
    </row>
    <row r="63" spans="1:11" x14ac:dyDescent="0.55000000000000004">
      <c r="A63" s="3" t="s">
        <v>91</v>
      </c>
      <c r="B63" s="3" t="s">
        <v>4</v>
      </c>
      <c r="C63" s="5" t="s">
        <v>5</v>
      </c>
      <c r="D63" s="8" t="s">
        <v>14</v>
      </c>
      <c r="E63" s="9" t="s">
        <v>6</v>
      </c>
      <c r="F63" s="9" t="s">
        <v>12</v>
      </c>
      <c r="G63" s="8" t="s">
        <v>19</v>
      </c>
      <c r="H63" s="8" t="s">
        <v>13</v>
      </c>
      <c r="I63" s="9" t="s">
        <v>7</v>
      </c>
      <c r="J63" s="8" t="s">
        <v>92</v>
      </c>
      <c r="K63" s="8" t="s">
        <v>22</v>
      </c>
    </row>
    <row r="64" spans="1:11" ht="28.8" x14ac:dyDescent="0.55000000000000004">
      <c r="A64" t="s">
        <v>107</v>
      </c>
      <c r="B64" t="s">
        <v>106</v>
      </c>
      <c r="C64" s="4" t="s">
        <v>105</v>
      </c>
      <c r="D64" s="2">
        <v>1</v>
      </c>
      <c r="E64" s="1">
        <v>31.2</v>
      </c>
      <c r="F64" s="1">
        <f>E64/D64</f>
        <v>31.2</v>
      </c>
      <c r="G64" s="2">
        <v>1</v>
      </c>
      <c r="H64" s="2">
        <v>0</v>
      </c>
      <c r="I64" s="1">
        <f>G64*E64</f>
        <v>31.2</v>
      </c>
      <c r="J64" s="2">
        <v>1</v>
      </c>
      <c r="K64" s="19">
        <f t="shared" ref="K64:K66" si="11">J64*E64</f>
        <v>31.2</v>
      </c>
    </row>
    <row r="65" spans="1:12" ht="28.8" x14ac:dyDescent="0.55000000000000004">
      <c r="A65" t="s">
        <v>110</v>
      </c>
      <c r="B65" t="s">
        <v>109</v>
      </c>
      <c r="C65" s="4" t="s">
        <v>108</v>
      </c>
      <c r="D65" s="2">
        <v>2</v>
      </c>
      <c r="E65" s="1">
        <v>14.66</v>
      </c>
      <c r="F65" s="1">
        <f>E65/D65</f>
        <v>7.33</v>
      </c>
      <c r="G65" s="2">
        <v>1</v>
      </c>
      <c r="H65" s="2">
        <v>0</v>
      </c>
      <c r="I65" s="1">
        <f>G65*E65</f>
        <v>14.66</v>
      </c>
      <c r="J65" s="2">
        <v>1</v>
      </c>
      <c r="K65" s="19">
        <f t="shared" si="11"/>
        <v>14.66</v>
      </c>
    </row>
    <row r="66" spans="1:12" ht="28.8" x14ac:dyDescent="0.55000000000000004">
      <c r="A66" t="s">
        <v>113</v>
      </c>
      <c r="B66" t="s">
        <v>112</v>
      </c>
      <c r="C66" s="4" t="s">
        <v>111</v>
      </c>
      <c r="D66" s="2">
        <v>1</v>
      </c>
      <c r="E66" s="1">
        <v>64.989999999999995</v>
      </c>
      <c r="F66" s="1">
        <f>E66/D66</f>
        <v>64.989999999999995</v>
      </c>
      <c r="G66" s="2">
        <v>1</v>
      </c>
      <c r="H66" s="2">
        <v>0</v>
      </c>
      <c r="I66" s="1">
        <f>G66*E66</f>
        <v>64.989999999999995</v>
      </c>
      <c r="J66" s="2">
        <v>1</v>
      </c>
      <c r="K66" s="19">
        <f t="shared" si="11"/>
        <v>64.989999999999995</v>
      </c>
    </row>
    <row r="67" spans="1:12" x14ac:dyDescent="0.55000000000000004">
      <c r="H67" s="8" t="s">
        <v>115</v>
      </c>
      <c r="I67" s="9">
        <f>SUM(I64:I66)</f>
        <v>110.85</v>
      </c>
      <c r="J67" s="8" t="s">
        <v>114</v>
      </c>
      <c r="K67" s="9">
        <f>SUM(K64:K66)</f>
        <v>110.85</v>
      </c>
    </row>
    <row r="68" spans="1:12" s="13" customFormat="1" ht="18.3" x14ac:dyDescent="0.7">
      <c r="A68" s="6" t="s">
        <v>121</v>
      </c>
      <c r="B68" s="6" t="s">
        <v>2</v>
      </c>
      <c r="C68" s="10" t="s">
        <v>141</v>
      </c>
      <c r="D68" s="11"/>
      <c r="E68" s="12"/>
      <c r="F68" s="12"/>
      <c r="G68" s="11"/>
      <c r="H68" s="11"/>
      <c r="I68" s="12"/>
      <c r="J68" s="11"/>
      <c r="K68" s="12"/>
    </row>
    <row r="69" spans="1:12" x14ac:dyDescent="0.55000000000000004">
      <c r="A69" s="3" t="s">
        <v>91</v>
      </c>
      <c r="B69" s="3" t="s">
        <v>4</v>
      </c>
      <c r="C69" s="5" t="s">
        <v>5</v>
      </c>
      <c r="D69" s="8" t="s">
        <v>14</v>
      </c>
      <c r="E69" s="9" t="s">
        <v>6</v>
      </c>
      <c r="F69" s="9" t="s">
        <v>12</v>
      </c>
      <c r="G69" s="8" t="s">
        <v>19</v>
      </c>
      <c r="H69" s="8" t="s">
        <v>13</v>
      </c>
      <c r="I69" s="9" t="s">
        <v>7</v>
      </c>
      <c r="J69" s="8" t="s">
        <v>92</v>
      </c>
      <c r="K69" s="8" t="s">
        <v>22</v>
      </c>
    </row>
    <row r="70" spans="1:12" x14ac:dyDescent="0.55000000000000004">
      <c r="A70" s="17" t="s">
        <v>141</v>
      </c>
      <c r="B70" s="17" t="s">
        <v>144</v>
      </c>
      <c r="C70" s="18" t="s">
        <v>142</v>
      </c>
      <c r="D70" s="2">
        <v>5</v>
      </c>
      <c r="E70" s="1">
        <v>39.94</v>
      </c>
      <c r="F70" s="1">
        <f>E70/D70</f>
        <v>7.9879999999999995</v>
      </c>
      <c r="G70" s="2">
        <v>1</v>
      </c>
      <c r="H70" s="2">
        <v>1</v>
      </c>
      <c r="I70" s="1">
        <f>G70*E70</f>
        <v>39.94</v>
      </c>
      <c r="J70" s="2">
        <f>G70-H70</f>
        <v>0</v>
      </c>
      <c r="K70" s="1">
        <f t="shared" ref="K70" si="12">J70*E70</f>
        <v>0</v>
      </c>
      <c r="L70" t="s">
        <v>143</v>
      </c>
    </row>
    <row r="71" spans="1:12" x14ac:dyDescent="0.55000000000000004">
      <c r="H71" s="8" t="s">
        <v>115</v>
      </c>
      <c r="I71" s="9">
        <f>SUM(I70)</f>
        <v>39.94</v>
      </c>
      <c r="J71" s="8" t="s">
        <v>114</v>
      </c>
      <c r="K71" s="9">
        <f>SUM(K70)</f>
        <v>0</v>
      </c>
    </row>
    <row r="72" spans="1:12" s="13" customFormat="1" ht="18.3" x14ac:dyDescent="0.7">
      <c r="A72" s="6" t="s">
        <v>133</v>
      </c>
      <c r="C72" s="14"/>
      <c r="D72" s="11"/>
      <c r="E72" s="12"/>
      <c r="F72" s="12"/>
      <c r="G72" s="11"/>
      <c r="H72" s="11"/>
      <c r="I72" s="12"/>
      <c r="J72" s="11"/>
    </row>
    <row r="73" spans="1:12" x14ac:dyDescent="0.55000000000000004">
      <c r="A73" s="3" t="s">
        <v>91</v>
      </c>
      <c r="B73" s="3" t="s">
        <v>4</v>
      </c>
      <c r="C73" s="5" t="s">
        <v>5</v>
      </c>
      <c r="D73" s="8" t="s">
        <v>14</v>
      </c>
      <c r="E73" s="9" t="s">
        <v>6</v>
      </c>
      <c r="F73" s="9" t="s">
        <v>12</v>
      </c>
      <c r="G73" s="8" t="s">
        <v>19</v>
      </c>
      <c r="H73" s="8" t="s">
        <v>13</v>
      </c>
      <c r="I73" s="9" t="s">
        <v>7</v>
      </c>
      <c r="J73" s="8" t="s">
        <v>92</v>
      </c>
      <c r="K73" s="8" t="s">
        <v>22</v>
      </c>
    </row>
    <row r="74" spans="1:12" x14ac:dyDescent="0.55000000000000004">
      <c r="A74" t="s">
        <v>82</v>
      </c>
      <c r="B74" t="s">
        <v>82</v>
      </c>
      <c r="C74" s="4" t="s">
        <v>81</v>
      </c>
      <c r="D74" s="2">
        <v>1</v>
      </c>
      <c r="E74" s="1">
        <v>0</v>
      </c>
      <c r="F74" s="1">
        <f>E74/D74</f>
        <v>0</v>
      </c>
      <c r="G74" s="2">
        <v>7</v>
      </c>
      <c r="H74" s="2">
        <v>3</v>
      </c>
      <c r="I74" s="1">
        <f>G74*E74</f>
        <v>0</v>
      </c>
      <c r="J74" s="2">
        <f>G74-H74</f>
        <v>4</v>
      </c>
      <c r="K74" s="1">
        <f t="shared" ref="K74" si="13">J74*E74</f>
        <v>0</v>
      </c>
    </row>
    <row r="75" spans="1:12" x14ac:dyDescent="0.55000000000000004">
      <c r="A75" t="s">
        <v>82</v>
      </c>
      <c r="B75" t="s">
        <v>82</v>
      </c>
      <c r="C75" s="4" t="s">
        <v>83</v>
      </c>
      <c r="D75" s="2">
        <v>1</v>
      </c>
      <c r="E75" s="1">
        <v>0</v>
      </c>
      <c r="F75" s="1">
        <f>E75/D75</f>
        <v>0</v>
      </c>
      <c r="G75" s="2">
        <v>14</v>
      </c>
      <c r="H75" s="2">
        <v>4</v>
      </c>
      <c r="I75" s="1">
        <f>G75*E75</f>
        <v>0</v>
      </c>
      <c r="J75" s="2">
        <f>G75-H75</f>
        <v>10</v>
      </c>
      <c r="K75" s="1">
        <f t="shared" ref="K75:K76" si="14">J75*E75</f>
        <v>0</v>
      </c>
      <c r="L75" t="s">
        <v>101</v>
      </c>
    </row>
    <row r="76" spans="1:12" x14ac:dyDescent="0.55000000000000004">
      <c r="A76" t="s">
        <v>99</v>
      </c>
      <c r="B76" t="s">
        <v>82</v>
      </c>
      <c r="C76" s="4" t="s">
        <v>98</v>
      </c>
      <c r="D76" s="2">
        <v>1</v>
      </c>
      <c r="E76" s="1">
        <v>0</v>
      </c>
      <c r="F76" s="1">
        <f>E76/D76</f>
        <v>0</v>
      </c>
      <c r="G76" s="2">
        <v>24</v>
      </c>
      <c r="H76" s="2">
        <v>6</v>
      </c>
      <c r="I76" s="1">
        <f>G76*E76</f>
        <v>0</v>
      </c>
      <c r="J76" s="2">
        <f>G76-H76</f>
        <v>18</v>
      </c>
      <c r="K76" s="1">
        <f t="shared" si="14"/>
        <v>0</v>
      </c>
      <c r="L76" t="s">
        <v>100</v>
      </c>
    </row>
    <row r="77" spans="1:12" x14ac:dyDescent="0.55000000000000004">
      <c r="A77" t="s">
        <v>82</v>
      </c>
      <c r="B77" t="s">
        <v>82</v>
      </c>
      <c r="C77" s="4" t="s">
        <v>123</v>
      </c>
      <c r="D77" s="2">
        <v>1</v>
      </c>
      <c r="E77" s="1">
        <v>0</v>
      </c>
      <c r="F77" s="1">
        <f>E77/D77</f>
        <v>0</v>
      </c>
      <c r="G77" s="2">
        <v>7</v>
      </c>
      <c r="H77" s="2">
        <v>0</v>
      </c>
      <c r="I77" s="1">
        <f>G77*E77</f>
        <v>0</v>
      </c>
      <c r="J77" s="2">
        <f>G77-H77</f>
        <v>7</v>
      </c>
      <c r="K77" s="1">
        <f t="shared" ref="K77:K83" si="15">J77*E77</f>
        <v>0</v>
      </c>
      <c r="L77" t="s">
        <v>125</v>
      </c>
    </row>
    <row r="78" spans="1:12" x14ac:dyDescent="0.55000000000000004">
      <c r="A78" t="s">
        <v>82</v>
      </c>
      <c r="B78" t="s">
        <v>82</v>
      </c>
      <c r="C78" s="4" t="s">
        <v>124</v>
      </c>
      <c r="D78" s="2">
        <v>1</v>
      </c>
      <c r="E78" s="1">
        <v>0</v>
      </c>
      <c r="F78" s="1">
        <f>E78/D78</f>
        <v>0</v>
      </c>
      <c r="G78" s="2">
        <v>4</v>
      </c>
      <c r="H78" s="2">
        <v>0</v>
      </c>
      <c r="I78" s="1">
        <f>G78*E78</f>
        <v>0</v>
      </c>
      <c r="J78" s="2">
        <f>G78-H78</f>
        <v>4</v>
      </c>
      <c r="K78" s="1">
        <f t="shared" si="15"/>
        <v>0</v>
      </c>
      <c r="L78" t="s">
        <v>126</v>
      </c>
    </row>
    <row r="79" spans="1:12" x14ac:dyDescent="0.55000000000000004">
      <c r="A79" t="s">
        <v>82</v>
      </c>
      <c r="B79" t="s">
        <v>82</v>
      </c>
      <c r="C79" s="4" t="s">
        <v>127</v>
      </c>
      <c r="D79" s="2">
        <v>1</v>
      </c>
      <c r="E79" s="1">
        <v>0</v>
      </c>
      <c r="F79" s="1">
        <f>E79/D79</f>
        <v>0</v>
      </c>
      <c r="G79" s="2">
        <v>8</v>
      </c>
      <c r="H79" s="2">
        <v>2</v>
      </c>
      <c r="I79" s="1">
        <f>G79*E79</f>
        <v>0</v>
      </c>
      <c r="J79" s="2">
        <f>G79-H79</f>
        <v>6</v>
      </c>
      <c r="K79" s="1">
        <f t="shared" si="15"/>
        <v>0</v>
      </c>
      <c r="L79" t="s">
        <v>128</v>
      </c>
    </row>
    <row r="80" spans="1:12" x14ac:dyDescent="0.55000000000000004">
      <c r="A80" t="s">
        <v>82</v>
      </c>
      <c r="B80" t="s">
        <v>82</v>
      </c>
      <c r="C80" s="4" t="s">
        <v>132</v>
      </c>
      <c r="D80" s="2">
        <v>1</v>
      </c>
      <c r="E80" s="1">
        <v>0</v>
      </c>
      <c r="F80" s="1">
        <f>E80/D80</f>
        <v>0</v>
      </c>
      <c r="G80" s="2">
        <v>5</v>
      </c>
      <c r="H80" s="2">
        <v>1</v>
      </c>
      <c r="I80" s="1">
        <f>G80*E80</f>
        <v>0</v>
      </c>
      <c r="J80" s="2">
        <f>G80-H80</f>
        <v>4</v>
      </c>
      <c r="K80" s="1">
        <f t="shared" si="15"/>
        <v>0</v>
      </c>
    </row>
    <row r="81" spans="1:12" x14ac:dyDescent="0.55000000000000004">
      <c r="A81" t="s">
        <v>82</v>
      </c>
      <c r="B81" t="s">
        <v>82</v>
      </c>
      <c r="C81" s="4" t="s">
        <v>140</v>
      </c>
      <c r="D81" s="2">
        <v>1</v>
      </c>
      <c r="E81" s="1">
        <v>0</v>
      </c>
      <c r="F81" s="1">
        <f>E81/D81</f>
        <v>0</v>
      </c>
      <c r="G81" s="2">
        <v>1</v>
      </c>
      <c r="H81" s="2">
        <v>0</v>
      </c>
      <c r="I81" s="1">
        <f>G81*E81</f>
        <v>0</v>
      </c>
      <c r="J81" s="2">
        <f>G81-H81</f>
        <v>1</v>
      </c>
      <c r="K81" s="1">
        <f t="shared" si="15"/>
        <v>0</v>
      </c>
    </row>
    <row r="82" spans="1:12" x14ac:dyDescent="0.55000000000000004">
      <c r="A82" t="s">
        <v>82</v>
      </c>
      <c r="B82" t="s">
        <v>82</v>
      </c>
      <c r="C82" s="4" t="s">
        <v>162</v>
      </c>
      <c r="D82" s="2">
        <v>1</v>
      </c>
      <c r="E82" s="1">
        <v>0</v>
      </c>
      <c r="F82" s="1">
        <v>0</v>
      </c>
      <c r="G82" s="2">
        <v>24</v>
      </c>
      <c r="H82" s="2">
        <v>6</v>
      </c>
      <c r="I82" s="1">
        <f>G82*E82</f>
        <v>0</v>
      </c>
      <c r="J82" s="2">
        <f>G82-H82</f>
        <v>18</v>
      </c>
      <c r="K82" s="1">
        <f t="shared" si="15"/>
        <v>0</v>
      </c>
    </row>
    <row r="83" spans="1:12" x14ac:dyDescent="0.55000000000000004">
      <c r="A83" t="s">
        <v>157</v>
      </c>
      <c r="B83" t="s">
        <v>82</v>
      </c>
      <c r="C83" s="4" t="s">
        <v>158</v>
      </c>
      <c r="D83" s="2">
        <v>1</v>
      </c>
      <c r="E83" s="1">
        <v>0</v>
      </c>
      <c r="F83" s="1">
        <f>E83/D83</f>
        <v>0</v>
      </c>
      <c r="G83" s="2">
        <v>6</v>
      </c>
      <c r="H83" s="2">
        <v>2</v>
      </c>
      <c r="I83" s="1">
        <f>G83*E83</f>
        <v>0</v>
      </c>
      <c r="J83" s="2">
        <f>G83-H83</f>
        <v>4</v>
      </c>
      <c r="K83" s="1">
        <f t="shared" si="15"/>
        <v>0</v>
      </c>
      <c r="L83" t="s">
        <v>163</v>
      </c>
    </row>
    <row r="84" spans="1:12" x14ac:dyDescent="0.55000000000000004">
      <c r="H84" s="8" t="s">
        <v>116</v>
      </c>
      <c r="I84" s="9">
        <f>SUM(I74:I83)</f>
        <v>0</v>
      </c>
      <c r="J84" s="8" t="s">
        <v>114</v>
      </c>
      <c r="K84" s="9">
        <f>SUM(K74:K83)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Lazuline</dc:creator>
  <cp:lastModifiedBy>Lazuline</cp:lastModifiedBy>
  <dcterms:created xsi:type="dcterms:W3CDTF">2023-08-07T19:29:56Z</dcterms:created>
  <dcterms:modified xsi:type="dcterms:W3CDTF">2023-08-08T17:11:45Z</dcterms:modified>
</cp:coreProperties>
</file>