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<sst xmlns="http://schemas.openxmlformats.org/spreadsheetml/2006/main" count="1032" uniqueCount="464">
  <si>
    <t>File opened</t>
  </si>
  <si>
    <t>2023-09-22 14:12:54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</si>
  <si>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</si>
  <si>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</si>
  <si>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</si>
  <si>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</si>
  <si>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</si>
  <si>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</si>
  <si>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</si>
  <si>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</si>
  <si>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</si>
  <si>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</si>
  <si>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</si>
  <si>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</si>
  <si>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</si>
  <si>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</si>
  <si>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</si>
  <si>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</si>
  <si>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</si>
  <si>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</si>
  <si>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</si>
  <si>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</si>
  <si>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</si>
  <si>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</si>
  <si>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</si>
  <si>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</si>
  <si>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</si>
  <si>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14:12:54</t>
  </si>
  <si>
    <t>Stability Definition:	F (FlrLS): Slp&lt;5 Per=15	gsw (GasEx): Slp&lt;0.05 Per=15	A (GasEx): Slp&lt;0.3 Per=15</t>
  </si>
  <si>
    <t>14:17:22</t>
  </si>
  <si>
    <t>CA-R1175</t>
  </si>
  <si>
    <t>14:17:24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</si>
  <si>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</si>
  <si>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</si>
  <si>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</si>
  <si>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</si>
  <si>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</si>
  <si>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</si>
  <si>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</si>
  <si>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</si>
  <si>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</si>
  <si>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</si>
  <si>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</si>
  <si>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</si>
  <si>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</si>
  <si>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</si>
  <si>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</si>
  <si>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</si>
  <si>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</si>
  <si>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</si>
  <si>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</si>
  <si>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</si>
  <si>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</si>
  <si>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</si>
  <si>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</si>
  <si>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</si>
  <si>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</si>
  <si>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</si>
  <si>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</si>
  <si>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</si>
  <si>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</si>
  <si>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</si>
  <si>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</si>
  <si>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</si>
  <si>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</si>
  <si>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</si>
  <si>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</si>
  <si>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</si>
  <si>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</si>
  <si>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</si>
  <si>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</si>
  <si>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</si>
  <si>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</si>
  <si>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</si>
  <si>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</si>
  <si>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</si>
  <si>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</si>
  <si>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</si>
  <si>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</si>
  <si>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</si>
  <si>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</si>
  <si>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</si>
  <si>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</si>
  <si>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</si>
  <si>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</si>
  <si>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</si>
  <si>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</si>
  <si>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</si>
  <si>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</si>
  <si>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</si>
  <si>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</si>
  <si>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</si>
  <si>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</si>
  <si>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</si>
  <si>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</si>
  <si>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</si>
  <si>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</si>
  <si>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</si>
  <si>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</si>
  <si>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</si>
  <si>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</si>
  <si>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</si>
  <si>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</si>
  <si>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</si>
  <si>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</si>
  <si>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</si>
  <si>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</si>
  <si>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</si>
  <si>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</si>
  <si>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</si>
  <si>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</si>
  <si>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</si>
  <si>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</si>
  <si>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</si>
  <si>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</si>
  <si>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</si>
  <si>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</si>
  <si>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</si>
  <si>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</si>
  <si>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</si>
  <si>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</si>
  <si>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</si>
  <si>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</si>
  <si>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</si>
  <si>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</si>
  <si>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</si>
  <si>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</si>
  <si>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</si>
  <si>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</si>
  <si>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</si>
  <si>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</si>
  <si>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</si>
  <si>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</si>
  <si>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</si>
  <si>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</si>
  <si>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</si>
  <si>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</si>
  <si>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</si>
  <si>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</si>
  <si>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</si>
  <si>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</si>
  <si>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</si>
  <si>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</si>
  <si>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</si>
  <si>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</si>
  <si>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</si>
  <si>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</si>
  <si>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</si>
  <si>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</si>
  <si>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</si>
  <si>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</si>
  <si>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</si>
  <si>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</si>
  <si>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</si>
  <si>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</si>
  <si>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</si>
  <si>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</si>
  <si>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</si>
  <si>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</si>
  <si>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</si>
  <si>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</si>
  <si>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</si>
  <si>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</si>
  <si>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</si>
  <si>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</si>
  <si>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</si>
  <si>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</si>
  <si>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</si>
  <si>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</si>
  <si>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</si>
  <si>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</si>
  <si>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</si>
  <si>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</si>
  <si>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</si>
  <si>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</si>
  <si>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</si>
  <si>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</si>
  <si>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</si>
  <si>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</si>
  <si>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</si>
  <si>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</si>
  <si>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</si>
  <si>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</si>
  <si>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</si>
  <si>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</si>
  <si>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</si>
  <si>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</si>
  <si>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</si>
  <si>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</si>
  <si>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</si>
  <si>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</si>
  <si>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</si>
  <si>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</si>
  <si>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</si>
  <si>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</si>
  <si>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</si>
  <si>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</si>
  <si>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</si>
  <si>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</si>
  <si>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</si>
  <si>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</si>
  <si>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</si>
  <si>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</si>
  <si>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</si>
  <si>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</si>
  <si>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</si>
  <si>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</si>
  <si>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</si>
  <si>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</si>
  <si>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</si>
  <si>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</si>
  <si>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</si>
  <si>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</si>
  <si>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</si>
  <si>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</si>
  <si>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</si>
  <si>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</si>
  <si>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</si>
  <si>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</si>
  <si>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</si>
  <si>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</si>
  <si>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</si>
  <si>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</si>
  <si>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</si>
  <si>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</si>
  <si>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</si>
  <si>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</si>
  <si>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</si>
  <si>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</si>
  <si>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</si>
  <si>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</si>
  <si>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</si>
  <si>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</si>
  <si>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</si>
  <si>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</si>
  <si>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</si>
  <si>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</si>
  <si>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</si>
  <si>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</si>
  <si>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</si>
  <si>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</si>
  <si>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</si>
  <si>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</si>
  <si>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</si>
  <si>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</si>
  <si>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</si>
  <si>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</si>
  <si>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</si>
  <si>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</si>
  <si>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</si>
  <si>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</si>
  <si>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</si>
  <si>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</si>
  <si>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</si>
  <si>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</si>
  <si>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</si>
  <si>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</si>
  <si>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</si>
  <si>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</si>
  <si>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</si>
  <si>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</si>
  <si>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</si>
  <si>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</si>
  <si>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</si>
  <si>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</si>
  <si>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</si>
  <si>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</si>
  <si>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</si>
  <si>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</si>
  <si>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</si>
  <si>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</si>
  <si>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</si>
  <si>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</si>
  <si>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</si>
  <si>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</si>
  <si>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</si>
  <si>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</si>
  <si>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</si>
  <si>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</si>
  <si>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</si>
  <si>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</si>
  <si>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</si>
  <si>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</si>
  <si>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</si>
  <si>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</si>
  <si>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</si>
  <si>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</si>
  <si>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</si>
  <si>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</si>
  <si>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</si>
  <si>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</si>
  <si>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</si>
  <si>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</si>
  <si>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</si>
  <si>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</si>
  <si>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</si>
  <si>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</si>
  <si>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</si>
  <si>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</si>
  <si>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</si>
  <si>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</si>
  <si>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</si>
  <si>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</si>
  <si>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</si>
  <si>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</si>
  <si>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</si>
  <si>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</si>
  <si>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</si>
  <si>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</si>
  <si>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</si>
  <si>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</si>
  <si>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</si>
  <si>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</si>
  <si>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</si>
  <si>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</si>
  <si>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</si>
  <si>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</si>
  <si>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</si>
  <si>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</si>
  <si>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</si>
  <si>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</si>
  <si>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</si>
  <si>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</si>
  <si>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</si>
  <si>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</si>
  <si>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</si>
  <si>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</si>
  <si>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</si>
  <si>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</si>
  <si>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</si>
  <si>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</si>
  <si>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</si>
  <si>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</si>
  <si>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</si>
  <si>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</si>
  <si>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</si>
  <si>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</si>
  <si>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</si>
  <si>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</si>
  <si>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</si>
  <si>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</si>
  <si>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</si>
  <si>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</si>
  <si>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</si>
  <si>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</si>
  <si>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</si>
  <si>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</si>
  <si>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</si>
  <si>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</si>
  <si>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</si>
  <si>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</si>
  <si>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</si>
  <si>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</si>
  <si>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</si>
  <si>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</si>
  <si>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</si>
  <si>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</si>
  <si>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</si>
  <si>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</si>
  <si>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</si>
  <si>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</si>
  <si>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</si>
  <si>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</si>
  <si>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</si>
  <si>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</si>
  <si>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</si>
  <si>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</si>
  <si>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</si>
  <si>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</si>
  <si>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</si>
  <si>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</si>
  <si>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</si>
  <si>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</si>
  <si>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</si>
  <si>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</si>
  <si>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</si>
  <si>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</si>
  <si>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</si>
  <si>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</si>
  <si>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</si>
  <si>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</si>
  <si>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</si>
  <si>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</si>
  <si>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</si>
  <si>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</si>
  <si>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</si>
  <si>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</si>
  <si>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</si>
  <si>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</si>
  <si>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</si>
  <si>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</si>
  <si>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</si>
  <si>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</si>
  <si>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</si>
  <si>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</si>
  <si>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</si>
  <si>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</si>
  <si>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</si>
  <si>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</si>
  <si>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</si>
  <si>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</si>
  <si>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</si>
  <si>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</si>
  <si>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</si>
  <si>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</si>
  <si>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</si>
  <si>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</si>
  <si>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</si>
  <si>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</si>
  <si>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</si>
  <si>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</si>
  <si>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</si>
  <si>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</si>
  <si>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</si>
  <si>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</si>
  <si>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</si>
  <si>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</si>
  <si>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</si>
  <si>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</si>
  <si>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</si>
  <si>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</si>
  <si>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</si>
  <si>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</si>
  <si>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</si>
  <si>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</si>
  <si>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</si>
  <si>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</si>
  <si>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</si>
  <si>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</si>
  <si>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</si>
  <si>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</si>
  <si>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</si>
  <si>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14:23:35</t>
  </si>
  <si>
    <t>14:23:35</t>
  </si>
  <si>
    <t>RECT-1557-20230921-17_42_53</t>
  </si>
  <si>
    <t>MPF-1588-20230922-14_18_18</t>
  </si>
  <si>
    <t>-</t>
  </si>
  <si>
    <t>0: Broadleaf</t>
  </si>
  <si>
    <t>14:23:17</t>
  </si>
  <si>
    <t>0/3</t>
  </si>
  <si>
    <t>10111111</t>
  </si>
  <si>
    <t>oioooooo</t>
  </si>
  <si>
    <t>off</t>
  </si>
  <si>
    <t>on</t>
  </si>
  <si>
    <t>20230922 14:24:58</t>
  </si>
  <si>
    <t>14:24:58</t>
  </si>
  <si>
    <t>MPF-1589-20230922-14_19_41</t>
  </si>
  <si>
    <t>1/3</t>
  </si>
  <si>
    <t>20230922 14:25:57</t>
  </si>
  <si>
    <t>14:25:57</t>
  </si>
  <si>
    <t>MPF-1590-20230922-14_20_40</t>
  </si>
  <si>
    <t>20230922 14:26:40</t>
  </si>
  <si>
    <t>14:26:40</t>
  </si>
  <si>
    <t>MPF-1591-20230922-14_21_23</t>
  </si>
  <si>
    <t>20230922 14:27:28</t>
  </si>
  <si>
    <t>14:27:28</t>
  </si>
  <si>
    <t>MPF-1592-20230922-14_22_11</t>
  </si>
  <si>
    <t>2/3</t>
  </si>
  <si>
    <t>20230922 14:28:20</t>
  </si>
  <si>
    <t>14:28:20</t>
  </si>
  <si>
    <t>MPF-1593-20230922-14_23_03</t>
  </si>
  <si>
    <t>20230922 14:29:21</t>
  </si>
  <si>
    <t>14:29:21</t>
  </si>
  <si>
    <t>MPF-1594-20230922-14_24_04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</si>
</sst>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3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35</v>
      </c>
    </row>
    <row r="3" spans="1:295">
      <c r="B3" t="s">
        <v>34</v>
      </c>
      <c r="C3">
        <v>21</v>
      </c>
    </row>
    <row r="4" spans="1:295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95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95">
      <c r="B9" t="s">
        <v>55</v>
      </c>
      <c r="C9" t="s">
        <v>57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95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95</v>
      </c>
      <c r="DG14" t="s">
        <v>95</v>
      </c>
      <c r="DH14" t="s">
        <v>95</v>
      </c>
      <c r="DI14" t="s">
        <v>95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  <c r="KI14" t="s">
        <v>108</v>
      </c>
    </row>
    <row r="15" spans="1:295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91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183</v>
      </c>
      <c r="CT15" t="s">
        <v>204</v>
      </c>
      <c r="CU15" t="s">
        <v>205</v>
      </c>
      <c r="CV15" t="s">
        <v>206</v>
      </c>
      <c r="CW15" t="s">
        <v>157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115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110</v>
      </c>
      <c r="FO15" t="s">
        <v>113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  <c r="KI15" t="s">
        <v>397</v>
      </c>
    </row>
    <row r="16" spans="1:295">
      <c r="B16" t="s">
        <v>398</v>
      </c>
      <c r="C16" t="s">
        <v>398</v>
      </c>
      <c r="F16" t="s">
        <v>398</v>
      </c>
      <c r="G16" t="s">
        <v>398</v>
      </c>
      <c r="H16" t="s">
        <v>399</v>
      </c>
      <c r="I16" t="s">
        <v>400</v>
      </c>
      <c r="J16" t="s">
        <v>401</v>
      </c>
      <c r="K16" t="s">
        <v>402</v>
      </c>
      <c r="L16" t="s">
        <v>402</v>
      </c>
      <c r="M16" t="s">
        <v>231</v>
      </c>
      <c r="N16" t="s">
        <v>231</v>
      </c>
      <c r="O16" t="s">
        <v>399</v>
      </c>
      <c r="P16" t="s">
        <v>399</v>
      </c>
      <c r="Q16" t="s">
        <v>399</v>
      </c>
      <c r="R16" t="s">
        <v>399</v>
      </c>
      <c r="S16" t="s">
        <v>403</v>
      </c>
      <c r="T16" t="s">
        <v>404</v>
      </c>
      <c r="U16" t="s">
        <v>404</v>
      </c>
      <c r="V16" t="s">
        <v>405</v>
      </c>
      <c r="W16" t="s">
        <v>406</v>
      </c>
      <c r="X16" t="s">
        <v>405</v>
      </c>
      <c r="Y16" t="s">
        <v>405</v>
      </c>
      <c r="Z16" t="s">
        <v>405</v>
      </c>
      <c r="AA16" t="s">
        <v>403</v>
      </c>
      <c r="AB16" t="s">
        <v>403</v>
      </c>
      <c r="AC16" t="s">
        <v>403</v>
      </c>
      <c r="AD16" t="s">
        <v>403</v>
      </c>
      <c r="AE16" t="s">
        <v>401</v>
      </c>
      <c r="AF16" t="s">
        <v>400</v>
      </c>
      <c r="AG16" t="s">
        <v>401</v>
      </c>
      <c r="AH16" t="s">
        <v>402</v>
      </c>
      <c r="AI16" t="s">
        <v>402</v>
      </c>
      <c r="AJ16" t="s">
        <v>407</v>
      </c>
      <c r="AK16" t="s">
        <v>408</v>
      </c>
      <c r="AL16" t="s">
        <v>400</v>
      </c>
      <c r="AM16" t="s">
        <v>409</v>
      </c>
      <c r="AN16" t="s">
        <v>409</v>
      </c>
      <c r="AO16" t="s">
        <v>410</v>
      </c>
      <c r="AP16" t="s">
        <v>408</v>
      </c>
      <c r="AQ16" t="s">
        <v>411</v>
      </c>
      <c r="AR16" t="s">
        <v>406</v>
      </c>
      <c r="AT16" t="s">
        <v>406</v>
      </c>
      <c r="AU16" t="s">
        <v>411</v>
      </c>
      <c r="BA16" t="s">
        <v>401</v>
      </c>
      <c r="BH16" t="s">
        <v>401</v>
      </c>
      <c r="BI16" t="s">
        <v>401</v>
      </c>
      <c r="BJ16" t="s">
        <v>401</v>
      </c>
      <c r="BK16" t="s">
        <v>412</v>
      </c>
      <c r="BY16" t="s">
        <v>413</v>
      </c>
      <c r="CA16" t="s">
        <v>413</v>
      </c>
      <c r="CB16" t="s">
        <v>401</v>
      </c>
      <c r="CE16" t="s">
        <v>413</v>
      </c>
      <c r="CF16" t="s">
        <v>406</v>
      </c>
      <c r="CI16" t="s">
        <v>414</v>
      </c>
      <c r="CJ16" t="s">
        <v>414</v>
      </c>
      <c r="CL16" t="s">
        <v>415</v>
      </c>
      <c r="CM16" t="s">
        <v>413</v>
      </c>
      <c r="CO16" t="s">
        <v>413</v>
      </c>
      <c r="CP16" t="s">
        <v>401</v>
      </c>
      <c r="CT16" t="s">
        <v>413</v>
      </c>
      <c r="CV16" t="s">
        <v>416</v>
      </c>
      <c r="CY16" t="s">
        <v>413</v>
      </c>
      <c r="CZ16" t="s">
        <v>413</v>
      </c>
      <c r="DB16" t="s">
        <v>413</v>
      </c>
      <c r="DD16" t="s">
        <v>413</v>
      </c>
      <c r="DF16" t="s">
        <v>401</v>
      </c>
      <c r="DG16" t="s">
        <v>401</v>
      </c>
      <c r="DI16" t="s">
        <v>417</v>
      </c>
      <c r="DJ16" t="s">
        <v>418</v>
      </c>
      <c r="DM16" t="s">
        <v>399</v>
      </c>
      <c r="DO16" t="s">
        <v>398</v>
      </c>
      <c r="DP16" t="s">
        <v>402</v>
      </c>
      <c r="DQ16" t="s">
        <v>402</v>
      </c>
      <c r="DR16" t="s">
        <v>409</v>
      </c>
      <c r="DS16" t="s">
        <v>409</v>
      </c>
      <c r="DT16" t="s">
        <v>402</v>
      </c>
      <c r="DU16" t="s">
        <v>409</v>
      </c>
      <c r="DV16" t="s">
        <v>411</v>
      </c>
      <c r="DW16" t="s">
        <v>405</v>
      </c>
      <c r="DX16" t="s">
        <v>405</v>
      </c>
      <c r="DY16" t="s">
        <v>404</v>
      </c>
      <c r="DZ16" t="s">
        <v>404</v>
      </c>
      <c r="EA16" t="s">
        <v>404</v>
      </c>
      <c r="EB16" t="s">
        <v>404</v>
      </c>
      <c r="EC16" t="s">
        <v>404</v>
      </c>
      <c r="ED16" t="s">
        <v>419</v>
      </c>
      <c r="EE16" t="s">
        <v>401</v>
      </c>
      <c r="EF16" t="s">
        <v>401</v>
      </c>
      <c r="EG16" t="s">
        <v>402</v>
      </c>
      <c r="EH16" t="s">
        <v>402</v>
      </c>
      <c r="EI16" t="s">
        <v>402</v>
      </c>
      <c r="EJ16" t="s">
        <v>409</v>
      </c>
      <c r="EK16" t="s">
        <v>402</v>
      </c>
      <c r="EL16" t="s">
        <v>409</v>
      </c>
      <c r="EM16" t="s">
        <v>405</v>
      </c>
      <c r="EN16" t="s">
        <v>405</v>
      </c>
      <c r="EO16" t="s">
        <v>404</v>
      </c>
      <c r="EP16" t="s">
        <v>404</v>
      </c>
      <c r="EQ16" t="s">
        <v>401</v>
      </c>
      <c r="EV16" t="s">
        <v>401</v>
      </c>
      <c r="EY16" t="s">
        <v>404</v>
      </c>
      <c r="EZ16" t="s">
        <v>404</v>
      </c>
      <c r="FA16" t="s">
        <v>404</v>
      </c>
      <c r="FB16" t="s">
        <v>404</v>
      </c>
      <c r="FC16" t="s">
        <v>404</v>
      </c>
      <c r="FD16" t="s">
        <v>401</v>
      </c>
      <c r="FE16" t="s">
        <v>401</v>
      </c>
      <c r="FF16" t="s">
        <v>401</v>
      </c>
      <c r="FG16" t="s">
        <v>398</v>
      </c>
      <c r="FJ16" t="s">
        <v>420</v>
      </c>
      <c r="FK16" t="s">
        <v>420</v>
      </c>
      <c r="FM16" t="s">
        <v>398</v>
      </c>
      <c r="FN16" t="s">
        <v>421</v>
      </c>
      <c r="FP16" t="s">
        <v>398</v>
      </c>
      <c r="FQ16" t="s">
        <v>398</v>
      </c>
      <c r="FS16" t="s">
        <v>422</v>
      </c>
      <c r="FT16" t="s">
        <v>423</v>
      </c>
      <c r="FU16" t="s">
        <v>422</v>
      </c>
      <c r="FV16" t="s">
        <v>423</v>
      </c>
      <c r="FW16" t="s">
        <v>422</v>
      </c>
      <c r="FX16" t="s">
        <v>423</v>
      </c>
      <c r="FY16" t="s">
        <v>406</v>
      </c>
      <c r="FZ16" t="s">
        <v>406</v>
      </c>
      <c r="GA16" t="s">
        <v>401</v>
      </c>
      <c r="GB16" t="s">
        <v>424</v>
      </c>
      <c r="GC16" t="s">
        <v>401</v>
      </c>
      <c r="GF16" t="s">
        <v>425</v>
      </c>
      <c r="GI16" t="s">
        <v>399</v>
      </c>
      <c r="GJ16" t="s">
        <v>426</v>
      </c>
      <c r="GK16" t="s">
        <v>399</v>
      </c>
      <c r="GP16" t="s">
        <v>427</v>
      </c>
      <c r="GQ16" t="s">
        <v>427</v>
      </c>
      <c r="HD16" t="s">
        <v>427</v>
      </c>
      <c r="HE16" t="s">
        <v>427</v>
      </c>
      <c r="HF16" t="s">
        <v>428</v>
      </c>
      <c r="HG16" t="s">
        <v>428</v>
      </c>
      <c r="HH16" t="s">
        <v>404</v>
      </c>
      <c r="HI16" t="s">
        <v>404</v>
      </c>
      <c r="HJ16" t="s">
        <v>406</v>
      </c>
      <c r="HK16" t="s">
        <v>404</v>
      </c>
      <c r="HL16" t="s">
        <v>409</v>
      </c>
      <c r="HM16" t="s">
        <v>406</v>
      </c>
      <c r="HN16" t="s">
        <v>406</v>
      </c>
      <c r="HP16" t="s">
        <v>427</v>
      </c>
      <c r="HQ16" t="s">
        <v>427</v>
      </c>
      <c r="HR16" t="s">
        <v>427</v>
      </c>
      <c r="HS16" t="s">
        <v>427</v>
      </c>
      <c r="HT16" t="s">
        <v>427</v>
      </c>
      <c r="HU16" t="s">
        <v>427</v>
      </c>
      <c r="HV16" t="s">
        <v>427</v>
      </c>
      <c r="HW16" t="s">
        <v>429</v>
      </c>
      <c r="HX16" t="s">
        <v>430</v>
      </c>
      <c r="HY16" t="s">
        <v>430</v>
      </c>
      <c r="HZ16" t="s">
        <v>430</v>
      </c>
      <c r="IA16" t="s">
        <v>427</v>
      </c>
      <c r="IB16" t="s">
        <v>427</v>
      </c>
      <c r="IC16" t="s">
        <v>427</v>
      </c>
      <c r="ID16" t="s">
        <v>427</v>
      </c>
      <c r="IE16" t="s">
        <v>427</v>
      </c>
      <c r="IF16" t="s">
        <v>427</v>
      </c>
      <c r="IG16" t="s">
        <v>427</v>
      </c>
      <c r="IH16" t="s">
        <v>427</v>
      </c>
      <c r="II16" t="s">
        <v>427</v>
      </c>
      <c r="IJ16" t="s">
        <v>427</v>
      </c>
      <c r="IK16" t="s">
        <v>427</v>
      </c>
      <c r="IL16" t="s">
        <v>427</v>
      </c>
      <c r="IS16" t="s">
        <v>427</v>
      </c>
      <c r="IT16" t="s">
        <v>406</v>
      </c>
      <c r="IU16" t="s">
        <v>406</v>
      </c>
      <c r="IV16" t="s">
        <v>422</v>
      </c>
      <c r="IW16" t="s">
        <v>423</v>
      </c>
      <c r="IX16" t="s">
        <v>423</v>
      </c>
      <c r="JB16" t="s">
        <v>423</v>
      </c>
      <c r="JF16" t="s">
        <v>402</v>
      </c>
      <c r="JG16" t="s">
        <v>402</v>
      </c>
      <c r="JH16" t="s">
        <v>409</v>
      </c>
      <c r="JI16" t="s">
        <v>409</v>
      </c>
      <c r="JJ16" t="s">
        <v>431</v>
      </c>
      <c r="JK16" t="s">
        <v>431</v>
      </c>
      <c r="JL16" t="s">
        <v>427</v>
      </c>
      <c r="JM16" t="s">
        <v>427</v>
      </c>
      <c r="JN16" t="s">
        <v>427</v>
      </c>
      <c r="JO16" t="s">
        <v>427</v>
      </c>
      <c r="JP16" t="s">
        <v>427</v>
      </c>
      <c r="JQ16" t="s">
        <v>427</v>
      </c>
      <c r="JR16" t="s">
        <v>404</v>
      </c>
      <c r="JS16" t="s">
        <v>427</v>
      </c>
      <c r="JU16" t="s">
        <v>411</v>
      </c>
      <c r="JV16" t="s">
        <v>411</v>
      </c>
      <c r="JW16" t="s">
        <v>404</v>
      </c>
      <c r="JX16" t="s">
        <v>404</v>
      </c>
      <c r="JY16" t="s">
        <v>404</v>
      </c>
      <c r="JZ16" t="s">
        <v>404</v>
      </c>
      <c r="KA16" t="s">
        <v>404</v>
      </c>
      <c r="KB16" t="s">
        <v>406</v>
      </c>
      <c r="KC16" t="s">
        <v>406</v>
      </c>
      <c r="KD16" t="s">
        <v>406</v>
      </c>
      <c r="KE16" t="s">
        <v>404</v>
      </c>
      <c r="KF16" t="s">
        <v>402</v>
      </c>
      <c r="KG16" t="s">
        <v>409</v>
      </c>
      <c r="KH16" t="s">
        <v>406</v>
      </c>
      <c r="KI16" t="s">
        <v>406</v>
      </c>
    </row>
    <row r="17" spans="1:295">
      <c r="A17">
        <v>1</v>
      </c>
      <c r="B17">
        <v>1695417815</v>
      </c>
      <c r="C17">
        <v>0</v>
      </c>
      <c r="D17" t="s">
        <v>432</v>
      </c>
      <c r="E17" t="s">
        <v>433</v>
      </c>
      <c r="F17">
        <v>15</v>
      </c>
      <c r="G17">
        <v>1695417806.5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1028.83095772403</v>
      </c>
      <c r="AI17">
        <v>1020.67884848485</v>
      </c>
      <c r="AJ17">
        <v>0.0824727272726552</v>
      </c>
      <c r="AK17">
        <v>65.91</v>
      </c>
      <c r="AL17">
        <f>(AN17 - AM17 + DW17*1E3/(8.314*(DY17+273.15)) * AP17/DV17 * AO17) * DV17/(100*DJ17) * 1000/(1000 - AN17)</f>
        <v>0</v>
      </c>
      <c r="AM17">
        <v>28.1304938031811</v>
      </c>
      <c r="AN17">
        <v>31.1351036363636</v>
      </c>
      <c r="AO17">
        <v>0.00158621635603629</v>
      </c>
      <c r="AP17">
        <v>77.7955814692089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434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435</v>
      </c>
      <c r="BC17">
        <v>10231.3</v>
      </c>
      <c r="BD17">
        <v>3532.46153846154</v>
      </c>
      <c r="BE17">
        <v>3731.68912409858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436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1588</v>
      </c>
      <c r="BY17">
        <v>290</v>
      </c>
      <c r="BZ17">
        <v>3700.92</v>
      </c>
      <c r="CA17">
        <v>25</v>
      </c>
      <c r="CB17">
        <v>10231.3</v>
      </c>
      <c r="CC17">
        <v>3684.11</v>
      </c>
      <c r="CD17">
        <v>16.81</v>
      </c>
      <c r="CE17">
        <v>300</v>
      </c>
      <c r="CF17">
        <v>24</v>
      </c>
      <c r="CG17">
        <v>3731.68912409858</v>
      </c>
      <c r="CH17">
        <v>3.90433968710621</v>
      </c>
      <c r="CI17">
        <v>-48.6763111760887</v>
      </c>
      <c r="CJ17">
        <v>3.53166837756297</v>
      </c>
      <c r="CK17">
        <v>0.871539496329789</v>
      </c>
      <c r="CL17">
        <v>-0.00719458620689656</v>
      </c>
      <c r="CM17">
        <v>290</v>
      </c>
      <c r="CN17">
        <v>3673.71</v>
      </c>
      <c r="CO17">
        <v>615</v>
      </c>
      <c r="CP17">
        <v>10187.6</v>
      </c>
      <c r="CQ17">
        <v>3683.91</v>
      </c>
      <c r="CR17">
        <v>-10.2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437</v>
      </c>
      <c r="DM17">
        <v>2</v>
      </c>
      <c r="DN17" t="b">
        <v>1</v>
      </c>
      <c r="DO17">
        <v>1695417806.5</v>
      </c>
      <c r="DP17">
        <v>990.29675</v>
      </c>
      <c r="DQ17">
        <v>999.944875</v>
      </c>
      <c r="DR17">
        <v>30.63956875</v>
      </c>
      <c r="DS17">
        <v>28.120225</v>
      </c>
      <c r="DT17">
        <v>984.3578125</v>
      </c>
      <c r="DU17">
        <v>29.8860625</v>
      </c>
      <c r="DV17">
        <v>600.17975</v>
      </c>
      <c r="DW17">
        <v>88.37774375</v>
      </c>
      <c r="DX17">
        <v>0.0988962625</v>
      </c>
      <c r="DY17">
        <v>29.91039375</v>
      </c>
      <c r="DZ17">
        <v>28.70908125</v>
      </c>
      <c r="EA17">
        <v>999.9</v>
      </c>
      <c r="EB17">
        <v>0</v>
      </c>
      <c r="EC17">
        <v>0</v>
      </c>
      <c r="ED17">
        <v>4974.023125</v>
      </c>
      <c r="EE17">
        <v>0</v>
      </c>
      <c r="EF17">
        <v>14.53148125</v>
      </c>
      <c r="EG17">
        <v>-9.6482978125</v>
      </c>
      <c r="EH17">
        <v>1021.595625</v>
      </c>
      <c r="EI17">
        <v>1028.878125</v>
      </c>
      <c r="EJ17">
        <v>2.51935243125</v>
      </c>
      <c r="EK17">
        <v>999.944875</v>
      </c>
      <c r="EL17">
        <v>28.120225</v>
      </c>
      <c r="EM17">
        <v>2.707855625</v>
      </c>
      <c r="EN17">
        <v>2.48520125</v>
      </c>
      <c r="EO17">
        <v>22.32623125</v>
      </c>
      <c r="EP17">
        <v>20.92989375</v>
      </c>
      <c r="EQ17">
        <v>1500.00625</v>
      </c>
      <c r="ER17">
        <v>0.972997125</v>
      </c>
      <c r="ES17">
        <v>0.02700255625</v>
      </c>
      <c r="ET17">
        <v>0</v>
      </c>
      <c r="EU17">
        <v>3528.16</v>
      </c>
      <c r="EV17">
        <v>5.00003</v>
      </c>
      <c r="EW17">
        <v>52270.69375</v>
      </c>
      <c r="EX17">
        <v>11374.4875</v>
      </c>
      <c r="EY17">
        <v>45.019375</v>
      </c>
      <c r="EZ17">
        <v>46.2185</v>
      </c>
      <c r="FA17">
        <v>45.7460625</v>
      </c>
      <c r="FB17">
        <v>45.9215</v>
      </c>
      <c r="FC17">
        <v>47.1715625</v>
      </c>
      <c r="FD17">
        <v>1454.63625</v>
      </c>
      <c r="FE17">
        <v>40.37</v>
      </c>
      <c r="FF17">
        <v>0</v>
      </c>
      <c r="FG17">
        <v>368.900000095367</v>
      </c>
      <c r="FH17">
        <v>0</v>
      </c>
      <c r="FI17">
        <v>3532.46153846154</v>
      </c>
      <c r="FJ17">
        <v>199.251281790043</v>
      </c>
      <c r="FK17">
        <v>2865.93161985653</v>
      </c>
      <c r="FL17">
        <v>52331.9423076923</v>
      </c>
      <c r="FM17">
        <v>15</v>
      </c>
      <c r="FN17">
        <v>1695417797</v>
      </c>
      <c r="FO17" t="s">
        <v>438</v>
      </c>
      <c r="FP17">
        <v>1695417797</v>
      </c>
      <c r="FQ17">
        <v>1695417793</v>
      </c>
      <c r="FR17">
        <v>15</v>
      </c>
      <c r="FS17">
        <v>0.008</v>
      </c>
      <c r="FT17">
        <v>-0.01</v>
      </c>
      <c r="FU17">
        <v>5.961</v>
      </c>
      <c r="FV17">
        <v>0.63</v>
      </c>
      <c r="FW17">
        <v>1000</v>
      </c>
      <c r="FX17">
        <v>28</v>
      </c>
      <c r="FY17">
        <v>0.18</v>
      </c>
      <c r="FZ17">
        <v>0.06</v>
      </c>
      <c r="GA17">
        <v>8.148603213103</v>
      </c>
      <c r="GB17">
        <v>21.3469034004222</v>
      </c>
      <c r="GC17">
        <v>5.56233114770982</v>
      </c>
      <c r="GD17">
        <v>0</v>
      </c>
      <c r="GE17">
        <v>3528.30461538462</v>
      </c>
      <c r="GF17">
        <v>221.117265148174</v>
      </c>
      <c r="GG17">
        <v>16.7972706644605</v>
      </c>
      <c r="GH17">
        <v>0</v>
      </c>
      <c r="GI17">
        <v>0.246765141225916</v>
      </c>
      <c r="GJ17">
        <v>0.964624168659745</v>
      </c>
      <c r="GK17">
        <v>0.161348178286219</v>
      </c>
      <c r="GL17">
        <v>0</v>
      </c>
      <c r="GM17">
        <v>0</v>
      </c>
      <c r="GN17">
        <v>3</v>
      </c>
      <c r="GO17" t="s">
        <v>439</v>
      </c>
      <c r="GP17">
        <v>3.19889</v>
      </c>
      <c r="GQ17">
        <v>2.72248</v>
      </c>
      <c r="GR17">
        <v>0.154685</v>
      </c>
      <c r="GS17">
        <v>0.156199</v>
      </c>
      <c r="GT17">
        <v>0.125166</v>
      </c>
      <c r="GU17">
        <v>0.118129</v>
      </c>
      <c r="GV17">
        <v>23275.7</v>
      </c>
      <c r="GW17">
        <v>23616.7</v>
      </c>
      <c r="GX17">
        <v>26042.1</v>
      </c>
      <c r="GY17">
        <v>26704.7</v>
      </c>
      <c r="GZ17">
        <v>32274.8</v>
      </c>
      <c r="HA17">
        <v>32755.8</v>
      </c>
      <c r="HB17">
        <v>39620.7</v>
      </c>
      <c r="HC17">
        <v>39585.5</v>
      </c>
      <c r="HD17">
        <v>2.28305</v>
      </c>
      <c r="HE17">
        <v>2.23492</v>
      </c>
      <c r="HF17">
        <v>0.155032</v>
      </c>
      <c r="HG17">
        <v>0</v>
      </c>
      <c r="HH17">
        <v>26.2215</v>
      </c>
      <c r="HI17">
        <v>999.9</v>
      </c>
      <c r="HJ17">
        <v>58.222</v>
      </c>
      <c r="HK17">
        <v>30.968</v>
      </c>
      <c r="HL17">
        <v>29.6668</v>
      </c>
      <c r="HM17">
        <v>29.5518</v>
      </c>
      <c r="HN17">
        <v>34.6835</v>
      </c>
      <c r="HO17">
        <v>2</v>
      </c>
      <c r="HP17">
        <v>0.0511077</v>
      </c>
      <c r="HQ17">
        <v>0</v>
      </c>
      <c r="HR17">
        <v>20.2592</v>
      </c>
      <c r="HS17">
        <v>5.25338</v>
      </c>
      <c r="HT17">
        <v>11.9201</v>
      </c>
      <c r="HU17">
        <v>4.9769</v>
      </c>
      <c r="HV17">
        <v>3.286</v>
      </c>
      <c r="HW17">
        <v>972.2</v>
      </c>
      <c r="HX17">
        <v>9999</v>
      </c>
      <c r="HY17">
        <v>9999</v>
      </c>
      <c r="HZ17">
        <v>9999</v>
      </c>
      <c r="IA17">
        <v>1.86646</v>
      </c>
      <c r="IB17">
        <v>1.86651</v>
      </c>
      <c r="IC17">
        <v>1.8644</v>
      </c>
      <c r="ID17">
        <v>1.86478</v>
      </c>
      <c r="IE17">
        <v>1.86279</v>
      </c>
      <c r="IF17">
        <v>1.86554</v>
      </c>
      <c r="IG17">
        <v>1.865</v>
      </c>
      <c r="IH17">
        <v>1.87035</v>
      </c>
      <c r="II17">
        <v>5</v>
      </c>
      <c r="IJ17">
        <v>0</v>
      </c>
      <c r="IK17">
        <v>0</v>
      </c>
      <c r="IL17">
        <v>0</v>
      </c>
      <c r="IM17" t="s">
        <v>440</v>
      </c>
      <c r="IN17" t="s">
        <v>441</v>
      </c>
      <c r="IO17" t="s">
        <v>442</v>
      </c>
      <c r="IP17" t="s">
        <v>443</v>
      </c>
      <c r="IQ17" t="s">
        <v>443</v>
      </c>
      <c r="IR17" t="s">
        <v>442</v>
      </c>
      <c r="IS17">
        <v>0</v>
      </c>
      <c r="IT17">
        <v>100</v>
      </c>
      <c r="IU17">
        <v>100</v>
      </c>
      <c r="IV17">
        <v>5.936</v>
      </c>
      <c r="IW17">
        <v>0.7776</v>
      </c>
      <c r="IX17">
        <v>2.89004234816801</v>
      </c>
      <c r="IY17">
        <v>0.00418538200283587</v>
      </c>
      <c r="IZ17">
        <v>-1.41063378290963e-06</v>
      </c>
      <c r="JA17">
        <v>3.10169211340598e-10</v>
      </c>
      <c r="JB17">
        <v>-0.0337611110986884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0.3</v>
      </c>
      <c r="JK17">
        <v>0.4</v>
      </c>
      <c r="JL17">
        <v>2.67456</v>
      </c>
      <c r="JM17">
        <v>2.66357</v>
      </c>
      <c r="JN17">
        <v>2.09595</v>
      </c>
      <c r="JO17">
        <v>2.771</v>
      </c>
      <c r="JP17">
        <v>2.09717</v>
      </c>
      <c r="JQ17">
        <v>2.34619</v>
      </c>
      <c r="JR17">
        <v>34.7379</v>
      </c>
      <c r="JS17">
        <v>15.1215</v>
      </c>
      <c r="JT17">
        <v>18</v>
      </c>
      <c r="JU17">
        <v>627.813</v>
      </c>
      <c r="JV17">
        <v>726.467</v>
      </c>
      <c r="JW17">
        <v>27.416</v>
      </c>
      <c r="JX17">
        <v>27.7415</v>
      </c>
      <c r="JY17">
        <v>30.0015</v>
      </c>
      <c r="JZ17">
        <v>27.404</v>
      </c>
      <c r="KA17">
        <v>27.771</v>
      </c>
      <c r="KB17">
        <v>53.5999</v>
      </c>
      <c r="KC17">
        <v>-30</v>
      </c>
      <c r="KD17">
        <v>-30</v>
      </c>
      <c r="KE17">
        <v>-999.9</v>
      </c>
      <c r="KF17">
        <v>1000</v>
      </c>
      <c r="KG17">
        <v>0</v>
      </c>
      <c r="KH17">
        <v>102.452</v>
      </c>
      <c r="KI17">
        <v>102.727</v>
      </c>
    </row>
    <row r="18" spans="1:295">
      <c r="A18">
        <v>2</v>
      </c>
      <c r="B18">
        <v>1695417898</v>
      </c>
      <c r="C18">
        <v>83</v>
      </c>
      <c r="D18" t="s">
        <v>444</v>
      </c>
      <c r="E18" t="s">
        <v>445</v>
      </c>
      <c r="F18">
        <v>15</v>
      </c>
      <c r="G18">
        <v>1695417890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1029.22064298701</v>
      </c>
      <c r="AI18">
        <v>1020.57115151515</v>
      </c>
      <c r="AJ18">
        <v>-0.00491018759020085</v>
      </c>
      <c r="AK18">
        <v>65.91</v>
      </c>
      <c r="AL18">
        <f>(AN18 - AM18 + DW18*1E3/(8.314*(DY18+273.15)) * AP18/DV18 * AO18) * DV18/(100*DJ18) * 1000/(1000 - AN18)</f>
        <v>0</v>
      </c>
      <c r="AM18">
        <v>28.3262118674251</v>
      </c>
      <c r="AN18">
        <v>31.4522842424242</v>
      </c>
      <c r="AO18">
        <v>0.000231175425272467</v>
      </c>
      <c r="AP18">
        <v>77.7955814692089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434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446</v>
      </c>
      <c r="BC18">
        <v>10222.2</v>
      </c>
      <c r="BD18">
        <v>3124.8904</v>
      </c>
      <c r="BE18">
        <v>3263.47050247352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436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1589</v>
      </c>
      <c r="BY18">
        <v>290</v>
      </c>
      <c r="BZ18">
        <v>3233.68</v>
      </c>
      <c r="CA18">
        <v>45</v>
      </c>
      <c r="CB18">
        <v>10222.2</v>
      </c>
      <c r="CC18">
        <v>3217.18</v>
      </c>
      <c r="CD18">
        <v>16.5</v>
      </c>
      <c r="CE18">
        <v>300</v>
      </c>
      <c r="CF18">
        <v>24</v>
      </c>
      <c r="CG18">
        <v>3263.47050247352</v>
      </c>
      <c r="CH18">
        <v>3.45691128577885</v>
      </c>
      <c r="CI18">
        <v>-47.3193185148908</v>
      </c>
      <c r="CJ18">
        <v>3.12520758091282</v>
      </c>
      <c r="CK18">
        <v>0.891158669241555</v>
      </c>
      <c r="CL18">
        <v>-0.0071908723025584</v>
      </c>
      <c r="CM18">
        <v>290</v>
      </c>
      <c r="CN18">
        <v>3209.04</v>
      </c>
      <c r="CO18">
        <v>625</v>
      </c>
      <c r="CP18">
        <v>10181.2</v>
      </c>
      <c r="CQ18">
        <v>3216.99</v>
      </c>
      <c r="CR18">
        <v>-7.95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437</v>
      </c>
      <c r="DM18">
        <v>2</v>
      </c>
      <c r="DN18" t="b">
        <v>1</v>
      </c>
      <c r="DO18">
        <v>1695417890</v>
      </c>
      <c r="DP18">
        <v>988.567733333333</v>
      </c>
      <c r="DQ18">
        <v>1000.00586666667</v>
      </c>
      <c r="DR18">
        <v>31.4278466666667</v>
      </c>
      <c r="DS18">
        <v>28.3186533333333</v>
      </c>
      <c r="DT18">
        <v>982.632733333333</v>
      </c>
      <c r="DU18">
        <v>30.6361133333333</v>
      </c>
      <c r="DV18">
        <v>600.0118</v>
      </c>
      <c r="DW18">
        <v>88.3820266666667</v>
      </c>
      <c r="DX18">
        <v>0.100034386666667</v>
      </c>
      <c r="DY18">
        <v>30.2799733333333</v>
      </c>
      <c r="DZ18">
        <v>29.2687066666667</v>
      </c>
      <c r="EA18">
        <v>999.9</v>
      </c>
      <c r="EB18">
        <v>0</v>
      </c>
      <c r="EC18">
        <v>0</v>
      </c>
      <c r="ED18">
        <v>4959.41733333333</v>
      </c>
      <c r="EE18">
        <v>0</v>
      </c>
      <c r="EF18">
        <v>14.7465533333333</v>
      </c>
      <c r="EG18">
        <v>-11.43768</v>
      </c>
      <c r="EH18">
        <v>1020.644</v>
      </c>
      <c r="EI18">
        <v>1029.14933333333</v>
      </c>
      <c r="EJ18">
        <v>3.10921866666667</v>
      </c>
      <c r="EK18">
        <v>1000.00586666667</v>
      </c>
      <c r="EL18">
        <v>28.3186533333333</v>
      </c>
      <c r="EM18">
        <v>2.777658</v>
      </c>
      <c r="EN18">
        <v>2.50285933333333</v>
      </c>
      <c r="EO18">
        <v>22.7518866666667</v>
      </c>
      <c r="EP18">
        <v>21.0451</v>
      </c>
      <c r="EQ18">
        <v>1499.99133333333</v>
      </c>
      <c r="ER18">
        <v>0.9730056</v>
      </c>
      <c r="ES18">
        <v>0.02699454</v>
      </c>
      <c r="ET18">
        <v>0</v>
      </c>
      <c r="EU18">
        <v>3128.41466666667</v>
      </c>
      <c r="EV18">
        <v>5.00003</v>
      </c>
      <c r="EW18">
        <v>46371.72</v>
      </c>
      <c r="EX18">
        <v>11374.4133333333</v>
      </c>
      <c r="EY18">
        <v>45.3791333333333</v>
      </c>
      <c r="EZ18">
        <v>46.6663333333333</v>
      </c>
      <c r="FA18">
        <v>46.0914</v>
      </c>
      <c r="FB18">
        <v>46.4205333333333</v>
      </c>
      <c r="FC18">
        <v>47.5662</v>
      </c>
      <c r="FD18">
        <v>1454.63533333333</v>
      </c>
      <c r="FE18">
        <v>40.356</v>
      </c>
      <c r="FF18">
        <v>0</v>
      </c>
      <c r="FG18">
        <v>81.5</v>
      </c>
      <c r="FH18">
        <v>0</v>
      </c>
      <c r="FI18">
        <v>3124.8904</v>
      </c>
      <c r="FJ18">
        <v>-352.35692360768</v>
      </c>
      <c r="FK18">
        <v>-5170.90000760272</v>
      </c>
      <c r="FL18">
        <v>46319.632</v>
      </c>
      <c r="FM18">
        <v>15</v>
      </c>
      <c r="FN18">
        <v>1695417797</v>
      </c>
      <c r="FO18" t="s">
        <v>438</v>
      </c>
      <c r="FP18">
        <v>1695417797</v>
      </c>
      <c r="FQ18">
        <v>1695417793</v>
      </c>
      <c r="FR18">
        <v>15</v>
      </c>
      <c r="FS18">
        <v>0.008</v>
      </c>
      <c r="FT18">
        <v>-0.01</v>
      </c>
      <c r="FU18">
        <v>5.961</v>
      </c>
      <c r="FV18">
        <v>0.63</v>
      </c>
      <c r="FW18">
        <v>1000</v>
      </c>
      <c r="FX18">
        <v>28</v>
      </c>
      <c r="FY18">
        <v>0.18</v>
      </c>
      <c r="FZ18">
        <v>0.06</v>
      </c>
      <c r="GA18">
        <v>8.23684035229253</v>
      </c>
      <c r="GB18">
        <v>0.482716097384898</v>
      </c>
      <c r="GC18">
        <v>0.0855256023269092</v>
      </c>
      <c r="GD18">
        <v>0</v>
      </c>
      <c r="GE18">
        <v>3130.23923076923</v>
      </c>
      <c r="GF18">
        <v>-354.686495957495</v>
      </c>
      <c r="GG18">
        <v>26.6084110361709</v>
      </c>
      <c r="GH18">
        <v>0</v>
      </c>
      <c r="GI18">
        <v>0.224737256783969</v>
      </c>
      <c r="GJ18">
        <v>0.00054485038746319</v>
      </c>
      <c r="GK18">
        <v>0.00010840428273185</v>
      </c>
      <c r="GL18">
        <v>1</v>
      </c>
      <c r="GM18">
        <v>1</v>
      </c>
      <c r="GN18">
        <v>3</v>
      </c>
      <c r="GO18" t="s">
        <v>447</v>
      </c>
      <c r="GP18">
        <v>3.19868</v>
      </c>
      <c r="GQ18">
        <v>2.72236</v>
      </c>
      <c r="GR18">
        <v>0.154572</v>
      </c>
      <c r="GS18">
        <v>0.156138</v>
      </c>
      <c r="GT18">
        <v>0.125963</v>
      </c>
      <c r="GU18">
        <v>0.118637</v>
      </c>
      <c r="GV18">
        <v>23265.3</v>
      </c>
      <c r="GW18">
        <v>23598.8</v>
      </c>
      <c r="GX18">
        <v>26028.1</v>
      </c>
      <c r="GY18">
        <v>26683.8</v>
      </c>
      <c r="GZ18">
        <v>32228.7</v>
      </c>
      <c r="HA18">
        <v>32713.7</v>
      </c>
      <c r="HB18">
        <v>39599.3</v>
      </c>
      <c r="HC18">
        <v>39556.8</v>
      </c>
      <c r="HD18">
        <v>2.2812</v>
      </c>
      <c r="HE18">
        <v>2.23047</v>
      </c>
      <c r="HF18">
        <v>0.16446</v>
      </c>
      <c r="HG18">
        <v>0</v>
      </c>
      <c r="HH18">
        <v>26.6209</v>
      </c>
      <c r="HI18">
        <v>999.9</v>
      </c>
      <c r="HJ18">
        <v>58.485</v>
      </c>
      <c r="HK18">
        <v>31.028</v>
      </c>
      <c r="HL18">
        <v>29.8992</v>
      </c>
      <c r="HM18">
        <v>29.5218</v>
      </c>
      <c r="HN18">
        <v>34.6875</v>
      </c>
      <c r="HO18">
        <v>2</v>
      </c>
      <c r="HP18">
        <v>0.0747688</v>
      </c>
      <c r="HQ18">
        <v>0</v>
      </c>
      <c r="HR18">
        <v>20.2593</v>
      </c>
      <c r="HS18">
        <v>5.25623</v>
      </c>
      <c r="HT18">
        <v>11.9201</v>
      </c>
      <c r="HU18">
        <v>4.97575</v>
      </c>
      <c r="HV18">
        <v>3.286</v>
      </c>
      <c r="HW18">
        <v>972.2</v>
      </c>
      <c r="HX18">
        <v>9999</v>
      </c>
      <c r="HY18">
        <v>9999</v>
      </c>
      <c r="HZ18">
        <v>9999</v>
      </c>
      <c r="IA18">
        <v>1.86646</v>
      </c>
      <c r="IB18">
        <v>1.86654</v>
      </c>
      <c r="IC18">
        <v>1.86445</v>
      </c>
      <c r="ID18">
        <v>1.86478</v>
      </c>
      <c r="IE18">
        <v>1.86279</v>
      </c>
      <c r="IF18">
        <v>1.86554</v>
      </c>
      <c r="IG18">
        <v>1.86504</v>
      </c>
      <c r="IH18">
        <v>1.87033</v>
      </c>
      <c r="II18">
        <v>5</v>
      </c>
      <c r="IJ18">
        <v>0</v>
      </c>
      <c r="IK18">
        <v>0</v>
      </c>
      <c r="IL18">
        <v>0</v>
      </c>
      <c r="IM18" t="s">
        <v>440</v>
      </c>
      <c r="IN18" t="s">
        <v>441</v>
      </c>
      <c r="IO18" t="s">
        <v>442</v>
      </c>
      <c r="IP18" t="s">
        <v>443</v>
      </c>
      <c r="IQ18" t="s">
        <v>443</v>
      </c>
      <c r="IR18" t="s">
        <v>442</v>
      </c>
      <c r="IS18">
        <v>0</v>
      </c>
      <c r="IT18">
        <v>100</v>
      </c>
      <c r="IU18">
        <v>100</v>
      </c>
      <c r="IV18">
        <v>5.934</v>
      </c>
      <c r="IW18">
        <v>0.7932</v>
      </c>
      <c r="IX18">
        <v>2.89004234816801</v>
      </c>
      <c r="IY18">
        <v>0.00418538200283587</v>
      </c>
      <c r="IZ18">
        <v>-1.41063378290963e-06</v>
      </c>
      <c r="JA18">
        <v>3.10169211340598e-10</v>
      </c>
      <c r="JB18">
        <v>-0.0337611110986884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1.7</v>
      </c>
      <c r="JK18">
        <v>1.8</v>
      </c>
      <c r="JL18">
        <v>2.67456</v>
      </c>
      <c r="JM18">
        <v>2.65503</v>
      </c>
      <c r="JN18">
        <v>2.09595</v>
      </c>
      <c r="JO18">
        <v>2.771</v>
      </c>
      <c r="JP18">
        <v>2.09717</v>
      </c>
      <c r="JQ18">
        <v>2.29858</v>
      </c>
      <c r="JR18">
        <v>34.8525</v>
      </c>
      <c r="JS18">
        <v>15.1127</v>
      </c>
      <c r="JT18">
        <v>18</v>
      </c>
      <c r="JU18">
        <v>629.274</v>
      </c>
      <c r="JV18">
        <v>725.601</v>
      </c>
      <c r="JW18">
        <v>27.6478</v>
      </c>
      <c r="JX18">
        <v>28.0355</v>
      </c>
      <c r="JY18">
        <v>30.0014</v>
      </c>
      <c r="JZ18">
        <v>27.6578</v>
      </c>
      <c r="KA18">
        <v>28.0164</v>
      </c>
      <c r="KB18">
        <v>53.5991</v>
      </c>
      <c r="KC18">
        <v>-30</v>
      </c>
      <c r="KD18">
        <v>-30</v>
      </c>
      <c r="KE18">
        <v>-999.9</v>
      </c>
      <c r="KF18">
        <v>1000</v>
      </c>
      <c r="KG18">
        <v>0</v>
      </c>
      <c r="KH18">
        <v>102.397</v>
      </c>
      <c r="KI18">
        <v>102.65</v>
      </c>
    </row>
    <row r="19" spans="1:295">
      <c r="A19">
        <v>3</v>
      </c>
      <c r="B19">
        <v>1695417957</v>
      </c>
      <c r="C19">
        <v>142</v>
      </c>
      <c r="D19" t="s">
        <v>448</v>
      </c>
      <c r="E19" t="s">
        <v>449</v>
      </c>
      <c r="F19">
        <v>15</v>
      </c>
      <c r="G19">
        <v>1695417949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1029.2587683171</v>
      </c>
      <c r="AI19">
        <v>1019.55133333333</v>
      </c>
      <c r="AJ19">
        <v>-0.00676825396835175</v>
      </c>
      <c r="AK19">
        <v>65.91</v>
      </c>
      <c r="AL19">
        <f>(AN19 - AM19 + DW19*1E3/(8.314*(DY19+273.15)) * AP19/DV19 * AO19) * DV19/(100*DJ19) * 1000/(1000 - AN19)</f>
        <v>0</v>
      </c>
      <c r="AM19">
        <v>28.4631521190561</v>
      </c>
      <c r="AN19">
        <v>31.6979163636364</v>
      </c>
      <c r="AO19">
        <v>0.000403958957411602</v>
      </c>
      <c r="AP19">
        <v>77.7955814692089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434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450</v>
      </c>
      <c r="BC19">
        <v>10219.6</v>
      </c>
      <c r="BD19">
        <v>2889.2168</v>
      </c>
      <c r="BE19">
        <v>3071.62014481149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436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1590</v>
      </c>
      <c r="BY19">
        <v>290</v>
      </c>
      <c r="BZ19">
        <v>3044.65</v>
      </c>
      <c r="CA19">
        <v>45</v>
      </c>
      <c r="CB19">
        <v>10219.6</v>
      </c>
      <c r="CC19">
        <v>3032.48</v>
      </c>
      <c r="CD19">
        <v>12.17</v>
      </c>
      <c r="CE19">
        <v>300</v>
      </c>
      <c r="CF19">
        <v>24</v>
      </c>
      <c r="CG19">
        <v>3071.62014481149</v>
      </c>
      <c r="CH19">
        <v>2.89389545162598</v>
      </c>
      <c r="CI19">
        <v>-40.0023017746815</v>
      </c>
      <c r="CJ19">
        <v>2.61546804529238</v>
      </c>
      <c r="CK19">
        <v>0.893097957990179</v>
      </c>
      <c r="CL19">
        <v>-0.00718896084538377</v>
      </c>
      <c r="CM19">
        <v>290</v>
      </c>
      <c r="CN19">
        <v>3027.09</v>
      </c>
      <c r="CO19">
        <v>655</v>
      </c>
      <c r="CP19">
        <v>10176.6</v>
      </c>
      <c r="CQ19">
        <v>3032.31</v>
      </c>
      <c r="CR19">
        <v>-5.22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437</v>
      </c>
      <c r="DM19">
        <v>2</v>
      </c>
      <c r="DN19" t="b">
        <v>1</v>
      </c>
      <c r="DO19">
        <v>1695417949</v>
      </c>
      <c r="DP19">
        <v>987.293066666667</v>
      </c>
      <c r="DQ19">
        <v>999.973666666667</v>
      </c>
      <c r="DR19">
        <v>31.6738933333333</v>
      </c>
      <c r="DS19">
        <v>28.4543533333333</v>
      </c>
      <c r="DT19">
        <v>981.361</v>
      </c>
      <c r="DU19">
        <v>30.8701533333333</v>
      </c>
      <c r="DV19">
        <v>599.989333333333</v>
      </c>
      <c r="DW19">
        <v>88.38544</v>
      </c>
      <c r="DX19">
        <v>0.0999719533333333</v>
      </c>
      <c r="DY19">
        <v>30.5145733333333</v>
      </c>
      <c r="DZ19">
        <v>29.48874</v>
      </c>
      <c r="EA19">
        <v>999.9</v>
      </c>
      <c r="EB19">
        <v>0</v>
      </c>
      <c r="EC19">
        <v>0</v>
      </c>
      <c r="ED19">
        <v>4961.83466666667</v>
      </c>
      <c r="EE19">
        <v>0</v>
      </c>
      <c r="EF19">
        <v>15.3155</v>
      </c>
      <c r="EG19">
        <v>-12.6804333333333</v>
      </c>
      <c r="EH19">
        <v>1019.58666666667</v>
      </c>
      <c r="EI19">
        <v>1029.26</v>
      </c>
      <c r="EJ19">
        <v>3.219548</v>
      </c>
      <c r="EK19">
        <v>999.973666666667</v>
      </c>
      <c r="EL19">
        <v>28.4543533333333</v>
      </c>
      <c r="EM19">
        <v>2.79951066666667</v>
      </c>
      <c r="EN19">
        <v>2.51494933333333</v>
      </c>
      <c r="EO19">
        <v>22.8812066666667</v>
      </c>
      <c r="EP19">
        <v>21.1235733333333</v>
      </c>
      <c r="EQ19">
        <v>1499.99866666667</v>
      </c>
      <c r="ER19">
        <v>0.972996</v>
      </c>
      <c r="ES19">
        <v>0.0270040266666667</v>
      </c>
      <c r="ET19">
        <v>0</v>
      </c>
      <c r="EU19">
        <v>2890.84133333333</v>
      </c>
      <c r="EV19">
        <v>5.00003</v>
      </c>
      <c r="EW19">
        <v>42900.2133333333</v>
      </c>
      <c r="EX19">
        <v>11374.4333333333</v>
      </c>
      <c r="EY19">
        <v>45.6704666666667</v>
      </c>
      <c r="EZ19">
        <v>46.9664</v>
      </c>
      <c r="FA19">
        <v>46.354</v>
      </c>
      <c r="FB19">
        <v>46.7624</v>
      </c>
      <c r="FC19">
        <v>47.8708</v>
      </c>
      <c r="FD19">
        <v>1454.62866666667</v>
      </c>
      <c r="FE19">
        <v>40.37</v>
      </c>
      <c r="FF19">
        <v>0</v>
      </c>
      <c r="FG19">
        <v>57.8999998569489</v>
      </c>
      <c r="FH19">
        <v>0</v>
      </c>
      <c r="FI19">
        <v>2889.2168</v>
      </c>
      <c r="FJ19">
        <v>-89.7269231901597</v>
      </c>
      <c r="FK19">
        <v>-1289.30769399826</v>
      </c>
      <c r="FL19">
        <v>42878.992</v>
      </c>
      <c r="FM19">
        <v>15</v>
      </c>
      <c r="FN19">
        <v>1695417797</v>
      </c>
      <c r="FO19" t="s">
        <v>438</v>
      </c>
      <c r="FP19">
        <v>1695417797</v>
      </c>
      <c r="FQ19">
        <v>1695417793</v>
      </c>
      <c r="FR19">
        <v>15</v>
      </c>
      <c r="FS19">
        <v>0.008</v>
      </c>
      <c r="FT19">
        <v>-0.01</v>
      </c>
      <c r="FU19">
        <v>5.961</v>
      </c>
      <c r="FV19">
        <v>0.63</v>
      </c>
      <c r="FW19">
        <v>1000</v>
      </c>
      <c r="FX19">
        <v>28</v>
      </c>
      <c r="FY19">
        <v>0.18</v>
      </c>
      <c r="FZ19">
        <v>0.06</v>
      </c>
      <c r="GA19">
        <v>9.4236954957965</v>
      </c>
      <c r="GB19">
        <v>0.388137086468935</v>
      </c>
      <c r="GC19">
        <v>0.107703867889244</v>
      </c>
      <c r="GD19">
        <v>0</v>
      </c>
      <c r="GE19">
        <v>2891.0848</v>
      </c>
      <c r="GF19">
        <v>-94.3576921377439</v>
      </c>
      <c r="GG19">
        <v>6.83641550521907</v>
      </c>
      <c r="GH19">
        <v>0</v>
      </c>
      <c r="GI19">
        <v>0.227546282354129</v>
      </c>
      <c r="GJ19">
        <v>-0.00143604994625291</v>
      </c>
      <c r="GK19">
        <v>0.00033906926355831</v>
      </c>
      <c r="GL19">
        <v>1</v>
      </c>
      <c r="GM19">
        <v>1</v>
      </c>
      <c r="GN19">
        <v>3</v>
      </c>
      <c r="GO19" t="s">
        <v>447</v>
      </c>
      <c r="GP19">
        <v>3.19856</v>
      </c>
      <c r="GQ19">
        <v>2.7225</v>
      </c>
      <c r="GR19">
        <v>0.154398</v>
      </c>
      <c r="GS19">
        <v>0.156084</v>
      </c>
      <c r="GT19">
        <v>0.126566</v>
      </c>
      <c r="GU19">
        <v>0.118972</v>
      </c>
      <c r="GV19">
        <v>23261.3</v>
      </c>
      <c r="GW19">
        <v>23588.4</v>
      </c>
      <c r="GX19">
        <v>26019</v>
      </c>
      <c r="GY19">
        <v>26671.2</v>
      </c>
      <c r="GZ19">
        <v>32196</v>
      </c>
      <c r="HA19">
        <v>32687.4</v>
      </c>
      <c r="HB19">
        <v>39585.8</v>
      </c>
      <c r="HC19">
        <v>39539.6</v>
      </c>
      <c r="HD19">
        <v>2.27912</v>
      </c>
      <c r="HE19">
        <v>2.22685</v>
      </c>
      <c r="HF19">
        <v>0.161581</v>
      </c>
      <c r="HG19">
        <v>0</v>
      </c>
      <c r="HH19">
        <v>26.8813</v>
      </c>
      <c r="HI19">
        <v>999.9</v>
      </c>
      <c r="HJ19">
        <v>58.656</v>
      </c>
      <c r="HK19">
        <v>31.048</v>
      </c>
      <c r="HL19">
        <v>30.021</v>
      </c>
      <c r="HM19">
        <v>29.2518</v>
      </c>
      <c r="HN19">
        <v>34.5833</v>
      </c>
      <c r="HO19">
        <v>2</v>
      </c>
      <c r="HP19">
        <v>0.0900813</v>
      </c>
      <c r="HQ19">
        <v>0</v>
      </c>
      <c r="HR19">
        <v>20.2585</v>
      </c>
      <c r="HS19">
        <v>5.25593</v>
      </c>
      <c r="HT19">
        <v>11.9201</v>
      </c>
      <c r="HU19">
        <v>4.97625</v>
      </c>
      <c r="HV19">
        <v>3.286</v>
      </c>
      <c r="HW19">
        <v>972.2</v>
      </c>
      <c r="HX19">
        <v>9999</v>
      </c>
      <c r="HY19">
        <v>9999</v>
      </c>
      <c r="HZ19">
        <v>9999</v>
      </c>
      <c r="IA19">
        <v>1.86646</v>
      </c>
      <c r="IB19">
        <v>1.86657</v>
      </c>
      <c r="IC19">
        <v>1.86444</v>
      </c>
      <c r="ID19">
        <v>1.86478</v>
      </c>
      <c r="IE19">
        <v>1.86279</v>
      </c>
      <c r="IF19">
        <v>1.86555</v>
      </c>
      <c r="IG19">
        <v>1.86505</v>
      </c>
      <c r="IH19">
        <v>1.87032</v>
      </c>
      <c r="II19">
        <v>5</v>
      </c>
      <c r="IJ19">
        <v>0</v>
      </c>
      <c r="IK19">
        <v>0</v>
      </c>
      <c r="IL19">
        <v>0</v>
      </c>
      <c r="IM19" t="s">
        <v>440</v>
      </c>
      <c r="IN19" t="s">
        <v>441</v>
      </c>
      <c r="IO19" t="s">
        <v>442</v>
      </c>
      <c r="IP19" t="s">
        <v>443</v>
      </c>
      <c r="IQ19" t="s">
        <v>443</v>
      </c>
      <c r="IR19" t="s">
        <v>442</v>
      </c>
      <c r="IS19">
        <v>0</v>
      </c>
      <c r="IT19">
        <v>100</v>
      </c>
      <c r="IU19">
        <v>100</v>
      </c>
      <c r="IV19">
        <v>5.932</v>
      </c>
      <c r="IW19">
        <v>0.8051</v>
      </c>
      <c r="IX19">
        <v>2.89004234816801</v>
      </c>
      <c r="IY19">
        <v>0.00418538200283587</v>
      </c>
      <c r="IZ19">
        <v>-1.41063378290963e-06</v>
      </c>
      <c r="JA19">
        <v>3.10169211340598e-10</v>
      </c>
      <c r="JB19">
        <v>-0.0337611110986884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2.7</v>
      </c>
      <c r="JK19">
        <v>2.7</v>
      </c>
      <c r="JL19">
        <v>2.67456</v>
      </c>
      <c r="JM19">
        <v>2.65381</v>
      </c>
      <c r="JN19">
        <v>2.09595</v>
      </c>
      <c r="JO19">
        <v>2.76978</v>
      </c>
      <c r="JP19">
        <v>2.09717</v>
      </c>
      <c r="JQ19">
        <v>2.30103</v>
      </c>
      <c r="JR19">
        <v>34.9214</v>
      </c>
      <c r="JS19">
        <v>15.1039</v>
      </c>
      <c r="JT19">
        <v>18</v>
      </c>
      <c r="JU19">
        <v>629.826</v>
      </c>
      <c r="JV19">
        <v>724.625</v>
      </c>
      <c r="JW19">
        <v>27.8203</v>
      </c>
      <c r="JX19">
        <v>28.2368</v>
      </c>
      <c r="JY19">
        <v>30.0013</v>
      </c>
      <c r="JZ19">
        <v>27.8425</v>
      </c>
      <c r="KA19">
        <v>28.1967</v>
      </c>
      <c r="KB19">
        <v>53.606</v>
      </c>
      <c r="KC19">
        <v>-30</v>
      </c>
      <c r="KD19">
        <v>-30</v>
      </c>
      <c r="KE19">
        <v>-999.9</v>
      </c>
      <c r="KF19">
        <v>1000</v>
      </c>
      <c r="KG19">
        <v>0</v>
      </c>
      <c r="KH19">
        <v>102.362</v>
      </c>
      <c r="KI19">
        <v>102.604</v>
      </c>
    </row>
    <row r="20" spans="1:295">
      <c r="A20">
        <v>4</v>
      </c>
      <c r="B20">
        <v>1695418000</v>
      </c>
      <c r="C20">
        <v>185</v>
      </c>
      <c r="D20" t="s">
        <v>451</v>
      </c>
      <c r="E20" t="s">
        <v>452</v>
      </c>
      <c r="F20">
        <v>15</v>
      </c>
      <c r="G20">
        <v>1695417992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1029.2931958052</v>
      </c>
      <c r="AI20">
        <v>1019.13957575758</v>
      </c>
      <c r="AJ20">
        <v>-0.000406151743049453</v>
      </c>
      <c r="AK20">
        <v>65.91</v>
      </c>
      <c r="AL20">
        <f>(AN20 - AM20 + DW20*1E3/(8.314*(DY20+273.15)) * AP20/DV20 * AO20) * DV20/(100*DJ20) * 1000/(1000 - AN20)</f>
        <v>0</v>
      </c>
      <c r="AM20">
        <v>28.5638450969852</v>
      </c>
      <c r="AN20">
        <v>31.8736309090909</v>
      </c>
      <c r="AO20">
        <v>0.000283745938287727</v>
      </c>
      <c r="AP20">
        <v>77.7955814692089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434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453</v>
      </c>
      <c r="BC20">
        <v>10220.2</v>
      </c>
      <c r="BD20">
        <v>2847.49346153846</v>
      </c>
      <c r="BE20">
        <v>3043.71923991973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436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1591</v>
      </c>
      <c r="BY20">
        <v>290</v>
      </c>
      <c r="BZ20">
        <v>3014.45</v>
      </c>
      <c r="CA20">
        <v>35</v>
      </c>
      <c r="CB20">
        <v>10220.2</v>
      </c>
      <c r="CC20">
        <v>3003.02</v>
      </c>
      <c r="CD20">
        <v>11.43</v>
      </c>
      <c r="CE20">
        <v>300</v>
      </c>
      <c r="CF20">
        <v>24</v>
      </c>
      <c r="CG20">
        <v>3043.71923991973</v>
      </c>
      <c r="CH20">
        <v>3.28893659342217</v>
      </c>
      <c r="CI20">
        <v>-41.5955072344491</v>
      </c>
      <c r="CJ20">
        <v>2.97210650346504</v>
      </c>
      <c r="CK20">
        <v>0.874926453255844</v>
      </c>
      <c r="CL20">
        <v>-0.00718836262513904</v>
      </c>
      <c r="CM20">
        <v>290</v>
      </c>
      <c r="CN20">
        <v>2997.24</v>
      </c>
      <c r="CO20">
        <v>755</v>
      </c>
      <c r="CP20">
        <v>10170.7</v>
      </c>
      <c r="CQ20">
        <v>3002.82</v>
      </c>
      <c r="CR20">
        <v>-5.58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437</v>
      </c>
      <c r="DM20">
        <v>2</v>
      </c>
      <c r="DN20" t="b">
        <v>1</v>
      </c>
      <c r="DO20">
        <v>1695417992</v>
      </c>
      <c r="DP20">
        <v>986.667466666667</v>
      </c>
      <c r="DQ20">
        <v>999.956333333333</v>
      </c>
      <c r="DR20">
        <v>31.86694</v>
      </c>
      <c r="DS20">
        <v>28.5550533333333</v>
      </c>
      <c r="DT20">
        <v>980.736933333333</v>
      </c>
      <c r="DU20">
        <v>31.0537733333333</v>
      </c>
      <c r="DV20">
        <v>599.9972</v>
      </c>
      <c r="DW20">
        <v>88.3874533333333</v>
      </c>
      <c r="DX20">
        <v>0.09999762</v>
      </c>
      <c r="DY20">
        <v>30.70248</v>
      </c>
      <c r="DZ20">
        <v>29.66604</v>
      </c>
      <c r="EA20">
        <v>999.9</v>
      </c>
      <c r="EB20">
        <v>0</v>
      </c>
      <c r="EC20">
        <v>0</v>
      </c>
      <c r="ED20">
        <v>4961.66666666667</v>
      </c>
      <c r="EE20">
        <v>0</v>
      </c>
      <c r="EF20">
        <v>15.0586</v>
      </c>
      <c r="EG20">
        <v>-13.28934</v>
      </c>
      <c r="EH20">
        <v>1019.14466666667</v>
      </c>
      <c r="EI20">
        <v>1029.35</v>
      </c>
      <c r="EJ20">
        <v>3.311896</v>
      </c>
      <c r="EK20">
        <v>999.956333333333</v>
      </c>
      <c r="EL20">
        <v>28.5550533333333</v>
      </c>
      <c r="EM20">
        <v>2.816638</v>
      </c>
      <c r="EN20">
        <v>2.52390866666667</v>
      </c>
      <c r="EO20">
        <v>22.9819133333333</v>
      </c>
      <c r="EP20">
        <v>21.1814933333333</v>
      </c>
      <c r="EQ20">
        <v>1499.958</v>
      </c>
      <c r="ER20">
        <v>0.9729986</v>
      </c>
      <c r="ES20">
        <v>0.02700138</v>
      </c>
      <c r="ET20">
        <v>0</v>
      </c>
      <c r="EU20">
        <v>2847.81666666667</v>
      </c>
      <c r="EV20">
        <v>5.00003</v>
      </c>
      <c r="EW20">
        <v>42287.78</v>
      </c>
      <c r="EX20">
        <v>11374.1133333333</v>
      </c>
      <c r="EY20">
        <v>45.8998</v>
      </c>
      <c r="EZ20">
        <v>47.2122</v>
      </c>
      <c r="FA20">
        <v>46.5662666666667</v>
      </c>
      <c r="FB20">
        <v>47.0124</v>
      </c>
      <c r="FC20">
        <v>48.0914</v>
      </c>
      <c r="FD20">
        <v>1454.588</v>
      </c>
      <c r="FE20">
        <v>40.37</v>
      </c>
      <c r="FF20">
        <v>0</v>
      </c>
      <c r="FG20">
        <v>41.7999999523163</v>
      </c>
      <c r="FH20">
        <v>0</v>
      </c>
      <c r="FI20">
        <v>2847.49346153846</v>
      </c>
      <c r="FJ20">
        <v>-22.7661538247176</v>
      </c>
      <c r="FK20">
        <v>-324.447862650878</v>
      </c>
      <c r="FL20">
        <v>42284.7653846154</v>
      </c>
      <c r="FM20">
        <v>15</v>
      </c>
      <c r="FN20">
        <v>1695417797</v>
      </c>
      <c r="FO20" t="s">
        <v>438</v>
      </c>
      <c r="FP20">
        <v>1695417797</v>
      </c>
      <c r="FQ20">
        <v>1695417793</v>
      </c>
      <c r="FR20">
        <v>15</v>
      </c>
      <c r="FS20">
        <v>0.008</v>
      </c>
      <c r="FT20">
        <v>-0.01</v>
      </c>
      <c r="FU20">
        <v>5.961</v>
      </c>
      <c r="FV20">
        <v>0.63</v>
      </c>
      <c r="FW20">
        <v>1000</v>
      </c>
      <c r="FX20">
        <v>28</v>
      </c>
      <c r="FY20">
        <v>0.18</v>
      </c>
      <c r="FZ20">
        <v>0.06</v>
      </c>
      <c r="GA20">
        <v>9.9773422570739</v>
      </c>
      <c r="GB20">
        <v>-0.792124443436677</v>
      </c>
      <c r="GC20">
        <v>0.0847245309901931</v>
      </c>
      <c r="GD20">
        <v>0</v>
      </c>
      <c r="GE20">
        <v>2848.48961538461</v>
      </c>
      <c r="GF20">
        <v>-23.9811965775753</v>
      </c>
      <c r="GG20">
        <v>1.82284536828732</v>
      </c>
      <c r="GH20">
        <v>0</v>
      </c>
      <c r="GI20">
        <v>0.229314525197576</v>
      </c>
      <c r="GJ20">
        <v>0.00591839260941848</v>
      </c>
      <c r="GK20">
        <v>0.00073413071276237</v>
      </c>
      <c r="GL20">
        <v>1</v>
      </c>
      <c r="GM20">
        <v>1</v>
      </c>
      <c r="GN20">
        <v>3</v>
      </c>
      <c r="GO20" t="s">
        <v>447</v>
      </c>
      <c r="GP20">
        <v>3.19844</v>
      </c>
      <c r="GQ20">
        <v>2.72249</v>
      </c>
      <c r="GR20">
        <v>0.154305</v>
      </c>
      <c r="GS20">
        <v>0.156049</v>
      </c>
      <c r="GT20">
        <v>0.127002</v>
      </c>
      <c r="GU20">
        <v>0.119236</v>
      </c>
      <c r="GV20">
        <v>23257.1</v>
      </c>
      <c r="GW20">
        <v>23580.4</v>
      </c>
      <c r="GX20">
        <v>26012.1</v>
      </c>
      <c r="GY20">
        <v>26661.7</v>
      </c>
      <c r="GZ20">
        <v>32171.7</v>
      </c>
      <c r="HA20">
        <v>32667.8</v>
      </c>
      <c r="HB20">
        <v>39575.4</v>
      </c>
      <c r="HC20">
        <v>39527.3</v>
      </c>
      <c r="HD20">
        <v>2.2774</v>
      </c>
      <c r="HE20">
        <v>2.22435</v>
      </c>
      <c r="HF20">
        <v>0.160597</v>
      </c>
      <c r="HG20">
        <v>0</v>
      </c>
      <c r="HH20">
        <v>27.0487</v>
      </c>
      <c r="HI20">
        <v>999.9</v>
      </c>
      <c r="HJ20">
        <v>58.778</v>
      </c>
      <c r="HK20">
        <v>31.068</v>
      </c>
      <c r="HL20">
        <v>30.1166</v>
      </c>
      <c r="HM20">
        <v>29.4618</v>
      </c>
      <c r="HN20">
        <v>34.5232</v>
      </c>
      <c r="HO20">
        <v>2</v>
      </c>
      <c r="HP20">
        <v>0.100813</v>
      </c>
      <c r="HQ20">
        <v>0</v>
      </c>
      <c r="HR20">
        <v>20.2585</v>
      </c>
      <c r="HS20">
        <v>5.25338</v>
      </c>
      <c r="HT20">
        <v>11.9201</v>
      </c>
      <c r="HU20">
        <v>4.97575</v>
      </c>
      <c r="HV20">
        <v>3.286</v>
      </c>
      <c r="HW20">
        <v>972.2</v>
      </c>
      <c r="HX20">
        <v>9999</v>
      </c>
      <c r="HY20">
        <v>9999</v>
      </c>
      <c r="HZ20">
        <v>9999</v>
      </c>
      <c r="IA20">
        <v>1.86646</v>
      </c>
      <c r="IB20">
        <v>1.86659</v>
      </c>
      <c r="IC20">
        <v>1.86444</v>
      </c>
      <c r="ID20">
        <v>1.86479</v>
      </c>
      <c r="IE20">
        <v>1.86279</v>
      </c>
      <c r="IF20">
        <v>1.86554</v>
      </c>
      <c r="IG20">
        <v>1.86506</v>
      </c>
      <c r="IH20">
        <v>1.87038</v>
      </c>
      <c r="II20">
        <v>5</v>
      </c>
      <c r="IJ20">
        <v>0</v>
      </c>
      <c r="IK20">
        <v>0</v>
      </c>
      <c r="IL20">
        <v>0</v>
      </c>
      <c r="IM20" t="s">
        <v>440</v>
      </c>
      <c r="IN20" t="s">
        <v>441</v>
      </c>
      <c r="IO20" t="s">
        <v>442</v>
      </c>
      <c r="IP20" t="s">
        <v>443</v>
      </c>
      <c r="IQ20" t="s">
        <v>443</v>
      </c>
      <c r="IR20" t="s">
        <v>442</v>
      </c>
      <c r="IS20">
        <v>0</v>
      </c>
      <c r="IT20">
        <v>100</v>
      </c>
      <c r="IU20">
        <v>100</v>
      </c>
      <c r="IV20">
        <v>5.93</v>
      </c>
      <c r="IW20">
        <v>0.8137</v>
      </c>
      <c r="IX20">
        <v>2.89004234816801</v>
      </c>
      <c r="IY20">
        <v>0.00418538200283587</v>
      </c>
      <c r="IZ20">
        <v>-1.41063378290963e-06</v>
      </c>
      <c r="JA20">
        <v>3.10169211340598e-10</v>
      </c>
      <c r="JB20">
        <v>-0.0337611110986884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3.4</v>
      </c>
      <c r="JK20">
        <v>3.5</v>
      </c>
      <c r="JL20">
        <v>2.67456</v>
      </c>
      <c r="JM20">
        <v>2.65503</v>
      </c>
      <c r="JN20">
        <v>2.09595</v>
      </c>
      <c r="JO20">
        <v>2.771</v>
      </c>
      <c r="JP20">
        <v>2.09717</v>
      </c>
      <c r="JQ20">
        <v>2.37427</v>
      </c>
      <c r="JR20">
        <v>34.9904</v>
      </c>
      <c r="JS20">
        <v>15.1127</v>
      </c>
      <c r="JT20">
        <v>18</v>
      </c>
      <c r="JU20">
        <v>630.052</v>
      </c>
      <c r="JV20">
        <v>724.003</v>
      </c>
      <c r="JW20">
        <v>27.9491</v>
      </c>
      <c r="JX20">
        <v>28.3768</v>
      </c>
      <c r="JY20">
        <v>30.0011</v>
      </c>
      <c r="JZ20">
        <v>27.9749</v>
      </c>
      <c r="KA20">
        <v>28.3254</v>
      </c>
      <c r="KB20">
        <v>53.6001</v>
      </c>
      <c r="KC20">
        <v>-30</v>
      </c>
      <c r="KD20">
        <v>-30</v>
      </c>
      <c r="KE20">
        <v>-999.9</v>
      </c>
      <c r="KF20">
        <v>1000</v>
      </c>
      <c r="KG20">
        <v>0</v>
      </c>
      <c r="KH20">
        <v>102.335</v>
      </c>
      <c r="KI20">
        <v>102.57</v>
      </c>
    </row>
    <row r="21" spans="1:295">
      <c r="A21">
        <v>5</v>
      </c>
      <c r="B21">
        <v>1695418048</v>
      </c>
      <c r="C21">
        <v>233</v>
      </c>
      <c r="D21" t="s">
        <v>454</v>
      </c>
      <c r="E21" t="s">
        <v>455</v>
      </c>
      <c r="F21">
        <v>15</v>
      </c>
      <c r="G21">
        <v>1695418039.5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1029.54547275108</v>
      </c>
      <c r="AI21">
        <v>1019.22048484848</v>
      </c>
      <c r="AJ21">
        <v>0.00220818575361514</v>
      </c>
      <c r="AK21">
        <v>65.91</v>
      </c>
      <c r="AL21">
        <f>(AN21 - AM21 + DW21*1E3/(8.314*(DY21+273.15)) * AP21/DV21 * AO21) * DV21/(100*DJ21) * 1000/(1000 - AN21)</f>
        <v>0</v>
      </c>
      <c r="AM21">
        <v>28.6707778572545</v>
      </c>
      <c r="AN21">
        <v>32.0363375757576</v>
      </c>
      <c r="AO21">
        <v>0.000401307103886491</v>
      </c>
      <c r="AP21">
        <v>77.7955814692089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434</v>
      </c>
      <c r="AW21">
        <v>10208.1</v>
      </c>
      <c r="AX21">
        <v>953.244230769231</v>
      </c>
      <c r="AY21">
        <v>4562.68</v>
      </c>
      <c r="AZ21">
        <f>1-AX21/AY21</f>
        <v>0</v>
      </c>
      <c r="BA21">
        <v>-0.454685974055107</v>
      </c>
      <c r="BB21" t="s">
        <v>456</v>
      </c>
      <c r="BC21">
        <v>10213.6</v>
      </c>
      <c r="BD21">
        <v>2801.9816</v>
      </c>
      <c r="BE21">
        <v>2990.91574901088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436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1592</v>
      </c>
      <c r="BY21">
        <v>290</v>
      </c>
      <c r="BZ21">
        <v>2963.75</v>
      </c>
      <c r="CA21">
        <v>65</v>
      </c>
      <c r="CB21">
        <v>10213.6</v>
      </c>
      <c r="CC21">
        <v>2951.58</v>
      </c>
      <c r="CD21">
        <v>12.17</v>
      </c>
      <c r="CE21">
        <v>300</v>
      </c>
      <c r="CF21">
        <v>24</v>
      </c>
      <c r="CG21">
        <v>2990.91574901088</v>
      </c>
      <c r="CH21">
        <v>3.40243472864803</v>
      </c>
      <c r="CI21">
        <v>-40.1714037684779</v>
      </c>
      <c r="CJ21">
        <v>3.07420470403857</v>
      </c>
      <c r="CK21">
        <v>0.859121653477838</v>
      </c>
      <c r="CL21">
        <v>-0.00718747586206898</v>
      </c>
      <c r="CM21">
        <v>290</v>
      </c>
      <c r="CN21">
        <v>2947.09</v>
      </c>
      <c r="CO21">
        <v>685</v>
      </c>
      <c r="CP21">
        <v>10172.1</v>
      </c>
      <c r="CQ21">
        <v>2951.42</v>
      </c>
      <c r="CR21">
        <v>-4.33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437</v>
      </c>
      <c r="DM21">
        <v>2</v>
      </c>
      <c r="DN21" t="b">
        <v>1</v>
      </c>
      <c r="DO21">
        <v>1695418039.5</v>
      </c>
      <c r="DP21">
        <v>986.5478125</v>
      </c>
      <c r="DQ21">
        <v>1000.011625</v>
      </c>
      <c r="DR21">
        <v>32.0231125</v>
      </c>
      <c r="DS21">
        <v>28.66170625</v>
      </c>
      <c r="DT21">
        <v>980.617375</v>
      </c>
      <c r="DU21">
        <v>31.2023125</v>
      </c>
      <c r="DV21">
        <v>600.0110625</v>
      </c>
      <c r="DW21">
        <v>88.38893125</v>
      </c>
      <c r="DX21">
        <v>0.09999435</v>
      </c>
      <c r="DY21">
        <v>30.87355625</v>
      </c>
      <c r="DZ21">
        <v>29.81663125</v>
      </c>
      <c r="EA21">
        <v>999.9</v>
      </c>
      <c r="EB21">
        <v>0</v>
      </c>
      <c r="EC21">
        <v>0</v>
      </c>
      <c r="ED21">
        <v>4968.984375</v>
      </c>
      <c r="EE21">
        <v>0</v>
      </c>
      <c r="EF21">
        <v>14.16099375</v>
      </c>
      <c r="EG21">
        <v>-13.4643</v>
      </c>
      <c r="EH21">
        <v>1019.184375</v>
      </c>
      <c r="EI21">
        <v>1029.51875</v>
      </c>
      <c r="EJ21">
        <v>3.3614075</v>
      </c>
      <c r="EK21">
        <v>1000.011625</v>
      </c>
      <c r="EL21">
        <v>28.66170625</v>
      </c>
      <c r="EM21">
        <v>2.830489375</v>
      </c>
      <c r="EN21">
        <v>2.533376875</v>
      </c>
      <c r="EO21">
        <v>23.0629875</v>
      </c>
      <c r="EP21">
        <v>21.24251875</v>
      </c>
      <c r="EQ21">
        <v>1499.991875</v>
      </c>
      <c r="ER21">
        <v>0.973003</v>
      </c>
      <c r="ES21">
        <v>0.0269973</v>
      </c>
      <c r="ET21">
        <v>0</v>
      </c>
      <c r="EU21">
        <v>2803.475625</v>
      </c>
      <c r="EV21">
        <v>5.00003</v>
      </c>
      <c r="EW21">
        <v>41654.2375</v>
      </c>
      <c r="EX21">
        <v>11374.40625</v>
      </c>
      <c r="EY21">
        <v>46.136625</v>
      </c>
      <c r="EZ21">
        <v>47.4410625</v>
      </c>
      <c r="FA21">
        <v>46.78875</v>
      </c>
      <c r="FB21">
        <v>47.27325</v>
      </c>
      <c r="FC21">
        <v>48.3395625</v>
      </c>
      <c r="FD21">
        <v>1454.631875</v>
      </c>
      <c r="FE21">
        <v>40.36</v>
      </c>
      <c r="FF21">
        <v>0</v>
      </c>
      <c r="FG21">
        <v>46.7000000476837</v>
      </c>
      <c r="FH21">
        <v>0</v>
      </c>
      <c r="FI21">
        <v>2801.9816</v>
      </c>
      <c r="FJ21">
        <v>-67.2415383445131</v>
      </c>
      <c r="FK21">
        <v>-993.038460026541</v>
      </c>
      <c r="FL21">
        <v>41633.212</v>
      </c>
      <c r="FM21">
        <v>15</v>
      </c>
      <c r="FN21">
        <v>1695417797</v>
      </c>
      <c r="FO21" t="s">
        <v>438</v>
      </c>
      <c r="FP21">
        <v>1695417797</v>
      </c>
      <c r="FQ21">
        <v>1695417793</v>
      </c>
      <c r="FR21">
        <v>15</v>
      </c>
      <c r="FS21">
        <v>0.008</v>
      </c>
      <c r="FT21">
        <v>-0.01</v>
      </c>
      <c r="FU21">
        <v>5.961</v>
      </c>
      <c r="FV21">
        <v>0.63</v>
      </c>
      <c r="FW21">
        <v>1000</v>
      </c>
      <c r="FX21">
        <v>28</v>
      </c>
      <c r="FY21">
        <v>0.18</v>
      </c>
      <c r="FZ21">
        <v>0.06</v>
      </c>
      <c r="GA21">
        <v>9.99722601345128</v>
      </c>
      <c r="GB21">
        <v>0.0514758394081449</v>
      </c>
      <c r="GC21">
        <v>0.0735202680358169</v>
      </c>
      <c r="GD21">
        <v>1</v>
      </c>
      <c r="GE21">
        <v>2803.3104</v>
      </c>
      <c r="GF21">
        <v>-65.2284615186506</v>
      </c>
      <c r="GG21">
        <v>4.71673317456055</v>
      </c>
      <c r="GH21">
        <v>0</v>
      </c>
      <c r="GI21">
        <v>0.229355960082818</v>
      </c>
      <c r="GJ21">
        <v>-0.00156330655747058</v>
      </c>
      <c r="GK21">
        <v>0.00018222043550823</v>
      </c>
      <c r="GL21">
        <v>1</v>
      </c>
      <c r="GM21">
        <v>2</v>
      </c>
      <c r="GN21">
        <v>3</v>
      </c>
      <c r="GO21" t="s">
        <v>457</v>
      </c>
      <c r="GP21">
        <v>3.19825</v>
      </c>
      <c r="GQ21">
        <v>2.72239</v>
      </c>
      <c r="GR21">
        <v>0.15426</v>
      </c>
      <c r="GS21">
        <v>0.156013</v>
      </c>
      <c r="GT21">
        <v>0.127388</v>
      </c>
      <c r="GU21">
        <v>0.119495</v>
      </c>
      <c r="GV21">
        <v>23253.4</v>
      </c>
      <c r="GW21">
        <v>23573.8</v>
      </c>
      <c r="GX21">
        <v>26007</v>
      </c>
      <c r="GY21">
        <v>26653.7</v>
      </c>
      <c r="GZ21">
        <v>32151.7</v>
      </c>
      <c r="HA21">
        <v>32649.1</v>
      </c>
      <c r="HB21">
        <v>39567.7</v>
      </c>
      <c r="HC21">
        <v>39516</v>
      </c>
      <c r="HD21">
        <v>2.2756</v>
      </c>
      <c r="HE21">
        <v>2.22155</v>
      </c>
      <c r="HF21">
        <v>0.160441</v>
      </c>
      <c r="HG21">
        <v>0</v>
      </c>
      <c r="HH21">
        <v>27.219</v>
      </c>
      <c r="HI21">
        <v>999.9</v>
      </c>
      <c r="HJ21">
        <v>58.9</v>
      </c>
      <c r="HK21">
        <v>31.109</v>
      </c>
      <c r="HL21">
        <v>30.2501</v>
      </c>
      <c r="HM21">
        <v>29.7018</v>
      </c>
      <c r="HN21">
        <v>34.4311</v>
      </c>
      <c r="HO21">
        <v>2</v>
      </c>
      <c r="HP21">
        <v>0.111143</v>
      </c>
      <c r="HQ21">
        <v>0</v>
      </c>
      <c r="HR21">
        <v>20.2584</v>
      </c>
      <c r="HS21">
        <v>5.25428</v>
      </c>
      <c r="HT21">
        <v>11.9201</v>
      </c>
      <c r="HU21">
        <v>4.9761</v>
      </c>
      <c r="HV21">
        <v>3.286</v>
      </c>
      <c r="HW21">
        <v>972.2</v>
      </c>
      <c r="HX21">
        <v>9999</v>
      </c>
      <c r="HY21">
        <v>9999</v>
      </c>
      <c r="HZ21">
        <v>9999</v>
      </c>
      <c r="IA21">
        <v>1.86646</v>
      </c>
      <c r="IB21">
        <v>1.8666</v>
      </c>
      <c r="IC21">
        <v>1.86444</v>
      </c>
      <c r="ID21">
        <v>1.86478</v>
      </c>
      <c r="IE21">
        <v>1.86279</v>
      </c>
      <c r="IF21">
        <v>1.86554</v>
      </c>
      <c r="IG21">
        <v>1.86507</v>
      </c>
      <c r="IH21">
        <v>1.87035</v>
      </c>
      <c r="II21">
        <v>5</v>
      </c>
      <c r="IJ21">
        <v>0</v>
      </c>
      <c r="IK21">
        <v>0</v>
      </c>
      <c r="IL21">
        <v>0</v>
      </c>
      <c r="IM21" t="s">
        <v>440</v>
      </c>
      <c r="IN21" t="s">
        <v>441</v>
      </c>
      <c r="IO21" t="s">
        <v>442</v>
      </c>
      <c r="IP21" t="s">
        <v>443</v>
      </c>
      <c r="IQ21" t="s">
        <v>443</v>
      </c>
      <c r="IR21" t="s">
        <v>442</v>
      </c>
      <c r="IS21">
        <v>0</v>
      </c>
      <c r="IT21">
        <v>100</v>
      </c>
      <c r="IU21">
        <v>100</v>
      </c>
      <c r="IV21">
        <v>5.931</v>
      </c>
      <c r="IW21">
        <v>0.8215</v>
      </c>
      <c r="IX21">
        <v>2.89004234816801</v>
      </c>
      <c r="IY21">
        <v>0.00418538200283587</v>
      </c>
      <c r="IZ21">
        <v>-1.41063378290963e-06</v>
      </c>
      <c r="JA21">
        <v>3.10169211340598e-10</v>
      </c>
      <c r="JB21">
        <v>-0.0337611110986884</v>
      </c>
      <c r="JC21">
        <v>-0.018800783070482</v>
      </c>
      <c r="JD21">
        <v>0.00219286682016923</v>
      </c>
      <c r="JE21">
        <v>-2.28370224829719e-05</v>
      </c>
      <c r="JF21">
        <v>10</v>
      </c>
      <c r="JG21">
        <v>2135</v>
      </c>
      <c r="JH21">
        <v>1</v>
      </c>
      <c r="JI21">
        <v>29</v>
      </c>
      <c r="JJ21">
        <v>4.2</v>
      </c>
      <c r="JK21">
        <v>4.2</v>
      </c>
      <c r="JL21">
        <v>2.67456</v>
      </c>
      <c r="JM21">
        <v>2.65503</v>
      </c>
      <c r="JN21">
        <v>2.09595</v>
      </c>
      <c r="JO21">
        <v>2.76978</v>
      </c>
      <c r="JP21">
        <v>2.09717</v>
      </c>
      <c r="JQ21">
        <v>2.3584</v>
      </c>
      <c r="JR21">
        <v>35.0594</v>
      </c>
      <c r="JS21">
        <v>15.0864</v>
      </c>
      <c r="JT21">
        <v>18</v>
      </c>
      <c r="JU21">
        <v>630.307</v>
      </c>
      <c r="JV21">
        <v>723.217</v>
      </c>
      <c r="JW21">
        <v>28.0926</v>
      </c>
      <c r="JX21">
        <v>28.525</v>
      </c>
      <c r="JY21">
        <v>30.0011</v>
      </c>
      <c r="JZ21">
        <v>28.1151</v>
      </c>
      <c r="KA21">
        <v>28.4632</v>
      </c>
      <c r="KB21">
        <v>53.5998</v>
      </c>
      <c r="KC21">
        <v>-30</v>
      </c>
      <c r="KD21">
        <v>-30</v>
      </c>
      <c r="KE21">
        <v>-999.9</v>
      </c>
      <c r="KF21">
        <v>1000</v>
      </c>
      <c r="KG21">
        <v>0</v>
      </c>
      <c r="KH21">
        <v>102.315</v>
      </c>
      <c r="KI21">
        <v>102.54</v>
      </c>
    </row>
    <row r="22" spans="1:295">
      <c r="A22">
        <v>6</v>
      </c>
      <c r="B22">
        <v>1695418100</v>
      </c>
      <c r="C22">
        <v>285</v>
      </c>
      <c r="D22" t="s">
        <v>458</v>
      </c>
      <c r="E22" t="s">
        <v>459</v>
      </c>
      <c r="F22">
        <v>15</v>
      </c>
      <c r="G22">
        <v>1695418091.5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1029.63061800541</v>
      </c>
      <c r="AI22">
        <v>1019.28212121212</v>
      </c>
      <c r="AJ22">
        <v>0.0229532467529663</v>
      </c>
      <c r="AK22">
        <v>65.91</v>
      </c>
      <c r="AL22">
        <f>(AN22 - AM22 + DW22*1E3/(8.314*(DY22+273.15)) * AP22/DV22 * AO22) * DV22/(100*DJ22) * 1000/(1000 - AN22)</f>
        <v>0</v>
      </c>
      <c r="AM22">
        <v>28.7882391010372</v>
      </c>
      <c r="AN22">
        <v>32.18636</v>
      </c>
      <c r="AO22">
        <v>0.000347137052188619</v>
      </c>
      <c r="AP22">
        <v>77.7955814692089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434</v>
      </c>
      <c r="AW22">
        <v>10208.1</v>
      </c>
      <c r="AX22">
        <v>953.244230769231</v>
      </c>
      <c r="AY22">
        <v>4562.68</v>
      </c>
      <c r="AZ22">
        <f>1-AX22/AY22</f>
        <v>0</v>
      </c>
      <c r="BA22">
        <v>-0.454685974055107</v>
      </c>
      <c r="BB22" t="s">
        <v>460</v>
      </c>
      <c r="BC22">
        <v>10217.4</v>
      </c>
      <c r="BD22">
        <v>2726.99115384615</v>
      </c>
      <c r="BE22">
        <v>2917.93403111589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436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1593</v>
      </c>
      <c r="BY22">
        <v>290</v>
      </c>
      <c r="BZ22">
        <v>2887.35</v>
      </c>
      <c r="CA22">
        <v>35</v>
      </c>
      <c r="CB22">
        <v>10217.4</v>
      </c>
      <c r="CC22">
        <v>2876.44</v>
      </c>
      <c r="CD22">
        <v>10.91</v>
      </c>
      <c r="CE22">
        <v>300</v>
      </c>
      <c r="CF22">
        <v>24.1</v>
      </c>
      <c r="CG22">
        <v>2917.93403111589</v>
      </c>
      <c r="CH22">
        <v>2.59628351589427</v>
      </c>
      <c r="CI22">
        <v>-42.3991930037821</v>
      </c>
      <c r="CJ22">
        <v>2.34541661081083</v>
      </c>
      <c r="CK22">
        <v>0.921081151743658</v>
      </c>
      <c r="CL22">
        <v>-0.00718646184649612</v>
      </c>
      <c r="CM22">
        <v>290</v>
      </c>
      <c r="CN22">
        <v>2871.99</v>
      </c>
      <c r="CO22">
        <v>785</v>
      </c>
      <c r="CP22">
        <v>10166.1</v>
      </c>
      <c r="CQ22">
        <v>2876.23</v>
      </c>
      <c r="CR22">
        <v>-4.24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437</v>
      </c>
      <c r="DM22">
        <v>2</v>
      </c>
      <c r="DN22" t="b">
        <v>1</v>
      </c>
      <c r="DO22">
        <v>1695418091.5</v>
      </c>
      <c r="DP22">
        <v>986.419</v>
      </c>
      <c r="DQ22">
        <v>1000.0126875</v>
      </c>
      <c r="DR22">
        <v>32.1735</v>
      </c>
      <c r="DS22">
        <v>28.78114375</v>
      </c>
      <c r="DT22">
        <v>980.4890625</v>
      </c>
      <c r="DU22">
        <v>31.34535</v>
      </c>
      <c r="DV22">
        <v>599.99825</v>
      </c>
      <c r="DW22">
        <v>88.38530625</v>
      </c>
      <c r="DX22">
        <v>0.0999983875</v>
      </c>
      <c r="DY22">
        <v>31.06504375</v>
      </c>
      <c r="DZ22">
        <v>29.9787875</v>
      </c>
      <c r="EA22">
        <v>999.9</v>
      </c>
      <c r="EB22">
        <v>0</v>
      </c>
      <c r="EC22">
        <v>0</v>
      </c>
      <c r="ED22">
        <v>4961.484375</v>
      </c>
      <c r="EE22">
        <v>0</v>
      </c>
      <c r="EF22">
        <v>14.113925</v>
      </c>
      <c r="EG22">
        <v>-13.5943625</v>
      </c>
      <c r="EH22">
        <v>1019.21</v>
      </c>
      <c r="EI22">
        <v>1029.6475</v>
      </c>
      <c r="EJ22">
        <v>3.3923475</v>
      </c>
      <c r="EK22">
        <v>1000.0126875</v>
      </c>
      <c r="EL22">
        <v>28.78114375</v>
      </c>
      <c r="EM22">
        <v>2.843664375</v>
      </c>
      <c r="EN22">
        <v>2.54383</v>
      </c>
      <c r="EO22">
        <v>23.1397625</v>
      </c>
      <c r="EP22">
        <v>21.3096875</v>
      </c>
      <c r="EQ22">
        <v>1499.946875</v>
      </c>
      <c r="ER22">
        <v>0.9730058125</v>
      </c>
      <c r="ES22">
        <v>0.02699413125</v>
      </c>
      <c r="ET22">
        <v>0</v>
      </c>
      <c r="EU22">
        <v>2728.5875</v>
      </c>
      <c r="EV22">
        <v>5.00003</v>
      </c>
      <c r="EW22">
        <v>40571.075</v>
      </c>
      <c r="EX22">
        <v>11374.05</v>
      </c>
      <c r="EY22">
        <v>46.375</v>
      </c>
      <c r="EZ22">
        <v>47.6949375</v>
      </c>
      <c r="FA22">
        <v>47.034875</v>
      </c>
      <c r="FB22">
        <v>47.52325</v>
      </c>
      <c r="FC22">
        <v>48.57775</v>
      </c>
      <c r="FD22">
        <v>1454.59375</v>
      </c>
      <c r="FE22">
        <v>40.354375</v>
      </c>
      <c r="FF22">
        <v>0</v>
      </c>
      <c r="FG22">
        <v>50.9000000953674</v>
      </c>
      <c r="FH22">
        <v>0</v>
      </c>
      <c r="FI22">
        <v>2726.99115384615</v>
      </c>
      <c r="FJ22">
        <v>-80.5056409224207</v>
      </c>
      <c r="FK22">
        <v>-1162.64273307496</v>
      </c>
      <c r="FL22">
        <v>40549.0038461538</v>
      </c>
      <c r="FM22">
        <v>15</v>
      </c>
      <c r="FN22">
        <v>1695417797</v>
      </c>
      <c r="FO22" t="s">
        <v>438</v>
      </c>
      <c r="FP22">
        <v>1695417797</v>
      </c>
      <c r="FQ22">
        <v>1695417793</v>
      </c>
      <c r="FR22">
        <v>15</v>
      </c>
      <c r="FS22">
        <v>0.008</v>
      </c>
      <c r="FT22">
        <v>-0.01</v>
      </c>
      <c r="FU22">
        <v>5.961</v>
      </c>
      <c r="FV22">
        <v>0.63</v>
      </c>
      <c r="FW22">
        <v>1000</v>
      </c>
      <c r="FX22">
        <v>28</v>
      </c>
      <c r="FY22">
        <v>0.18</v>
      </c>
      <c r="FZ22">
        <v>0.06</v>
      </c>
      <c r="GA22">
        <v>10.12089108148</v>
      </c>
      <c r="GB22">
        <v>0.915613794532118</v>
      </c>
      <c r="GC22">
        <v>0.0888460269034653</v>
      </c>
      <c r="GD22">
        <v>0</v>
      </c>
      <c r="GE22">
        <v>2730.15192307692</v>
      </c>
      <c r="GF22">
        <v>-80.8475213740909</v>
      </c>
      <c r="GG22">
        <v>6.06742311239725</v>
      </c>
      <c r="GH22">
        <v>0</v>
      </c>
      <c r="GI22">
        <v>0.227298369588665</v>
      </c>
      <c r="GJ22">
        <v>-0.0110636950944456</v>
      </c>
      <c r="GK22">
        <v>0.00086376359025661</v>
      </c>
      <c r="GL22">
        <v>1</v>
      </c>
      <c r="GM22">
        <v>1</v>
      </c>
      <c r="GN22">
        <v>3</v>
      </c>
      <c r="GO22" t="s">
        <v>447</v>
      </c>
      <c r="GP22">
        <v>3.19811</v>
      </c>
      <c r="GQ22">
        <v>2.72236</v>
      </c>
      <c r="GR22">
        <v>0.154188</v>
      </c>
      <c r="GS22">
        <v>0.155958</v>
      </c>
      <c r="GT22">
        <v>0.127739</v>
      </c>
      <c r="GU22">
        <v>0.119797</v>
      </c>
      <c r="GV22">
        <v>23249.9</v>
      </c>
      <c r="GW22">
        <v>23568</v>
      </c>
      <c r="GX22">
        <v>26001.5</v>
      </c>
      <c r="GY22">
        <v>26646</v>
      </c>
      <c r="GZ22">
        <v>32133</v>
      </c>
      <c r="HA22">
        <v>32630.1</v>
      </c>
      <c r="HB22">
        <v>39560</v>
      </c>
      <c r="HC22">
        <v>39506.2</v>
      </c>
      <c r="HD22">
        <v>2.27373</v>
      </c>
      <c r="HE22">
        <v>2.219</v>
      </c>
      <c r="HF22">
        <v>0.16037</v>
      </c>
      <c r="HG22">
        <v>0</v>
      </c>
      <c r="HH22">
        <v>27.3876</v>
      </c>
      <c r="HI22">
        <v>999.9</v>
      </c>
      <c r="HJ22">
        <v>58.992</v>
      </c>
      <c r="HK22">
        <v>31.129</v>
      </c>
      <c r="HL22">
        <v>30.3334</v>
      </c>
      <c r="HM22">
        <v>29.6718</v>
      </c>
      <c r="HN22">
        <v>34.4071</v>
      </c>
      <c r="HO22">
        <v>2</v>
      </c>
      <c r="HP22">
        <v>0.122594</v>
      </c>
      <c r="HQ22">
        <v>0</v>
      </c>
      <c r="HR22">
        <v>20.2578</v>
      </c>
      <c r="HS22">
        <v>5.25413</v>
      </c>
      <c r="HT22">
        <v>11.9201</v>
      </c>
      <c r="HU22">
        <v>4.97585</v>
      </c>
      <c r="HV22">
        <v>3.286</v>
      </c>
      <c r="HW22">
        <v>972.2</v>
      </c>
      <c r="HX22">
        <v>9999</v>
      </c>
      <c r="HY22">
        <v>9999</v>
      </c>
      <c r="HZ22">
        <v>9999</v>
      </c>
      <c r="IA22">
        <v>1.86646</v>
      </c>
      <c r="IB22">
        <v>1.86661</v>
      </c>
      <c r="IC22">
        <v>1.86447</v>
      </c>
      <c r="ID22">
        <v>1.86481</v>
      </c>
      <c r="IE22">
        <v>1.86279</v>
      </c>
      <c r="IF22">
        <v>1.86554</v>
      </c>
      <c r="IG22">
        <v>1.86508</v>
      </c>
      <c r="IH22">
        <v>1.87038</v>
      </c>
      <c r="II22">
        <v>5</v>
      </c>
      <c r="IJ22">
        <v>0</v>
      </c>
      <c r="IK22">
        <v>0</v>
      </c>
      <c r="IL22">
        <v>0</v>
      </c>
      <c r="IM22" t="s">
        <v>440</v>
      </c>
      <c r="IN22" t="s">
        <v>441</v>
      </c>
      <c r="IO22" t="s">
        <v>442</v>
      </c>
      <c r="IP22" t="s">
        <v>443</v>
      </c>
      <c r="IQ22" t="s">
        <v>443</v>
      </c>
      <c r="IR22" t="s">
        <v>442</v>
      </c>
      <c r="IS22">
        <v>0</v>
      </c>
      <c r="IT22">
        <v>100</v>
      </c>
      <c r="IU22">
        <v>100</v>
      </c>
      <c r="IV22">
        <v>5.93</v>
      </c>
      <c r="IW22">
        <v>0.8289</v>
      </c>
      <c r="IX22">
        <v>2.89004234816801</v>
      </c>
      <c r="IY22">
        <v>0.00418538200283587</v>
      </c>
      <c r="IZ22">
        <v>-1.41063378290963e-06</v>
      </c>
      <c r="JA22">
        <v>3.10169211340598e-10</v>
      </c>
      <c r="JB22">
        <v>-0.0337611110986884</v>
      </c>
      <c r="JC22">
        <v>-0.018800783070482</v>
      </c>
      <c r="JD22">
        <v>0.00219286682016923</v>
      </c>
      <c r="JE22">
        <v>-2.28370224829719e-05</v>
      </c>
      <c r="JF22">
        <v>10</v>
      </c>
      <c r="JG22">
        <v>2135</v>
      </c>
      <c r="JH22">
        <v>1</v>
      </c>
      <c r="JI22">
        <v>29</v>
      </c>
      <c r="JJ22">
        <v>5</v>
      </c>
      <c r="JK22">
        <v>5.1</v>
      </c>
      <c r="JL22">
        <v>2.67456</v>
      </c>
      <c r="JM22">
        <v>2.65625</v>
      </c>
      <c r="JN22">
        <v>2.09595</v>
      </c>
      <c r="JO22">
        <v>2.76978</v>
      </c>
      <c r="JP22">
        <v>2.09717</v>
      </c>
      <c r="JQ22">
        <v>2.32422</v>
      </c>
      <c r="JR22">
        <v>35.1286</v>
      </c>
      <c r="JS22">
        <v>15.0777</v>
      </c>
      <c r="JT22">
        <v>18</v>
      </c>
      <c r="JU22">
        <v>630.633</v>
      </c>
      <c r="JV22">
        <v>722.85</v>
      </c>
      <c r="JW22">
        <v>28.2477</v>
      </c>
      <c r="JX22">
        <v>28.6784</v>
      </c>
      <c r="JY22">
        <v>30.0011</v>
      </c>
      <c r="JZ22">
        <v>28.2674</v>
      </c>
      <c r="KA22">
        <v>28.6156</v>
      </c>
      <c r="KB22">
        <v>53.5909</v>
      </c>
      <c r="KC22">
        <v>-30</v>
      </c>
      <c r="KD22">
        <v>-30</v>
      </c>
      <c r="KE22">
        <v>-999.9</v>
      </c>
      <c r="KF22">
        <v>1000</v>
      </c>
      <c r="KG22">
        <v>0</v>
      </c>
      <c r="KH22">
        <v>102.294</v>
      </c>
      <c r="KI22">
        <v>102.513</v>
      </c>
    </row>
    <row r="23" spans="1:295">
      <c r="A23">
        <v>7</v>
      </c>
      <c r="B23">
        <v>1695418161</v>
      </c>
      <c r="C23">
        <v>346</v>
      </c>
      <c r="D23" t="s">
        <v>461</v>
      </c>
      <c r="E23" t="s">
        <v>462</v>
      </c>
      <c r="F23">
        <v>15</v>
      </c>
      <c r="G23">
        <v>1695418153</v>
      </c>
      <c r="H23">
        <f>(I23)/1000</f>
        <v>0</v>
      </c>
      <c r="I23">
        <f>IF(DN23, AL23, AF23)</f>
        <v>0</v>
      </c>
      <c r="J23">
        <f>IF(DN23, AG23, AE23)</f>
        <v>0</v>
      </c>
      <c r="K23">
        <f>DP23 - IF(AS23&gt;1, J23*DJ23*100.0/(AU23*ED23), 0)</f>
        <v>0</v>
      </c>
      <c r="L23">
        <f>((R23-H23/2)*K23-J23)/(R23+H23/2)</f>
        <v>0</v>
      </c>
      <c r="M23">
        <f>L23*(DW23+DX23)/1000.0</f>
        <v>0</v>
      </c>
      <c r="N23">
        <f>(DP23 - IF(AS23&gt;1, J23*DJ23*100.0/(AU23*ED23), 0))*(DW23+DX23)/1000.0</f>
        <v>0</v>
      </c>
      <c r="O23">
        <f>2.0/((1/Q23-1/P23)+SIGN(Q23)*SQRT((1/Q23-1/P23)*(1/Q23-1/P23) + 4*DK23/((DK23+1)*(DK23+1))*(2*1/Q23*1/P23-1/P23*1/P23)))</f>
        <v>0</v>
      </c>
      <c r="P23">
        <f>IF(LEFT(DL23,1)&lt;&gt;"0",IF(LEFT(DL23,1)="1",3.0,DM23),$D$5+$E$5*(ED23*DW23/($K$5*1000))+$F$5*(ED23*DW23/($K$5*1000))*MAX(MIN(DJ23,$J$5),$I$5)*MAX(MIN(DJ23,$J$5),$I$5)+$G$5*MAX(MIN(DJ23,$J$5),$I$5)*(ED23*DW23/($K$5*1000))+$H$5*(ED23*DW23/($K$5*1000))*(ED23*DW23/($K$5*1000)))</f>
        <v>0</v>
      </c>
      <c r="Q23">
        <f>H23*(1000-(1000*0.61365*exp(17.502*U23/(240.97+U23))/(DW23+DX23)+DR23)/2)/(1000*0.61365*exp(17.502*U23/(240.97+U23))/(DW23+DX23)-DR23)</f>
        <v>0</v>
      </c>
      <c r="R23">
        <f>1/((DK23+1)/(O23/1.6)+1/(P23/1.37)) + DK23/((DK23+1)/(O23/1.6) + DK23/(P23/1.37))</f>
        <v>0</v>
      </c>
      <c r="S23">
        <f>(DF23*DI23)</f>
        <v>0</v>
      </c>
      <c r="T23">
        <f>(DY23+(S23+2*0.95*5.67E-8*(((DY23+$B$7)+273)^4-(DY23+273)^4)-44100*H23)/(1.84*29.3*P23+8*0.95*5.67E-8*(DY23+273)^3))</f>
        <v>0</v>
      </c>
      <c r="U23">
        <f>($C$7*DZ23+$D$7*EA23+$E$7*T23)</f>
        <v>0</v>
      </c>
      <c r="V23">
        <f>0.61365*exp(17.502*U23/(240.97+U23))</f>
        <v>0</v>
      </c>
      <c r="W23">
        <f>(X23/Y23*100)</f>
        <v>0</v>
      </c>
      <c r="X23">
        <f>DR23*(DW23+DX23)/1000</f>
        <v>0</v>
      </c>
      <c r="Y23">
        <f>0.61365*exp(17.502*DY23/(240.97+DY23))</f>
        <v>0</v>
      </c>
      <c r="Z23">
        <f>(V23-DR23*(DW23+DX23)/1000)</f>
        <v>0</v>
      </c>
      <c r="AA23">
        <f>(-H23*44100)</f>
        <v>0</v>
      </c>
      <c r="AB23">
        <f>2*29.3*P23*0.92*(DY23-U23)</f>
        <v>0</v>
      </c>
      <c r="AC23">
        <f>2*0.95*5.67E-8*(((DY23+$B$7)+273)^4-(U23+273)^4)</f>
        <v>0</v>
      </c>
      <c r="AD23">
        <f>S23+AC23+AA23+AB23</f>
        <v>0</v>
      </c>
      <c r="AE23">
        <f>DV23*AS23*(DQ23-DP23*(1000-AS23*DS23)/(1000-AS23*DR23))/(100*DJ23)</f>
        <v>0</v>
      </c>
      <c r="AF23">
        <f>1000*DV23*AS23*(DR23-DS23)/(100*DJ23*(1000-AS23*DR23))</f>
        <v>0</v>
      </c>
      <c r="AG23">
        <f>(AH23 - AI23 - DW23*1E3/(8.314*(DY23+273.15)) * AK23/DV23 * AJ23) * DV23/(100*DJ23) * (1000 - DS23)/1000</f>
        <v>0</v>
      </c>
      <c r="AH23">
        <v>1029.78950927814</v>
      </c>
      <c r="AI23">
        <v>1019.22272727273</v>
      </c>
      <c r="AJ23">
        <v>-0.00107716450220185</v>
      </c>
      <c r="AK23">
        <v>65.91</v>
      </c>
      <c r="AL23">
        <f>(AN23 - AM23 + DW23*1E3/(8.314*(DY23+273.15)) * AP23/DV23 * AO23) * DV23/(100*DJ23) * 1000/(1000 - AN23)</f>
        <v>0</v>
      </c>
      <c r="AM23">
        <v>28.9342360867376</v>
      </c>
      <c r="AN23">
        <v>32.3362896969697</v>
      </c>
      <c r="AO23">
        <v>0.000152807427074424</v>
      </c>
      <c r="AP23">
        <v>77.7955814692089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MAX(0,($B$13+$C$13*ED23)/(1+$D$13*ED23)*DW23/(DY23+273)*$E$13)</f>
        <v>0</v>
      </c>
      <c r="AV23" t="s">
        <v>434</v>
      </c>
      <c r="AW23">
        <v>10208.1</v>
      </c>
      <c r="AX23">
        <v>953.244230769231</v>
      </c>
      <c r="AY23">
        <v>4562.68</v>
      </c>
      <c r="AZ23">
        <f>1-AX23/AY23</f>
        <v>0</v>
      </c>
      <c r="BA23">
        <v>-0.454685974055107</v>
      </c>
      <c r="BB23" t="s">
        <v>463</v>
      </c>
      <c r="BC23">
        <v>10213.8</v>
      </c>
      <c r="BD23">
        <v>2642.124</v>
      </c>
      <c r="BE23">
        <v>2836.13153788121</v>
      </c>
      <c r="BF23">
        <f>1-BD23/BE23</f>
        <v>0</v>
      </c>
      <c r="BG23">
        <v>0.5</v>
      </c>
      <c r="BH23">
        <f>DG23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436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v>1594</v>
      </c>
      <c r="BY23">
        <v>290</v>
      </c>
      <c r="BZ23">
        <v>2804.01</v>
      </c>
      <c r="CA23">
        <v>45</v>
      </c>
      <c r="CB23">
        <v>10213.8</v>
      </c>
      <c r="CC23">
        <v>2794.24</v>
      </c>
      <c r="CD23">
        <v>9.77</v>
      </c>
      <c r="CE23">
        <v>300</v>
      </c>
      <c r="CF23">
        <v>24.1</v>
      </c>
      <c r="CG23">
        <v>2836.13153788121</v>
      </c>
      <c r="CH23">
        <v>2.89732352324399</v>
      </c>
      <c r="CI23">
        <v>-42.7887536226267</v>
      </c>
      <c r="CJ23">
        <v>2.61687208180943</v>
      </c>
      <c r="CK23">
        <v>0.905200008942696</v>
      </c>
      <c r="CL23">
        <v>-0.00718532480533928</v>
      </c>
      <c r="CM23">
        <v>290</v>
      </c>
      <c r="CN23">
        <v>2790.15</v>
      </c>
      <c r="CO23">
        <v>635</v>
      </c>
      <c r="CP23">
        <v>10171</v>
      </c>
      <c r="CQ23">
        <v>2794.06</v>
      </c>
      <c r="CR23">
        <v>-3.91</v>
      </c>
      <c r="DF23">
        <f>$B$11*EE23+$C$11*EF23+$F$11*EQ23*(1-ET23)</f>
        <v>0</v>
      </c>
      <c r="DG23">
        <f>DF23*DH23</f>
        <v>0</v>
      </c>
      <c r="DH23">
        <f>($B$11*$D$9+$C$11*$D$9+$F$11*((FD23+EV23)/MAX(FD23+EV23+FE23, 0.1)*$I$9+FE23/MAX(FD23+EV23+FE23, 0.1)*$J$9))/($B$11+$C$11+$F$11)</f>
        <v>0</v>
      </c>
      <c r="DI23">
        <f>($B$11*$K$9+$C$11*$K$9+$F$11*((FD23+EV23)/MAX(FD23+EV23+FE23, 0.1)*$P$9+FE23/MAX(FD23+EV23+FE23, 0.1)*$Q$9))/($B$11+$C$11+$F$11)</f>
        <v>0</v>
      </c>
      <c r="DJ23">
        <v>6</v>
      </c>
      <c r="DK23">
        <v>0.5</v>
      </c>
      <c r="DL23" t="s">
        <v>437</v>
      </c>
      <c r="DM23">
        <v>2</v>
      </c>
      <c r="DN23" t="b">
        <v>1</v>
      </c>
      <c r="DO23">
        <v>1695418153</v>
      </c>
      <c r="DP23">
        <v>986.242666666667</v>
      </c>
      <c r="DQ23">
        <v>999.992866666667</v>
      </c>
      <c r="DR23">
        <v>32.3261133333333</v>
      </c>
      <c r="DS23">
        <v>28.92422</v>
      </c>
      <c r="DT23">
        <v>980.3132</v>
      </c>
      <c r="DU23">
        <v>31.4905066666667</v>
      </c>
      <c r="DV23">
        <v>600.008266666667</v>
      </c>
      <c r="DW23">
        <v>88.3758666666667</v>
      </c>
      <c r="DX23">
        <v>0.0999923066666667</v>
      </c>
      <c r="DY23">
        <v>31.27982</v>
      </c>
      <c r="DZ23">
        <v>30.19024</v>
      </c>
      <c r="EA23">
        <v>999.9</v>
      </c>
      <c r="EB23">
        <v>0</v>
      </c>
      <c r="EC23">
        <v>0</v>
      </c>
      <c r="ED23">
        <v>4970.08266666667</v>
      </c>
      <c r="EE23">
        <v>0</v>
      </c>
      <c r="EF23">
        <v>17.167</v>
      </c>
      <c r="EG23">
        <v>-13.7499133333333</v>
      </c>
      <c r="EH23">
        <v>1019.18866666667</v>
      </c>
      <c r="EI23">
        <v>1029.77933333333</v>
      </c>
      <c r="EJ23">
        <v>3.40188666666667</v>
      </c>
      <c r="EK23">
        <v>999.992866666667</v>
      </c>
      <c r="EL23">
        <v>28.92422</v>
      </c>
      <c r="EM23">
        <v>2.85684866666667</v>
      </c>
      <c r="EN23">
        <v>2.55620533333333</v>
      </c>
      <c r="EO23">
        <v>23.2162866666667</v>
      </c>
      <c r="EP23">
        <v>21.3888466666667</v>
      </c>
      <c r="EQ23">
        <v>1500.034</v>
      </c>
      <c r="ER23">
        <v>0.972998133333333</v>
      </c>
      <c r="ES23">
        <v>0.0270017933333333</v>
      </c>
      <c r="ET23">
        <v>0</v>
      </c>
      <c r="EU23">
        <v>2643.306</v>
      </c>
      <c r="EV23">
        <v>5.00003</v>
      </c>
      <c r="EW23">
        <v>39375.6866666667</v>
      </c>
      <c r="EX23">
        <v>11374.7</v>
      </c>
      <c r="EY23">
        <v>46.625</v>
      </c>
      <c r="EZ23">
        <v>47.9874</v>
      </c>
      <c r="FA23">
        <v>47.3078666666667</v>
      </c>
      <c r="FB23">
        <v>47.7954666666667</v>
      </c>
      <c r="FC23">
        <v>48.8288</v>
      </c>
      <c r="FD23">
        <v>1454.666</v>
      </c>
      <c r="FE23">
        <v>40.368</v>
      </c>
      <c r="FF23">
        <v>0</v>
      </c>
      <c r="FG23">
        <v>59.9000000953674</v>
      </c>
      <c r="FH23">
        <v>0</v>
      </c>
      <c r="FI23">
        <v>2642.124</v>
      </c>
      <c r="FJ23">
        <v>-71.6353846073157</v>
      </c>
      <c r="FK23">
        <v>-1044.98461494382</v>
      </c>
      <c r="FL23">
        <v>39357.428</v>
      </c>
      <c r="FM23">
        <v>15</v>
      </c>
      <c r="FN23">
        <v>1695417797</v>
      </c>
      <c r="FO23" t="s">
        <v>438</v>
      </c>
      <c r="FP23">
        <v>1695417797</v>
      </c>
      <c r="FQ23">
        <v>1695417793</v>
      </c>
      <c r="FR23">
        <v>15</v>
      </c>
      <c r="FS23">
        <v>0.008</v>
      </c>
      <c r="FT23">
        <v>-0.01</v>
      </c>
      <c r="FU23">
        <v>5.961</v>
      </c>
      <c r="FV23">
        <v>0.63</v>
      </c>
      <c r="FW23">
        <v>1000</v>
      </c>
      <c r="FX23">
        <v>28</v>
      </c>
      <c r="FY23">
        <v>0.18</v>
      </c>
      <c r="FZ23">
        <v>0.06</v>
      </c>
      <c r="GA23">
        <v>10.2981061190624</v>
      </c>
      <c r="GB23">
        <v>-0.676624012292581</v>
      </c>
      <c r="GC23">
        <v>0.102328344745527</v>
      </c>
      <c r="GD23">
        <v>0</v>
      </c>
      <c r="GE23">
        <v>2643.5524</v>
      </c>
      <c r="GF23">
        <v>-71.8676921947074</v>
      </c>
      <c r="GG23">
        <v>5.19100936620229</v>
      </c>
      <c r="GH23">
        <v>0</v>
      </c>
      <c r="GI23">
        <v>0.221365932406044</v>
      </c>
      <c r="GJ23">
        <v>-0.00726669785697782</v>
      </c>
      <c r="GK23">
        <v>0.000581908177647738</v>
      </c>
      <c r="GL23">
        <v>1</v>
      </c>
      <c r="GM23">
        <v>1</v>
      </c>
      <c r="GN23">
        <v>3</v>
      </c>
      <c r="GO23" t="s">
        <v>447</v>
      </c>
      <c r="GP23">
        <v>3.19804</v>
      </c>
      <c r="GQ23">
        <v>2.72241</v>
      </c>
      <c r="GR23">
        <v>0.154104</v>
      </c>
      <c r="GS23">
        <v>0.155882</v>
      </c>
      <c r="GT23">
        <v>0.128078</v>
      </c>
      <c r="GU23">
        <v>0.120134</v>
      </c>
      <c r="GV23">
        <v>23245.6</v>
      </c>
      <c r="GW23">
        <v>23560</v>
      </c>
      <c r="GX23">
        <v>25994.7</v>
      </c>
      <c r="GY23">
        <v>26635.4</v>
      </c>
      <c r="GZ23">
        <v>32112.9</v>
      </c>
      <c r="HA23">
        <v>32606.1</v>
      </c>
      <c r="HB23">
        <v>39549.8</v>
      </c>
      <c r="HC23">
        <v>39491.9</v>
      </c>
      <c r="HD23">
        <v>2.27175</v>
      </c>
      <c r="HE23">
        <v>2.216</v>
      </c>
      <c r="HF23">
        <v>0.161305</v>
      </c>
      <c r="HG23">
        <v>0</v>
      </c>
      <c r="HH23">
        <v>27.5818</v>
      </c>
      <c r="HI23">
        <v>999.9</v>
      </c>
      <c r="HJ23">
        <v>59.114</v>
      </c>
      <c r="HK23">
        <v>31.189</v>
      </c>
      <c r="HL23">
        <v>30.5029</v>
      </c>
      <c r="HM23">
        <v>29.4618</v>
      </c>
      <c r="HN23">
        <v>34.395</v>
      </c>
      <c r="HO23">
        <v>2</v>
      </c>
      <c r="HP23">
        <v>0.135053</v>
      </c>
      <c r="HQ23">
        <v>0</v>
      </c>
      <c r="HR23">
        <v>20.2578</v>
      </c>
      <c r="HS23">
        <v>5.25368</v>
      </c>
      <c r="HT23">
        <v>11.9201</v>
      </c>
      <c r="HU23">
        <v>4.9757</v>
      </c>
      <c r="HV23">
        <v>3.286</v>
      </c>
      <c r="HW23">
        <v>972.3</v>
      </c>
      <c r="HX23">
        <v>9999</v>
      </c>
      <c r="HY23">
        <v>9999</v>
      </c>
      <c r="HZ23">
        <v>9999</v>
      </c>
      <c r="IA23">
        <v>1.86647</v>
      </c>
      <c r="IB23">
        <v>1.86661</v>
      </c>
      <c r="IC23">
        <v>1.86447</v>
      </c>
      <c r="ID23">
        <v>1.86479</v>
      </c>
      <c r="IE23">
        <v>1.86279</v>
      </c>
      <c r="IF23">
        <v>1.86558</v>
      </c>
      <c r="IG23">
        <v>1.86508</v>
      </c>
      <c r="IH23">
        <v>1.8704</v>
      </c>
      <c r="II23">
        <v>5</v>
      </c>
      <c r="IJ23">
        <v>0</v>
      </c>
      <c r="IK23">
        <v>0</v>
      </c>
      <c r="IL23">
        <v>0</v>
      </c>
      <c r="IM23" t="s">
        <v>440</v>
      </c>
      <c r="IN23" t="s">
        <v>441</v>
      </c>
      <c r="IO23" t="s">
        <v>442</v>
      </c>
      <c r="IP23" t="s">
        <v>443</v>
      </c>
      <c r="IQ23" t="s">
        <v>443</v>
      </c>
      <c r="IR23" t="s">
        <v>442</v>
      </c>
      <c r="IS23">
        <v>0</v>
      </c>
      <c r="IT23">
        <v>100</v>
      </c>
      <c r="IU23">
        <v>100</v>
      </c>
      <c r="IV23">
        <v>5.93</v>
      </c>
      <c r="IW23">
        <v>0.8363</v>
      </c>
      <c r="IX23">
        <v>2.89004234816801</v>
      </c>
      <c r="IY23">
        <v>0.00418538200283587</v>
      </c>
      <c r="IZ23">
        <v>-1.41063378290963e-06</v>
      </c>
      <c r="JA23">
        <v>3.10169211340598e-10</v>
      </c>
      <c r="JB23">
        <v>-0.0337611110986884</v>
      </c>
      <c r="JC23">
        <v>-0.018800783070482</v>
      </c>
      <c r="JD23">
        <v>0.00219286682016923</v>
      </c>
      <c r="JE23">
        <v>-2.28370224829719e-05</v>
      </c>
      <c r="JF23">
        <v>10</v>
      </c>
      <c r="JG23">
        <v>2135</v>
      </c>
      <c r="JH23">
        <v>1</v>
      </c>
      <c r="JI23">
        <v>29</v>
      </c>
      <c r="JJ23">
        <v>6.1</v>
      </c>
      <c r="JK23">
        <v>6.1</v>
      </c>
      <c r="JL23">
        <v>2.67334</v>
      </c>
      <c r="JM23">
        <v>2.65015</v>
      </c>
      <c r="JN23">
        <v>2.09595</v>
      </c>
      <c r="JO23">
        <v>2.771</v>
      </c>
      <c r="JP23">
        <v>2.09717</v>
      </c>
      <c r="JQ23">
        <v>2.35107</v>
      </c>
      <c r="JR23">
        <v>35.2209</v>
      </c>
      <c r="JS23">
        <v>15.0689</v>
      </c>
      <c r="JT23">
        <v>18</v>
      </c>
      <c r="JU23">
        <v>631.074</v>
      </c>
      <c r="JV23">
        <v>722.273</v>
      </c>
      <c r="JW23">
        <v>28.4292</v>
      </c>
      <c r="JX23">
        <v>28.8496</v>
      </c>
      <c r="JY23">
        <v>30.001</v>
      </c>
      <c r="JZ23">
        <v>28.4373</v>
      </c>
      <c r="KA23">
        <v>28.7845</v>
      </c>
      <c r="KB23">
        <v>53.5867</v>
      </c>
      <c r="KC23">
        <v>-30</v>
      </c>
      <c r="KD23">
        <v>-30</v>
      </c>
      <c r="KE23">
        <v>-999.9</v>
      </c>
      <c r="KF23">
        <v>1000</v>
      </c>
      <c r="KG23">
        <v>0</v>
      </c>
      <c r="KH23">
        <v>102.268</v>
      </c>
      <c r="KI23">
        <v>102.474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2023-09-22T14:24:47Z</dcterms:created>
  <dcterms:modified xsi:type="dcterms:W3CDTF">2023-09-22T14:24:47Z</dcterms:modified>
</cp:coreProperties>
</file>