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<sst xmlns="http://schemas.openxmlformats.org/spreadsheetml/2006/main" count="1009" uniqueCount="447">
  <si>
    <t>File opened</t>
  </si>
  <si>
    <t>2024-01-19 11:31:03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</si>
  <si>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</si>
  <si>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</si>
  <si>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</si>
  <si>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</si>
  <si>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</si>
  <si>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</si>
  <si>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</si>
  <si>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</si>
  <si>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</si>
  <si>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</si>
  <si>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</si>
  <si>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{"tbzero": "0.853567", "h2obzero": "1.07388", "h2oaspan2b": "0.0722207", "co2aspan1": "1.00021", "co2bspanconc2": "296.4", "h2obspanconc1": "12.29", "h2obspan2": "0", "h2oazero": "1.07566", "co2bspanconc1": "2500", "co2aspanconc2": "296.4", "co2aspanconc1": "2500", "h2oaspanconc2": "0", "chamberpressurezero": "2.56408", "h2obspanconc2": "0", "co2bspan2": "-0.031693", "h2oaspan2a": "0.0714516", "co2aspan2": "-0.0330502", "flowazero": "0.34111", "co2aspan2a": "0.288205", "co2bspan2b": "0.284619", "co2bzero": "0.94469", "flowmeterzero": "2.49761", "oxygen": "21", "co2aspan2b": "0.285521", "ssa_ref": "34658.2", "tazero": "0.855284", "h2oaspanconc1": "12.29", "flowbzero": "0.27371", "h2obspan1": "1.02346", "ssb_ref": "33011.8", "h2obspan2b": "0.0726998", "h2obspan2a": "0.0710331", "co2azero": "0.942071", "co2bspan2a": "0.28732", "h2oaspan1": "1.01076", "h2oaspan2": "0", "co2bspan1": "0.999707"}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</si>
  <si>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</si>
  <si>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</si>
  <si>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</si>
  <si>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</si>
  <si>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</si>
  <si>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</si>
  <si>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</si>
  <si>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</si>
  <si>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</si>
  <si>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</si>
  <si>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</si>
  <si>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</si>
  <si>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</si>
  <si>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11:31:03</t>
  </si>
  <si>
    <t>Stability Definition:	none</t>
  </si>
  <si>
    <t>11:31:23</t>
  </si>
  <si>
    <t>cnt</t>
  </si>
  <si>
    <t>11:31:24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</si>
  <si>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</si>
  <si>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</si>
  <si>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</si>
  <si>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</si>
  <si>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</si>
  <si>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</si>
  <si>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</si>
  <si>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</si>
  <si>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</si>
  <si>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</si>
  <si>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</si>
  <si>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</si>
  <si>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</si>
  <si>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</si>
  <si>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</si>
  <si>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</si>
  <si>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</si>
  <si>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</si>
  <si>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</si>
  <si>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</si>
  <si>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</si>
  <si>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</si>
  <si>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</si>
  <si>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</si>
  <si>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</si>
  <si>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</si>
  <si>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</si>
  <si>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</si>
  <si>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</si>
  <si>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</si>
  <si>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</si>
  <si>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</si>
  <si>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</si>
  <si>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</si>
  <si>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</si>
  <si>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</si>
  <si>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</si>
  <si>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</si>
  <si>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</si>
  <si>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</si>
  <si>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</si>
  <si>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</si>
  <si>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</si>
  <si>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</si>
  <si>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</si>
  <si>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</si>
  <si>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</si>
  <si>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</si>
  <si>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</si>
  <si>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</si>
  <si>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</si>
  <si>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1.90915 197.156 358.852 631.955 843.687 1023.77 1201.51 1310.99</t>
  </si>
  <si>
    <t>Fs_true</t>
  </si>
  <si>
    <t>-0.911531 216.959 380.751 614.274 800.888 1005 1200.99 1401.47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</si>
  <si>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</si>
  <si>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</si>
  <si>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</si>
  <si>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</si>
  <si>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</si>
  <si>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</si>
  <si>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</si>
  <si>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</si>
  <si>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</si>
  <si>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</si>
  <si>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</si>
  <si>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</si>
  <si>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</si>
  <si>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</si>
  <si>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</si>
  <si>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</si>
  <si>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</si>
  <si>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</si>
  <si>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</si>
  <si>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</si>
  <si>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</si>
  <si>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</si>
  <si>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</si>
  <si>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</si>
  <si>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</si>
  <si>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</si>
  <si>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</si>
  <si>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</si>
  <si>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</si>
  <si>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</si>
  <si>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</si>
  <si>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</si>
  <si>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</si>
  <si>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</si>
  <si>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</si>
  <si>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</si>
  <si>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</si>
  <si>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</si>
  <si>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</si>
  <si>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</si>
  <si>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</si>
  <si>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</si>
  <si>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</si>
  <si>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</si>
  <si>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</si>
  <si>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</si>
  <si>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</si>
  <si>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</si>
  <si>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</si>
  <si>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</si>
  <si>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</si>
  <si>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</si>
  <si>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</si>
  <si>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</si>
  <si>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</si>
  <si>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</si>
  <si>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</si>
  <si>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</si>
  <si>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</si>
  <si>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</si>
  <si>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</si>
  <si>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</si>
  <si>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</si>
  <si>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</si>
  <si>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</si>
  <si>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</si>
  <si>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</si>
  <si>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</si>
  <si>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</si>
  <si>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</si>
  <si>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</si>
  <si>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</si>
  <si>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</si>
  <si>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</si>
  <si>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</si>
  <si>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</si>
  <si>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</si>
  <si>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</si>
  <si>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</si>
  <si>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</si>
  <si>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</si>
  <si>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</si>
  <si>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</si>
  <si>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</si>
  <si>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</si>
  <si>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</si>
  <si>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</si>
  <si>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</si>
  <si>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</si>
  <si>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</si>
  <si>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</si>
  <si>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</si>
  <si>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</si>
  <si>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</si>
  <si>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</si>
  <si>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</si>
  <si>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</si>
  <si>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</si>
  <si>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</si>
  <si>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</si>
  <si>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</si>
  <si>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</si>
  <si>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</si>
  <si>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</si>
  <si>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</si>
  <si>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</si>
  <si>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</si>
  <si>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</si>
  <si>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</si>
  <si>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</si>
  <si>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</si>
  <si>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</si>
  <si>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</si>
  <si>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</si>
  <si>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</si>
  <si>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</si>
  <si>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</si>
  <si>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</si>
  <si>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</si>
  <si>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</si>
  <si>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</si>
  <si>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</si>
  <si>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</si>
  <si>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</si>
  <si>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</si>
  <si>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</si>
  <si>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</si>
  <si>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</si>
  <si>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</si>
  <si>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</si>
  <si>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</si>
  <si>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</si>
  <si>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</si>
  <si>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</si>
  <si>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</si>
  <si>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</si>
  <si>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</si>
  <si>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</si>
  <si>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</si>
  <si>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</si>
  <si>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</si>
  <si>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</si>
  <si>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</si>
  <si>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</si>
  <si>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</si>
  <si>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</si>
  <si>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</si>
  <si>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</si>
  <si>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</si>
  <si>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</si>
  <si>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</si>
  <si>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</si>
  <si>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</si>
  <si>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</si>
  <si>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</si>
  <si>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</si>
  <si>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</si>
  <si>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</si>
  <si>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</si>
  <si>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</si>
  <si>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</si>
  <si>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</si>
  <si>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</si>
  <si>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</si>
  <si>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</si>
  <si>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</si>
  <si>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</si>
  <si>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</si>
  <si>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</si>
  <si>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</si>
  <si>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</si>
  <si>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</si>
  <si>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</si>
  <si>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</si>
  <si>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</si>
  <si>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</si>
  <si>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</si>
  <si>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</si>
  <si>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</si>
  <si>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</si>
  <si>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</si>
  <si>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</si>
  <si>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</si>
  <si>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</si>
  <si>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</si>
  <si>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</si>
  <si>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</si>
  <si>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</si>
  <si>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</si>
  <si>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</si>
  <si>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</si>
  <si>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</si>
  <si>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</si>
  <si>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</si>
  <si>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</si>
  <si>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</si>
  <si>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</si>
  <si>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</si>
  <si>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</si>
  <si>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</si>
  <si>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</si>
  <si>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</si>
  <si>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</si>
  <si>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</si>
  <si>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</si>
  <si>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</si>
  <si>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</si>
  <si>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</si>
  <si>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</si>
  <si>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</si>
  <si>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</si>
  <si>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</si>
  <si>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</si>
  <si>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</si>
  <si>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</si>
  <si>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</si>
  <si>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</si>
  <si>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</si>
  <si>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</si>
  <si>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</si>
  <si>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</si>
  <si>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</si>
  <si>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</si>
  <si>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</si>
  <si>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</si>
  <si>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</si>
  <si>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</si>
  <si>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</si>
  <si>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</si>
  <si>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</si>
  <si>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</si>
  <si>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</si>
  <si>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</si>
  <si>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</si>
  <si>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</si>
  <si>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</si>
  <si>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</si>
  <si>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</si>
  <si>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</si>
  <si>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</si>
  <si>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</si>
  <si>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</si>
  <si>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</si>
  <si>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</si>
  <si>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</si>
  <si>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</si>
  <si>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</si>
  <si>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</si>
  <si>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</si>
  <si>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</si>
  <si>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</si>
  <si>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</si>
  <si>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</si>
  <si>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</si>
  <si>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</si>
  <si>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</si>
  <si>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</si>
  <si>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</si>
  <si>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</si>
  <si>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</si>
  <si>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</si>
  <si>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</si>
  <si>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</si>
  <si>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</si>
  <si>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</si>
  <si>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</si>
  <si>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</si>
  <si>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</si>
  <si>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</si>
  <si>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</si>
  <si>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</si>
  <si>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</si>
  <si>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</si>
  <si>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</si>
  <si>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</si>
  <si>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</si>
  <si>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</si>
  <si>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</si>
  <si>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</si>
  <si>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</si>
  <si>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</si>
  <si>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</si>
  <si>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</si>
  <si>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</si>
  <si>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</si>
  <si>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</si>
  <si>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</si>
  <si>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</si>
  <si>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</si>
  <si>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</si>
  <si>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</si>
  <si>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</si>
  <si>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</si>
  <si>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</si>
  <si>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</si>
  <si>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</si>
  <si>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</si>
  <si>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</si>
  <si>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</si>
  <si>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</si>
  <si>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</si>
  <si>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</si>
  <si>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</si>
  <si>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</si>
  <si>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</si>
  <si>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</si>
  <si>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</si>
  <si>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</si>
  <si>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</si>
  <si>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</si>
  <si>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</si>
  <si>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</si>
  <si>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</si>
  <si>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</si>
  <si>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</si>
  <si>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</si>
  <si>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</si>
  <si>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</si>
  <si>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</si>
  <si>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</si>
  <si>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20240119 11:34:32</t>
  </si>
  <si>
    <t>11:34:32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</si>
  <si>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</si>
  <si>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</si>
  <si>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</si>
  <si>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</si>
  <si>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</si>
  <si>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</si>
  <si>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</si>
  <si>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MPF-1374-20240119-11_34_34</t>
  </si>
  <si>
    <t>-</t>
  </si>
  <si>
    <t>0: Broadleaf</t>
  </si>
  <si>
    <t>11:34:53</t>
  </si>
  <si>
    <t>0/0</t>
  </si>
  <si>
    <t>11111111</t>
  </si>
  <si>
    <t>oooooooo</t>
  </si>
  <si>
    <t>on</t>
  </si>
  <si>
    <t>20240119 11:36:03</t>
  </si>
  <si>
    <t>11:36:03</t>
  </si>
  <si>
    <t>MPF-1375-20240119-11_36_05</t>
  </si>
  <si>
    <t>11:36:19</t>
  </si>
  <si>
    <t>20240119 11:37:03</t>
  </si>
  <si>
    <t>11:37:03</t>
  </si>
  <si>
    <t>MPF-1376-20240119-11_37_05</t>
  </si>
  <si>
    <t>11:37:26</t>
  </si>
  <si>
    <t>20240119 11:38:33</t>
  </si>
  <si>
    <t>11:38:33</t>
  </si>
  <si>
    <t>MPF-1377-20240119-11_38_35</t>
  </si>
  <si>
    <t>11:38:48</t>
  </si>
  <si>
    <t>20240119 11:40:00</t>
  </si>
  <si>
    <t>11:40:00</t>
  </si>
  <si>
    <t>MPF-1378-20240119-11_40_02</t>
  </si>
  <si>
    <t>11:40:18</t>
  </si>
  <si>
    <t>20240119 11:40:50</t>
  </si>
  <si>
    <t>11:40:50</t>
  </si>
  <si>
    <t>MPF-1379-20240119-11_40_52</t>
  </si>
  <si>
    <t>11:41:05</t>
  </si>
  <si>
    <t>20240119 11:45:48</t>
  </si>
  <si>
    <t>11:45:48</t>
  </si>
  <si>
    <t>MPF-1380-20240119-11_45_50</t>
  </si>
  <si>
    <t>11:46:08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</si>
</sst>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3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404</v>
      </c>
      <c r="HG16" t="s">
        <v>403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1705689272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1705689264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21</v>
      </c>
      <c r="AL17">
        <v>4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10103.5</v>
      </c>
      <c r="AX17">
        <v>2283.7968</v>
      </c>
      <c r="AY17">
        <v>2496.5507406927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1374</v>
      </c>
      <c r="BS17">
        <v>290</v>
      </c>
      <c r="BT17">
        <v>2470.12</v>
      </c>
      <c r="BU17">
        <v>115</v>
      </c>
      <c r="BV17">
        <v>10103.5</v>
      </c>
      <c r="BW17">
        <v>2459.54</v>
      </c>
      <c r="BX17">
        <v>10.58</v>
      </c>
      <c r="BY17">
        <v>300</v>
      </c>
      <c r="BZ17">
        <v>24.1</v>
      </c>
      <c r="CA17">
        <v>2496.5507406927</v>
      </c>
      <c r="CB17">
        <v>2.14065089392694</v>
      </c>
      <c r="CC17">
        <v>-37.3922485495191</v>
      </c>
      <c r="CD17">
        <v>1.89114858408364</v>
      </c>
      <c r="CE17">
        <v>0.933164905146745</v>
      </c>
      <c r="CF17">
        <v>-0.00779563448275862</v>
      </c>
      <c r="CG17">
        <v>290</v>
      </c>
      <c r="CH17">
        <v>2454.12</v>
      </c>
      <c r="CI17">
        <v>705</v>
      </c>
      <c r="CJ17">
        <v>10078.3</v>
      </c>
      <c r="CK17">
        <v>2459.45</v>
      </c>
      <c r="CL17">
        <v>-5.33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1705689264</v>
      </c>
      <c r="DI17">
        <v>307.0674</v>
      </c>
      <c r="DJ17">
        <v>310.5366</v>
      </c>
      <c r="DK17">
        <v>28.79486</v>
      </c>
      <c r="DL17">
        <v>27.6385933333333</v>
      </c>
      <c r="DM17">
        <v>308.2644</v>
      </c>
      <c r="DN17">
        <v>28.4571533333333</v>
      </c>
      <c r="DO17">
        <v>600.012933333333</v>
      </c>
      <c r="DP17">
        <v>88.6791733333333</v>
      </c>
      <c r="DQ17">
        <v>0.100004246666667</v>
      </c>
      <c r="DR17">
        <v>28.5682533333333</v>
      </c>
      <c r="DS17">
        <v>28.0659066666667</v>
      </c>
      <c r="DT17">
        <v>999.9</v>
      </c>
      <c r="DU17">
        <v>0</v>
      </c>
      <c r="DV17">
        <v>0</v>
      </c>
      <c r="DW17">
        <v>4997</v>
      </c>
      <c r="DX17">
        <v>0</v>
      </c>
      <c r="DY17">
        <v>-170.109333333333</v>
      </c>
      <c r="DZ17">
        <v>-3.507556</v>
      </c>
      <c r="EA17">
        <v>316.132</v>
      </c>
      <c r="EB17">
        <v>319.363333333333</v>
      </c>
      <c r="EC17">
        <v>1.156238</v>
      </c>
      <c r="ED17">
        <v>310.5366</v>
      </c>
      <c r="EE17">
        <v>27.6385933333333</v>
      </c>
      <c r="EF17">
        <v>2.553504</v>
      </c>
      <c r="EG17">
        <v>2.45097066666667</v>
      </c>
      <c r="EH17">
        <v>21.3716066666667</v>
      </c>
      <c r="EI17">
        <v>20.7045133333333</v>
      </c>
      <c r="EJ17">
        <v>699.958266666667</v>
      </c>
      <c r="EK17">
        <v>0.9430072</v>
      </c>
      <c r="EL17">
        <v>0.05699282</v>
      </c>
      <c r="EM17">
        <v>0</v>
      </c>
      <c r="EN17">
        <v>2290.21466666667</v>
      </c>
      <c r="EO17">
        <v>5.00072</v>
      </c>
      <c r="EP17">
        <v>15439.8466666667</v>
      </c>
      <c r="EQ17">
        <v>6033.62066666667</v>
      </c>
      <c r="ER17">
        <v>40.4706</v>
      </c>
      <c r="ES17">
        <v>42.8998</v>
      </c>
      <c r="ET17">
        <v>41.9874</v>
      </c>
      <c r="EU17">
        <v>43.3708</v>
      </c>
      <c r="EV17">
        <v>43.1082</v>
      </c>
      <c r="EW17">
        <v>655.349333333333</v>
      </c>
      <c r="EX17">
        <v>39.61</v>
      </c>
      <c r="EY17">
        <v>0</v>
      </c>
      <c r="EZ17">
        <v>263.899999856949</v>
      </c>
      <c r="FA17">
        <v>0</v>
      </c>
      <c r="FB17">
        <v>2283.7968</v>
      </c>
      <c r="FC17">
        <v>-475.571539178544</v>
      </c>
      <c r="FD17">
        <v>-3170.82308168908</v>
      </c>
      <c r="FE17">
        <v>15398.568</v>
      </c>
      <c r="FF17">
        <v>15</v>
      </c>
      <c r="FG17">
        <v>1705689293</v>
      </c>
      <c r="FH17" t="s">
        <v>418</v>
      </c>
      <c r="FI17">
        <v>1705689293</v>
      </c>
      <c r="FJ17">
        <v>1705689207</v>
      </c>
      <c r="FK17">
        <v>9</v>
      </c>
      <c r="FL17">
        <v>0.038</v>
      </c>
      <c r="FM17">
        <v>-0.011</v>
      </c>
      <c r="FN17">
        <v>-1.197</v>
      </c>
      <c r="FO17">
        <v>0.338</v>
      </c>
      <c r="FP17">
        <v>310</v>
      </c>
      <c r="FQ17">
        <v>28</v>
      </c>
      <c r="FR17">
        <v>0.96</v>
      </c>
      <c r="FS17">
        <v>0.09</v>
      </c>
      <c r="FT17">
        <v>0</v>
      </c>
      <c r="FU17">
        <v>0</v>
      </c>
      <c r="FV17" t="s">
        <v>419</v>
      </c>
      <c r="FW17">
        <v>3.23781</v>
      </c>
      <c r="FX17">
        <v>2.68081</v>
      </c>
      <c r="FY17">
        <v>0.0674192</v>
      </c>
      <c r="FZ17">
        <v>0.0675184</v>
      </c>
      <c r="GA17">
        <v>0.120225</v>
      </c>
      <c r="GB17">
        <v>0.115799</v>
      </c>
      <c r="GC17">
        <v>28444.4</v>
      </c>
      <c r="GD17">
        <v>26087</v>
      </c>
      <c r="GE17">
        <v>28863.9</v>
      </c>
      <c r="GF17">
        <v>26549.3</v>
      </c>
      <c r="GG17">
        <v>35384.6</v>
      </c>
      <c r="GH17">
        <v>33030.5</v>
      </c>
      <c r="GI17">
        <v>43359.8</v>
      </c>
      <c r="GJ17">
        <v>40199.8</v>
      </c>
      <c r="GK17">
        <v>2.0493</v>
      </c>
      <c r="GL17">
        <v>2.5292</v>
      </c>
      <c r="GM17">
        <v>0.0936985</v>
      </c>
      <c r="GN17">
        <v>0</v>
      </c>
      <c r="GO17">
        <v>26.5488</v>
      </c>
      <c r="GP17">
        <v>999.9</v>
      </c>
      <c r="GQ17">
        <v>76.779</v>
      </c>
      <c r="GR17">
        <v>25.176</v>
      </c>
      <c r="GS17">
        <v>27.8194</v>
      </c>
      <c r="GT17">
        <v>30.21</v>
      </c>
      <c r="GU17">
        <v>8.03686</v>
      </c>
      <c r="GV17">
        <v>3</v>
      </c>
      <c r="GW17">
        <v>0.06625</v>
      </c>
      <c r="GX17">
        <v>0</v>
      </c>
      <c r="GY17">
        <v>20.3086</v>
      </c>
      <c r="GZ17">
        <v>5.24724</v>
      </c>
      <c r="HA17">
        <v>11.968</v>
      </c>
      <c r="HB17">
        <v>4.9852</v>
      </c>
      <c r="HC17">
        <v>3.2921</v>
      </c>
      <c r="HD17">
        <v>9999</v>
      </c>
      <c r="HE17">
        <v>9999</v>
      </c>
      <c r="HF17">
        <v>999.9</v>
      </c>
      <c r="HG17">
        <v>9999</v>
      </c>
      <c r="HH17">
        <v>4.97125</v>
      </c>
      <c r="HI17">
        <v>1.88293</v>
      </c>
      <c r="HJ17">
        <v>1.87759</v>
      </c>
      <c r="HK17">
        <v>1.87912</v>
      </c>
      <c r="HL17">
        <v>1.87485</v>
      </c>
      <c r="HM17">
        <v>1.875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-1.197</v>
      </c>
      <c r="ID17">
        <v>0.3377</v>
      </c>
      <c r="IE17">
        <v>-1.23540000000003</v>
      </c>
      <c r="IF17">
        <v>0</v>
      </c>
      <c r="IG17">
        <v>0</v>
      </c>
      <c r="IH17">
        <v>0</v>
      </c>
      <c r="II17">
        <v>0.337709999999998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1.1</v>
      </c>
      <c r="IR17">
        <v>1.1</v>
      </c>
      <c r="IS17">
        <v>4.99756</v>
      </c>
      <c r="IT17">
        <v>4.99756</v>
      </c>
      <c r="IU17">
        <v>3.34595</v>
      </c>
      <c r="IV17">
        <v>3.07983</v>
      </c>
      <c r="IW17">
        <v>3.05054</v>
      </c>
      <c r="IX17">
        <v>2.35107</v>
      </c>
      <c r="IY17">
        <v>30.5231</v>
      </c>
      <c r="IZ17">
        <v>15.5417</v>
      </c>
      <c r="JA17">
        <v>2</v>
      </c>
      <c r="JB17">
        <v>590.29</v>
      </c>
      <c r="JC17">
        <v>1089.01</v>
      </c>
      <c r="JD17">
        <v>26.8352</v>
      </c>
      <c r="JE17">
        <v>27.732</v>
      </c>
      <c r="JF17">
        <v>30.0005</v>
      </c>
      <c r="JG17">
        <v>27.7878</v>
      </c>
      <c r="JH17">
        <v>27.7715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49.4211</v>
      </c>
      <c r="JO17">
        <v>104.194</v>
      </c>
      <c r="JP17">
        <v>101.099</v>
      </c>
    </row>
    <row r="18" spans="1:276">
      <c r="A18">
        <v>2</v>
      </c>
      <c r="B18">
        <v>1705689363</v>
      </c>
      <c r="C18">
        <v>91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1705689355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20</v>
      </c>
      <c r="AL18">
        <v>3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10102.7</v>
      </c>
      <c r="AX18">
        <v>1900.5124</v>
      </c>
      <c r="AY18">
        <v>2163.19241120124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1375</v>
      </c>
      <c r="BS18">
        <v>290</v>
      </c>
      <c r="BT18">
        <v>2142.64</v>
      </c>
      <c r="BU18">
        <v>85</v>
      </c>
      <c r="BV18">
        <v>10102.7</v>
      </c>
      <c r="BW18">
        <v>2133.23</v>
      </c>
      <c r="BX18">
        <v>9.41</v>
      </c>
      <c r="BY18">
        <v>300</v>
      </c>
      <c r="BZ18">
        <v>24.1</v>
      </c>
      <c r="CA18">
        <v>2163.19241120124</v>
      </c>
      <c r="CB18">
        <v>2.44236681269388</v>
      </c>
      <c r="CC18">
        <v>-30.2736456872225</v>
      </c>
      <c r="CD18">
        <v>2.15680120349032</v>
      </c>
      <c r="CE18">
        <v>0.875566339957223</v>
      </c>
      <c r="CF18">
        <v>-0.00779263337041157</v>
      </c>
      <c r="CG18">
        <v>290</v>
      </c>
      <c r="CH18">
        <v>2130.2</v>
      </c>
      <c r="CI18">
        <v>625</v>
      </c>
      <c r="CJ18">
        <v>10077.1</v>
      </c>
      <c r="CK18">
        <v>2133.15</v>
      </c>
      <c r="CL18">
        <v>-2.95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1705689355</v>
      </c>
      <c r="DI18">
        <v>306.1272</v>
      </c>
      <c r="DJ18">
        <v>310.036533333333</v>
      </c>
      <c r="DK18">
        <v>28.7481666666667</v>
      </c>
      <c r="DL18">
        <v>27.57808</v>
      </c>
      <c r="DM18">
        <v>307.2952</v>
      </c>
      <c r="DN18">
        <v>28.4104666666667</v>
      </c>
      <c r="DO18">
        <v>600.026133333333</v>
      </c>
      <c r="DP18">
        <v>88.6789</v>
      </c>
      <c r="DQ18">
        <v>0.0999805</v>
      </c>
      <c r="DR18">
        <v>28.7773466666667</v>
      </c>
      <c r="DS18">
        <v>28.3073066666667</v>
      </c>
      <c r="DT18">
        <v>999.9</v>
      </c>
      <c r="DU18">
        <v>0</v>
      </c>
      <c r="DV18">
        <v>0</v>
      </c>
      <c r="DW18">
        <v>5008</v>
      </c>
      <c r="DX18">
        <v>0</v>
      </c>
      <c r="DY18">
        <v>-179.466533333333</v>
      </c>
      <c r="DZ18">
        <v>-3.93848866666667</v>
      </c>
      <c r="EA18">
        <v>315.158266666667</v>
      </c>
      <c r="EB18">
        <v>318.8294</v>
      </c>
      <c r="EC18">
        <v>1.170096</v>
      </c>
      <c r="ED18">
        <v>310.036533333333</v>
      </c>
      <c r="EE18">
        <v>27.57808</v>
      </c>
      <c r="EF18">
        <v>2.54935733333333</v>
      </c>
      <c r="EG18">
        <v>2.44559266666667</v>
      </c>
      <c r="EH18">
        <v>21.3450866666667</v>
      </c>
      <c r="EI18">
        <v>20.6688733333333</v>
      </c>
      <c r="EJ18">
        <v>700.003066666667</v>
      </c>
      <c r="EK18">
        <v>0.942988333333333</v>
      </c>
      <c r="EL18">
        <v>0.0570118266666667</v>
      </c>
      <c r="EM18">
        <v>0</v>
      </c>
      <c r="EN18">
        <v>1902.70266666667</v>
      </c>
      <c r="EO18">
        <v>5.00072</v>
      </c>
      <c r="EP18">
        <v>12894.96</v>
      </c>
      <c r="EQ18">
        <v>6033.97533333333</v>
      </c>
      <c r="ER18">
        <v>40.687</v>
      </c>
      <c r="ES18">
        <v>43.1082</v>
      </c>
      <c r="ET18">
        <v>42.187</v>
      </c>
      <c r="EU18">
        <v>43.5454666666667</v>
      </c>
      <c r="EV18">
        <v>43.312</v>
      </c>
      <c r="EW18">
        <v>655.379333333333</v>
      </c>
      <c r="EX18">
        <v>39.62</v>
      </c>
      <c r="EY18">
        <v>0</v>
      </c>
      <c r="EZ18">
        <v>89.9000000953674</v>
      </c>
      <c r="FA18">
        <v>0</v>
      </c>
      <c r="FB18">
        <v>1900.5124</v>
      </c>
      <c r="FC18">
        <v>-129.412307694938</v>
      </c>
      <c r="FD18">
        <v>-848.592307775432</v>
      </c>
      <c r="FE18">
        <v>12880.46</v>
      </c>
      <c r="FF18">
        <v>15</v>
      </c>
      <c r="FG18">
        <v>1705689379</v>
      </c>
      <c r="FH18" t="s">
        <v>426</v>
      </c>
      <c r="FI18">
        <v>1705689379</v>
      </c>
      <c r="FJ18">
        <v>1705689207</v>
      </c>
      <c r="FK18">
        <v>10</v>
      </c>
      <c r="FL18">
        <v>0.029</v>
      </c>
      <c r="FM18">
        <v>-0.011</v>
      </c>
      <c r="FN18">
        <v>-1.168</v>
      </c>
      <c r="FO18">
        <v>0.338</v>
      </c>
      <c r="FP18">
        <v>310</v>
      </c>
      <c r="FQ18">
        <v>28</v>
      </c>
      <c r="FR18">
        <v>0.77</v>
      </c>
      <c r="FS18">
        <v>0.09</v>
      </c>
      <c r="FT18">
        <v>0</v>
      </c>
      <c r="FU18">
        <v>0</v>
      </c>
      <c r="FV18" t="s">
        <v>419</v>
      </c>
      <c r="FW18">
        <v>3.23759</v>
      </c>
      <c r="FX18">
        <v>2.68113</v>
      </c>
      <c r="FY18">
        <v>0.067238</v>
      </c>
      <c r="FZ18">
        <v>0.0674111</v>
      </c>
      <c r="GA18">
        <v>0.12008</v>
      </c>
      <c r="GB18">
        <v>0.115691</v>
      </c>
      <c r="GC18">
        <v>28443.5</v>
      </c>
      <c r="GD18">
        <v>26084</v>
      </c>
      <c r="GE18">
        <v>28857.9</v>
      </c>
      <c r="GF18">
        <v>26543.9</v>
      </c>
      <c r="GG18">
        <v>35384.4</v>
      </c>
      <c r="GH18">
        <v>33029.3</v>
      </c>
      <c r="GI18">
        <v>43351.1</v>
      </c>
      <c r="GJ18">
        <v>40192.6</v>
      </c>
      <c r="GK18">
        <v>2.049</v>
      </c>
      <c r="GL18">
        <v>2.5276</v>
      </c>
      <c r="GM18">
        <v>0.100046</v>
      </c>
      <c r="GN18">
        <v>0</v>
      </c>
      <c r="GO18">
        <v>26.6885</v>
      </c>
      <c r="GP18">
        <v>999.9</v>
      </c>
      <c r="GQ18">
        <v>76.071</v>
      </c>
      <c r="GR18">
        <v>25.357</v>
      </c>
      <c r="GS18">
        <v>27.8616</v>
      </c>
      <c r="GT18">
        <v>30.64</v>
      </c>
      <c r="GU18">
        <v>8.17308</v>
      </c>
      <c r="GV18">
        <v>3</v>
      </c>
      <c r="GW18">
        <v>0.0765447</v>
      </c>
      <c r="GX18">
        <v>0</v>
      </c>
      <c r="GY18">
        <v>20.3086</v>
      </c>
      <c r="GZ18">
        <v>5.24724</v>
      </c>
      <c r="HA18">
        <v>11.9674</v>
      </c>
      <c r="HB18">
        <v>4.9852</v>
      </c>
      <c r="HC18">
        <v>3.292</v>
      </c>
      <c r="HD18">
        <v>9999</v>
      </c>
      <c r="HE18">
        <v>9999</v>
      </c>
      <c r="HF18">
        <v>999.9</v>
      </c>
      <c r="HG18">
        <v>9999</v>
      </c>
      <c r="HH18">
        <v>4.97125</v>
      </c>
      <c r="HI18">
        <v>1.88293</v>
      </c>
      <c r="HJ18">
        <v>1.87759</v>
      </c>
      <c r="HK18">
        <v>1.87924</v>
      </c>
      <c r="HL18">
        <v>1.87485</v>
      </c>
      <c r="HM18">
        <v>1.87505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-1.168</v>
      </c>
      <c r="ID18">
        <v>0.3377</v>
      </c>
      <c r="IE18">
        <v>-1.19718181818178</v>
      </c>
      <c r="IF18">
        <v>0</v>
      </c>
      <c r="IG18">
        <v>0</v>
      </c>
      <c r="IH18">
        <v>0</v>
      </c>
      <c r="II18">
        <v>0.337709999999998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1.2</v>
      </c>
      <c r="IR18">
        <v>2.6</v>
      </c>
      <c r="IS18">
        <v>4.99756</v>
      </c>
      <c r="IT18">
        <v>4.99756</v>
      </c>
      <c r="IU18">
        <v>3.34595</v>
      </c>
      <c r="IV18">
        <v>3.07861</v>
      </c>
      <c r="IW18">
        <v>3.05054</v>
      </c>
      <c r="IX18">
        <v>2.35718</v>
      </c>
      <c r="IY18">
        <v>30.674</v>
      </c>
      <c r="IZ18">
        <v>15.5417</v>
      </c>
      <c r="JA18">
        <v>2</v>
      </c>
      <c r="JB18">
        <v>591.636</v>
      </c>
      <c r="JC18">
        <v>1089.97</v>
      </c>
      <c r="JD18">
        <v>27.0283</v>
      </c>
      <c r="JE18">
        <v>27.8762</v>
      </c>
      <c r="JF18">
        <v>30.0005</v>
      </c>
      <c r="JG18">
        <v>27.9364</v>
      </c>
      <c r="JH18">
        <v>27.9205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49.4211</v>
      </c>
      <c r="JO18">
        <v>104.173</v>
      </c>
      <c r="JP18">
        <v>101.08</v>
      </c>
    </row>
    <row r="19" spans="1:276">
      <c r="A19">
        <v>3</v>
      </c>
      <c r="B19">
        <v>1705689423</v>
      </c>
      <c r="C19">
        <v>151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1705689415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19</v>
      </c>
      <c r="AL19">
        <v>3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10102.2</v>
      </c>
      <c r="AX19">
        <v>1797.93</v>
      </c>
      <c r="AY19">
        <v>2076.29184369367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1376</v>
      </c>
      <c r="BS19">
        <v>290</v>
      </c>
      <c r="BT19">
        <v>2049.34</v>
      </c>
      <c r="BU19">
        <v>75</v>
      </c>
      <c r="BV19">
        <v>10102.2</v>
      </c>
      <c r="BW19">
        <v>2041.8</v>
      </c>
      <c r="BX19">
        <v>7.54</v>
      </c>
      <c r="BY19">
        <v>300</v>
      </c>
      <c r="BZ19">
        <v>24.1</v>
      </c>
      <c r="CA19">
        <v>2076.29184369367</v>
      </c>
      <c r="CB19">
        <v>2.23297939014495</v>
      </c>
      <c r="CC19">
        <v>-34.8438527695699</v>
      </c>
      <c r="CD19">
        <v>1.97154246258324</v>
      </c>
      <c r="CE19">
        <v>0.917731496253393</v>
      </c>
      <c r="CF19">
        <v>-0.00779140266963293</v>
      </c>
      <c r="CG19">
        <v>290</v>
      </c>
      <c r="CH19">
        <v>2038.92</v>
      </c>
      <c r="CI19">
        <v>725</v>
      </c>
      <c r="CJ19">
        <v>10071.5</v>
      </c>
      <c r="CK19">
        <v>2041.7</v>
      </c>
      <c r="CL19">
        <v>-2.78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1705689415</v>
      </c>
      <c r="DI19">
        <v>305.532333333333</v>
      </c>
      <c r="DJ19">
        <v>309.5294</v>
      </c>
      <c r="DK19">
        <v>28.8305333333333</v>
      </c>
      <c r="DL19">
        <v>27.70368</v>
      </c>
      <c r="DM19">
        <v>306.733333333333</v>
      </c>
      <c r="DN19">
        <v>28.49282</v>
      </c>
      <c r="DO19">
        <v>600.059933333333</v>
      </c>
      <c r="DP19">
        <v>88.6791733333334</v>
      </c>
      <c r="DQ19">
        <v>0.100085593333333</v>
      </c>
      <c r="DR19">
        <v>28.9119533333333</v>
      </c>
      <c r="DS19">
        <v>28.4682333333333</v>
      </c>
      <c r="DT19">
        <v>999.9</v>
      </c>
      <c r="DU19">
        <v>0</v>
      </c>
      <c r="DV19">
        <v>0</v>
      </c>
      <c r="DW19">
        <v>4995</v>
      </c>
      <c r="DX19">
        <v>0</v>
      </c>
      <c r="DY19">
        <v>-183.8648</v>
      </c>
      <c r="DZ19">
        <v>-3.96452466666667</v>
      </c>
      <c r="EA19">
        <v>314.635933333333</v>
      </c>
      <c r="EB19">
        <v>318.348866666667</v>
      </c>
      <c r="EC19">
        <v>1.12686533333333</v>
      </c>
      <c r="ED19">
        <v>309.5294</v>
      </c>
      <c r="EE19">
        <v>27.70368</v>
      </c>
      <c r="EF19">
        <v>2.556668</v>
      </c>
      <c r="EG19">
        <v>2.45673933333333</v>
      </c>
      <c r="EH19">
        <v>21.3918066666667</v>
      </c>
      <c r="EI19">
        <v>20.74268</v>
      </c>
      <c r="EJ19">
        <v>700.003333333333</v>
      </c>
      <c r="EK19">
        <v>0.942997533333334</v>
      </c>
      <c r="EL19">
        <v>0.05700252</v>
      </c>
      <c r="EM19">
        <v>0</v>
      </c>
      <c r="EN19">
        <v>1798.34066666667</v>
      </c>
      <c r="EO19">
        <v>5.00072</v>
      </c>
      <c r="EP19">
        <v>12224.34</v>
      </c>
      <c r="EQ19">
        <v>6033.994</v>
      </c>
      <c r="ER19">
        <v>40.875</v>
      </c>
      <c r="ES19">
        <v>43.25</v>
      </c>
      <c r="ET19">
        <v>42.3246</v>
      </c>
      <c r="EU19">
        <v>43.687</v>
      </c>
      <c r="EV19">
        <v>43.5</v>
      </c>
      <c r="EW19">
        <v>655.384666666667</v>
      </c>
      <c r="EX19">
        <v>39.62</v>
      </c>
      <c r="EY19">
        <v>0</v>
      </c>
      <c r="EZ19">
        <v>58.7000000476837</v>
      </c>
      <c r="FA19">
        <v>0</v>
      </c>
      <c r="FB19">
        <v>1797.93</v>
      </c>
      <c r="FC19">
        <v>-76.1032478674875</v>
      </c>
      <c r="FD19">
        <v>-490.622222228879</v>
      </c>
      <c r="FE19">
        <v>12221.8115384615</v>
      </c>
      <c r="FF19">
        <v>15</v>
      </c>
      <c r="FG19">
        <v>1705689446</v>
      </c>
      <c r="FH19" t="s">
        <v>430</v>
      </c>
      <c r="FI19">
        <v>1705689446</v>
      </c>
      <c r="FJ19">
        <v>1705689207</v>
      </c>
      <c r="FK19">
        <v>11</v>
      </c>
      <c r="FL19">
        <v>-0.033</v>
      </c>
      <c r="FM19">
        <v>-0.011</v>
      </c>
      <c r="FN19">
        <v>-1.201</v>
      </c>
      <c r="FO19">
        <v>0.338</v>
      </c>
      <c r="FP19">
        <v>309</v>
      </c>
      <c r="FQ19">
        <v>28</v>
      </c>
      <c r="FR19">
        <v>0.64</v>
      </c>
      <c r="FS19">
        <v>0.09</v>
      </c>
      <c r="FT19">
        <v>0</v>
      </c>
      <c r="FU19">
        <v>0</v>
      </c>
      <c r="FV19" t="s">
        <v>419</v>
      </c>
      <c r="FW19">
        <v>3.23798</v>
      </c>
      <c r="FX19">
        <v>2.68126</v>
      </c>
      <c r="FY19">
        <v>0.0671452</v>
      </c>
      <c r="FZ19">
        <v>0.0673913</v>
      </c>
      <c r="GA19">
        <v>0.120316</v>
      </c>
      <c r="GB19">
        <v>0.116</v>
      </c>
      <c r="GC19">
        <v>28442.2</v>
      </c>
      <c r="GD19">
        <v>26080.8</v>
      </c>
      <c r="GE19">
        <v>28854.1</v>
      </c>
      <c r="GF19">
        <v>26540.3</v>
      </c>
      <c r="GG19">
        <v>35370.9</v>
      </c>
      <c r="GH19">
        <v>33014.5</v>
      </c>
      <c r="GI19">
        <v>43345.8</v>
      </c>
      <c r="GJ19">
        <v>40188.7</v>
      </c>
      <c r="GK19">
        <v>2.0494</v>
      </c>
      <c r="GL19">
        <v>2.5265</v>
      </c>
      <c r="GM19">
        <v>0.103384</v>
      </c>
      <c r="GN19">
        <v>0</v>
      </c>
      <c r="GO19">
        <v>26.7854</v>
      </c>
      <c r="GP19">
        <v>999.9</v>
      </c>
      <c r="GQ19">
        <v>75.791</v>
      </c>
      <c r="GR19">
        <v>25.498</v>
      </c>
      <c r="GS19">
        <v>27.9938</v>
      </c>
      <c r="GT19">
        <v>30.61</v>
      </c>
      <c r="GU19">
        <v>8.03686</v>
      </c>
      <c r="GV19">
        <v>3</v>
      </c>
      <c r="GW19">
        <v>0.0831301</v>
      </c>
      <c r="GX19">
        <v>0</v>
      </c>
      <c r="GY19">
        <v>20.3083</v>
      </c>
      <c r="GZ19">
        <v>5.24664</v>
      </c>
      <c r="HA19">
        <v>11.9662</v>
      </c>
      <c r="HB19">
        <v>4.9852</v>
      </c>
      <c r="HC19">
        <v>3.2921</v>
      </c>
      <c r="HD19">
        <v>9999</v>
      </c>
      <c r="HE19">
        <v>9999</v>
      </c>
      <c r="HF19">
        <v>999.9</v>
      </c>
      <c r="HG19">
        <v>9999</v>
      </c>
      <c r="HH19">
        <v>4.97133</v>
      </c>
      <c r="HI19">
        <v>1.88293</v>
      </c>
      <c r="HJ19">
        <v>1.87759</v>
      </c>
      <c r="HK19">
        <v>1.87915</v>
      </c>
      <c r="HL19">
        <v>1.87485</v>
      </c>
      <c r="HM19">
        <v>1.87502</v>
      </c>
      <c r="HN19">
        <v>1.87834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-1.201</v>
      </c>
      <c r="ID19">
        <v>0.3377</v>
      </c>
      <c r="IE19">
        <v>-1.16839999999996</v>
      </c>
      <c r="IF19">
        <v>0</v>
      </c>
      <c r="IG19">
        <v>0</v>
      </c>
      <c r="IH19">
        <v>0</v>
      </c>
      <c r="II19">
        <v>0.337709999999998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0.7</v>
      </c>
      <c r="IR19">
        <v>3.6</v>
      </c>
      <c r="IS19">
        <v>4.99756</v>
      </c>
      <c r="IT19">
        <v>4.99756</v>
      </c>
      <c r="IU19">
        <v>3.34595</v>
      </c>
      <c r="IV19">
        <v>3.07861</v>
      </c>
      <c r="IW19">
        <v>3.05054</v>
      </c>
      <c r="IX19">
        <v>2.30225</v>
      </c>
      <c r="IY19">
        <v>30.782</v>
      </c>
      <c r="IZ19">
        <v>15.5242</v>
      </c>
      <c r="JA19">
        <v>2</v>
      </c>
      <c r="JB19">
        <v>592.915</v>
      </c>
      <c r="JC19">
        <v>1090.41</v>
      </c>
      <c r="JD19">
        <v>27.1527</v>
      </c>
      <c r="JE19">
        <v>27.9655</v>
      </c>
      <c r="JF19">
        <v>30.0009</v>
      </c>
      <c r="JG19">
        <v>28.0283</v>
      </c>
      <c r="JH19">
        <v>28.0123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49.4211</v>
      </c>
      <c r="JO19">
        <v>104.16</v>
      </c>
      <c r="JP19">
        <v>101.068</v>
      </c>
    </row>
    <row r="20" spans="1:276">
      <c r="A20">
        <v>4</v>
      </c>
      <c r="B20">
        <v>1705689513</v>
      </c>
      <c r="C20">
        <v>241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1705689504.5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19</v>
      </c>
      <c r="AL20">
        <v>3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10098.2</v>
      </c>
      <c r="AX20">
        <v>1715.5072</v>
      </c>
      <c r="AY20">
        <v>2001.27958220134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1377</v>
      </c>
      <c r="BS20">
        <v>290</v>
      </c>
      <c r="BT20">
        <v>1978.46</v>
      </c>
      <c r="BU20">
        <v>95</v>
      </c>
      <c r="BV20">
        <v>10098.2</v>
      </c>
      <c r="BW20">
        <v>1969.86</v>
      </c>
      <c r="BX20">
        <v>8.6</v>
      </c>
      <c r="BY20">
        <v>300</v>
      </c>
      <c r="BZ20">
        <v>24.1</v>
      </c>
      <c r="CA20">
        <v>2001.27958220134</v>
      </c>
      <c r="CB20">
        <v>2.22025408019118</v>
      </c>
      <c r="CC20">
        <v>-31.7299681583004</v>
      </c>
      <c r="CD20">
        <v>1.9599402692297</v>
      </c>
      <c r="CE20">
        <v>0.90347886331591</v>
      </c>
      <c r="CF20">
        <v>-0.00779008275862069</v>
      </c>
      <c r="CG20">
        <v>290</v>
      </c>
      <c r="CH20">
        <v>1968.19</v>
      </c>
      <c r="CI20">
        <v>785</v>
      </c>
      <c r="CJ20">
        <v>10067.7</v>
      </c>
      <c r="CK20">
        <v>1969.76</v>
      </c>
      <c r="CL20">
        <v>-1.57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1705689504.5</v>
      </c>
      <c r="DI20">
        <v>306.07575</v>
      </c>
      <c r="DJ20">
        <v>309.8245625</v>
      </c>
      <c r="DK20">
        <v>28.8509375</v>
      </c>
      <c r="DL20">
        <v>27.71883125</v>
      </c>
      <c r="DM20">
        <v>307.24875</v>
      </c>
      <c r="DN20">
        <v>28.51323125</v>
      </c>
      <c r="DO20">
        <v>600.0150625</v>
      </c>
      <c r="DP20">
        <v>88.679925</v>
      </c>
      <c r="DQ20">
        <v>0.100000125</v>
      </c>
      <c r="DR20">
        <v>29.0821</v>
      </c>
      <c r="DS20">
        <v>28.64884375</v>
      </c>
      <c r="DT20">
        <v>999.9</v>
      </c>
      <c r="DU20">
        <v>0</v>
      </c>
      <c r="DV20">
        <v>0</v>
      </c>
      <c r="DW20">
        <v>5004.53125</v>
      </c>
      <c r="DX20">
        <v>0</v>
      </c>
      <c r="DY20">
        <v>-187.5385</v>
      </c>
      <c r="DZ20">
        <v>-3.7773925</v>
      </c>
      <c r="EA20">
        <v>315.13925</v>
      </c>
      <c r="EB20">
        <v>318.6573125</v>
      </c>
      <c r="EC20">
        <v>1.13210125</v>
      </c>
      <c r="ED20">
        <v>309.8245625</v>
      </c>
      <c r="EE20">
        <v>27.71883125</v>
      </c>
      <c r="EF20">
        <v>2.558499375</v>
      </c>
      <c r="EG20">
        <v>2.458105</v>
      </c>
      <c r="EH20">
        <v>21.4035125</v>
      </c>
      <c r="EI20">
        <v>20.7517375</v>
      </c>
      <c r="EJ20">
        <v>699.9655</v>
      </c>
      <c r="EK20">
        <v>0.943004625</v>
      </c>
      <c r="EL20">
        <v>0.05699535</v>
      </c>
      <c r="EM20">
        <v>0</v>
      </c>
      <c r="EN20">
        <v>1716.101875</v>
      </c>
      <c r="EO20">
        <v>5.00072</v>
      </c>
      <c r="EP20">
        <v>11692.0375</v>
      </c>
      <c r="EQ20">
        <v>6033.67875</v>
      </c>
      <c r="ER20">
        <v>41.062</v>
      </c>
      <c r="ES20">
        <v>43.417625</v>
      </c>
      <c r="ET20">
        <v>42.53875</v>
      </c>
      <c r="EU20">
        <v>43.875</v>
      </c>
      <c r="EV20">
        <v>43.687</v>
      </c>
      <c r="EW20">
        <v>655.355625</v>
      </c>
      <c r="EX20">
        <v>39.61</v>
      </c>
      <c r="EY20">
        <v>0</v>
      </c>
      <c r="EZ20">
        <v>88.7000000476837</v>
      </c>
      <c r="FA20">
        <v>0</v>
      </c>
      <c r="FB20">
        <v>1715.5072</v>
      </c>
      <c r="FC20">
        <v>-36.0569230176894</v>
      </c>
      <c r="FD20">
        <v>-235.323076428084</v>
      </c>
      <c r="FE20">
        <v>11688.236</v>
      </c>
      <c r="FF20">
        <v>15</v>
      </c>
      <c r="FG20">
        <v>1705689528</v>
      </c>
      <c r="FH20" t="s">
        <v>434</v>
      </c>
      <c r="FI20">
        <v>1705689528</v>
      </c>
      <c r="FJ20">
        <v>1705689207</v>
      </c>
      <c r="FK20">
        <v>12</v>
      </c>
      <c r="FL20">
        <v>0.028</v>
      </c>
      <c r="FM20">
        <v>-0.011</v>
      </c>
      <c r="FN20">
        <v>-1.173</v>
      </c>
      <c r="FO20">
        <v>0.338</v>
      </c>
      <c r="FP20">
        <v>310</v>
      </c>
      <c r="FQ20">
        <v>28</v>
      </c>
      <c r="FR20">
        <v>0.99</v>
      </c>
      <c r="FS20">
        <v>0.09</v>
      </c>
      <c r="FT20">
        <v>0</v>
      </c>
      <c r="FU20">
        <v>0</v>
      </c>
      <c r="FV20" t="s">
        <v>419</v>
      </c>
      <c r="FW20">
        <v>3.23792</v>
      </c>
      <c r="FX20">
        <v>2.68103</v>
      </c>
      <c r="FY20">
        <v>0.0671454</v>
      </c>
      <c r="FZ20">
        <v>0.0672391</v>
      </c>
      <c r="GA20">
        <v>0.120331</v>
      </c>
      <c r="GB20">
        <v>0.115995</v>
      </c>
      <c r="GC20">
        <v>28437.1</v>
      </c>
      <c r="GD20">
        <v>26081.6</v>
      </c>
      <c r="GE20">
        <v>28849.5</v>
      </c>
      <c r="GF20">
        <v>26537.3</v>
      </c>
      <c r="GG20">
        <v>35366.1</v>
      </c>
      <c r="GH20">
        <v>33012.3</v>
      </c>
      <c r="GI20">
        <v>43339.6</v>
      </c>
      <c r="GJ20">
        <v>40185.3</v>
      </c>
      <c r="GK20">
        <v>2.0487</v>
      </c>
      <c r="GL20">
        <v>2.5201</v>
      </c>
      <c r="GM20">
        <v>0.106692</v>
      </c>
      <c r="GN20">
        <v>0</v>
      </c>
      <c r="GO20">
        <v>26.9155</v>
      </c>
      <c r="GP20">
        <v>999.9</v>
      </c>
      <c r="GQ20">
        <v>75.223</v>
      </c>
      <c r="GR20">
        <v>25.67</v>
      </c>
      <c r="GS20">
        <v>28.0684</v>
      </c>
      <c r="GT20">
        <v>30.07</v>
      </c>
      <c r="GU20">
        <v>8.08494</v>
      </c>
      <c r="GV20">
        <v>3</v>
      </c>
      <c r="GW20">
        <v>0.0907317</v>
      </c>
      <c r="GX20">
        <v>0</v>
      </c>
      <c r="GY20">
        <v>20.3083</v>
      </c>
      <c r="GZ20">
        <v>5.24784</v>
      </c>
      <c r="HA20">
        <v>11.9674</v>
      </c>
      <c r="HB20">
        <v>4.9854</v>
      </c>
      <c r="HC20">
        <v>3.2922</v>
      </c>
      <c r="HD20">
        <v>9999</v>
      </c>
      <c r="HE20">
        <v>9999</v>
      </c>
      <c r="HF20">
        <v>999.9</v>
      </c>
      <c r="HG20">
        <v>9999</v>
      </c>
      <c r="HH20">
        <v>4.97125</v>
      </c>
      <c r="HI20">
        <v>1.88293</v>
      </c>
      <c r="HJ20">
        <v>1.87759</v>
      </c>
      <c r="HK20">
        <v>1.87921</v>
      </c>
      <c r="HL20">
        <v>1.87485</v>
      </c>
      <c r="HM20">
        <v>1.87502</v>
      </c>
      <c r="HN20">
        <v>1.87834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-1.173</v>
      </c>
      <c r="ID20">
        <v>0.3377</v>
      </c>
      <c r="IE20">
        <v>-1.20145454545457</v>
      </c>
      <c r="IF20">
        <v>0</v>
      </c>
      <c r="IG20">
        <v>0</v>
      </c>
      <c r="IH20">
        <v>0</v>
      </c>
      <c r="II20">
        <v>0.337709999999998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1.1</v>
      </c>
      <c r="IR20">
        <v>5.1</v>
      </c>
      <c r="IS20">
        <v>4.99756</v>
      </c>
      <c r="IT20">
        <v>4.99756</v>
      </c>
      <c r="IU20">
        <v>3.34595</v>
      </c>
      <c r="IV20">
        <v>3.07739</v>
      </c>
      <c r="IW20">
        <v>3.05054</v>
      </c>
      <c r="IX20">
        <v>2.34009</v>
      </c>
      <c r="IY20">
        <v>30.9335</v>
      </c>
      <c r="IZ20">
        <v>15.5155</v>
      </c>
      <c r="JA20">
        <v>2</v>
      </c>
      <c r="JB20">
        <v>593.65</v>
      </c>
      <c r="JC20">
        <v>1084.77</v>
      </c>
      <c r="JD20">
        <v>27.3276</v>
      </c>
      <c r="JE20">
        <v>28.0833</v>
      </c>
      <c r="JF20">
        <v>30.0005</v>
      </c>
      <c r="JG20">
        <v>28.1483</v>
      </c>
      <c r="JH20">
        <v>28.1364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49.4211</v>
      </c>
      <c r="JO20">
        <v>104.144</v>
      </c>
      <c r="JP20">
        <v>101.059</v>
      </c>
    </row>
    <row r="21" spans="1:276">
      <c r="A21">
        <v>5</v>
      </c>
      <c r="B21">
        <v>1705689600</v>
      </c>
      <c r="C21">
        <v>328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1705689592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18</v>
      </c>
      <c r="AL21">
        <v>3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10100.5</v>
      </c>
      <c r="AX21">
        <v>1672.81769230769</v>
      </c>
      <c r="AY21">
        <v>1964.72504533618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1378</v>
      </c>
      <c r="BS21">
        <v>290</v>
      </c>
      <c r="BT21">
        <v>1940.54</v>
      </c>
      <c r="BU21">
        <v>65</v>
      </c>
      <c r="BV21">
        <v>10100.5</v>
      </c>
      <c r="BW21">
        <v>1933.45</v>
      </c>
      <c r="BX21">
        <v>7.09</v>
      </c>
      <c r="BY21">
        <v>300</v>
      </c>
      <c r="BZ21">
        <v>24.1</v>
      </c>
      <c r="CA21">
        <v>1964.72504533618</v>
      </c>
      <c r="CB21">
        <v>2.06022310727336</v>
      </c>
      <c r="CC21">
        <v>-31.5886484015225</v>
      </c>
      <c r="CD21">
        <v>1.81842929361024</v>
      </c>
      <c r="CE21">
        <v>0.915091118201597</v>
      </c>
      <c r="CF21">
        <v>-0.00778933214682982</v>
      </c>
      <c r="CG21">
        <v>290</v>
      </c>
      <c r="CH21">
        <v>1931.58</v>
      </c>
      <c r="CI21">
        <v>735</v>
      </c>
      <c r="CJ21">
        <v>10067.8</v>
      </c>
      <c r="CK21">
        <v>1933.35</v>
      </c>
      <c r="CL21">
        <v>-1.77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1705689592</v>
      </c>
      <c r="DI21">
        <v>306.887266666667</v>
      </c>
      <c r="DJ21">
        <v>310.6948</v>
      </c>
      <c r="DK21">
        <v>28.9089933333333</v>
      </c>
      <c r="DL21">
        <v>27.7346066666667</v>
      </c>
      <c r="DM21">
        <v>308.062266666667</v>
      </c>
      <c r="DN21">
        <v>28.5712933333333</v>
      </c>
      <c r="DO21">
        <v>599.9744</v>
      </c>
      <c r="DP21">
        <v>88.68402</v>
      </c>
      <c r="DQ21">
        <v>0.0999234866666667</v>
      </c>
      <c r="DR21">
        <v>29.2593733333333</v>
      </c>
      <c r="DS21">
        <v>28.8203733333333</v>
      </c>
      <c r="DT21">
        <v>999.9</v>
      </c>
      <c r="DU21">
        <v>0</v>
      </c>
      <c r="DV21">
        <v>0</v>
      </c>
      <c r="DW21">
        <v>5014</v>
      </c>
      <c r="DX21">
        <v>0</v>
      </c>
      <c r="DY21">
        <v>-201.8196</v>
      </c>
      <c r="DZ21">
        <v>-3.805522</v>
      </c>
      <c r="EA21">
        <v>316.025266666667</v>
      </c>
      <c r="EB21">
        <v>319.557533333333</v>
      </c>
      <c r="EC21">
        <v>1.17440466666667</v>
      </c>
      <c r="ED21">
        <v>310.6948</v>
      </c>
      <c r="EE21">
        <v>27.7346066666667</v>
      </c>
      <c r="EF21">
        <v>2.563766</v>
      </c>
      <c r="EG21">
        <v>2.45961533333333</v>
      </c>
      <c r="EH21">
        <v>21.4370866666667</v>
      </c>
      <c r="EI21">
        <v>20.7617</v>
      </c>
      <c r="EJ21">
        <v>700.031733333333</v>
      </c>
      <c r="EK21">
        <v>0.943017466666667</v>
      </c>
      <c r="EL21">
        <v>0.0569824333333333</v>
      </c>
      <c r="EM21">
        <v>0</v>
      </c>
      <c r="EN21">
        <v>1673.05333333333</v>
      </c>
      <c r="EO21">
        <v>5.00072</v>
      </c>
      <c r="EP21">
        <v>11429.58</v>
      </c>
      <c r="EQ21">
        <v>6034.27666666667</v>
      </c>
      <c r="ER21">
        <v>41.2248</v>
      </c>
      <c r="ES21">
        <v>43.562</v>
      </c>
      <c r="ET21">
        <v>42.6912</v>
      </c>
      <c r="EU21">
        <v>44.0082666666667</v>
      </c>
      <c r="EV21">
        <v>43.8456</v>
      </c>
      <c r="EW21">
        <v>655.426</v>
      </c>
      <c r="EX21">
        <v>39.6013333333334</v>
      </c>
      <c r="EY21">
        <v>0</v>
      </c>
      <c r="EZ21">
        <v>86.0999999046326</v>
      </c>
      <c r="FA21">
        <v>0</v>
      </c>
      <c r="FB21">
        <v>1672.81769230769</v>
      </c>
      <c r="FC21">
        <v>-19.2629059993086</v>
      </c>
      <c r="FD21">
        <v>-114.882051311858</v>
      </c>
      <c r="FE21">
        <v>11427.6423076923</v>
      </c>
      <c r="FF21">
        <v>15</v>
      </c>
      <c r="FG21">
        <v>1705689618</v>
      </c>
      <c r="FH21" t="s">
        <v>438</v>
      </c>
      <c r="FI21">
        <v>1705689618</v>
      </c>
      <c r="FJ21">
        <v>1705689207</v>
      </c>
      <c r="FK21">
        <v>13</v>
      </c>
      <c r="FL21">
        <v>-0.002</v>
      </c>
      <c r="FM21">
        <v>-0.011</v>
      </c>
      <c r="FN21">
        <v>-1.175</v>
      </c>
      <c r="FO21">
        <v>0.338</v>
      </c>
      <c r="FP21">
        <v>310</v>
      </c>
      <c r="FQ21">
        <v>28</v>
      </c>
      <c r="FR21">
        <v>0.7</v>
      </c>
      <c r="FS21">
        <v>0.09</v>
      </c>
      <c r="FT21">
        <v>0</v>
      </c>
      <c r="FU21">
        <v>0</v>
      </c>
      <c r="FV21" t="s">
        <v>419</v>
      </c>
      <c r="FW21">
        <v>3.23812</v>
      </c>
      <c r="FX21">
        <v>2.68132</v>
      </c>
      <c r="FY21">
        <v>0.0672676</v>
      </c>
      <c r="FZ21">
        <v>0.0673678</v>
      </c>
      <c r="GA21">
        <v>0.120406</v>
      </c>
      <c r="GB21">
        <v>0.116</v>
      </c>
      <c r="GC21">
        <v>28428.7</v>
      </c>
      <c r="GD21">
        <v>26074.6</v>
      </c>
      <c r="GE21">
        <v>28845.2</v>
      </c>
      <c r="GF21">
        <v>26534.2</v>
      </c>
      <c r="GG21">
        <v>35358.7</v>
      </c>
      <c r="GH21">
        <v>33009.6</v>
      </c>
      <c r="GI21">
        <v>43333.6</v>
      </c>
      <c r="GJ21">
        <v>40181.8</v>
      </c>
      <c r="GK21">
        <v>2.0482</v>
      </c>
      <c r="GL21">
        <v>2.5212</v>
      </c>
      <c r="GM21">
        <v>0.109702</v>
      </c>
      <c r="GN21">
        <v>0</v>
      </c>
      <c r="GO21">
        <v>27.0276</v>
      </c>
      <c r="GP21">
        <v>999.9</v>
      </c>
      <c r="GQ21">
        <v>74.68</v>
      </c>
      <c r="GR21">
        <v>25.841</v>
      </c>
      <c r="GS21">
        <v>28.1474</v>
      </c>
      <c r="GT21">
        <v>30.37</v>
      </c>
      <c r="GU21">
        <v>8.15305</v>
      </c>
      <c r="GV21">
        <v>3</v>
      </c>
      <c r="GW21">
        <v>0.097561</v>
      </c>
      <c r="GX21">
        <v>0</v>
      </c>
      <c r="GY21">
        <v>20.3082</v>
      </c>
      <c r="GZ21">
        <v>5.24724</v>
      </c>
      <c r="HA21">
        <v>11.968</v>
      </c>
      <c r="HB21">
        <v>4.9854</v>
      </c>
      <c r="HC21">
        <v>3.2922</v>
      </c>
      <c r="HD21">
        <v>9999</v>
      </c>
      <c r="HE21">
        <v>9999</v>
      </c>
      <c r="HF21">
        <v>999.9</v>
      </c>
      <c r="HG21">
        <v>9999</v>
      </c>
      <c r="HH21">
        <v>4.97104</v>
      </c>
      <c r="HI21">
        <v>1.88293</v>
      </c>
      <c r="HJ21">
        <v>1.87761</v>
      </c>
      <c r="HK21">
        <v>1.87919</v>
      </c>
      <c r="HL21">
        <v>1.87485</v>
      </c>
      <c r="HM21">
        <v>1.875</v>
      </c>
      <c r="HN21">
        <v>1.87833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-1.175</v>
      </c>
      <c r="ID21">
        <v>0.3378</v>
      </c>
      <c r="IE21">
        <v>-1.17309090909089</v>
      </c>
      <c r="IF21">
        <v>0</v>
      </c>
      <c r="IG21">
        <v>0</v>
      </c>
      <c r="IH21">
        <v>0</v>
      </c>
      <c r="II21">
        <v>0.337709999999998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1.2</v>
      </c>
      <c r="IR21">
        <v>6.5</v>
      </c>
      <c r="IS21">
        <v>4.99756</v>
      </c>
      <c r="IT21">
        <v>4.99756</v>
      </c>
      <c r="IU21">
        <v>3.34595</v>
      </c>
      <c r="IV21">
        <v>3.07617</v>
      </c>
      <c r="IW21">
        <v>3.05054</v>
      </c>
      <c r="IX21">
        <v>2.29126</v>
      </c>
      <c r="IY21">
        <v>31.0853</v>
      </c>
      <c r="IZ21">
        <v>15.498</v>
      </c>
      <c r="JA21">
        <v>2</v>
      </c>
      <c r="JB21">
        <v>594.413</v>
      </c>
      <c r="JC21">
        <v>1088.3</v>
      </c>
      <c r="JD21">
        <v>27.4916</v>
      </c>
      <c r="JE21">
        <v>28.1878</v>
      </c>
      <c r="JF21">
        <v>30.0004</v>
      </c>
      <c r="JG21">
        <v>28.2563</v>
      </c>
      <c r="JH21">
        <v>28.2435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49.4211</v>
      </c>
      <c r="JO21">
        <v>104.129</v>
      </c>
      <c r="JP21">
        <v>101.049</v>
      </c>
    </row>
    <row r="22" spans="1:276">
      <c r="A22">
        <v>6</v>
      </c>
      <c r="B22">
        <v>1705689650</v>
      </c>
      <c r="C22">
        <v>378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1705689642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17</v>
      </c>
      <c r="AL22">
        <v>3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10095.1</v>
      </c>
      <c r="AX22">
        <v>1656.19384615385</v>
      </c>
      <c r="AY22">
        <v>1950.61302830131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1379</v>
      </c>
      <c r="BS22">
        <v>290</v>
      </c>
      <c r="BT22">
        <v>1924.67</v>
      </c>
      <c r="BU22">
        <v>105</v>
      </c>
      <c r="BV22">
        <v>10095.1</v>
      </c>
      <c r="BW22">
        <v>1918.32</v>
      </c>
      <c r="BX22">
        <v>6.35</v>
      </c>
      <c r="BY22">
        <v>300</v>
      </c>
      <c r="BZ22">
        <v>24.1</v>
      </c>
      <c r="CA22">
        <v>1950.61302830131</v>
      </c>
      <c r="CB22">
        <v>2.20091920620195</v>
      </c>
      <c r="CC22">
        <v>-32.6034541129612</v>
      </c>
      <c r="CD22">
        <v>1.9424603216405</v>
      </c>
      <c r="CE22">
        <v>0.909596754884112</v>
      </c>
      <c r="CF22">
        <v>-0.00778883092324804</v>
      </c>
      <c r="CG22">
        <v>290</v>
      </c>
      <c r="CH22">
        <v>1917.16</v>
      </c>
      <c r="CI22">
        <v>655</v>
      </c>
      <c r="CJ22">
        <v>10069.9</v>
      </c>
      <c r="CK22">
        <v>1918.24</v>
      </c>
      <c r="CL22">
        <v>-1.08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1705689642</v>
      </c>
      <c r="DI22">
        <v>305.628266666667</v>
      </c>
      <c r="DJ22">
        <v>309.458733333333</v>
      </c>
      <c r="DK22">
        <v>28.8870666666667</v>
      </c>
      <c r="DL22">
        <v>27.6991666666667</v>
      </c>
      <c r="DM22">
        <v>306.775266666667</v>
      </c>
      <c r="DN22">
        <v>28.54936</v>
      </c>
      <c r="DO22">
        <v>599.997</v>
      </c>
      <c r="DP22">
        <v>88.6844333333333</v>
      </c>
      <c r="DQ22">
        <v>0.0999832666666667</v>
      </c>
      <c r="DR22">
        <v>29.3662666666667</v>
      </c>
      <c r="DS22">
        <v>28.92704</v>
      </c>
      <c r="DT22">
        <v>999.9</v>
      </c>
      <c r="DU22">
        <v>0</v>
      </c>
      <c r="DV22">
        <v>0</v>
      </c>
      <c r="DW22">
        <v>5003</v>
      </c>
      <c r="DX22">
        <v>0</v>
      </c>
      <c r="DY22">
        <v>-208.5318</v>
      </c>
      <c r="DZ22">
        <v>-3.85900066666667</v>
      </c>
      <c r="EA22">
        <v>314.690466666667</v>
      </c>
      <c r="EB22">
        <v>318.274733333333</v>
      </c>
      <c r="EC22">
        <v>1.18790933333333</v>
      </c>
      <c r="ED22">
        <v>309.458733333333</v>
      </c>
      <c r="EE22">
        <v>27.6991666666667</v>
      </c>
      <c r="EF22">
        <v>2.561834</v>
      </c>
      <c r="EG22">
        <v>2.456484</v>
      </c>
      <c r="EH22">
        <v>21.42476</v>
      </c>
      <c r="EI22">
        <v>20.7410266666667</v>
      </c>
      <c r="EJ22">
        <v>700.0046</v>
      </c>
      <c r="EK22">
        <v>0.943019</v>
      </c>
      <c r="EL22">
        <v>0.0569808</v>
      </c>
      <c r="EM22">
        <v>0</v>
      </c>
      <c r="EN22">
        <v>1656.27466666667</v>
      </c>
      <c r="EO22">
        <v>5.00072</v>
      </c>
      <c r="EP22">
        <v>11328.4933333333</v>
      </c>
      <c r="EQ22">
        <v>6034.044</v>
      </c>
      <c r="ER22">
        <v>41.3624</v>
      </c>
      <c r="ES22">
        <v>43.6663333333333</v>
      </c>
      <c r="ET22">
        <v>42.8078666666667</v>
      </c>
      <c r="EU22">
        <v>44.1082</v>
      </c>
      <c r="EV22">
        <v>43.9538</v>
      </c>
      <c r="EW22">
        <v>655.401333333333</v>
      </c>
      <c r="EX22">
        <v>39.6</v>
      </c>
      <c r="EY22">
        <v>0</v>
      </c>
      <c r="EZ22">
        <v>48.7000000476837</v>
      </c>
      <c r="FA22">
        <v>0</v>
      </c>
      <c r="FB22">
        <v>1656.19384615385</v>
      </c>
      <c r="FC22">
        <v>-16.9087179374594</v>
      </c>
      <c r="FD22">
        <v>-111.47692309317</v>
      </c>
      <c r="FE22">
        <v>11327.8961538462</v>
      </c>
      <c r="FF22">
        <v>15</v>
      </c>
      <c r="FG22">
        <v>1705689665</v>
      </c>
      <c r="FH22" t="s">
        <v>442</v>
      </c>
      <c r="FI22">
        <v>1705689665</v>
      </c>
      <c r="FJ22">
        <v>1705689207</v>
      </c>
      <c r="FK22">
        <v>14</v>
      </c>
      <c r="FL22">
        <v>0.028</v>
      </c>
      <c r="FM22">
        <v>-0.011</v>
      </c>
      <c r="FN22">
        <v>-1.147</v>
      </c>
      <c r="FO22">
        <v>0.338</v>
      </c>
      <c r="FP22">
        <v>309</v>
      </c>
      <c r="FQ22">
        <v>28</v>
      </c>
      <c r="FR22">
        <v>0.96</v>
      </c>
      <c r="FS22">
        <v>0.09</v>
      </c>
      <c r="FT22">
        <v>0</v>
      </c>
      <c r="FU22">
        <v>0</v>
      </c>
      <c r="FV22" t="s">
        <v>419</v>
      </c>
      <c r="FW22">
        <v>3.23717</v>
      </c>
      <c r="FX22">
        <v>2.67999</v>
      </c>
      <c r="FY22">
        <v>0.067053</v>
      </c>
      <c r="FZ22">
        <v>0.0672189</v>
      </c>
      <c r="GA22">
        <v>0.120361</v>
      </c>
      <c r="GB22">
        <v>0.115954</v>
      </c>
      <c r="GC22">
        <v>28433.5</v>
      </c>
      <c r="GD22">
        <v>26077.2</v>
      </c>
      <c r="GE22">
        <v>28843.7</v>
      </c>
      <c r="GF22">
        <v>26532.9</v>
      </c>
      <c r="GG22">
        <v>35359</v>
      </c>
      <c r="GH22">
        <v>33009.7</v>
      </c>
      <c r="GI22">
        <v>43331.2</v>
      </c>
      <c r="GJ22">
        <v>40179.6</v>
      </c>
      <c r="GK22">
        <v>2.0472</v>
      </c>
      <c r="GL22">
        <v>2.5146</v>
      </c>
      <c r="GM22">
        <v>0.11155</v>
      </c>
      <c r="GN22">
        <v>0</v>
      </c>
      <c r="GO22">
        <v>27.1148</v>
      </c>
      <c r="GP22">
        <v>999.9</v>
      </c>
      <c r="GQ22">
        <v>74.325</v>
      </c>
      <c r="GR22">
        <v>25.962</v>
      </c>
      <c r="GS22">
        <v>28.2152</v>
      </c>
      <c r="GT22">
        <v>30.24</v>
      </c>
      <c r="GU22">
        <v>8.17308</v>
      </c>
      <c r="GV22">
        <v>3</v>
      </c>
      <c r="GW22">
        <v>0.101128</v>
      </c>
      <c r="GX22">
        <v>0</v>
      </c>
      <c r="GY22">
        <v>20.3064</v>
      </c>
      <c r="GZ22">
        <v>5.23586</v>
      </c>
      <c r="HA22">
        <v>11.9662</v>
      </c>
      <c r="HB22">
        <v>4.9818</v>
      </c>
      <c r="HC22">
        <v>3.2899</v>
      </c>
      <c r="HD22">
        <v>9999</v>
      </c>
      <c r="HE22">
        <v>9999</v>
      </c>
      <c r="HF22">
        <v>999.9</v>
      </c>
      <c r="HG22">
        <v>9999</v>
      </c>
      <c r="HH22">
        <v>4.97109</v>
      </c>
      <c r="HI22">
        <v>1.88293</v>
      </c>
      <c r="HJ22">
        <v>1.87759</v>
      </c>
      <c r="HK22">
        <v>1.87921</v>
      </c>
      <c r="HL22">
        <v>1.87485</v>
      </c>
      <c r="HM22">
        <v>1.87503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-1.147</v>
      </c>
      <c r="ID22">
        <v>0.3378</v>
      </c>
      <c r="IE22">
        <v>-1.17540000000008</v>
      </c>
      <c r="IF22">
        <v>0</v>
      </c>
      <c r="IG22">
        <v>0</v>
      </c>
      <c r="IH22">
        <v>0</v>
      </c>
      <c r="II22">
        <v>0.337709999999998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0.5</v>
      </c>
      <c r="IR22">
        <v>7.4</v>
      </c>
      <c r="IS22">
        <v>4.99756</v>
      </c>
      <c r="IT22">
        <v>4.99756</v>
      </c>
      <c r="IU22">
        <v>3.34595</v>
      </c>
      <c r="IV22">
        <v>3.07617</v>
      </c>
      <c r="IW22">
        <v>3.05054</v>
      </c>
      <c r="IX22">
        <v>2.32056</v>
      </c>
      <c r="IY22">
        <v>31.1722</v>
      </c>
      <c r="IZ22">
        <v>15.498</v>
      </c>
      <c r="JA22">
        <v>2</v>
      </c>
      <c r="JB22">
        <v>594.245</v>
      </c>
      <c r="JC22">
        <v>1081.06</v>
      </c>
      <c r="JD22">
        <v>27.5845</v>
      </c>
      <c r="JE22">
        <v>28.2417</v>
      </c>
      <c r="JF22">
        <v>30.0003</v>
      </c>
      <c r="JG22">
        <v>28.3131</v>
      </c>
      <c r="JH22">
        <v>28.3011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49.4211</v>
      </c>
      <c r="JO22">
        <v>104.124</v>
      </c>
      <c r="JP22">
        <v>101.044</v>
      </c>
    </row>
    <row r="23" spans="1:276">
      <c r="A23">
        <v>7</v>
      </c>
      <c r="B23">
        <v>1705689948</v>
      </c>
      <c r="C23">
        <v>676</v>
      </c>
      <c r="D23" t="s">
        <v>443</v>
      </c>
      <c r="E23" t="s">
        <v>444</v>
      </c>
      <c r="F23">
        <v>15</v>
      </c>
      <c r="G23" t="s">
        <v>408</v>
      </c>
      <c r="H23" t="s">
        <v>409</v>
      </c>
      <c r="I23" t="s">
        <v>410</v>
      </c>
      <c r="J23" t="s">
        <v>411</v>
      </c>
      <c r="K23" t="s">
        <v>412</v>
      </c>
      <c r="L23" t="s">
        <v>413</v>
      </c>
      <c r="M23">
        <v>1705689940</v>
      </c>
      <c r="N23">
        <f>(O23)/1000</f>
        <v>0</v>
      </c>
      <c r="O23">
        <f>1000*DO23*AM23*(DK23-DL23)/(100*DD23*(1000-AM23*DK23))</f>
        <v>0</v>
      </c>
      <c r="P23">
        <f>DO23*AM23*(DJ23-DI23*(1000-AM23*DL23)/(1000-AM23*DK23))/(100*DD23)</f>
        <v>0</v>
      </c>
      <c r="Q23">
        <f>DI23 - IF(AM23&gt;1, P23*DD23*100.0/(AO23*DW23), 0)</f>
        <v>0</v>
      </c>
      <c r="R23">
        <f>((X23-N23/2)*Q23-P23)/(X23+N23/2)</f>
        <v>0</v>
      </c>
      <c r="S23">
        <f>R23*(DP23+DQ23)/1000.0</f>
        <v>0</v>
      </c>
      <c r="T23">
        <f>(DI23 - IF(AM23&gt;1, P23*DD23*100.0/(AO23*DW23), 0))*(DP23+DQ23)/1000.0</f>
        <v>0</v>
      </c>
      <c r="U23">
        <f>2.0/((1/W23-1/V23)+SIGN(W23)*SQRT((1/W23-1/V23)*(1/W23-1/V23) + 4*DE23/((DE23+1)*(DE23+1))*(2*1/W23*1/V23-1/V23*1/V23)))</f>
        <v>0</v>
      </c>
      <c r="V23">
        <f>IF(LEFT(DF23,1)&lt;&gt;"0",IF(LEFT(DF23,1)="1",3.0,DG23),$D$5+$E$5*(DW23*DP23/($K$5*1000))+$F$5*(DW23*DP23/($K$5*1000))*MAX(MIN(DD23,$J$5),$I$5)*MAX(MIN(DD23,$J$5),$I$5)+$G$5*MAX(MIN(DD23,$J$5),$I$5)*(DW23*DP23/($K$5*1000))+$H$5*(DW23*DP23/($K$5*1000))*(DW23*DP23/($K$5*1000)))</f>
        <v>0</v>
      </c>
      <c r="W23">
        <f>N23*(1000-(1000*0.61365*exp(17.502*AA23/(240.97+AA23))/(DP23+DQ23)+DK23)/2)/(1000*0.61365*exp(17.502*AA23/(240.97+AA23))/(DP23+DQ23)-DK23)</f>
        <v>0</v>
      </c>
      <c r="X23">
        <f>1/((DE23+1)/(U23/1.6)+1/(V23/1.37)) + DE23/((DE23+1)/(U23/1.6) + DE23/(V23/1.37))</f>
        <v>0</v>
      </c>
      <c r="Y23">
        <f>(CZ23*DC23)</f>
        <v>0</v>
      </c>
      <c r="Z23">
        <f>(DR23+(Y23+2*0.95*5.67E-8*(((DR23+$B$7)+273)^4-(DR23+273)^4)-44100*N23)/(1.84*29.3*V23+8*0.95*5.67E-8*(DR23+273)^3))</f>
        <v>0</v>
      </c>
      <c r="AA23">
        <f>($C$7*DS23+$D$7*DT23+$E$7*Z23)</f>
        <v>0</v>
      </c>
      <c r="AB23">
        <f>0.61365*exp(17.502*AA23/(240.97+AA23))</f>
        <v>0</v>
      </c>
      <c r="AC23">
        <f>(AD23/AE23*100)</f>
        <v>0</v>
      </c>
      <c r="AD23">
        <f>DK23*(DP23+DQ23)/1000</f>
        <v>0</v>
      </c>
      <c r="AE23">
        <f>0.61365*exp(17.502*DR23/(240.97+DR23))</f>
        <v>0</v>
      </c>
      <c r="AF23">
        <f>(AB23-DK23*(DP23+DQ23)/1000)</f>
        <v>0</v>
      </c>
      <c r="AG23">
        <f>(-N23*44100)</f>
        <v>0</v>
      </c>
      <c r="AH23">
        <f>2*29.3*V23*0.92*(DR23-AA23)</f>
        <v>0</v>
      </c>
      <c r="AI23">
        <f>2*0.95*5.67E-8*(((DR23+$B$7)+273)^4-(AA23+273)^4)</f>
        <v>0</v>
      </c>
      <c r="AJ23">
        <f>Y23+AI23+AG23+AH23</f>
        <v>0</v>
      </c>
      <c r="AK23">
        <v>0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MAX(0,($B$13+$C$13*DW23)/(1+$D$13*DW23)*DP23/(DR23+273)*$E$13)</f>
        <v>0</v>
      </c>
      <c r="AP23" t="s">
        <v>414</v>
      </c>
      <c r="AQ23">
        <v>10104.6</v>
      </c>
      <c r="AR23">
        <v>832.715384615385</v>
      </c>
      <c r="AS23">
        <v>4495.83</v>
      </c>
      <c r="AT23">
        <f>1-AR23/AS23</f>
        <v>0</v>
      </c>
      <c r="AU23">
        <v>-0.102066526841992</v>
      </c>
      <c r="AV23" t="s">
        <v>445</v>
      </c>
      <c r="AW23">
        <v>10090.1</v>
      </c>
      <c r="AX23">
        <v>2033.07269230769</v>
      </c>
      <c r="AY23">
        <v>2189.64094895961</v>
      </c>
      <c r="AZ23">
        <f>1-AX23/AY23</f>
        <v>0</v>
      </c>
      <c r="BA23">
        <v>0.5</v>
      </c>
      <c r="BB23">
        <f>DA23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416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>
        <v>1380</v>
      </c>
      <c r="BS23">
        <v>290</v>
      </c>
      <c r="BT23">
        <v>2171.82</v>
      </c>
      <c r="BU23">
        <v>135</v>
      </c>
      <c r="BV23">
        <v>10090.1</v>
      </c>
      <c r="BW23">
        <v>2163.1</v>
      </c>
      <c r="BX23">
        <v>8.72</v>
      </c>
      <c r="BY23">
        <v>300</v>
      </c>
      <c r="BZ23">
        <v>24.1</v>
      </c>
      <c r="CA23">
        <v>2189.64094895961</v>
      </c>
      <c r="CB23">
        <v>2.32327451029405</v>
      </c>
      <c r="CC23">
        <v>-26.7815336005347</v>
      </c>
      <c r="CD23">
        <v>2.05003146995978</v>
      </c>
      <c r="CE23">
        <v>0.859060715752582</v>
      </c>
      <c r="CF23">
        <v>-0.00778753859844271</v>
      </c>
      <c r="CG23">
        <v>290</v>
      </c>
      <c r="CH23">
        <v>2160.26</v>
      </c>
      <c r="CI23">
        <v>655</v>
      </c>
      <c r="CJ23">
        <v>10067.8</v>
      </c>
      <c r="CK23">
        <v>2163.04</v>
      </c>
      <c r="CL23">
        <v>-2.78</v>
      </c>
      <c r="CZ23">
        <f>$B$11*DX23+$C$11*DY23+$F$11*EJ23*(1-EM23)</f>
        <v>0</v>
      </c>
      <c r="DA23">
        <f>CZ23*DB23</f>
        <v>0</v>
      </c>
      <c r="DB23">
        <f>($B$11*$D$9+$C$11*$D$9+$F$11*((EW23+EO23)/MAX(EW23+EO23+EX23, 0.1)*$I$9+EX23/MAX(EW23+EO23+EX23, 0.1)*$J$9))/($B$11+$C$11+$F$11)</f>
        <v>0</v>
      </c>
      <c r="DC23">
        <f>($B$11*$K$9+$C$11*$K$9+$F$11*((EW23+EO23)/MAX(EW23+EO23+EX23, 0.1)*$P$9+EX23/MAX(EW23+EO23+EX23, 0.1)*$Q$9))/($B$11+$C$11+$F$11)</f>
        <v>0</v>
      </c>
      <c r="DD23">
        <v>6</v>
      </c>
      <c r="DE23">
        <v>0.5</v>
      </c>
      <c r="DF23" t="s">
        <v>417</v>
      </c>
      <c r="DG23">
        <v>2</v>
      </c>
      <c r="DH23">
        <v>1705689940</v>
      </c>
      <c r="DI23">
        <v>306.124333333333</v>
      </c>
      <c r="DJ23">
        <v>307.339266666667</v>
      </c>
      <c r="DK23">
        <v>28.2831333333333</v>
      </c>
      <c r="DL23">
        <v>27.7951466666667</v>
      </c>
      <c r="DM23">
        <v>307.331333333333</v>
      </c>
      <c r="DN23">
        <v>27.9544333333333</v>
      </c>
      <c r="DO23">
        <v>599.9924</v>
      </c>
      <c r="DP23">
        <v>88.6860533333333</v>
      </c>
      <c r="DQ23">
        <v>0.099987</v>
      </c>
      <c r="DR23">
        <v>29.8157533333333</v>
      </c>
      <c r="DS23">
        <v>29.2825133333333</v>
      </c>
      <c r="DT23">
        <v>999.9</v>
      </c>
      <c r="DU23">
        <v>0</v>
      </c>
      <c r="DV23">
        <v>0</v>
      </c>
      <c r="DW23">
        <v>5002.33333333333</v>
      </c>
      <c r="DX23">
        <v>0</v>
      </c>
      <c r="DY23">
        <v>-148.999933333333</v>
      </c>
      <c r="DZ23">
        <v>-1.204062</v>
      </c>
      <c r="EA23">
        <v>315.045666666667</v>
      </c>
      <c r="EB23">
        <v>316.125933333333</v>
      </c>
      <c r="EC23">
        <v>0.488004333333333</v>
      </c>
      <c r="ED23">
        <v>307.339266666667</v>
      </c>
      <c r="EE23">
        <v>27.7951466666667</v>
      </c>
      <c r="EF23">
        <v>2.50831866666667</v>
      </c>
      <c r="EG23">
        <v>2.46504133333333</v>
      </c>
      <c r="EH23">
        <v>21.0805933333333</v>
      </c>
      <c r="EI23">
        <v>20.7974866666667</v>
      </c>
      <c r="EJ23">
        <v>700.007533333333</v>
      </c>
      <c r="EK23">
        <v>0.9429908</v>
      </c>
      <c r="EL23">
        <v>0.057009</v>
      </c>
      <c r="EM23">
        <v>0</v>
      </c>
      <c r="EN23">
        <v>2035.07866666667</v>
      </c>
      <c r="EO23">
        <v>5.00072</v>
      </c>
      <c r="EP23">
        <v>13833.6</v>
      </c>
      <c r="EQ23">
        <v>6034.01933333333</v>
      </c>
      <c r="ER23">
        <v>41.687</v>
      </c>
      <c r="ES23">
        <v>44.1166</v>
      </c>
      <c r="ET23">
        <v>43.25</v>
      </c>
      <c r="EU23">
        <v>44.5</v>
      </c>
      <c r="EV23">
        <v>44.3288</v>
      </c>
      <c r="EW23">
        <v>655.384666666667</v>
      </c>
      <c r="EX23">
        <v>39.62</v>
      </c>
      <c r="EY23">
        <v>0</v>
      </c>
      <c r="EZ23">
        <v>296.899999856949</v>
      </c>
      <c r="FA23">
        <v>0</v>
      </c>
      <c r="FB23">
        <v>2033.07269230769</v>
      </c>
      <c r="FC23">
        <v>-246.975384633347</v>
      </c>
      <c r="FD23">
        <v>-1678.88205139604</v>
      </c>
      <c r="FE23">
        <v>13819.7653846154</v>
      </c>
      <c r="FF23">
        <v>15</v>
      </c>
      <c r="FG23">
        <v>1705689968</v>
      </c>
      <c r="FH23" t="s">
        <v>446</v>
      </c>
      <c r="FI23">
        <v>1705689968</v>
      </c>
      <c r="FJ23">
        <v>1705689889</v>
      </c>
      <c r="FK23">
        <v>16</v>
      </c>
      <c r="FL23">
        <v>-0.011</v>
      </c>
      <c r="FM23">
        <v>-0.009</v>
      </c>
      <c r="FN23">
        <v>-1.207</v>
      </c>
      <c r="FO23">
        <v>0.329</v>
      </c>
      <c r="FP23">
        <v>307</v>
      </c>
      <c r="FQ23">
        <v>28</v>
      </c>
      <c r="FR23">
        <v>0.87</v>
      </c>
      <c r="FS23">
        <v>0.33</v>
      </c>
      <c r="FT23">
        <v>0</v>
      </c>
      <c r="FU23">
        <v>0</v>
      </c>
      <c r="FV23" t="s">
        <v>419</v>
      </c>
      <c r="FW23">
        <v>3.23777</v>
      </c>
      <c r="FX23">
        <v>2.6812</v>
      </c>
      <c r="FY23">
        <v>0.067113</v>
      </c>
      <c r="FZ23">
        <v>0.0668</v>
      </c>
      <c r="GA23">
        <v>0.118503</v>
      </c>
      <c r="GB23">
        <v>0.116111</v>
      </c>
      <c r="GC23">
        <v>28417.2</v>
      </c>
      <c r="GD23">
        <v>26077.1</v>
      </c>
      <c r="GE23">
        <v>28830.3</v>
      </c>
      <c r="GF23">
        <v>26522.2</v>
      </c>
      <c r="GG23">
        <v>35422.1</v>
      </c>
      <c r="GH23">
        <v>32994.5</v>
      </c>
      <c r="GI23">
        <v>43312.6</v>
      </c>
      <c r="GJ23">
        <v>40167.2</v>
      </c>
      <c r="GK23">
        <v>2.0771</v>
      </c>
      <c r="GL23">
        <v>2.5083</v>
      </c>
      <c r="GM23">
        <v>0.100315</v>
      </c>
      <c r="GN23">
        <v>0</v>
      </c>
      <c r="GO23">
        <v>27.6851</v>
      </c>
      <c r="GP23">
        <v>999.9</v>
      </c>
      <c r="GQ23">
        <v>72.5</v>
      </c>
      <c r="GR23">
        <v>26.536</v>
      </c>
      <c r="GS23">
        <v>28.4709</v>
      </c>
      <c r="GT23">
        <v>30.25</v>
      </c>
      <c r="GU23">
        <v>8.54166</v>
      </c>
      <c r="GV23">
        <v>3</v>
      </c>
      <c r="GW23">
        <v>0.123598</v>
      </c>
      <c r="GX23">
        <v>0</v>
      </c>
      <c r="GY23">
        <v>20.3078</v>
      </c>
      <c r="GZ23">
        <v>5.24784</v>
      </c>
      <c r="HA23">
        <v>11.9674</v>
      </c>
      <c r="HB23">
        <v>4.9854</v>
      </c>
      <c r="HC23">
        <v>3.2923</v>
      </c>
      <c r="HD23">
        <v>9999</v>
      </c>
      <c r="HE23">
        <v>9999</v>
      </c>
      <c r="HF23">
        <v>999.9</v>
      </c>
      <c r="HG23">
        <v>9999</v>
      </c>
      <c r="HH23">
        <v>4.97116</v>
      </c>
      <c r="HI23">
        <v>1.88293</v>
      </c>
      <c r="HJ23">
        <v>1.87762</v>
      </c>
      <c r="HK23">
        <v>1.87916</v>
      </c>
      <c r="HL23">
        <v>1.87486</v>
      </c>
      <c r="HM23">
        <v>1.87503</v>
      </c>
      <c r="HN23">
        <v>1.87834</v>
      </c>
      <c r="HO23">
        <v>1.87881</v>
      </c>
      <c r="HP23">
        <v>0</v>
      </c>
      <c r="HQ23">
        <v>0</v>
      </c>
      <c r="HR23">
        <v>0</v>
      </c>
      <c r="HS23">
        <v>0</v>
      </c>
      <c r="HT23" t="s">
        <v>420</v>
      </c>
      <c r="HU23" t="s">
        <v>421</v>
      </c>
      <c r="HV23" t="s">
        <v>422</v>
      </c>
      <c r="HW23" t="s">
        <v>422</v>
      </c>
      <c r="HX23" t="s">
        <v>422</v>
      </c>
      <c r="HY23" t="s">
        <v>422</v>
      </c>
      <c r="HZ23">
        <v>0</v>
      </c>
      <c r="IA23">
        <v>100</v>
      </c>
      <c r="IB23">
        <v>100</v>
      </c>
      <c r="IC23">
        <v>-1.207</v>
      </c>
      <c r="ID23">
        <v>0.3287</v>
      </c>
      <c r="IE23">
        <v>-1.19619999999998</v>
      </c>
      <c r="IF23">
        <v>0</v>
      </c>
      <c r="IG23">
        <v>0</v>
      </c>
      <c r="IH23">
        <v>0</v>
      </c>
      <c r="II23">
        <v>0.328700000000005</v>
      </c>
      <c r="IJ23">
        <v>0</v>
      </c>
      <c r="IK23">
        <v>0</v>
      </c>
      <c r="IL23">
        <v>0</v>
      </c>
      <c r="IM23">
        <v>-1</v>
      </c>
      <c r="IN23">
        <v>-1</v>
      </c>
      <c r="IO23">
        <v>1</v>
      </c>
      <c r="IP23">
        <v>23</v>
      </c>
      <c r="IQ23">
        <v>1.1</v>
      </c>
      <c r="IR23">
        <v>1</v>
      </c>
      <c r="IS23">
        <v>4.99756</v>
      </c>
      <c r="IT23">
        <v>4.99756</v>
      </c>
      <c r="IU23">
        <v>3.34595</v>
      </c>
      <c r="IV23">
        <v>3.07373</v>
      </c>
      <c r="IW23">
        <v>3.05054</v>
      </c>
      <c r="IX23">
        <v>2.32788</v>
      </c>
      <c r="IY23">
        <v>31.5643</v>
      </c>
      <c r="IZ23">
        <v>15.4629</v>
      </c>
      <c r="JA23">
        <v>2</v>
      </c>
      <c r="JB23">
        <v>621.043</v>
      </c>
      <c r="JC23">
        <v>1079.47</v>
      </c>
      <c r="JD23">
        <v>28.057</v>
      </c>
      <c r="JE23">
        <v>28.5582</v>
      </c>
      <c r="JF23">
        <v>30.0002</v>
      </c>
      <c r="JG23">
        <v>28.6335</v>
      </c>
      <c r="JH23">
        <v>28.6247</v>
      </c>
      <c r="JI23">
        <v>-1</v>
      </c>
      <c r="JJ23">
        <v>-30</v>
      </c>
      <c r="JK23">
        <v>-30</v>
      </c>
      <c r="JL23">
        <v>-999.9</v>
      </c>
      <c r="JM23">
        <v>400</v>
      </c>
      <c r="JN23">
        <v>49.4211</v>
      </c>
      <c r="JO23">
        <v>104.078</v>
      </c>
      <c r="JP23">
        <v>101.008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2024-01-19T11:46:52Z</dcterms:created>
  <dcterms:modified xsi:type="dcterms:W3CDTF">2024-01-19T11:46:52Z</dcterms:modified>
</cp:coreProperties>
</file>