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<sst xmlns="http://schemas.openxmlformats.org/spreadsheetml/2006/main" count="315" uniqueCount="100">
  <si>
    <t xml:space="preserve">Exemplos de Cálculo de  Entropia e Ganho de informação</t>
  </si>
  <si>
    <t xml:space="preserve">História de Crédito</t>
  </si>
  <si>
    <t xml:space="preserve">Boa 5/14</t>
  </si>
  <si>
    <t xml:space="preserve">Alto 1/5</t>
  </si>
  <si>
    <t xml:space="preserve">Entropia do História de Crédito -&gt; Risco -&gt; Boa -&gt; Alto | Moderado | Baixo</t>
  </si>
  <si>
    <t xml:space="preserve">História do Crédito</t>
  </si>
  <si>
    <t xml:space="preserve">Risco</t>
  </si>
  <si>
    <t xml:space="preserve">Ruim</t>
  </si>
  <si>
    <t xml:space="preserve">Alto</t>
  </si>
  <si>
    <t xml:space="preserve">Moderado 1/5</t>
  </si>
  <si>
    <t xml:space="preserve">Moderado</t>
  </si>
  <si>
    <t xml:space="preserve">Baixo</t>
  </si>
  <si>
    <t xml:space="preserve">Resultado</t>
  </si>
  <si>
    <t xml:space="preserve">Desconhecida</t>
  </si>
  <si>
    <t xml:space="preserve">'1/5’</t>
  </si>
  <si>
    <t xml:space="preserve">'3/5’</t>
  </si>
  <si>
    <t xml:space="preserve">Baixo 3/5</t>
  </si>
  <si>
    <t xml:space="preserve">Desconhecida 5/14</t>
  </si>
  <si>
    <t xml:space="preserve">Alto 2/5</t>
  </si>
  <si>
    <t xml:space="preserve">Entropia do História de Crédito -&gt; Risco -&gt; Desconhecida -&gt; Alto | Moderado | Baixo</t>
  </si>
  <si>
    <t xml:space="preserve">'2/5’</t>
  </si>
  <si>
    <t xml:space="preserve">Boa</t>
  </si>
  <si>
    <t xml:space="preserve">Baixo 2/5</t>
  </si>
  <si>
    <t xml:space="preserve">'</t>
  </si>
  <si>
    <t xml:space="preserve">Ruim 4/14</t>
  </si>
  <si>
    <t xml:space="preserve">Alto ¾</t>
  </si>
  <si>
    <t xml:space="preserve">Entropia do História de Crédito -&gt; Risco -&gt; Ruim -&gt; Alto | Moderado | Baixo</t>
  </si>
  <si>
    <t xml:space="preserve">Moderado ¼</t>
  </si>
  <si>
    <t xml:space="preserve">'¾’</t>
  </si>
  <si>
    <t xml:space="preserve">'¼’</t>
  </si>
  <si>
    <t xml:space="preserve">'0’</t>
  </si>
  <si>
    <t xml:space="preserve">Baixo 0</t>
  </si>
  <si>
    <t xml:space="preserve">Total de elementos: 14</t>
  </si>
  <si>
    <t xml:space="preserve">Alto 6/14</t>
  </si>
  <si>
    <t xml:space="preserve">Risco é classe</t>
  </si>
  <si>
    <t xml:space="preserve">História do Crédito é atributo previsor</t>
  </si>
  <si>
    <t xml:space="preserve">Entropia do Risco (Geral)</t>
  </si>
  <si>
    <t xml:space="preserve">Moderado 3/14</t>
  </si>
  <si>
    <t xml:space="preserve">'6/14’</t>
  </si>
  <si>
    <t xml:space="preserve">'3/14’</t>
  </si>
  <si>
    <t xml:space="preserve">'5/14’</t>
  </si>
  <si>
    <t xml:space="preserve">Baixo 5/14</t>
  </si>
  <si>
    <t xml:space="preserve">Ganho (História de Crédito → Boa | Desconhecida | Ruim) </t>
  </si>
  <si>
    <t xml:space="preserve">O ganho de informação para o atributo História de Crédito é 0,27</t>
  </si>
  <si>
    <t xml:space="preserve">Dívida</t>
  </si>
  <si>
    <t xml:space="preserve">Alta 6/14</t>
  </si>
  <si>
    <t xml:space="preserve">Alto 3/6</t>
  </si>
  <si>
    <t xml:space="preserve">Entropia do Dívida -&gt; Risco -&gt; Alta </t>
  </si>
  <si>
    <t xml:space="preserve">Alta</t>
  </si>
  <si>
    <t xml:space="preserve">Moderado 1/6</t>
  </si>
  <si>
    <t xml:space="preserve">'3/6’</t>
  </si>
  <si>
    <t xml:space="preserve">'1/6’</t>
  </si>
  <si>
    <t xml:space="preserve">'2/6’</t>
  </si>
  <si>
    <t xml:space="preserve">Baixa</t>
  </si>
  <si>
    <t xml:space="preserve">Baixo 2/6</t>
  </si>
  <si>
    <t xml:space="preserve">Baixa 8/14</t>
  </si>
  <si>
    <t xml:space="preserve">Alto 3/8</t>
  </si>
  <si>
    <t xml:space="preserve">Entropia do Dívida -&gt; Risco -&gt; Baixa</t>
  </si>
  <si>
    <t xml:space="preserve">Moderado 2/8</t>
  </si>
  <si>
    <t xml:space="preserve">'3/8’</t>
  </si>
  <si>
    <t xml:space="preserve">'2/8’</t>
  </si>
  <si>
    <t xml:space="preserve">Baixo 3/8</t>
  </si>
  <si>
    <t xml:space="preserve">Dívida é atributo previsor</t>
  </si>
  <si>
    <t xml:space="preserve">Ganho (Dívida → Alta | Baixa) </t>
  </si>
  <si>
    <t xml:space="preserve">O ganho de informação para o atributo Dívida é 0,01</t>
  </si>
  <si>
    <t xml:space="preserve">Garantias</t>
  </si>
  <si>
    <t xml:space="preserve">Nenhuma 11/14</t>
  </si>
  <si>
    <t xml:space="preserve">Alto 6/11</t>
  </si>
  <si>
    <t xml:space="preserve">Entropia de Garantias -&gt; Risco -&gt; Nenhuma</t>
  </si>
  <si>
    <t xml:space="preserve">Nenhuma</t>
  </si>
  <si>
    <t xml:space="preserve">Moderado 2/11</t>
  </si>
  <si>
    <t xml:space="preserve">'6/11’</t>
  </si>
  <si>
    <t xml:space="preserve">'2/11’</t>
  </si>
  <si>
    <t xml:space="preserve">'3/11’</t>
  </si>
  <si>
    <t xml:space="preserve">Baixo 3/11</t>
  </si>
  <si>
    <t xml:space="preserve">Adequada</t>
  </si>
  <si>
    <t xml:space="preserve">Adequada 3/14</t>
  </si>
  <si>
    <t xml:space="preserve">Alto 0</t>
  </si>
  <si>
    <t xml:space="preserve">Entropia de Garantias -&gt; Risco -&gt; Adequada</t>
  </si>
  <si>
    <t xml:space="preserve">Moderado 1/3</t>
  </si>
  <si>
    <t xml:space="preserve">'1/3’</t>
  </si>
  <si>
    <t xml:space="preserve">'2/3’</t>
  </si>
  <si>
    <t xml:space="preserve">Baixo 2/3</t>
  </si>
  <si>
    <t xml:space="preserve">Garantias é atributo previsor</t>
  </si>
  <si>
    <t xml:space="preserve">Ganho (Garantias → Nenhuma | Adequada) </t>
  </si>
  <si>
    <t xml:space="preserve">O ganho de informação para o atributo Garantias é 0,39</t>
  </si>
  <si>
    <t xml:space="preserve">Renda Anual</t>
  </si>
  <si>
    <t xml:space="preserve">&lt; 15.000 3/14</t>
  </si>
  <si>
    <t xml:space="preserve">Alto 3/3</t>
  </si>
  <si>
    <t xml:space="preserve">&lt; 15.000</t>
  </si>
  <si>
    <t xml:space="preserve">Moderado 0</t>
  </si>
  <si>
    <t xml:space="preserve">&gt;= 15.000 a &lt;= 35.000</t>
  </si>
  <si>
    <t xml:space="preserve">&gt; 35.000</t>
  </si>
  <si>
    <t xml:space="preserve">&gt;= 15.000 a &lt;= 35.000 3/14</t>
  </si>
  <si>
    <t xml:space="preserve">Alto 1/3</t>
  </si>
  <si>
    <t xml:space="preserve">Moderado 2/3</t>
  </si>
  <si>
    <t xml:space="preserve">&gt; 35.000 8/14</t>
  </si>
  <si>
    <t xml:space="preserve">Alto 2/8</t>
  </si>
  <si>
    <t xml:space="preserve">Moderado 1/8</t>
  </si>
  <si>
    <t xml:space="preserve">Baixo 5/8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</si>
</sst>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</font>
    <font>
      <b val="true"/>
      <sz val="10"/>
      <name val="Arial"/>
      <family val="2"/>
    </font>
    <font>
      <sz val="10"/>
      <color rgb="FFFFFFFF"/>
      <name val="Arial"/>
      <family val="2"/>
    </font>
    <font>
      <b val="true"/>
      <sz val="10"/>
      <color rgb="FFFFFFFF"/>
      <name val="Arial"/>
      <family val="2"/>
    </font>
    <font>
      <b val="true"/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BF0041"/>
        <bgColor rgb="FF800080"/>
      </patternFill>
    </fill>
    <fill>
      <patternFill patternType="solid">
        <fgColor rgb="FF2A6099"/>
        <bgColor rgb="FF666699"/>
      </patternFill>
    </fill>
    <fill>
      <patternFill patternType="solid">
        <fgColor rgb="FFFF0000"/>
        <bgColor rgb="FFBF0041"/>
      </patternFill>
    </fill>
    <fill>
      <patternFill patternType="solid">
        <fgColor rgb="FFFFBF00"/>
        <bgColor rgb="FFFF8000"/>
      </patternFill>
    </fill>
    <fill>
      <patternFill patternType="solid">
        <fgColor rgb="FF800080"/>
        <bgColor rgb="FF660066"/>
      </patternFill>
    </fill>
    <fill>
      <patternFill patternType="solid">
        <fgColor rgb="FF55308D"/>
        <bgColor rgb="FF333333"/>
      </patternFill>
    </fill>
    <fill>
      <patternFill patternType="solid">
        <fgColor rgb="FFFF8000"/>
        <bgColor rgb="FFFF8080"/>
      </patternFill>
    </fill>
    <fill>
      <patternFill patternType="solid">
        <fgColor rgb="FF158466"/>
        <bgColor rgb="FF008080"/>
      </patternFill>
    </fill>
    <fill>
      <patternFill patternType="solid">
        <fgColor rgb="FF00A933"/>
        <bgColor rgb="FF158466"/>
      </patternFill>
    </fill>
    <fill>
      <patternFill patternType="solid">
        <fgColor rgb="FF81D41A"/>
        <bgColor rgb="FF969696"/>
      </patternFill>
    </fill>
    <fill>
      <patternFill patternType="solid">
        <fgColor rgb="FFFFFFD7"/>
        <bgColor rgb="FFFFF5CE"/>
      </patternFill>
    </fill>
    <fill>
      <patternFill patternType="solid">
        <fgColor rgb="FFFFF5CE"/>
        <bgColor rgb="FFFFFFD7"/>
      </patternFill>
    </fill>
    <fill>
      <patternFill patternType="solid">
        <fgColor rgb="FFFFDBB6"/>
        <bgColor rgb="FFFFD8CE"/>
      </patternFill>
    </fill>
    <fill>
      <patternFill patternType="solid">
        <fgColor rgb="FFFFD8CE"/>
        <bgColor rgb="FFF7D1D5"/>
      </patternFill>
    </fill>
    <fill>
      <patternFill patternType="solid">
        <fgColor rgb="FFF7D1D5"/>
        <bgColor rgb="FFFFD8CE"/>
      </patternFill>
    </fill>
    <fill>
      <patternFill patternType="solid">
        <fgColor rgb="FFE0C2CD"/>
        <bgColor rgb="FFF7D1D5"/>
      </patternFill>
    </fill>
    <fill>
      <patternFill patternType="solid">
        <fgColor rgb="FFDEDCE6"/>
        <bgColor rgb="FFF7D1D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E0C2CD"/>
      <rgbColor rgb="FF808080"/>
      <rgbColor rgb="FF9999FF"/>
      <rgbColor rgb="FF993366"/>
      <rgbColor rgb="FFFFFFD7"/>
      <rgbColor rgb="FFCCFFFF"/>
      <rgbColor rgb="FF660066"/>
      <rgbColor rgb="FFFF8080"/>
      <rgbColor rgb="FF2A6099"/>
      <rgbColor rgb="FFDEDCE6"/>
      <rgbColor rgb="FF000080"/>
      <rgbColor rgb="FFFF00FF"/>
      <rgbColor rgb="FFFFFF00"/>
      <rgbColor rgb="FF00FFFF"/>
      <rgbColor rgb="FFBF0041"/>
      <rgbColor rgb="FF800000"/>
      <rgbColor rgb="FF008080"/>
      <rgbColor rgb="FF0000FF"/>
      <rgbColor rgb="FF00CCFF"/>
      <rgbColor rgb="FFCCFFFF"/>
      <rgbColor rgb="FFFFD8CE"/>
      <rgbColor rgb="FFFFF5CE"/>
      <rgbColor rgb="FF99CCFF"/>
      <rgbColor rgb="FFF7D1D5"/>
      <rgbColor rgb="FFCC99FF"/>
      <rgbColor rgb="FFFFDBB6"/>
      <rgbColor rgb="FF3366FF"/>
      <rgbColor rgb="FF33CCCC"/>
      <rgbColor rgb="FF81D41A"/>
      <rgbColor rgb="FFFFBF00"/>
      <rgbColor rgb="FFFF8000"/>
      <rgbColor rgb="FFFF40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1"/>
  <sheetViews>
    <sheetView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F131" activeCellId="0" sqref="F131"/>
    </sheetView>
  </sheetViews>
  <sheetFormatPr defaultColWidth="21.5625" defaultRowHeight="12.8" zeroHeight="false" outlineLevelRow="0" outlineLevelCol="0"/>
  <sheetData>
    <row r="1" customFormat="false" ht="18.5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C2" s="2" t="s">
        <v>1</v>
      </c>
      <c r="D2" s="3" t="s">
        <v>2</v>
      </c>
      <c r="E2" s="4" t="s">
        <v>3</v>
      </c>
      <c r="F2" s="5" t="s">
        <v>4</v>
      </c>
      <c r="G2" s="5"/>
      <c r="H2" s="5"/>
      <c r="I2" s="5"/>
    </row>
    <row r="3" customFormat="false" ht="12.8" hidden="false" customHeight="false" outlineLevel="0" collapsed="false">
      <c r="A3" s="6" t="s">
        <v>5</v>
      </c>
      <c r="B3" s="7" t="s">
        <v>6</v>
      </c>
      <c r="C3" s="2"/>
      <c r="D3" s="3"/>
      <c r="E3" s="3"/>
    </row>
    <row r="4" customFormat="false" ht="12.8" hidden="false" customHeight="false" outlineLevel="0" collapsed="false">
      <c r="A4" s="8" t="s">
        <v>7</v>
      </c>
      <c r="B4" s="9" t="s">
        <v>8</v>
      </c>
      <c r="C4" s="2"/>
      <c r="D4" s="3"/>
      <c r="E4" s="10" t="s">
        <v>9</v>
      </c>
      <c r="F4" s="11" t="s">
        <v>8</v>
      </c>
      <c r="G4" s="12" t="s">
        <v>10</v>
      </c>
      <c r="H4" s="13" t="s">
        <v>11</v>
      </c>
      <c r="I4" s="14" t="s">
        <v>12</v>
      </c>
    </row>
    <row r="5" customFormat="false" ht="12.8" hidden="false" customHeight="false" outlineLevel="0" collapsed="false">
      <c r="A5" s="15" t="s">
        <v>13</v>
      </c>
      <c r="B5" s="16" t="s">
        <v>8</v>
      </c>
      <c r="C5" s="2"/>
      <c r="D5" s="2"/>
      <c r="E5" s="2"/>
      <c r="F5" s="0" t="s">
        <v>14</v>
      </c>
      <c r="G5" s="0" t="s">
        <v>14</v>
      </c>
      <c r="H5" s="0" t="s">
        <v>15</v>
      </c>
    </row>
    <row r="6" customFormat="false" ht="13.8" hidden="false" customHeight="false" outlineLevel="0" collapsed="false">
      <c r="A6" s="15" t="s">
        <v>13</v>
      </c>
      <c r="B6" s="17" t="s">
        <v>10</v>
      </c>
      <c r="C6" s="2"/>
      <c r="D6" s="2"/>
      <c r="E6" s="18" t="s">
        <v>16</v>
      </c>
      <c r="F6" s="19" t="n">
        <f aca="false">1/5</f>
        <v>0.2</v>
      </c>
      <c r="G6" s="19" t="n">
        <f aca="false">1/5</f>
        <v>0.2</v>
      </c>
      <c r="H6" s="19" t="n">
        <f aca="false">3/5</f>
        <v>0.6</v>
      </c>
      <c r="I6" s="20" t="n">
        <f aca="false">-F6*LOG(F6,2)-G6*LOG(G6,2)-H6*LOG(H6,2)</f>
        <v>1.37095059445467</v>
      </c>
    </row>
    <row r="7" customFormat="false" ht="12.8" hidden="false" customHeight="false" outlineLevel="0" collapsed="false">
      <c r="A7" s="21" t="s">
        <v>13</v>
      </c>
      <c r="B7" s="16" t="s">
        <v>8</v>
      </c>
      <c r="C7" s="2"/>
      <c r="D7" s="2"/>
      <c r="E7" s="2"/>
    </row>
    <row r="8" customFormat="false" ht="12.8" hidden="false" customHeight="false" outlineLevel="0" collapsed="false">
      <c r="A8" s="15" t="s">
        <v>13</v>
      </c>
      <c r="B8" s="22" t="s">
        <v>11</v>
      </c>
      <c r="C8" s="2"/>
      <c r="D8" s="23" t="s">
        <v>17</v>
      </c>
      <c r="E8" s="4" t="s">
        <v>18</v>
      </c>
      <c r="F8" s="5" t="s">
        <v>19</v>
      </c>
      <c r="G8" s="5"/>
      <c r="H8" s="5"/>
      <c r="I8" s="5"/>
    </row>
    <row r="9" customFormat="false" ht="12.8" hidden="false" customHeight="false" outlineLevel="0" collapsed="false">
      <c r="A9" s="15" t="s">
        <v>13</v>
      </c>
      <c r="B9" s="22" t="s">
        <v>11</v>
      </c>
      <c r="C9" s="2"/>
      <c r="D9" s="2"/>
      <c r="E9" s="2"/>
    </row>
    <row r="10" customFormat="false" ht="12.8" hidden="false" customHeight="false" outlineLevel="0" collapsed="false">
      <c r="A10" s="24" t="s">
        <v>7</v>
      </c>
      <c r="B10" s="16" t="s">
        <v>8</v>
      </c>
      <c r="C10" s="2"/>
      <c r="D10" s="2"/>
      <c r="E10" s="10" t="s">
        <v>9</v>
      </c>
      <c r="F10" s="11" t="s">
        <v>8</v>
      </c>
      <c r="G10" s="12" t="s">
        <v>10</v>
      </c>
      <c r="H10" s="13" t="s">
        <v>11</v>
      </c>
      <c r="I10" s="14" t="s">
        <v>12</v>
      </c>
    </row>
    <row r="11" customFormat="false" ht="12.8" hidden="false" customHeight="false" outlineLevel="0" collapsed="false">
      <c r="A11" s="24" t="s">
        <v>7</v>
      </c>
      <c r="B11" s="17" t="s">
        <v>10</v>
      </c>
      <c r="C11" s="2"/>
      <c r="D11" s="2"/>
      <c r="E11" s="2"/>
      <c r="F11" s="0" t="s">
        <v>20</v>
      </c>
      <c r="G11" s="0" t="s">
        <v>14</v>
      </c>
      <c r="H11" s="0" t="s">
        <v>20</v>
      </c>
    </row>
    <row r="12" customFormat="false" ht="13.8" hidden="false" customHeight="false" outlineLevel="0" collapsed="false">
      <c r="A12" s="25" t="s">
        <v>21</v>
      </c>
      <c r="B12" s="22" t="s">
        <v>11</v>
      </c>
      <c r="C12" s="2"/>
      <c r="D12" s="2"/>
      <c r="E12" s="18" t="s">
        <v>22</v>
      </c>
      <c r="F12" s="19" t="n">
        <f aca="false">2/5</f>
        <v>0.4</v>
      </c>
      <c r="G12" s="19" t="n">
        <f aca="false">1/5</f>
        <v>0.2</v>
      </c>
      <c r="H12" s="19" t="n">
        <f aca="false">2/5</f>
        <v>0.4</v>
      </c>
      <c r="I12" s="20" t="n">
        <f aca="false">-F12*LOG(F12,2)-G12*LOG(G12,2)-H12*LOG(H12,2)</f>
        <v>1.52192809488736</v>
      </c>
    </row>
    <row r="13" customFormat="false" ht="12.8" hidden="false" customHeight="false" outlineLevel="0" collapsed="false">
      <c r="A13" s="25" t="s">
        <v>21</v>
      </c>
      <c r="B13" s="22" t="s">
        <v>11</v>
      </c>
      <c r="C13" s="2"/>
      <c r="D13" s="2"/>
      <c r="E13" s="2"/>
      <c r="J13" s="0" t="s">
        <v>23</v>
      </c>
    </row>
    <row r="14" customFormat="false" ht="12.8" hidden="false" customHeight="false" outlineLevel="0" collapsed="false">
      <c r="A14" s="25" t="s">
        <v>21</v>
      </c>
      <c r="B14" s="16" t="s">
        <v>8</v>
      </c>
      <c r="C14" s="2"/>
      <c r="D14" s="26" t="s">
        <v>24</v>
      </c>
      <c r="E14" s="4" t="s">
        <v>25</v>
      </c>
      <c r="F14" s="5" t="s">
        <v>26</v>
      </c>
      <c r="G14" s="5"/>
      <c r="H14" s="5"/>
      <c r="I14" s="5"/>
    </row>
    <row r="15" customFormat="false" ht="12.8" hidden="false" customHeight="false" outlineLevel="0" collapsed="false">
      <c r="A15" s="25" t="s">
        <v>21</v>
      </c>
      <c r="B15" s="17" t="s">
        <v>10</v>
      </c>
      <c r="C15" s="2"/>
      <c r="D15" s="2"/>
      <c r="E15" s="2"/>
    </row>
    <row r="16" customFormat="false" ht="12.8" hidden="false" customHeight="false" outlineLevel="0" collapsed="false">
      <c r="A16" s="25" t="s">
        <v>21</v>
      </c>
      <c r="B16" s="22" t="s">
        <v>11</v>
      </c>
      <c r="C16" s="2"/>
      <c r="D16" s="2"/>
      <c r="E16" s="10" t="s">
        <v>27</v>
      </c>
      <c r="F16" s="11" t="s">
        <v>8</v>
      </c>
      <c r="G16" s="12" t="s">
        <v>10</v>
      </c>
      <c r="H16" s="13" t="s">
        <v>11</v>
      </c>
      <c r="I16" s="14" t="s">
        <v>12</v>
      </c>
    </row>
    <row r="17" customFormat="false" ht="12.8" hidden="false" customHeight="false" outlineLevel="0" collapsed="false">
      <c r="A17" s="24" t="s">
        <v>7</v>
      </c>
      <c r="B17" s="16" t="s">
        <v>8</v>
      </c>
      <c r="C17" s="2"/>
      <c r="D17" s="2"/>
      <c r="E17" s="2"/>
      <c r="F17" s="0" t="s">
        <v>28</v>
      </c>
      <c r="G17" s="0" t="s">
        <v>29</v>
      </c>
      <c r="H17" s="0" t="s">
        <v>30</v>
      </c>
    </row>
    <row r="18" customFormat="false" ht="13.8" hidden="false" customHeight="false" outlineLevel="0" collapsed="false">
      <c r="C18" s="2"/>
      <c r="D18" s="2"/>
      <c r="E18" s="18" t="s">
        <v>31</v>
      </c>
      <c r="F18" s="19" t="n">
        <f aca="false">3/4</f>
        <v>0.75</v>
      </c>
      <c r="G18" s="19" t="n">
        <f aca="false">1/4</f>
        <v>0.25</v>
      </c>
      <c r="H18" s="19"/>
      <c r="I18" s="20" t="n">
        <f aca="false">-F18*LOG(F18,2)-G18*LOG(G18,2)</f>
        <v>0.811278124459133</v>
      </c>
    </row>
    <row r="19" customFormat="false" ht="12.8" hidden="false" customHeight="false" outlineLevel="0" collapsed="false">
      <c r="A19" s="0" t="s">
        <v>32</v>
      </c>
      <c r="B19" s="0" t="s">
        <v>32</v>
      </c>
      <c r="C19" s="2"/>
      <c r="D19" s="2"/>
      <c r="E19" s="2"/>
    </row>
    <row r="20" customFormat="false" ht="12.8" hidden="false" customHeight="false" outlineLevel="0" collapsed="false">
      <c r="C20" s="27" t="s">
        <v>6</v>
      </c>
      <c r="D20" s="4" t="s">
        <v>33</v>
      </c>
    </row>
    <row r="21" customFormat="false" ht="12.8" hidden="false" customHeight="false" outlineLevel="0" collapsed="false">
      <c r="A21" s="0" t="s">
        <v>34</v>
      </c>
      <c r="C21" s="27"/>
      <c r="D21" s="4"/>
    </row>
    <row r="22" customFormat="false" ht="12.8" hidden="false" customHeight="false" outlineLevel="0" collapsed="false">
      <c r="C22" s="27"/>
      <c r="D22" s="4"/>
    </row>
    <row r="23" customFormat="false" ht="12.8" hidden="false" customHeight="false" outlineLevel="0" collapsed="false">
      <c r="A23" s="0" t="s">
        <v>35</v>
      </c>
      <c r="C23" s="27"/>
      <c r="D23" s="27"/>
      <c r="E23" s="28" t="s">
        <v>36</v>
      </c>
      <c r="F23" s="28"/>
      <c r="G23" s="28"/>
      <c r="H23" s="28"/>
    </row>
    <row r="24" customFormat="false" ht="12.8" hidden="false" customHeight="false" outlineLevel="0" collapsed="false">
      <c r="C24" s="27"/>
      <c r="D24" s="27"/>
    </row>
    <row r="25" customFormat="false" ht="12.8" hidden="false" customHeight="false" outlineLevel="0" collapsed="false">
      <c r="C25" s="27"/>
      <c r="D25" s="27"/>
      <c r="E25" s="11" t="s">
        <v>8</v>
      </c>
      <c r="F25" s="12" t="s">
        <v>10</v>
      </c>
      <c r="G25" s="13" t="s">
        <v>11</v>
      </c>
      <c r="H25" s="14" t="s">
        <v>12</v>
      </c>
    </row>
    <row r="26" customFormat="false" ht="12.8" hidden="false" customHeight="false" outlineLevel="0" collapsed="false">
      <c r="C26" s="27"/>
      <c r="D26" s="10" t="s">
        <v>37</v>
      </c>
      <c r="E26" s="0" t="s">
        <v>38</v>
      </c>
      <c r="F26" s="0" t="s">
        <v>39</v>
      </c>
      <c r="G26" s="0" t="s">
        <v>40</v>
      </c>
    </row>
    <row r="27" customFormat="false" ht="13.8" hidden="false" customHeight="false" outlineLevel="0" collapsed="false">
      <c r="C27" s="27"/>
      <c r="D27" s="27"/>
      <c r="E27" s="19" t="n">
        <f aca="false">6/14</f>
        <v>0.428571428571429</v>
      </c>
      <c r="F27" s="19" t="n">
        <f aca="false">3/14</f>
        <v>0.214285714285714</v>
      </c>
      <c r="G27" s="19" t="n">
        <f aca="false">5/14</f>
        <v>0.357142857142857</v>
      </c>
      <c r="H27" s="20" t="n">
        <f aca="false">-E27*LOG(E27,2)-F27*LOG(F27,2)-G27*LOG(G27,2)</f>
        <v>1.53061899484852</v>
      </c>
    </row>
    <row r="28" customFormat="false" ht="12.8" hidden="false" customHeight="false" outlineLevel="0" collapsed="false">
      <c r="C28" s="27"/>
      <c r="D28" s="27"/>
      <c r="E28" s="28"/>
    </row>
    <row r="29" customFormat="false" ht="12.8" hidden="false" customHeight="false" outlineLevel="0" collapsed="false">
      <c r="B29" s="29"/>
      <c r="C29" s="27"/>
      <c r="D29" s="27"/>
    </row>
    <row r="30" customFormat="false" ht="12.8" hidden="false" customHeight="false" outlineLevel="0" collapsed="false">
      <c r="C30" s="27"/>
      <c r="D30" s="27"/>
      <c r="E30" s="30"/>
      <c r="F30" s="30"/>
      <c r="G30" s="30"/>
      <c r="H30" s="31"/>
    </row>
    <row r="31" customFormat="false" ht="12.8" hidden="false" customHeight="false" outlineLevel="0" collapsed="false">
      <c r="C31" s="27"/>
      <c r="D31" s="27"/>
      <c r="E31" s="29"/>
      <c r="F31" s="29"/>
      <c r="G31" s="29"/>
      <c r="H31" s="29"/>
    </row>
    <row r="32" customFormat="false" ht="13.8" hidden="false" customHeight="false" outlineLevel="0" collapsed="false">
      <c r="C32" s="27"/>
      <c r="D32" s="18" t="s">
        <v>41</v>
      </c>
      <c r="E32" s="32"/>
      <c r="F32" s="32"/>
      <c r="G32" s="33" t="s">
        <v>42</v>
      </c>
      <c r="H32" s="33"/>
      <c r="I32" s="33"/>
      <c r="J32" s="20" t="n">
        <f aca="false">H27-(5/14*I6)-(5/14*I12)-(4/14*I18)</f>
        <v>0.265654284523754</v>
      </c>
    </row>
    <row r="33" customFormat="false" ht="12.8" hidden="false" customHeight="false" outlineLevel="0" collapsed="false">
      <c r="C33" s="27"/>
      <c r="D33" s="27"/>
      <c r="E33" s="34"/>
      <c r="F33" s="29"/>
      <c r="G33" s="29" t="s">
        <v>43</v>
      </c>
      <c r="H33" s="29"/>
    </row>
    <row r="34" customFormat="false" ht="12.8" hidden="false" customHeight="false" outlineLevel="0" collapsed="false">
      <c r="C34" s="27"/>
      <c r="D34" s="27"/>
    </row>
    <row r="35" customFormat="false" ht="12.8" hidden="false" customHeight="false" outlineLevel="0" collapsed="false">
      <c r="C35" s="27"/>
      <c r="D35" s="27"/>
    </row>
    <row r="36" customFormat="false" ht="12.8" hidden="false" customHeight="false" outlineLevel="0" collapsed="false">
      <c r="C36" s="27"/>
      <c r="D36" s="27"/>
    </row>
    <row r="37" customFormat="false" ht="12.8" hidden="false" customHeight="false" outlineLevel="0" collapsed="false">
      <c r="C37" s="27"/>
      <c r="D37" s="27"/>
    </row>
    <row r="40" customFormat="false" ht="12.8" hidden="false" customHeight="false" outlineLevel="0" collapsed="false">
      <c r="C40" s="35" t="s">
        <v>44</v>
      </c>
      <c r="D40" s="36" t="s">
        <v>45</v>
      </c>
      <c r="E40" s="4" t="s">
        <v>46</v>
      </c>
      <c r="F40" s="5" t="s">
        <v>47</v>
      </c>
      <c r="G40" s="5"/>
      <c r="H40" s="5"/>
      <c r="I40" s="5"/>
    </row>
    <row r="41" customFormat="false" ht="12.8" hidden="false" customHeight="false" outlineLevel="0" collapsed="false">
      <c r="A41" s="37" t="s">
        <v>44</v>
      </c>
      <c r="B41" s="7" t="s">
        <v>6</v>
      </c>
      <c r="C41" s="35"/>
      <c r="D41" s="36"/>
      <c r="E41" s="4"/>
    </row>
    <row r="42" customFormat="false" ht="12.8" hidden="false" customHeight="false" outlineLevel="0" collapsed="false">
      <c r="A42" s="38" t="s">
        <v>48</v>
      </c>
      <c r="B42" s="9" t="s">
        <v>8</v>
      </c>
      <c r="C42" s="35"/>
      <c r="D42" s="36"/>
      <c r="E42" s="4"/>
      <c r="F42" s="11" t="s">
        <v>8</v>
      </c>
      <c r="G42" s="12" t="s">
        <v>10</v>
      </c>
      <c r="H42" s="13" t="s">
        <v>11</v>
      </c>
      <c r="I42" s="14" t="s">
        <v>12</v>
      </c>
    </row>
    <row r="43" customFormat="false" ht="12.8" hidden="false" customHeight="false" outlineLevel="0" collapsed="false">
      <c r="A43" s="39" t="s">
        <v>48</v>
      </c>
      <c r="B43" s="16" t="s">
        <v>8</v>
      </c>
      <c r="C43" s="35"/>
      <c r="D43" s="36"/>
      <c r="E43" s="10" t="s">
        <v>49</v>
      </c>
      <c r="F43" s="0" t="s">
        <v>50</v>
      </c>
      <c r="G43" s="0" t="s">
        <v>51</v>
      </c>
      <c r="H43" s="0" t="s">
        <v>52</v>
      </c>
    </row>
    <row r="44" customFormat="false" ht="13.8" hidden="false" customHeight="false" outlineLevel="0" collapsed="false">
      <c r="A44" s="40" t="s">
        <v>53</v>
      </c>
      <c r="B44" s="17" t="s">
        <v>10</v>
      </c>
      <c r="C44" s="35"/>
      <c r="D44" s="36"/>
      <c r="E44" s="10"/>
      <c r="F44" s="19" t="n">
        <f aca="false">3/6</f>
        <v>0.5</v>
      </c>
      <c r="G44" s="19" t="n">
        <f aca="false">1/6</f>
        <v>0.166666666666667</v>
      </c>
      <c r="H44" s="19" t="n">
        <f aca="false">2/6</f>
        <v>0.333333333333333</v>
      </c>
      <c r="I44" s="20" t="n">
        <f aca="false">-F44*LOG(F44,2)-G44*LOG(G44,2)-H44*LOG(H44,2)</f>
        <v>1.45914791702724</v>
      </c>
    </row>
    <row r="45" customFormat="false" ht="12.8" hidden="false" customHeight="false" outlineLevel="0" collapsed="false">
      <c r="A45" s="40" t="s">
        <v>53</v>
      </c>
      <c r="B45" s="16" t="s">
        <v>8</v>
      </c>
      <c r="C45" s="35"/>
      <c r="D45" s="36"/>
      <c r="E45" s="10"/>
    </row>
    <row r="46" customFormat="false" ht="12.8" hidden="false" customHeight="false" outlineLevel="0" collapsed="false">
      <c r="A46" s="40" t="s">
        <v>53</v>
      </c>
      <c r="B46" s="22" t="s">
        <v>11</v>
      </c>
      <c r="C46" s="35"/>
      <c r="D46" s="36" t="s">
        <v>17</v>
      </c>
      <c r="E46" s="18" t="s">
        <v>54</v>
      </c>
    </row>
    <row r="47" customFormat="false" ht="12.8" hidden="false" customHeight="false" outlineLevel="0" collapsed="false">
      <c r="A47" s="40" t="s">
        <v>53</v>
      </c>
      <c r="B47" s="22" t="s">
        <v>11</v>
      </c>
      <c r="C47" s="35"/>
      <c r="D47" s="36"/>
      <c r="E47" s="18"/>
    </row>
    <row r="48" customFormat="false" ht="12.8" hidden="false" customHeight="false" outlineLevel="0" collapsed="false">
      <c r="A48" s="40" t="s">
        <v>53</v>
      </c>
      <c r="B48" s="16" t="s">
        <v>8</v>
      </c>
      <c r="C48" s="35"/>
      <c r="D48" s="36"/>
      <c r="E48" s="18"/>
    </row>
    <row r="49" customFormat="false" ht="12.8" hidden="false" customHeight="false" outlineLevel="0" collapsed="false">
      <c r="A49" s="40" t="s">
        <v>53</v>
      </c>
      <c r="B49" s="17" t="s">
        <v>10</v>
      </c>
      <c r="C49" s="35"/>
      <c r="D49" s="41" t="s">
        <v>55</v>
      </c>
      <c r="E49" s="4" t="s">
        <v>56</v>
      </c>
      <c r="F49" s="5" t="s">
        <v>57</v>
      </c>
      <c r="G49" s="5"/>
      <c r="H49" s="5"/>
      <c r="I49" s="5"/>
    </row>
    <row r="50" customFormat="false" ht="12.8" hidden="false" customHeight="false" outlineLevel="0" collapsed="false">
      <c r="A50" s="40" t="s">
        <v>53</v>
      </c>
      <c r="B50" s="22" t="s">
        <v>11</v>
      </c>
      <c r="C50" s="35"/>
      <c r="D50" s="41"/>
      <c r="E50" s="4"/>
    </row>
    <row r="51" customFormat="false" ht="12.8" hidden="false" customHeight="false" outlineLevel="0" collapsed="false">
      <c r="A51" s="39" t="s">
        <v>48</v>
      </c>
      <c r="B51" s="22" t="s">
        <v>11</v>
      </c>
      <c r="C51" s="35"/>
      <c r="D51" s="41"/>
      <c r="E51" s="4"/>
      <c r="F51" s="11" t="s">
        <v>8</v>
      </c>
      <c r="G51" s="12" t="s">
        <v>10</v>
      </c>
      <c r="H51" s="13" t="s">
        <v>11</v>
      </c>
      <c r="I51" s="14" t="s">
        <v>12</v>
      </c>
      <c r="J51" s="0" t="s">
        <v>23</v>
      </c>
    </row>
    <row r="52" customFormat="false" ht="12.8" hidden="false" customHeight="false" outlineLevel="0" collapsed="false">
      <c r="A52" s="39" t="s">
        <v>48</v>
      </c>
      <c r="B52" s="16" t="s">
        <v>8</v>
      </c>
      <c r="C52" s="35"/>
      <c r="D52" s="41"/>
      <c r="E52" s="10" t="s">
        <v>58</v>
      </c>
      <c r="F52" s="0" t="s">
        <v>59</v>
      </c>
      <c r="G52" s="0" t="s">
        <v>60</v>
      </c>
      <c r="H52" s="0" t="s">
        <v>59</v>
      </c>
    </row>
    <row r="53" customFormat="false" ht="13.8" hidden="false" customHeight="false" outlineLevel="0" collapsed="false">
      <c r="A53" s="39" t="s">
        <v>48</v>
      </c>
      <c r="B53" s="17" t="s">
        <v>10</v>
      </c>
      <c r="C53" s="35"/>
      <c r="D53" s="41"/>
      <c r="E53" s="41"/>
      <c r="F53" s="19" t="n">
        <f aca="false">3/8</f>
        <v>0.375</v>
      </c>
      <c r="G53" s="19" t="n">
        <f aca="false">2/8</f>
        <v>0.25</v>
      </c>
      <c r="H53" s="19" t="n">
        <f aca="false">3/8</f>
        <v>0.375</v>
      </c>
      <c r="I53" s="20" t="n">
        <f aca="false">-F53*LOG(F53,2)-G53*LOG(G53,2)-H53*LOG(H53,2)</f>
        <v>1.56127812445913</v>
      </c>
    </row>
    <row r="54" customFormat="false" ht="12.8" hidden="false" customHeight="false" outlineLevel="0" collapsed="false">
      <c r="A54" s="39" t="s">
        <v>48</v>
      </c>
      <c r="B54" s="22" t="s">
        <v>11</v>
      </c>
      <c r="C54" s="35"/>
      <c r="D54" s="41"/>
      <c r="E54" s="10"/>
      <c r="F54" s="30"/>
      <c r="G54" s="30"/>
      <c r="H54" s="30"/>
      <c r="I54" s="31"/>
    </row>
    <row r="55" customFormat="false" ht="12.8" hidden="false" customHeight="false" outlineLevel="0" collapsed="false">
      <c r="A55" s="40" t="s">
        <v>53</v>
      </c>
      <c r="B55" s="16" t="s">
        <v>8</v>
      </c>
      <c r="C55" s="35"/>
      <c r="D55" s="41"/>
      <c r="E55" s="18" t="s">
        <v>61</v>
      </c>
      <c r="F55" s="29"/>
      <c r="G55" s="29"/>
      <c r="H55" s="29"/>
      <c r="I55" s="29"/>
    </row>
    <row r="56" customFormat="false" ht="13.8" hidden="false" customHeight="false" outlineLevel="0" collapsed="false">
      <c r="C56" s="35"/>
      <c r="D56" s="41"/>
      <c r="E56" s="18"/>
      <c r="F56" s="32"/>
      <c r="G56" s="32"/>
      <c r="H56" s="32"/>
      <c r="I56" s="42"/>
    </row>
    <row r="57" customFormat="false" ht="12.8" hidden="false" customHeight="false" outlineLevel="0" collapsed="false">
      <c r="A57" s="0" t="s">
        <v>32</v>
      </c>
      <c r="B57" s="0" t="s">
        <v>32</v>
      </c>
      <c r="C57" s="35"/>
      <c r="D57" s="41"/>
      <c r="E57" s="18"/>
    </row>
    <row r="58" customFormat="false" ht="12.8" hidden="false" customHeight="false" outlineLevel="0" collapsed="false">
      <c r="C58" s="27" t="s">
        <v>6</v>
      </c>
      <c r="D58" s="4" t="s">
        <v>33</v>
      </c>
    </row>
    <row r="59" customFormat="false" ht="12.8" hidden="false" customHeight="false" outlineLevel="0" collapsed="false">
      <c r="A59" s="0" t="s">
        <v>34</v>
      </c>
      <c r="C59" s="27"/>
      <c r="D59" s="4"/>
    </row>
    <row r="60" customFormat="false" ht="12.8" hidden="false" customHeight="false" outlineLevel="0" collapsed="false">
      <c r="C60" s="27"/>
      <c r="D60" s="4"/>
    </row>
    <row r="61" customFormat="false" ht="12.8" hidden="false" customHeight="false" outlineLevel="0" collapsed="false">
      <c r="A61" s="0" t="s">
        <v>62</v>
      </c>
      <c r="C61" s="27"/>
      <c r="D61" s="27"/>
      <c r="E61" s="28" t="s">
        <v>36</v>
      </c>
      <c r="F61" s="28"/>
      <c r="G61" s="28"/>
      <c r="H61" s="28"/>
    </row>
    <row r="62" customFormat="false" ht="12.8" hidden="false" customHeight="false" outlineLevel="0" collapsed="false">
      <c r="C62" s="27"/>
      <c r="D62" s="27"/>
    </row>
    <row r="63" customFormat="false" ht="12.8" hidden="false" customHeight="false" outlineLevel="0" collapsed="false">
      <c r="C63" s="27"/>
      <c r="D63" s="27"/>
      <c r="E63" s="11" t="s">
        <v>8</v>
      </c>
      <c r="F63" s="12" t="s">
        <v>10</v>
      </c>
      <c r="G63" s="13" t="s">
        <v>11</v>
      </c>
      <c r="H63" s="14" t="s">
        <v>12</v>
      </c>
    </row>
    <row r="64" customFormat="false" ht="12.8" hidden="false" customHeight="false" outlineLevel="0" collapsed="false">
      <c r="C64" s="27"/>
      <c r="D64" s="10" t="s">
        <v>37</v>
      </c>
      <c r="E64" s="0" t="s">
        <v>38</v>
      </c>
      <c r="F64" s="0" t="s">
        <v>39</v>
      </c>
      <c r="G64" s="0" t="s">
        <v>40</v>
      </c>
    </row>
    <row r="65" customFormat="false" ht="13.8" hidden="false" customHeight="false" outlineLevel="0" collapsed="false">
      <c r="C65" s="27"/>
      <c r="D65" s="27"/>
      <c r="E65" s="19" t="n">
        <f aca="false">6/14</f>
        <v>0.428571428571429</v>
      </c>
      <c r="F65" s="19" t="n">
        <f aca="false">3/14</f>
        <v>0.214285714285714</v>
      </c>
      <c r="G65" s="19" t="n">
        <f aca="false">5/14</f>
        <v>0.357142857142857</v>
      </c>
      <c r="H65" s="20" t="n">
        <f aca="false">-E65*LOG(E65,2)-F65*LOG(F65,2)-G65*LOG(G65,2)</f>
        <v>1.53061899484852</v>
      </c>
    </row>
    <row r="66" customFormat="false" ht="12.8" hidden="false" customHeight="false" outlineLevel="0" collapsed="false">
      <c r="C66" s="27"/>
      <c r="D66" s="27"/>
      <c r="E66" s="28"/>
    </row>
    <row r="67" customFormat="false" ht="12.8" hidden="false" customHeight="false" outlineLevel="0" collapsed="false">
      <c r="B67" s="29"/>
      <c r="C67" s="27"/>
      <c r="D67" s="27"/>
    </row>
    <row r="68" customFormat="false" ht="12.8" hidden="false" customHeight="false" outlineLevel="0" collapsed="false">
      <c r="C68" s="27"/>
      <c r="D68" s="27"/>
      <c r="E68" s="30"/>
      <c r="F68" s="30"/>
      <c r="G68" s="30"/>
      <c r="H68" s="31"/>
    </row>
    <row r="69" customFormat="false" ht="12.8" hidden="false" customHeight="false" outlineLevel="0" collapsed="false">
      <c r="C69" s="27"/>
      <c r="D69" s="27"/>
      <c r="E69" s="29"/>
      <c r="F69" s="29"/>
      <c r="G69" s="29"/>
      <c r="H69" s="29"/>
    </row>
    <row r="70" customFormat="false" ht="13.8" hidden="false" customHeight="false" outlineLevel="0" collapsed="false">
      <c r="C70" s="27"/>
      <c r="D70" s="18" t="s">
        <v>41</v>
      </c>
      <c r="E70" s="32"/>
      <c r="F70" s="32"/>
      <c r="G70" s="33" t="s">
        <v>63</v>
      </c>
      <c r="H70" s="33"/>
      <c r="I70" s="33"/>
      <c r="J70" s="20" t="n">
        <f aca="false">H65-(6/14*I44)-(8/14*I53)</f>
        <v>0.0131109592887653</v>
      </c>
    </row>
    <row r="71" customFormat="false" ht="12.8" hidden="false" customHeight="false" outlineLevel="0" collapsed="false">
      <c r="C71" s="27"/>
      <c r="D71" s="27"/>
      <c r="E71" s="34"/>
      <c r="F71" s="29"/>
      <c r="G71" s="29" t="s">
        <v>64</v>
      </c>
      <c r="H71" s="29"/>
    </row>
    <row r="72" customFormat="false" ht="12.8" hidden="false" customHeight="false" outlineLevel="0" collapsed="false">
      <c r="C72" s="27"/>
      <c r="D72" s="27"/>
    </row>
    <row r="73" customFormat="false" ht="12.8" hidden="false" customHeight="false" outlineLevel="0" collapsed="false">
      <c r="C73" s="27"/>
      <c r="D73" s="27"/>
    </row>
    <row r="74" customFormat="false" ht="12.8" hidden="false" customHeight="false" outlineLevel="0" collapsed="false">
      <c r="C74" s="27"/>
      <c r="D74" s="27"/>
    </row>
    <row r="75" customFormat="false" ht="12.8" hidden="false" customHeight="false" outlineLevel="0" collapsed="false">
      <c r="C75" s="27"/>
      <c r="D75" s="27"/>
    </row>
    <row r="78" customFormat="false" ht="12.8" hidden="false" customHeight="false" outlineLevel="0" collapsed="false">
      <c r="C78" s="43" t="s">
        <v>65</v>
      </c>
      <c r="D78" s="44" t="s">
        <v>66</v>
      </c>
      <c r="E78" s="4" t="s">
        <v>67</v>
      </c>
      <c r="F78" s="5" t="s">
        <v>68</v>
      </c>
      <c r="G78" s="5"/>
      <c r="H78" s="5"/>
      <c r="I78" s="5"/>
    </row>
    <row r="79" customFormat="false" ht="12.8" hidden="false" customHeight="false" outlineLevel="0" collapsed="false">
      <c r="A79" s="45" t="s">
        <v>65</v>
      </c>
      <c r="B79" s="7" t="s">
        <v>6</v>
      </c>
      <c r="C79" s="43"/>
      <c r="D79" s="44"/>
      <c r="E79" s="4"/>
    </row>
    <row r="80" customFormat="false" ht="12.8" hidden="false" customHeight="false" outlineLevel="0" collapsed="false">
      <c r="A80" s="46" t="s">
        <v>69</v>
      </c>
      <c r="B80" s="9" t="s">
        <v>8</v>
      </c>
      <c r="C80" s="43"/>
      <c r="D80" s="44"/>
      <c r="E80" s="4"/>
      <c r="F80" s="11" t="s">
        <v>8</v>
      </c>
      <c r="G80" s="12" t="s">
        <v>10</v>
      </c>
      <c r="H80" s="13" t="s">
        <v>11</v>
      </c>
      <c r="I80" s="14" t="s">
        <v>12</v>
      </c>
    </row>
    <row r="81" customFormat="false" ht="12.8" hidden="false" customHeight="false" outlineLevel="0" collapsed="false">
      <c r="A81" s="46" t="s">
        <v>69</v>
      </c>
      <c r="B81" s="16" t="s">
        <v>8</v>
      </c>
      <c r="C81" s="43"/>
      <c r="D81" s="44"/>
      <c r="E81" s="10" t="s">
        <v>70</v>
      </c>
      <c r="F81" s="0" t="s">
        <v>71</v>
      </c>
      <c r="G81" s="0" t="s">
        <v>72</v>
      </c>
      <c r="H81" s="0" t="s">
        <v>73</v>
      </c>
    </row>
    <row r="82" customFormat="false" ht="13.8" hidden="false" customHeight="false" outlineLevel="0" collapsed="false">
      <c r="A82" s="46" t="s">
        <v>69</v>
      </c>
      <c r="B82" s="17" t="s">
        <v>10</v>
      </c>
      <c r="C82" s="43"/>
      <c r="D82" s="44"/>
      <c r="E82" s="10"/>
      <c r="F82" s="19" t="n">
        <f aca="false">6/11</f>
        <v>0.545454545454545</v>
      </c>
      <c r="G82" s="19" t="n">
        <f aca="false">2/11</f>
        <v>0.181818181818182</v>
      </c>
      <c r="H82" s="19" t="n">
        <f aca="false">3/11</f>
        <v>0.272727272727273</v>
      </c>
      <c r="I82" s="20" t="n">
        <f aca="false">-F82*LOG(F82,2)-G82*LOG(G82,2)-H82*LOG(H82,2)</f>
        <v>1.43537139077453</v>
      </c>
    </row>
    <row r="83" customFormat="false" ht="12.8" hidden="false" customHeight="false" outlineLevel="0" collapsed="false">
      <c r="A83" s="46" t="s">
        <v>69</v>
      </c>
      <c r="B83" s="16" t="s">
        <v>8</v>
      </c>
      <c r="C83" s="43"/>
      <c r="D83" s="44"/>
      <c r="E83" s="10"/>
    </row>
    <row r="84" customFormat="false" ht="12.8" hidden="false" customHeight="false" outlineLevel="0" collapsed="false">
      <c r="A84" s="46" t="s">
        <v>69</v>
      </c>
      <c r="B84" s="22" t="s">
        <v>11</v>
      </c>
      <c r="C84" s="43"/>
      <c r="D84" s="44" t="s">
        <v>17</v>
      </c>
      <c r="E84" s="18" t="s">
        <v>74</v>
      </c>
    </row>
    <row r="85" customFormat="false" ht="12.8" hidden="false" customHeight="false" outlineLevel="0" collapsed="false">
      <c r="A85" s="47" t="s">
        <v>75</v>
      </c>
      <c r="B85" s="22" t="s">
        <v>11</v>
      </c>
      <c r="C85" s="43"/>
      <c r="D85" s="44"/>
      <c r="E85" s="18"/>
    </row>
    <row r="86" customFormat="false" ht="12.8" hidden="false" customHeight="false" outlineLevel="0" collapsed="false">
      <c r="A86" s="48" t="s">
        <v>69</v>
      </c>
      <c r="B86" s="16" t="s">
        <v>8</v>
      </c>
      <c r="C86" s="43"/>
      <c r="D86" s="44"/>
      <c r="E86" s="18"/>
    </row>
    <row r="87" customFormat="false" ht="12.8" hidden="false" customHeight="false" outlineLevel="0" collapsed="false">
      <c r="A87" s="47" t="s">
        <v>75</v>
      </c>
      <c r="B87" s="17" t="s">
        <v>10</v>
      </c>
      <c r="C87" s="43"/>
      <c r="D87" s="49" t="s">
        <v>76</v>
      </c>
      <c r="E87" s="4" t="s">
        <v>77</v>
      </c>
      <c r="F87" s="5" t="s">
        <v>78</v>
      </c>
      <c r="G87" s="5"/>
      <c r="H87" s="5"/>
      <c r="I87" s="5"/>
    </row>
    <row r="88" customFormat="false" ht="12.8" hidden="false" customHeight="false" outlineLevel="0" collapsed="false">
      <c r="A88" s="48" t="s">
        <v>69</v>
      </c>
      <c r="B88" s="22" t="s">
        <v>11</v>
      </c>
      <c r="C88" s="43"/>
      <c r="D88" s="49"/>
      <c r="E88" s="4"/>
    </row>
    <row r="89" customFormat="false" ht="12.8" hidden="false" customHeight="false" outlineLevel="0" collapsed="false">
      <c r="A89" s="47" t="s">
        <v>75</v>
      </c>
      <c r="B89" s="22" t="s">
        <v>11</v>
      </c>
      <c r="C89" s="43"/>
      <c r="D89" s="49"/>
      <c r="E89" s="4"/>
      <c r="F89" s="11" t="s">
        <v>8</v>
      </c>
      <c r="G89" s="12" t="s">
        <v>10</v>
      </c>
      <c r="H89" s="13" t="s">
        <v>11</v>
      </c>
      <c r="I89" s="14" t="s">
        <v>12</v>
      </c>
      <c r="J89" s="0" t="s">
        <v>23</v>
      </c>
    </row>
    <row r="90" customFormat="false" ht="12.8" hidden="false" customHeight="false" outlineLevel="0" collapsed="false">
      <c r="A90" s="48" t="s">
        <v>69</v>
      </c>
      <c r="B90" s="16" t="s">
        <v>8</v>
      </c>
      <c r="C90" s="43"/>
      <c r="D90" s="49"/>
      <c r="E90" s="10" t="s">
        <v>79</v>
      </c>
      <c r="F90" s="0" t="s">
        <v>30</v>
      </c>
      <c r="G90" s="0" t="s">
        <v>80</v>
      </c>
      <c r="H90" s="0" t="s">
        <v>81</v>
      </c>
    </row>
    <row r="91" customFormat="false" ht="13.8" hidden="false" customHeight="false" outlineLevel="0" collapsed="false">
      <c r="A91" s="48" t="s">
        <v>69</v>
      </c>
      <c r="B91" s="17" t="s">
        <v>10</v>
      </c>
      <c r="C91" s="43"/>
      <c r="D91" s="49"/>
      <c r="E91" s="49"/>
      <c r="F91" s="19" t="n">
        <v>0</v>
      </c>
      <c r="G91" s="19" t="n">
        <f aca="false">1/3</f>
        <v>0.333333333333333</v>
      </c>
      <c r="H91" s="19" t="n">
        <f aca="false">2/3</f>
        <v>0.666666666666667</v>
      </c>
      <c r="I91" s="20" t="n">
        <f aca="false">-G91*LOG(G91,2)-H91*LOG(H91,2)</f>
        <v>0.91829583405449</v>
      </c>
    </row>
    <row r="92" customFormat="false" ht="12.8" hidden="false" customHeight="false" outlineLevel="0" collapsed="false">
      <c r="A92" s="48" t="s">
        <v>69</v>
      </c>
      <c r="B92" s="22" t="s">
        <v>11</v>
      </c>
      <c r="C92" s="43"/>
      <c r="D92" s="49"/>
      <c r="E92" s="10"/>
      <c r="F92" s="30"/>
      <c r="G92" s="30"/>
      <c r="H92" s="30"/>
      <c r="I92" s="31"/>
    </row>
    <row r="93" customFormat="false" ht="12.8" hidden="false" customHeight="false" outlineLevel="0" collapsed="false">
      <c r="A93" s="48" t="s">
        <v>69</v>
      </c>
      <c r="B93" s="16" t="s">
        <v>8</v>
      </c>
      <c r="C93" s="43"/>
      <c r="D93" s="49"/>
      <c r="E93" s="18" t="s">
        <v>82</v>
      </c>
      <c r="F93" s="29"/>
      <c r="G93" s="29"/>
      <c r="H93" s="29"/>
      <c r="I93" s="29"/>
    </row>
    <row r="94" customFormat="false" ht="13.8" hidden="false" customHeight="false" outlineLevel="0" collapsed="false">
      <c r="C94" s="43"/>
      <c r="D94" s="49"/>
      <c r="E94" s="18"/>
      <c r="F94" s="32"/>
      <c r="G94" s="32"/>
      <c r="H94" s="32"/>
      <c r="I94" s="42"/>
    </row>
    <row r="95" customFormat="false" ht="12.8" hidden="false" customHeight="false" outlineLevel="0" collapsed="false">
      <c r="A95" s="0" t="s">
        <v>32</v>
      </c>
      <c r="B95" s="0" t="s">
        <v>32</v>
      </c>
      <c r="C95" s="43"/>
      <c r="D95" s="49"/>
      <c r="E95" s="18"/>
    </row>
    <row r="96" customFormat="false" ht="12.8" hidden="false" customHeight="false" outlineLevel="0" collapsed="false">
      <c r="C96" s="27" t="s">
        <v>6</v>
      </c>
      <c r="D96" s="4" t="s">
        <v>33</v>
      </c>
    </row>
    <row r="97" customFormat="false" ht="12.8" hidden="false" customHeight="false" outlineLevel="0" collapsed="false">
      <c r="A97" s="0" t="s">
        <v>34</v>
      </c>
      <c r="C97" s="27"/>
      <c r="D97" s="4"/>
    </row>
    <row r="98" customFormat="false" ht="12.8" hidden="false" customHeight="false" outlineLevel="0" collapsed="false">
      <c r="C98" s="27"/>
      <c r="D98" s="4"/>
    </row>
    <row r="99" customFormat="false" ht="12.8" hidden="false" customHeight="false" outlineLevel="0" collapsed="false">
      <c r="A99" s="0" t="s">
        <v>83</v>
      </c>
      <c r="C99" s="27"/>
      <c r="D99" s="27"/>
      <c r="E99" s="28" t="s">
        <v>36</v>
      </c>
      <c r="F99" s="28"/>
      <c r="G99" s="28"/>
      <c r="H99" s="28"/>
    </row>
    <row r="100" customFormat="false" ht="12.8" hidden="false" customHeight="false" outlineLevel="0" collapsed="false">
      <c r="C100" s="27"/>
      <c r="D100" s="27"/>
    </row>
    <row r="101" customFormat="false" ht="12.8" hidden="false" customHeight="false" outlineLevel="0" collapsed="false">
      <c r="C101" s="27"/>
      <c r="D101" s="27"/>
      <c r="E101" s="11" t="s">
        <v>8</v>
      </c>
      <c r="F101" s="12" t="s">
        <v>10</v>
      </c>
      <c r="G101" s="13" t="s">
        <v>11</v>
      </c>
      <c r="H101" s="14" t="s">
        <v>12</v>
      </c>
    </row>
    <row r="102" customFormat="false" ht="12.8" hidden="false" customHeight="false" outlineLevel="0" collapsed="false">
      <c r="C102" s="27"/>
      <c r="D102" s="10" t="s">
        <v>37</v>
      </c>
      <c r="E102" s="0" t="s">
        <v>38</v>
      </c>
      <c r="F102" s="0" t="s">
        <v>39</v>
      </c>
      <c r="G102" s="0" t="s">
        <v>40</v>
      </c>
    </row>
    <row r="103" customFormat="false" ht="13.8" hidden="false" customHeight="false" outlineLevel="0" collapsed="false">
      <c r="C103" s="27"/>
      <c r="D103" s="27"/>
      <c r="E103" s="19" t="n">
        <f aca="false">6/14</f>
        <v>0.428571428571429</v>
      </c>
      <c r="F103" s="19" t="n">
        <f aca="false">3/14</f>
        <v>0.214285714285714</v>
      </c>
      <c r="G103" s="19" t="n">
        <f aca="false">5/14</f>
        <v>0.357142857142857</v>
      </c>
      <c r="H103" s="20" t="n">
        <f aca="false">-E103*LOG(E103,2)-F103*LOG(F103,2)-G103*LOG(G103,2)</f>
        <v>1.53061899484852</v>
      </c>
    </row>
    <row r="104" customFormat="false" ht="12.8" hidden="false" customHeight="false" outlineLevel="0" collapsed="false">
      <c r="C104" s="27"/>
      <c r="D104" s="27"/>
      <c r="E104" s="28"/>
    </row>
    <row r="105" customFormat="false" ht="12.8" hidden="false" customHeight="false" outlineLevel="0" collapsed="false">
      <c r="B105" s="29"/>
      <c r="C105" s="27"/>
      <c r="D105" s="27"/>
    </row>
    <row r="106" customFormat="false" ht="12.8" hidden="false" customHeight="false" outlineLevel="0" collapsed="false">
      <c r="C106" s="27"/>
      <c r="D106" s="27"/>
      <c r="E106" s="30"/>
      <c r="F106" s="30"/>
      <c r="G106" s="30"/>
      <c r="H106" s="31"/>
    </row>
    <row r="107" customFormat="false" ht="12.8" hidden="false" customHeight="false" outlineLevel="0" collapsed="false">
      <c r="C107" s="27"/>
      <c r="D107" s="27"/>
      <c r="E107" s="29"/>
      <c r="F107" s="29"/>
      <c r="G107" s="29"/>
      <c r="H107" s="29"/>
    </row>
    <row r="108" customFormat="false" ht="13.8" hidden="false" customHeight="false" outlineLevel="0" collapsed="false">
      <c r="C108" s="27"/>
      <c r="D108" s="18" t="s">
        <v>41</v>
      </c>
      <c r="E108" s="32"/>
      <c r="F108" s="32"/>
      <c r="G108" s="33" t="s">
        <v>84</v>
      </c>
      <c r="H108" s="33"/>
      <c r="I108" s="33"/>
      <c r="J108" s="20" t="n">
        <f aca="false">H103-(6/14*I82)-(8/14*I91)</f>
        <v>0.390719350771152</v>
      </c>
    </row>
    <row r="109" customFormat="false" ht="12.8" hidden="false" customHeight="false" outlineLevel="0" collapsed="false">
      <c r="C109" s="27"/>
      <c r="D109" s="27"/>
      <c r="E109" s="34"/>
      <c r="F109" s="29"/>
      <c r="G109" s="29" t="s">
        <v>85</v>
      </c>
      <c r="H109" s="29"/>
    </row>
    <row r="110" customFormat="false" ht="12.8" hidden="false" customHeight="false" outlineLevel="0" collapsed="false">
      <c r="C110" s="27"/>
      <c r="D110" s="27"/>
    </row>
    <row r="111" customFormat="false" ht="12.8" hidden="false" customHeight="false" outlineLevel="0" collapsed="false">
      <c r="C111" s="27"/>
      <c r="D111" s="27"/>
    </row>
    <row r="112" customFormat="false" ht="12.8" hidden="false" customHeight="false" outlineLevel="0" collapsed="false">
      <c r="C112" s="27"/>
      <c r="D112" s="27"/>
    </row>
    <row r="113" customFormat="false" ht="12.8" hidden="false" customHeight="false" outlineLevel="0" collapsed="false">
      <c r="C113" s="27"/>
      <c r="D113" s="27"/>
    </row>
    <row r="116" customFormat="false" ht="12.8" hidden="false" customHeight="false" outlineLevel="0" collapsed="false">
      <c r="C116" s="50" t="s">
        <v>86</v>
      </c>
      <c r="D116" s="51" t="s">
        <v>87</v>
      </c>
      <c r="E116" s="4" t="s">
        <v>88</v>
      </c>
      <c r="F116" s="5" t="s">
        <v>68</v>
      </c>
      <c r="G116" s="5"/>
      <c r="H116" s="5"/>
      <c r="I116" s="5"/>
    </row>
    <row r="117" customFormat="false" ht="12.8" hidden="false" customHeight="false" outlineLevel="0" collapsed="false">
      <c r="A117" s="52" t="s">
        <v>86</v>
      </c>
      <c r="B117" s="7" t="s">
        <v>6</v>
      </c>
      <c r="C117" s="50"/>
      <c r="D117" s="51"/>
      <c r="E117" s="4"/>
    </row>
    <row r="118" customFormat="false" ht="12.8" hidden="false" customHeight="false" outlineLevel="0" collapsed="false">
      <c r="A118" s="53" t="s">
        <v>89</v>
      </c>
      <c r="B118" s="9" t="s">
        <v>8</v>
      </c>
      <c r="C118" s="50"/>
      <c r="D118" s="51"/>
      <c r="E118" s="10" t="s">
        <v>90</v>
      </c>
      <c r="F118" s="11" t="s">
        <v>8</v>
      </c>
      <c r="G118" s="12" t="s">
        <v>10</v>
      </c>
      <c r="H118" s="13" t="s">
        <v>11</v>
      </c>
      <c r="I118" s="14" t="s">
        <v>12</v>
      </c>
    </row>
    <row r="119" customFormat="false" ht="12.8" hidden="false" customHeight="false" outlineLevel="0" collapsed="false">
      <c r="A119" s="54" t="s">
        <v>91</v>
      </c>
      <c r="B119" s="16" t="s">
        <v>8</v>
      </c>
      <c r="C119" s="50"/>
      <c r="D119" s="51"/>
      <c r="E119" s="10"/>
      <c r="F119" s="0" t="s">
        <v>71</v>
      </c>
      <c r="G119" s="0" t="s">
        <v>72</v>
      </c>
      <c r="H119" s="0" t="s">
        <v>73</v>
      </c>
    </row>
    <row r="120" customFormat="false" ht="13.8" hidden="false" customHeight="false" outlineLevel="0" collapsed="false">
      <c r="A120" s="54" t="s">
        <v>91</v>
      </c>
      <c r="B120" s="17" t="s">
        <v>10</v>
      </c>
      <c r="C120" s="50"/>
      <c r="D120" s="51"/>
      <c r="E120" s="18" t="s">
        <v>31</v>
      </c>
      <c r="F120" s="19" t="n">
        <f aca="false">6/11</f>
        <v>0.545454545454545</v>
      </c>
      <c r="G120" s="19" t="n">
        <f aca="false">2/11</f>
        <v>0.181818181818182</v>
      </c>
      <c r="H120" s="19" t="n">
        <f aca="false">3/11</f>
        <v>0.272727272727273</v>
      </c>
      <c r="I120" s="20" t="n">
        <f aca="false">-F120*LOG(F120,2)-G120*LOG(G120,2)-H120*LOG(H120,2)</f>
        <v>1.43537139077453</v>
      </c>
    </row>
    <row r="121" customFormat="false" ht="12.8" hidden="false" customHeight="false" outlineLevel="0" collapsed="false">
      <c r="A121" s="55" t="s">
        <v>92</v>
      </c>
      <c r="B121" s="16" t="s">
        <v>8</v>
      </c>
      <c r="C121" s="50"/>
      <c r="D121" s="51"/>
      <c r="E121" s="18"/>
    </row>
    <row r="122" customFormat="false" ht="12.8" hidden="false" customHeight="true" outlineLevel="0" collapsed="false">
      <c r="A122" s="55" t="s">
        <v>92</v>
      </c>
      <c r="B122" s="22" t="s">
        <v>11</v>
      </c>
      <c r="C122" s="50"/>
      <c r="D122" s="56" t="s">
        <v>93</v>
      </c>
      <c r="E122" s="4" t="s">
        <v>94</v>
      </c>
    </row>
    <row r="123" customFormat="false" ht="12.8" hidden="false" customHeight="false" outlineLevel="0" collapsed="false">
      <c r="A123" s="55" t="s">
        <v>92</v>
      </c>
      <c r="B123" s="22" t="s">
        <v>11</v>
      </c>
      <c r="C123" s="50"/>
      <c r="D123" s="56"/>
      <c r="E123" s="4"/>
    </row>
    <row r="124" customFormat="false" ht="12.8" hidden="false" customHeight="false" outlineLevel="0" collapsed="false">
      <c r="A124" s="53" t="s">
        <v>89</v>
      </c>
      <c r="B124" s="16" t="s">
        <v>8</v>
      </c>
      <c r="C124" s="50"/>
      <c r="D124" s="56"/>
      <c r="E124" s="10" t="s">
        <v>95</v>
      </c>
    </row>
    <row r="125" customFormat="false" ht="12.8" hidden="false" customHeight="false" outlineLevel="0" collapsed="false">
      <c r="A125" s="55" t="s">
        <v>92</v>
      </c>
      <c r="B125" s="17" t="s">
        <v>10</v>
      </c>
      <c r="C125" s="50"/>
      <c r="D125" s="56"/>
      <c r="E125" s="10"/>
      <c r="F125" s="5" t="s">
        <v>78</v>
      </c>
      <c r="G125" s="5"/>
      <c r="H125" s="5"/>
      <c r="I125" s="5"/>
    </row>
    <row r="126" customFormat="false" ht="12.8" hidden="false" customHeight="false" outlineLevel="0" collapsed="false">
      <c r="A126" s="55" t="s">
        <v>92</v>
      </c>
      <c r="B126" s="22" t="s">
        <v>11</v>
      </c>
      <c r="C126" s="50"/>
      <c r="D126" s="56"/>
      <c r="E126" s="18" t="s">
        <v>31</v>
      </c>
    </row>
    <row r="127" customFormat="false" ht="12.8" hidden="false" customHeight="false" outlineLevel="0" collapsed="false">
      <c r="A127" s="55" t="s">
        <v>92</v>
      </c>
      <c r="B127" s="22" t="s">
        <v>11</v>
      </c>
      <c r="C127" s="50"/>
      <c r="D127" s="56"/>
      <c r="E127" s="18"/>
      <c r="F127" s="11" t="s">
        <v>8</v>
      </c>
      <c r="G127" s="12" t="s">
        <v>10</v>
      </c>
      <c r="H127" s="13" t="s">
        <v>11</v>
      </c>
      <c r="I127" s="14" t="s">
        <v>12</v>
      </c>
      <c r="J127" s="0" t="s">
        <v>23</v>
      </c>
    </row>
    <row r="128" customFormat="false" ht="12.8" hidden="false" customHeight="false" outlineLevel="0" collapsed="false">
      <c r="A128" s="53" t="s">
        <v>89</v>
      </c>
      <c r="B128" s="16" t="s">
        <v>8</v>
      </c>
      <c r="C128" s="50"/>
      <c r="D128" s="57" t="s">
        <v>96</v>
      </c>
      <c r="E128" s="4" t="s">
        <v>97</v>
      </c>
      <c r="F128" s="0" t="s">
        <v>30</v>
      </c>
      <c r="G128" s="0" t="s">
        <v>80</v>
      </c>
      <c r="H128" s="0" t="s">
        <v>81</v>
      </c>
    </row>
    <row r="129" customFormat="false" ht="13.8" hidden="false" customHeight="false" outlineLevel="0" collapsed="false">
      <c r="A129" s="54" t="s">
        <v>91</v>
      </c>
      <c r="B129" s="17" t="s">
        <v>10</v>
      </c>
      <c r="C129" s="50"/>
      <c r="D129" s="57"/>
      <c r="E129" s="57"/>
      <c r="F129" s="19" t="n">
        <v>0</v>
      </c>
      <c r="G129" s="19" t="n">
        <f aca="false">1/3</f>
        <v>0.333333333333333</v>
      </c>
      <c r="H129" s="19" t="n">
        <f aca="false">2/3</f>
        <v>0.666666666666667</v>
      </c>
      <c r="I129" s="20" t="n">
        <f aca="false">-G129*LOG(G129,2)-H129*LOG(H129,2)</f>
        <v>0.91829583405449</v>
      </c>
    </row>
    <row r="130" customFormat="false" ht="12.8" hidden="false" customHeight="false" outlineLevel="0" collapsed="false">
      <c r="A130" s="55" t="s">
        <v>92</v>
      </c>
      <c r="B130" s="22" t="s">
        <v>11</v>
      </c>
      <c r="C130" s="50"/>
      <c r="D130" s="57"/>
      <c r="E130" s="58" t="s">
        <v>98</v>
      </c>
      <c r="F130" s="30"/>
      <c r="G130" s="30"/>
      <c r="H130" s="30"/>
      <c r="I130" s="31"/>
    </row>
    <row r="131" customFormat="false" ht="12.8" hidden="false" customHeight="false" outlineLevel="0" collapsed="false">
      <c r="A131" s="55" t="s">
        <v>92</v>
      </c>
      <c r="B131" s="16" t="s">
        <v>8</v>
      </c>
      <c r="C131" s="50"/>
      <c r="D131" s="57"/>
      <c r="E131" s="58"/>
      <c r="F131" s="29"/>
      <c r="G131" s="29"/>
      <c r="H131" s="29"/>
      <c r="I131" s="29"/>
    </row>
    <row r="132" customFormat="false" ht="13.8" hidden="false" customHeight="false" outlineLevel="0" collapsed="false">
      <c r="C132" s="50"/>
      <c r="D132" s="57"/>
      <c r="E132" s="18" t="s">
        <v>99</v>
      </c>
      <c r="F132" s="32"/>
      <c r="G132" s="32"/>
      <c r="H132" s="32"/>
      <c r="I132" s="42"/>
    </row>
    <row r="133" customFormat="false" ht="12.8" hidden="false" customHeight="false" outlineLevel="0" collapsed="false">
      <c r="A133" s="0" t="s">
        <v>32</v>
      </c>
      <c r="B133" s="0" t="s">
        <v>32</v>
      </c>
      <c r="C133" s="50"/>
      <c r="D133" s="57"/>
      <c r="E133" s="18"/>
    </row>
    <row r="134" customFormat="false" ht="12.8" hidden="false" customHeight="false" outlineLevel="0" collapsed="false">
      <c r="C134" s="27" t="s">
        <v>6</v>
      </c>
      <c r="D134" s="4" t="s">
        <v>33</v>
      </c>
    </row>
    <row r="135" customFormat="false" ht="12.8" hidden="false" customHeight="false" outlineLevel="0" collapsed="false">
      <c r="A135" s="0" t="s">
        <v>34</v>
      </c>
      <c r="C135" s="27"/>
      <c r="D135" s="4"/>
    </row>
    <row r="136" customFormat="false" ht="12.8" hidden="false" customHeight="false" outlineLevel="0" collapsed="false">
      <c r="C136" s="27"/>
      <c r="D136" s="4"/>
    </row>
    <row r="137" customFormat="false" ht="12.8" hidden="false" customHeight="false" outlineLevel="0" collapsed="false">
      <c r="A137" s="0" t="s">
        <v>83</v>
      </c>
      <c r="C137" s="27"/>
      <c r="D137" s="27"/>
      <c r="E137" s="28" t="s">
        <v>36</v>
      </c>
      <c r="F137" s="28"/>
      <c r="G137" s="28"/>
      <c r="H137" s="28"/>
    </row>
    <row r="138" customFormat="false" ht="12.8" hidden="false" customHeight="false" outlineLevel="0" collapsed="false">
      <c r="C138" s="27"/>
      <c r="D138" s="27"/>
    </row>
    <row r="139" customFormat="false" ht="12.8" hidden="false" customHeight="false" outlineLevel="0" collapsed="false">
      <c r="C139" s="27"/>
      <c r="D139" s="27"/>
      <c r="E139" s="11" t="s">
        <v>8</v>
      </c>
      <c r="F139" s="12" t="s">
        <v>10</v>
      </c>
      <c r="G139" s="13" t="s">
        <v>11</v>
      </c>
      <c r="H139" s="14" t="s">
        <v>12</v>
      </c>
    </row>
    <row r="140" customFormat="false" ht="12.8" hidden="false" customHeight="false" outlineLevel="0" collapsed="false">
      <c r="C140" s="27"/>
      <c r="D140" s="10" t="s">
        <v>37</v>
      </c>
      <c r="E140" s="0" t="s">
        <v>38</v>
      </c>
      <c r="F140" s="0" t="s">
        <v>39</v>
      </c>
      <c r="G140" s="0" t="s">
        <v>40</v>
      </c>
    </row>
    <row r="141" customFormat="false" ht="13.8" hidden="false" customHeight="false" outlineLevel="0" collapsed="false">
      <c r="C141" s="27"/>
      <c r="D141" s="27"/>
      <c r="E141" s="19" t="n">
        <f aca="false">6/14</f>
        <v>0.428571428571429</v>
      </c>
      <c r="F141" s="19" t="n">
        <f aca="false">3/14</f>
        <v>0.214285714285714</v>
      </c>
      <c r="G141" s="19" t="n">
        <f aca="false">5/14</f>
        <v>0.357142857142857</v>
      </c>
      <c r="H141" s="20" t="n">
        <f aca="false">-E141*LOG(E141,2)-F141*LOG(F141,2)-G141*LOG(G141,2)</f>
        <v>1.53061899484852</v>
      </c>
    </row>
    <row r="142" customFormat="false" ht="12.8" hidden="false" customHeight="false" outlineLevel="0" collapsed="false">
      <c r="C142" s="27"/>
      <c r="D142" s="27"/>
      <c r="E142" s="28"/>
    </row>
    <row r="143" customFormat="false" ht="12.8" hidden="false" customHeight="false" outlineLevel="0" collapsed="false">
      <c r="B143" s="29"/>
      <c r="C143" s="27"/>
      <c r="D143" s="27"/>
    </row>
    <row r="144" customFormat="false" ht="12.8" hidden="false" customHeight="false" outlineLevel="0" collapsed="false">
      <c r="C144" s="27"/>
      <c r="D144" s="27"/>
      <c r="E144" s="30"/>
      <c r="F144" s="30"/>
      <c r="G144" s="30"/>
      <c r="H144" s="31"/>
    </row>
    <row r="145" customFormat="false" ht="12.8" hidden="false" customHeight="false" outlineLevel="0" collapsed="false">
      <c r="C145" s="27"/>
      <c r="D145" s="27"/>
      <c r="E145" s="29"/>
      <c r="F145" s="29"/>
      <c r="G145" s="29"/>
      <c r="H145" s="29"/>
    </row>
    <row r="146" customFormat="false" ht="13.8" hidden="false" customHeight="false" outlineLevel="0" collapsed="false">
      <c r="C146" s="27"/>
      <c r="D146" s="18" t="s">
        <v>41</v>
      </c>
      <c r="E146" s="32"/>
      <c r="F146" s="32"/>
      <c r="G146" s="33" t="s">
        <v>84</v>
      </c>
      <c r="H146" s="33"/>
      <c r="I146" s="33"/>
      <c r="J146" s="20" t="n">
        <f aca="false">H141-(6/14*I120)-(8/14*I129)</f>
        <v>0.390719350771152</v>
      </c>
    </row>
    <row r="147" customFormat="false" ht="12.8" hidden="false" customHeight="false" outlineLevel="0" collapsed="false">
      <c r="C147" s="27"/>
      <c r="D147" s="27"/>
      <c r="E147" s="34"/>
      <c r="F147" s="29"/>
      <c r="G147" s="29" t="s">
        <v>85</v>
      </c>
      <c r="H147" s="29"/>
    </row>
    <row r="148" customFormat="false" ht="12.8" hidden="false" customHeight="false" outlineLevel="0" collapsed="false">
      <c r="C148" s="27"/>
      <c r="D148" s="27"/>
    </row>
    <row r="149" customFormat="false" ht="12.8" hidden="false" customHeight="false" outlineLevel="0" collapsed="false">
      <c r="C149" s="27"/>
      <c r="D149" s="27"/>
    </row>
    <row r="150" customFormat="false" ht="12.8" hidden="false" customHeight="false" outlineLevel="0" collapsed="false">
      <c r="C150" s="27"/>
      <c r="D150" s="27"/>
    </row>
    <row r="151" customFormat="false" ht="12.8" hidden="false" customHeight="false" outlineLevel="0" collapsed="false">
      <c r="C151" s="27"/>
      <c r="D151" s="27"/>
    </row>
  </sheetData>
  <mergeCells count="78">
    <mergeCell ref="A1:H1"/>
    <mergeCell ref="C2:C19"/>
    <mergeCell ref="D2:D7"/>
    <mergeCell ref="E2:E3"/>
    <mergeCell ref="F2:I2"/>
    <mergeCell ref="E4:E5"/>
    <mergeCell ref="E6:E7"/>
    <mergeCell ref="D8:D13"/>
    <mergeCell ref="E8:E9"/>
    <mergeCell ref="F8:I8"/>
    <mergeCell ref="E10:E11"/>
    <mergeCell ref="E12:E13"/>
    <mergeCell ref="D14:D19"/>
    <mergeCell ref="E14:E15"/>
    <mergeCell ref="F14:I14"/>
    <mergeCell ref="E16:E17"/>
    <mergeCell ref="E18:E19"/>
    <mergeCell ref="C20:C37"/>
    <mergeCell ref="D20:D25"/>
    <mergeCell ref="E23:H23"/>
    <mergeCell ref="D26:D31"/>
    <mergeCell ref="D32:D37"/>
    <mergeCell ref="G32:I32"/>
    <mergeCell ref="C40:C57"/>
    <mergeCell ref="D40:D48"/>
    <mergeCell ref="E40:E42"/>
    <mergeCell ref="F40:I40"/>
    <mergeCell ref="E43:E45"/>
    <mergeCell ref="E46:E48"/>
    <mergeCell ref="D49:D57"/>
    <mergeCell ref="E49:E51"/>
    <mergeCell ref="F49:I49"/>
    <mergeCell ref="E52:E54"/>
    <mergeCell ref="E55:E57"/>
    <mergeCell ref="C58:C75"/>
    <mergeCell ref="D58:D63"/>
    <mergeCell ref="E61:H61"/>
    <mergeCell ref="D64:D69"/>
    <mergeCell ref="D70:D75"/>
    <mergeCell ref="G70:I70"/>
    <mergeCell ref="C78:C95"/>
    <mergeCell ref="D78:D86"/>
    <mergeCell ref="E78:E80"/>
    <mergeCell ref="F78:I78"/>
    <mergeCell ref="E81:E83"/>
    <mergeCell ref="E84:E86"/>
    <mergeCell ref="D87:D95"/>
    <mergeCell ref="E87:E89"/>
    <mergeCell ref="F87:I87"/>
    <mergeCell ref="E90:E92"/>
    <mergeCell ref="E93:E95"/>
    <mergeCell ref="C96:C113"/>
    <mergeCell ref="D96:D101"/>
    <mergeCell ref="E99:H99"/>
    <mergeCell ref="D102:D107"/>
    <mergeCell ref="D108:D113"/>
    <mergeCell ref="G108:I108"/>
    <mergeCell ref="C116:C133"/>
    <mergeCell ref="D116:D121"/>
    <mergeCell ref="E116:E117"/>
    <mergeCell ref="F116:I116"/>
    <mergeCell ref="E118:E119"/>
    <mergeCell ref="E120:E121"/>
    <mergeCell ref="D122:D127"/>
    <mergeCell ref="E122:E123"/>
    <mergeCell ref="E124:E125"/>
    <mergeCell ref="F125:I125"/>
    <mergeCell ref="E126:E127"/>
    <mergeCell ref="D128:D133"/>
    <mergeCell ref="E128:E129"/>
    <mergeCell ref="E130:E131"/>
    <mergeCell ref="E132:E133"/>
    <mergeCell ref="C134:C151"/>
    <mergeCell ref="D134:D139"/>
    <mergeCell ref="E137:H137"/>
    <mergeCell ref="D140:D145"/>
    <mergeCell ref="D146:D151"/>
    <mergeCell ref="G146:I1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2024-03-15T15:05:53Z</dcterms:created>
  <dc:creator/>
  <dc:description/>
  <dc:language>pt-BR</dc:language>
  <cp:lastModifiedBy/>
  <dcterms:modified xsi:type="dcterms:W3CDTF">2024-03-15T16:54:53Z</dcterms:modified>
  <cp:revision>1</cp:revision>
  <dc:subject/>
  <dc:title/>
</cp:coreProperties>
</file>