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B2F9DCD3-EBEA-44B5-A655-73705EADF6B4}" xr6:coauthVersionLast="47" xr6:coauthVersionMax="47" xr10:uidLastSave="{00000000-0000-0000-0000-000000000000}"/>
  <bookViews>
    <workbookView xWindow="-120" yWindow="-120" windowWidth="20730" windowHeight="11160" xr2:uid="{DCD2DC61-43DC-44D6-8532-B1466F1DFB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5" i="1"/>
  <c r="G14" i="1"/>
  <c r="G13" i="1"/>
  <c r="G12" i="1"/>
  <c r="H11" i="1"/>
  <c r="F27" i="1" l="1"/>
  <c r="F26" i="1"/>
  <c r="F28" i="1" s="1"/>
  <c r="G8" i="1"/>
  <c r="G9" i="1"/>
  <c r="G10" i="1"/>
  <c r="G11" i="1"/>
  <c r="G7" i="1"/>
  <c r="G16" i="1" s="1"/>
  <c r="G20" i="1" l="1"/>
  <c r="G19" i="1" l="1"/>
  <c r="H20" i="1"/>
  <c r="G22" i="1"/>
  <c r="G21" i="1" l="1"/>
  <c r="H22" i="1"/>
  <c r="G23" i="1"/>
  <c r="G24" i="1" s="1"/>
</calcChain>
</file>

<file path=xl/sharedStrings.xml><?xml version="1.0" encoding="utf-8"?>
<sst xmlns="http://schemas.openxmlformats.org/spreadsheetml/2006/main" count="46" uniqueCount="42">
  <si>
    <t>NOMBRE</t>
  </si>
  <si>
    <t>Mogiano Gutierrez Moises Leonardo</t>
  </si>
  <si>
    <t>DOCENTE</t>
  </si>
  <si>
    <t>Ing. Juan Manuel Chahín Avichacra</t>
  </si>
  <si>
    <t>REG</t>
  </si>
  <si>
    <t>SEMESTRE</t>
  </si>
  <si>
    <t>MATERIA</t>
  </si>
  <si>
    <t>Costos y Presupuestos</t>
  </si>
  <si>
    <t>ELC002-SA</t>
  </si>
  <si>
    <t>2-2021</t>
  </si>
  <si>
    <t>UNIDAD</t>
  </si>
  <si>
    <t>CANTIDAD</t>
  </si>
  <si>
    <t>PRECIO</t>
  </si>
  <si>
    <t>TOTAL</t>
  </si>
  <si>
    <t>DESCRIPCION</t>
  </si>
  <si>
    <t xml:space="preserve">ESPECIFICACIONES </t>
  </si>
  <si>
    <t>Madera Cedro</t>
  </si>
  <si>
    <t>Material Tapiceria</t>
  </si>
  <si>
    <t>Pegamento</t>
  </si>
  <si>
    <t>Sellador</t>
  </si>
  <si>
    <t>Barniz</t>
  </si>
  <si>
    <t>Tablas de 2" de espesor de 10 pies tablar</t>
  </si>
  <si>
    <t>Tela, Esponja y Otros</t>
  </si>
  <si>
    <t>Sintético</t>
  </si>
  <si>
    <t>Para Madera</t>
  </si>
  <si>
    <t>Pzas</t>
  </si>
  <si>
    <t>Lts</t>
  </si>
  <si>
    <t>Total  materiales</t>
  </si>
  <si>
    <t>Consumibles</t>
  </si>
  <si>
    <t>Mano de obra</t>
  </si>
  <si>
    <t>Costo directo</t>
  </si>
  <si>
    <t>Costos Indirectos</t>
  </si>
  <si>
    <t>Costo Total</t>
  </si>
  <si>
    <t>Utilidad</t>
  </si>
  <si>
    <t>Impuestos IVA+IT</t>
  </si>
  <si>
    <t>Recuperación IVA</t>
  </si>
  <si>
    <t>Precio</t>
  </si>
  <si>
    <t>Ayudantes</t>
  </si>
  <si>
    <t>Carpintero</t>
  </si>
  <si>
    <t>13%+3%</t>
  </si>
  <si>
    <t>MANO DE OBRA</t>
  </si>
  <si>
    <t>Imprevistos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</si>
</sst>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4" fontId="0" fillId="0" borderId="0" xfId="0" applyNumberFormat="1" applyBorder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0" xfId="0" applyFont="1" applyFill="1" applyBorder="1" applyAlignment="1">
      <alignment vertical="center"/>
    </xf>
    <xf numFmtId="9" fontId="1" fillId="0" borderId="1" xfId="0" applyNumberFormat="1" applyFont="1" applyBorder="1"/>
    <xf numFmtId="49" fontId="0" fillId="0" borderId="1" xfId="0" applyNumberFormat="1" applyBorder="1"/>
    <xf numFmtId="4" fontId="0" fillId="4" borderId="1" xfId="0" applyNumberFormat="1" applyFill="1" applyBorder="1"/>
    <xf numFmtId="0" fontId="0" fillId="0" borderId="1" xfId="0" applyFill="1" applyBorder="1"/>
    <xf numFmtId="9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0EA-6909-46CE-9DCF-A511F8C2BF7D}">
  <dimension ref="B2:I29"/>
  <sheetViews>
    <sheetView tabSelected="1" topLeftCell="A5" zoomScale="85" zoomScaleNormal="85" workbookViewId="0">
      <selection activeCell="G19" sqref="G19"/>
    </sheetView>
  </sheetViews>
  <sheetFormatPr baseColWidth="10" defaultRowHeight="15" x14ac:dyDescent="0.25"/>
  <cols>
    <col min="2" max="2" width="22.7109375" customWidth="1"/>
    <col min="3" max="3" width="21.5703125" customWidth="1"/>
  </cols>
  <sheetData>
    <row r="2" spans="2:9" x14ac:dyDescent="0.25">
      <c r="B2" s="2" t="s">
        <v>0</v>
      </c>
      <c r="C2" s="23" t="s">
        <v>1</v>
      </c>
      <c r="D2" s="24"/>
      <c r="E2" s="25"/>
      <c r="F2" s="4" t="s">
        <v>2</v>
      </c>
      <c r="G2" s="23" t="s">
        <v>3</v>
      </c>
      <c r="H2" s="24"/>
      <c r="I2" s="25"/>
    </row>
    <row r="3" spans="2:9" x14ac:dyDescent="0.25">
      <c r="B3" s="2" t="s">
        <v>4</v>
      </c>
      <c r="C3" s="23">
        <v>218034121</v>
      </c>
      <c r="D3" s="24"/>
      <c r="E3" s="25"/>
      <c r="F3" s="4" t="s">
        <v>5</v>
      </c>
      <c r="G3" s="26" t="s">
        <v>9</v>
      </c>
      <c r="H3" s="26"/>
      <c r="I3" s="26"/>
    </row>
    <row r="4" spans="2:9" x14ac:dyDescent="0.25">
      <c r="B4" s="2" t="s">
        <v>6</v>
      </c>
      <c r="C4" s="23" t="s">
        <v>7</v>
      </c>
      <c r="D4" s="25"/>
      <c r="E4" s="3" t="s">
        <v>8</v>
      </c>
      <c r="F4" s="5"/>
      <c r="G4" s="5"/>
      <c r="H4" s="5"/>
      <c r="I4" s="5"/>
    </row>
    <row r="6" spans="2:9" ht="24" customHeight="1" x14ac:dyDescent="0.25">
      <c r="B6" s="15" t="s">
        <v>14</v>
      </c>
      <c r="C6" s="15" t="s">
        <v>15</v>
      </c>
      <c r="D6" s="15" t="s">
        <v>10</v>
      </c>
      <c r="E6" s="15" t="s">
        <v>11</v>
      </c>
      <c r="F6" s="15" t="s">
        <v>12</v>
      </c>
      <c r="G6" s="15" t="s">
        <v>13</v>
      </c>
    </row>
    <row r="7" spans="2:9" ht="30" customHeight="1" x14ac:dyDescent="0.25">
      <c r="B7" s="7" t="s">
        <v>16</v>
      </c>
      <c r="C7" s="8" t="s">
        <v>21</v>
      </c>
      <c r="D7" s="7" t="s">
        <v>25</v>
      </c>
      <c r="E7" s="7">
        <v>12</v>
      </c>
      <c r="F7" s="9">
        <v>500</v>
      </c>
      <c r="G7" s="10">
        <f>F7*E7</f>
        <v>6000</v>
      </c>
    </row>
    <row r="8" spans="2:9" x14ac:dyDescent="0.25">
      <c r="B8" s="1" t="s">
        <v>17</v>
      </c>
      <c r="C8" s="1" t="s">
        <v>22</v>
      </c>
      <c r="D8" s="7" t="s">
        <v>25</v>
      </c>
      <c r="E8" s="7">
        <v>4</v>
      </c>
      <c r="F8" s="9">
        <v>100</v>
      </c>
      <c r="G8" s="10">
        <f t="shared" ref="G8:G11" si="0">F8*E8</f>
        <v>400</v>
      </c>
    </row>
    <row r="9" spans="2:9" x14ac:dyDescent="0.25">
      <c r="B9" s="1" t="s">
        <v>18</v>
      </c>
      <c r="C9" s="1" t="s">
        <v>23</v>
      </c>
      <c r="D9" s="7" t="s">
        <v>26</v>
      </c>
      <c r="E9" s="7">
        <v>10</v>
      </c>
      <c r="F9" s="9">
        <v>50</v>
      </c>
      <c r="G9" s="10">
        <f t="shared" si="0"/>
        <v>500</v>
      </c>
    </row>
    <row r="10" spans="2:9" x14ac:dyDescent="0.25">
      <c r="B10" s="1" t="s">
        <v>19</v>
      </c>
      <c r="C10" s="1" t="s">
        <v>24</v>
      </c>
      <c r="D10" s="7" t="s">
        <v>26</v>
      </c>
      <c r="E10" s="7">
        <v>10</v>
      </c>
      <c r="F10" s="9">
        <v>100</v>
      </c>
      <c r="G10" s="10">
        <f t="shared" si="0"/>
        <v>1000</v>
      </c>
    </row>
    <row r="11" spans="2:9" x14ac:dyDescent="0.25">
      <c r="B11" s="1" t="s">
        <v>20</v>
      </c>
      <c r="C11" s="1" t="s">
        <v>24</v>
      </c>
      <c r="D11" s="7" t="s">
        <v>25</v>
      </c>
      <c r="E11" s="7">
        <v>15</v>
      </c>
      <c r="F11" s="9">
        <v>120</v>
      </c>
      <c r="G11" s="10">
        <f t="shared" si="0"/>
        <v>1800</v>
      </c>
      <c r="H11" s="13">
        <f>SUM(G7:G11)</f>
        <v>9700</v>
      </c>
    </row>
    <row r="12" spans="2:9" x14ac:dyDescent="0.25">
      <c r="B12" s="21" t="s">
        <v>41</v>
      </c>
      <c r="C12" s="1"/>
      <c r="D12" s="1"/>
      <c r="E12" s="1"/>
      <c r="F12" s="22">
        <v>0.05</v>
      </c>
      <c r="G12" s="1">
        <f>H11*F12</f>
        <v>485</v>
      </c>
    </row>
    <row r="13" spans="2:9" x14ac:dyDescent="0.25">
      <c r="B13" s="11" t="s">
        <v>27</v>
      </c>
      <c r="C13" s="1"/>
      <c r="D13" s="1"/>
      <c r="E13" s="1"/>
      <c r="F13" s="1"/>
      <c r="G13" s="10">
        <f>SUM(G7:G12)</f>
        <v>10185</v>
      </c>
      <c r="H13" s="13"/>
    </row>
    <row r="14" spans="2:9" x14ac:dyDescent="0.25">
      <c r="B14" s="11" t="s">
        <v>28</v>
      </c>
      <c r="C14" s="1"/>
      <c r="D14" s="1"/>
      <c r="E14" s="1"/>
      <c r="F14" s="18">
        <v>0.1</v>
      </c>
      <c r="G14" s="10">
        <f>G13*F14</f>
        <v>1018.5</v>
      </c>
      <c r="H14" s="13"/>
    </row>
    <row r="15" spans="2:9" x14ac:dyDescent="0.25">
      <c r="B15" s="11" t="s">
        <v>29</v>
      </c>
      <c r="C15" s="1"/>
      <c r="D15" s="1"/>
      <c r="E15" s="1"/>
      <c r="F15" s="1"/>
      <c r="G15" s="10">
        <f>F28</f>
        <v>13500</v>
      </c>
      <c r="H15" s="14"/>
    </row>
    <row r="16" spans="2:9" x14ac:dyDescent="0.25">
      <c r="B16" s="11" t="s">
        <v>30</v>
      </c>
      <c r="C16" s="1"/>
      <c r="D16" s="1"/>
      <c r="E16" s="1"/>
      <c r="F16" s="1"/>
      <c r="G16" s="10">
        <f>SUM(G13:G15)</f>
        <v>24703.5</v>
      </c>
      <c r="H16" s="14"/>
    </row>
    <row r="17" spans="2:8" x14ac:dyDescent="0.25">
      <c r="B17" s="11" t="s">
        <v>31</v>
      </c>
      <c r="C17" s="1"/>
      <c r="D17" s="1"/>
      <c r="E17" s="1"/>
      <c r="F17" s="18">
        <v>0.2</v>
      </c>
      <c r="G17" s="10">
        <f>G16*F17</f>
        <v>4940.7000000000007</v>
      </c>
      <c r="H17" s="14"/>
    </row>
    <row r="18" spans="2:8" x14ac:dyDescent="0.25">
      <c r="B18" s="11" t="s">
        <v>32</v>
      </c>
      <c r="C18" s="1"/>
      <c r="D18" s="1"/>
      <c r="E18" s="1"/>
      <c r="F18" s="1"/>
      <c r="G18" s="10">
        <f>G16+G17</f>
        <v>29644.2</v>
      </c>
      <c r="H18" s="14"/>
    </row>
    <row r="19" spans="2:8" x14ac:dyDescent="0.25">
      <c r="B19" s="11" t="s">
        <v>33</v>
      </c>
      <c r="C19" s="1"/>
      <c r="D19" s="1"/>
      <c r="E19" s="1"/>
      <c r="F19" s="18">
        <v>0.25</v>
      </c>
      <c r="G19" s="10">
        <f>G20-G18</f>
        <v>9881.3999999999978</v>
      </c>
      <c r="H19" s="14"/>
    </row>
    <row r="20" spans="2:8" x14ac:dyDescent="0.25">
      <c r="B20" s="1"/>
      <c r="C20" s="1"/>
      <c r="D20" s="1"/>
      <c r="E20" s="1"/>
      <c r="F20" s="1"/>
      <c r="G20" s="10">
        <f>G18/(1-F19)</f>
        <v>39525.599999999999</v>
      </c>
      <c r="H20" s="14">
        <f>G20*F19</f>
        <v>9881.4</v>
      </c>
    </row>
    <row r="21" spans="2:8" x14ac:dyDescent="0.25">
      <c r="B21" s="11" t="s">
        <v>34</v>
      </c>
      <c r="C21" s="19" t="s">
        <v>39</v>
      </c>
      <c r="D21" s="1"/>
      <c r="E21" s="1"/>
      <c r="F21" s="18">
        <v>0.16</v>
      </c>
      <c r="G21" s="10">
        <f>G22-G20</f>
        <v>7528.6857142857189</v>
      </c>
      <c r="H21" s="14"/>
    </row>
    <row r="22" spans="2:8" x14ac:dyDescent="0.25">
      <c r="B22" s="1"/>
      <c r="C22" s="1"/>
      <c r="D22" s="1"/>
      <c r="E22" s="1"/>
      <c r="F22" s="1"/>
      <c r="G22" s="10">
        <f>G20/(1-F21)</f>
        <v>47054.285714285717</v>
      </c>
      <c r="H22" s="14">
        <f>G22*F21</f>
        <v>7528.6857142857152</v>
      </c>
    </row>
    <row r="23" spans="2:8" x14ac:dyDescent="0.25">
      <c r="B23" s="11" t="s">
        <v>35</v>
      </c>
      <c r="C23" s="1"/>
      <c r="D23" s="1"/>
      <c r="E23" s="1"/>
      <c r="F23" s="1"/>
      <c r="G23" s="10">
        <f>G22*0.13</f>
        <v>6117.0571428571438</v>
      </c>
      <c r="H23" s="14"/>
    </row>
    <row r="24" spans="2:8" x14ac:dyDescent="0.25">
      <c r="B24" s="12" t="s">
        <v>36</v>
      </c>
      <c r="C24" s="1"/>
      <c r="D24" s="1"/>
      <c r="E24" s="1"/>
      <c r="F24" s="1"/>
      <c r="G24" s="20">
        <f>G22-G23</f>
        <v>40937.228571428575</v>
      </c>
      <c r="H24" s="14"/>
    </row>
    <row r="25" spans="2:8" x14ac:dyDescent="0.25">
      <c r="B25" s="16" t="s">
        <v>40</v>
      </c>
      <c r="C25" s="6"/>
      <c r="D25" s="6"/>
      <c r="E25" s="6"/>
      <c r="F25" s="6"/>
      <c r="G25" s="13"/>
      <c r="H25" s="14"/>
    </row>
    <row r="26" spans="2:8" x14ac:dyDescent="0.25">
      <c r="B26" s="12" t="s">
        <v>38</v>
      </c>
      <c r="C26" s="1">
        <v>1</v>
      </c>
      <c r="D26" s="1">
        <v>15</v>
      </c>
      <c r="E26" s="10">
        <v>300</v>
      </c>
      <c r="F26" s="10">
        <f>C26*D26*E26</f>
        <v>4500</v>
      </c>
      <c r="G26" s="13"/>
      <c r="H26" s="14"/>
    </row>
    <row r="27" spans="2:8" x14ac:dyDescent="0.25">
      <c r="B27" s="12" t="s">
        <v>37</v>
      </c>
      <c r="C27" s="1">
        <v>3</v>
      </c>
      <c r="D27" s="1">
        <v>15</v>
      </c>
      <c r="E27" s="10">
        <v>200</v>
      </c>
      <c r="F27" s="10">
        <f>C27*D27*E27</f>
        <v>9000</v>
      </c>
      <c r="G27" s="13"/>
      <c r="H27" s="14"/>
    </row>
    <row r="28" spans="2:8" x14ac:dyDescent="0.25">
      <c r="E28" s="14"/>
      <c r="F28" s="10">
        <f>F26+F27</f>
        <v>13500</v>
      </c>
      <c r="G28" s="14"/>
      <c r="H28" s="14"/>
    </row>
    <row r="29" spans="2:8" x14ac:dyDescent="0.25">
      <c r="B29" s="17"/>
      <c r="C29" s="17"/>
      <c r="G29" s="14"/>
      <c r="H29" s="14"/>
    </row>
  </sheetData>
  <mergeCells count="5">
    <mergeCell ref="C3:E3"/>
    <mergeCell ref="G3:I3"/>
    <mergeCell ref="C2:E2"/>
    <mergeCell ref="C4:D4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2021-10-07T15:40:08Z</dcterms:created>
  <dcterms:modified xsi:type="dcterms:W3CDTF">2021-10-10T07:25:14Z</dcterms:modified>
</cp:coreProperties>
</file>