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e\Downloads\"/>
    </mc:Choice>
  </mc:AlternateContent>
  <bookViews>
    <workbookView xWindow="0" yWindow="0" windowWidth="18250" windowHeight="6910"/>
  </bookViews>
  <sheets>
    <sheet name="Datos Oficiales" sheetId="1" r:id="rId1"/>
    <sheet name="Tabla dinámica 3" sheetId="3" r:id="rId2"/>
    <sheet name="Tabla dinámica 2" sheetId="4" r:id="rId3"/>
    <sheet name="Tabla dinámica 1" sheetId="5" r:id="rId4"/>
  </sheets>
  <definedNames>
    <definedName name="_xlnm._FilterDatabase" localSheetId="0" hidden="1">'Datos Oficiales'!$B$4:$J$93</definedName>
  </definedNames>
  <calcPr calcId="152511"/>
  <pivotCaches>
    <pivotCache cacheId="11" r:id="rId5"/>
  </pivotCaches>
</workbook>
</file>

<file path=xl/calcChain.xml><?xml version="1.0" encoding="utf-8"?>
<calcChain xmlns="http://schemas.openxmlformats.org/spreadsheetml/2006/main">
  <c r="G74" i="1" l="1"/>
  <c r="F74" i="1"/>
  <c r="E74" i="1"/>
  <c r="M20" i="1" s="1"/>
  <c r="G73" i="1"/>
  <c r="O18" i="1" s="1"/>
  <c r="F73" i="1"/>
  <c r="E73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N19" i="1"/>
  <c r="M19" i="1"/>
  <c r="N18" i="1"/>
  <c r="M18" i="1"/>
  <c r="O17" i="1"/>
  <c r="N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M17" i="1" l="1"/>
  <c r="O19" i="1"/>
</calcChain>
</file>

<file path=xl/sharedStrings.xml><?xml version="1.0" encoding="utf-8"?>
<sst xmlns="http://schemas.openxmlformats.org/spreadsheetml/2006/main" count="281" uniqueCount="40">
  <si>
    <t>GRUPO 4</t>
  </si>
  <si>
    <t>OBJETIVO</t>
  </si>
  <si>
    <t>- Clemente Nava Candi
- Herbas Fernandez Alejandra Nicole
- Quise Huanca Ruddy Gonzalo
- Vélez Solíz Ricardo</t>
  </si>
  <si>
    <t>Realizar la medición de Internet para adquirir un servicio de Wi-Fi y escojer la mejor empresa, teniendo en cuenta si cumple con la velocidad ofrecida en el contrato.</t>
  </si>
  <si>
    <t>nro. Secuencia</t>
  </si>
  <si>
    <t>Fecha</t>
  </si>
  <si>
    <t>Hora</t>
  </si>
  <si>
    <t>Subida (Mbps)</t>
  </si>
  <si>
    <t>Bajada (Mbps)</t>
  </si>
  <si>
    <t>Latencia (ms)</t>
  </si>
  <si>
    <t>Zona</t>
  </si>
  <si>
    <t>Proveedor</t>
  </si>
  <si>
    <t>Contrato (Mbps)</t>
  </si>
  <si>
    <t>Subida</t>
  </si>
  <si>
    <t>Bajada</t>
  </si>
  <si>
    <t>Latencia</t>
  </si>
  <si>
    <t>4º Anillo, Radial 26</t>
  </si>
  <si>
    <t>Tigo</t>
  </si>
  <si>
    <t>Promedio</t>
  </si>
  <si>
    <t>Varianza</t>
  </si>
  <si>
    <t>Máximo</t>
  </si>
  <si>
    <t>Mínimo</t>
  </si>
  <si>
    <t>Zona Virgen de Lujan</t>
  </si>
  <si>
    <t>Zona Sur, Km 6</t>
  </si>
  <si>
    <t>Cotas</t>
  </si>
  <si>
    <t>Sur Plan 3000 Urb Guapuru I</t>
  </si>
  <si>
    <t>Digital</t>
  </si>
  <si>
    <t>El Torno</t>
  </si>
  <si>
    <t>ENTEL</t>
  </si>
  <si>
    <t/>
  </si>
  <si>
    <t>MAX of Subida (Mbps)</t>
  </si>
  <si>
    <t>MAX of Bajada (Mbps)</t>
  </si>
  <si>
    <t>MAX of Latencia (ms)</t>
  </si>
  <si>
    <t>Total general</t>
  </si>
  <si>
    <t>VAR of Subida (Mbps)</t>
  </si>
  <si>
    <t>VAR of Bajada (Mbps)</t>
  </si>
  <si>
    <t>VAR of Latencia (ms)</t>
  </si>
  <si>
    <t>MIN of Bajada (Mbps)</t>
  </si>
  <si>
    <t>MIN of Subida (Mbps)</t>
  </si>
  <si>
    <t>MIN of Latencia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</si>
</sst>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11" x14ac:knownFonts="1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sz val="11"/>
      <color theme="1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78909C"/>
        <bgColor rgb="FF78909C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21" fontId="6" fillId="0" borderId="8" xfId="0" applyNumberFormat="1" applyFont="1" applyBorder="1" applyAlignment="1">
      <alignment horizontal="center" vertical="center" wrapText="1"/>
    </xf>
    <xf numFmtId="4" fontId="6" fillId="0" borderId="8" xfId="0" applyNumberFormat="1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/>
    </xf>
    <xf numFmtId="4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/>
    </xf>
    <xf numFmtId="4" fontId="8" fillId="5" borderId="7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3" fontId="8" fillId="5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/>
    </xf>
    <xf numFmtId="2" fontId="8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14" fontId="4" fillId="7" borderId="7" xfId="0" applyNumberFormat="1" applyFont="1" applyFill="1" applyBorder="1" applyAlignment="1">
      <alignment horizontal="center"/>
    </xf>
    <xf numFmtId="4" fontId="8" fillId="7" borderId="7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21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/>
    </xf>
    <xf numFmtId="20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0" borderId="2" xfId="0" applyFont="1" applyBorder="1" applyAlignment="1"/>
    <xf numFmtId="0" fontId="3" fillId="2" borderId="3" xfId="0" applyFont="1" applyFill="1" applyBorder="1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0" fillId="0" borderId="10" xfId="0" applyFont="1" applyBorder="1" applyAlignment="1"/>
    <xf numFmtId="0" fontId="0" fillId="0" borderId="10" xfId="0" pivotButton="1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3" fontId="0" fillId="0" borderId="10" xfId="0" applyNumberFormat="1" applyFont="1" applyBorder="1" applyAlignment="1"/>
    <xf numFmtId="0" fontId="0" fillId="0" borderId="10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3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0" xfId="0" applyNumberFormat="1" applyFont="1" applyAlignment="1"/>
    <xf numFmtId="0" fontId="0" fillId="0" borderId="16" xfId="0" applyNumberFormat="1" applyFont="1" applyBorder="1" applyAlignment="1"/>
    <xf numFmtId="3" fontId="0" fillId="0" borderId="17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15" xfId="0" applyFont="1" applyBorder="1" applyAlignment="1"/>
    <xf numFmtId="0" fontId="0" fillId="0" borderId="17" xfId="0" applyFont="1" applyBorder="1" applyAlignment="1"/>
    <xf numFmtId="0" fontId="0" fillId="0" borderId="0" xfId="0" pivotButton="1" applyFont="1" applyAlignment="1"/>
    <xf numFmtId="164" fontId="0" fillId="0" borderId="0" xfId="0" applyNumberFormat="1" applyFont="1" applyAlignment="1"/>
    <xf numFmtId="0" fontId="3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uario de Windows" refreshedDate="44348.791139351852" refreshedVersion="5" recordCount="89">
  <cacheSource type="worksheet">
    <worksheetSource ref="B4:J93" sheet="Datos Oficiales"/>
  </cacheSource>
  <cacheFields count="9">
    <cacheField name="nro. Secuencia" numFmtId="0">
      <sharedItems containsSemiMixedTypes="0" containsString="0" containsNumber="1" containsInteger="1" minValue="1" maxValue="89"/>
    </cacheField>
    <cacheField name="Fecha" numFmtId="0">
      <sharedItems containsSemiMixedTypes="0" containsNonDate="0" containsDate="1" containsString="0" minDate="2021-05-20T00:00:00" maxDate="2021-05-30T00:00:00" count="10"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</sharedItems>
    </cacheField>
    <cacheField name="Hora" numFmtId="0">
      <sharedItems containsSemiMixedTypes="0" containsNonDate="0" containsDate="1" containsString="0" minDate="1899-12-30T00:00:00" maxDate="1899-12-30T23:30:00"/>
    </cacheField>
    <cacheField name="Subida (Mbps)" numFmtId="0">
      <sharedItems containsSemiMixedTypes="0" containsString="0" containsNumber="1" minValue="1.71" maxValue="11.8"/>
    </cacheField>
    <cacheField name="Bajada (Mbps)" numFmtId="0">
      <sharedItems containsSemiMixedTypes="0" containsString="0" containsNumber="1" minValue="9.08" maxValue="38.82"/>
    </cacheField>
    <cacheField name="Latencia (ms)" numFmtId="0">
      <sharedItems containsSemiMixedTypes="0" containsString="0" containsNumber="1" minValue="4" maxValue="154"/>
    </cacheField>
    <cacheField name="Zona" numFmtId="0">
      <sharedItems/>
    </cacheField>
    <cacheField name="Proveedor" numFmtId="0">
      <sharedItems count="4">
        <s v="Tigo"/>
        <s v="Cotas"/>
        <s v="Digital"/>
        <s v="ENTEL"/>
      </sharedItems>
    </cacheField>
    <cacheField name="Contrato (Mbps)" numFmtId="0">
      <sharedItems containsSemiMixedTypes="0" containsString="0" containsNumber="1" containsInteger="1" minValue="11" maxValue="40" count="4">
        <n v="30"/>
        <n v="11"/>
        <n v="15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n v="1"/>
    <x v="0"/>
    <d v="1899-12-30T07:30:00"/>
    <n v="4.18"/>
    <n v="29.6"/>
    <n v="31"/>
    <s v="4º Anillo, Radial 26"/>
    <x v="0"/>
    <x v="0"/>
  </r>
  <r>
    <n v="2"/>
    <x v="0"/>
    <d v="1899-12-30T17:30:00"/>
    <n v="5.57"/>
    <n v="29.8"/>
    <n v="27"/>
    <s v="4º Anillo, Radial 26"/>
    <x v="0"/>
    <x v="0"/>
  </r>
  <r>
    <n v="3"/>
    <x v="1"/>
    <d v="1899-12-30T07:30:00"/>
    <n v="5.76"/>
    <n v="27.7"/>
    <n v="89"/>
    <s v="4º Anillo, Radial 26"/>
    <x v="0"/>
    <x v="0"/>
  </r>
  <r>
    <n v="4"/>
    <x v="1"/>
    <d v="1899-12-30T17:30:00"/>
    <n v="6.4"/>
    <n v="27"/>
    <n v="28"/>
    <s v="4º Anillo, Radial 26"/>
    <x v="0"/>
    <x v="0"/>
  </r>
  <r>
    <n v="5"/>
    <x v="1"/>
    <d v="1899-12-30T23:30:00"/>
    <n v="4.18"/>
    <n v="25.3"/>
    <n v="27"/>
    <s v="4º Anillo, Radial 26"/>
    <x v="0"/>
    <x v="0"/>
  </r>
  <r>
    <n v="6"/>
    <x v="2"/>
    <d v="1899-12-30T07:30:00"/>
    <n v="6.55"/>
    <n v="30.7"/>
    <n v="51"/>
    <s v="4º Anillo, Radial 26"/>
    <x v="0"/>
    <x v="0"/>
  </r>
  <r>
    <n v="7"/>
    <x v="2"/>
    <d v="1899-12-30T12:30:00"/>
    <n v="2.66"/>
    <n v="24.9"/>
    <n v="66"/>
    <s v="4º Anillo, Radial 26"/>
    <x v="0"/>
    <x v="0"/>
  </r>
  <r>
    <n v="8"/>
    <x v="2"/>
    <d v="1899-12-30T23:30:00"/>
    <n v="7.44"/>
    <n v="31"/>
    <n v="50"/>
    <s v="4º Anillo, Radial 26"/>
    <x v="0"/>
    <x v="0"/>
  </r>
  <r>
    <n v="9"/>
    <x v="3"/>
    <d v="1899-12-30T07:30:00"/>
    <n v="4.9800000000000004"/>
    <n v="26.2"/>
    <n v="57"/>
    <s v="4º Anillo, Radial 26"/>
    <x v="0"/>
    <x v="0"/>
  </r>
  <r>
    <n v="10"/>
    <x v="3"/>
    <d v="1899-12-30T12:30:00"/>
    <n v="5.8"/>
    <n v="30.5"/>
    <n v="58"/>
    <s v="4º Anillo, Radial 26"/>
    <x v="0"/>
    <x v="0"/>
  </r>
  <r>
    <n v="11"/>
    <x v="3"/>
    <d v="1899-12-30T23:30:00"/>
    <n v="5.0599999999999996"/>
    <n v="28.2"/>
    <n v="22"/>
    <s v="4º Anillo, Radial 26"/>
    <x v="0"/>
    <x v="0"/>
  </r>
  <r>
    <n v="12"/>
    <x v="4"/>
    <d v="1899-12-30T07:30:00"/>
    <n v="4.8"/>
    <n v="29.7"/>
    <n v="26"/>
    <s v="4º Anillo, Radial 26"/>
    <x v="0"/>
    <x v="0"/>
  </r>
  <r>
    <n v="13"/>
    <x v="4"/>
    <d v="1899-12-30T17:30:00"/>
    <n v="6.23"/>
    <n v="27.8"/>
    <n v="19"/>
    <s v="4º Anillo, Radial 26"/>
    <x v="0"/>
    <x v="0"/>
  </r>
  <r>
    <n v="14"/>
    <x v="4"/>
    <d v="1899-12-30T23:30:00"/>
    <n v="4.54"/>
    <n v="28.8"/>
    <n v="20"/>
    <s v="4º Anillo, Radial 26"/>
    <x v="0"/>
    <x v="0"/>
  </r>
  <r>
    <n v="15"/>
    <x v="5"/>
    <d v="1899-12-30T07:30:00"/>
    <n v="5.88"/>
    <n v="20.3"/>
    <n v="26"/>
    <s v="4º Anillo, Radial 26"/>
    <x v="0"/>
    <x v="0"/>
  </r>
  <r>
    <n v="16"/>
    <x v="5"/>
    <d v="1899-12-30T12:30:00"/>
    <n v="4.5599999999999996"/>
    <n v="30"/>
    <n v="70"/>
    <s v="4º Anillo, Radial 26"/>
    <x v="0"/>
    <x v="0"/>
  </r>
  <r>
    <n v="17"/>
    <x v="5"/>
    <d v="1899-12-30T17:30:00"/>
    <n v="4.82"/>
    <n v="28.5"/>
    <n v="38"/>
    <s v="4º Anillo, Radial 26"/>
    <x v="0"/>
    <x v="0"/>
  </r>
  <r>
    <n v="18"/>
    <x v="5"/>
    <d v="1899-12-30T23:30:00"/>
    <n v="4.3600000000000003"/>
    <n v="27.9"/>
    <n v="31"/>
    <s v="4º Anillo, Radial 26"/>
    <x v="0"/>
    <x v="0"/>
  </r>
  <r>
    <n v="19"/>
    <x v="6"/>
    <d v="1899-12-30T07:30:00"/>
    <n v="7.17"/>
    <n v="24.8"/>
    <n v="52"/>
    <s v="4º Anillo, Radial 26"/>
    <x v="0"/>
    <x v="0"/>
  </r>
  <r>
    <n v="20"/>
    <x v="6"/>
    <d v="1899-12-30T12:30:00"/>
    <n v="5.31"/>
    <n v="29.9"/>
    <n v="26"/>
    <s v="4º Anillo, Radial 26"/>
    <x v="0"/>
    <x v="0"/>
  </r>
  <r>
    <n v="21"/>
    <x v="6"/>
    <d v="1899-12-30T17:30:00"/>
    <n v="5.32"/>
    <n v="29.8"/>
    <n v="30"/>
    <s v="4º Anillo, Radial 26"/>
    <x v="0"/>
    <x v="0"/>
  </r>
  <r>
    <n v="22"/>
    <x v="6"/>
    <d v="1899-12-30T23:30:00"/>
    <n v="4.37"/>
    <n v="28.7"/>
    <n v="53"/>
    <s v="4º Anillo, Radial 26"/>
    <x v="0"/>
    <x v="0"/>
  </r>
  <r>
    <n v="23"/>
    <x v="0"/>
    <d v="1899-12-30T07:30:00"/>
    <n v="1.71"/>
    <n v="13.3"/>
    <n v="19"/>
    <s v="Zona Sur, Km 6"/>
    <x v="1"/>
    <x v="1"/>
  </r>
  <r>
    <n v="24"/>
    <x v="1"/>
    <d v="1899-12-30T07:30:00"/>
    <n v="1.99"/>
    <n v="15.6"/>
    <n v="14"/>
    <s v="Zona Sur, Km 6"/>
    <x v="1"/>
    <x v="1"/>
  </r>
  <r>
    <n v="25"/>
    <x v="1"/>
    <d v="1899-12-30T23:30:00"/>
    <n v="2.13"/>
    <n v="15.5"/>
    <n v="17"/>
    <s v="Zona Sur, Km 6"/>
    <x v="1"/>
    <x v="1"/>
  </r>
  <r>
    <n v="26"/>
    <x v="2"/>
    <d v="1899-12-30T07:30:00"/>
    <n v="2.17"/>
    <n v="15.7"/>
    <n v="15"/>
    <s v="Zona Sur, Km 6"/>
    <x v="1"/>
    <x v="1"/>
  </r>
  <r>
    <n v="27"/>
    <x v="2"/>
    <d v="1899-12-30T23:30:00"/>
    <n v="2.15"/>
    <n v="14.8"/>
    <n v="14"/>
    <s v="Zona Sur, Km 6"/>
    <x v="1"/>
    <x v="1"/>
  </r>
  <r>
    <n v="28"/>
    <x v="3"/>
    <d v="1899-12-30T07:30:00"/>
    <n v="1.96"/>
    <n v="14.8"/>
    <n v="18"/>
    <s v="Zona Sur, Km 6"/>
    <x v="1"/>
    <x v="1"/>
  </r>
  <r>
    <n v="29"/>
    <x v="3"/>
    <d v="1899-12-30T12:30:00"/>
    <n v="2.0699999999999998"/>
    <n v="15.5"/>
    <n v="15"/>
    <s v="Zona Sur, Km 6"/>
    <x v="1"/>
    <x v="1"/>
  </r>
  <r>
    <n v="30"/>
    <x v="3"/>
    <d v="1899-12-30T23:30:00"/>
    <n v="2.11"/>
    <n v="15.4"/>
    <n v="15"/>
    <s v="Zona Sur, Km 6"/>
    <x v="1"/>
    <x v="1"/>
  </r>
  <r>
    <n v="31"/>
    <x v="4"/>
    <d v="1899-12-30T07:30:00"/>
    <n v="1.89"/>
    <n v="15.08"/>
    <n v="15"/>
    <s v="Zona Sur, Km 6"/>
    <x v="1"/>
    <x v="1"/>
  </r>
  <r>
    <n v="32"/>
    <x v="4"/>
    <d v="1899-12-30T12:30:00"/>
    <n v="2.09"/>
    <n v="15"/>
    <n v="14"/>
    <s v="Zona Sur, Km 6"/>
    <x v="1"/>
    <x v="1"/>
  </r>
  <r>
    <n v="33"/>
    <x v="4"/>
    <d v="1899-12-30T23:30:00"/>
    <n v="2.0499999999999998"/>
    <n v="15.5"/>
    <n v="14"/>
    <s v="Zona Sur, Km 6"/>
    <x v="1"/>
    <x v="1"/>
  </r>
  <r>
    <n v="34"/>
    <x v="5"/>
    <d v="1899-12-30T07:30:00"/>
    <n v="1.87"/>
    <n v="15.1"/>
    <n v="16"/>
    <s v="Zona Sur, Km 6"/>
    <x v="1"/>
    <x v="1"/>
  </r>
  <r>
    <n v="35"/>
    <x v="5"/>
    <d v="1899-12-30T12:30:00"/>
    <n v="1.97"/>
    <n v="15.4"/>
    <n v="16"/>
    <s v="Zona Sur, Km 6"/>
    <x v="1"/>
    <x v="1"/>
  </r>
  <r>
    <n v="36"/>
    <x v="5"/>
    <d v="1899-12-30T17:30:00"/>
    <n v="1.97"/>
    <n v="16.399999999999999"/>
    <n v="17"/>
    <s v="Zona Sur, Km 6"/>
    <x v="1"/>
    <x v="1"/>
  </r>
  <r>
    <n v="37"/>
    <x v="5"/>
    <d v="1899-12-30T23:30:00"/>
    <n v="2.06"/>
    <n v="15.9"/>
    <n v="17"/>
    <s v="Zona Sur, Km 6"/>
    <x v="1"/>
    <x v="1"/>
  </r>
  <r>
    <n v="38"/>
    <x v="6"/>
    <d v="1899-12-30T07:30:00"/>
    <n v="2.1800000000000002"/>
    <n v="15.8"/>
    <n v="16"/>
    <s v="Zona Sur, Km 6"/>
    <x v="1"/>
    <x v="1"/>
  </r>
  <r>
    <n v="39"/>
    <x v="6"/>
    <d v="1899-12-30T12:30:00"/>
    <n v="2.02"/>
    <n v="16.100000000000001"/>
    <n v="16"/>
    <s v="Zona Sur, Km 6"/>
    <x v="1"/>
    <x v="1"/>
  </r>
  <r>
    <n v="40"/>
    <x v="6"/>
    <d v="1899-12-30T17:30:00"/>
    <n v="2"/>
    <n v="14.9"/>
    <n v="18"/>
    <s v="Zona Sur, Km 6"/>
    <x v="1"/>
    <x v="1"/>
  </r>
  <r>
    <n v="41"/>
    <x v="6"/>
    <d v="1899-12-30T23:30:00"/>
    <n v="2.14"/>
    <n v="15.1"/>
    <n v="15"/>
    <s v="Zona Sur, Km 6"/>
    <x v="1"/>
    <x v="1"/>
  </r>
  <r>
    <n v="42"/>
    <x v="1"/>
    <d v="1899-12-30T07:30:00"/>
    <n v="4.4400000000000004"/>
    <n v="15.2"/>
    <n v="7"/>
    <s v="Zona Virgen de Lujan"/>
    <x v="0"/>
    <x v="2"/>
  </r>
  <r>
    <n v="43"/>
    <x v="1"/>
    <d v="1899-12-30T23:30:00"/>
    <n v="4.5199999999999996"/>
    <n v="15.3"/>
    <n v="4"/>
    <s v="Zona Virgen de Lujan"/>
    <x v="0"/>
    <x v="2"/>
  </r>
  <r>
    <n v="44"/>
    <x v="2"/>
    <d v="1899-12-30T07:30:00"/>
    <n v="5.0999999999999996"/>
    <n v="15.4"/>
    <n v="9"/>
    <s v="Zona Virgen de Lujan"/>
    <x v="0"/>
    <x v="2"/>
  </r>
  <r>
    <n v="45"/>
    <x v="2"/>
    <d v="1899-12-30T17:30:00"/>
    <n v="4.82"/>
    <n v="15.3"/>
    <n v="10"/>
    <s v="Zona Virgen de Lujan"/>
    <x v="0"/>
    <x v="2"/>
  </r>
  <r>
    <n v="46"/>
    <x v="2"/>
    <d v="1899-12-30T23:30:00"/>
    <n v="4.0999999999999996"/>
    <n v="14.9"/>
    <n v="6"/>
    <s v="Zona Virgen de Lujan"/>
    <x v="0"/>
    <x v="2"/>
  </r>
  <r>
    <n v="47"/>
    <x v="3"/>
    <d v="1899-12-30T07:30:00"/>
    <n v="2.1"/>
    <n v="14.7"/>
    <n v="4"/>
    <s v="Zona Virgen de Lujan"/>
    <x v="0"/>
    <x v="2"/>
  </r>
  <r>
    <n v="48"/>
    <x v="3"/>
    <d v="1899-12-30T17:30:00"/>
    <n v="5.21"/>
    <n v="15.2"/>
    <n v="19"/>
    <s v="Zona Virgen de Lujan"/>
    <x v="0"/>
    <x v="2"/>
  </r>
  <r>
    <n v="49"/>
    <x v="3"/>
    <d v="1899-12-30T23:30:00"/>
    <n v="4.75"/>
    <n v="15.4"/>
    <n v="19"/>
    <s v="Zona Virgen de Lujan"/>
    <x v="0"/>
    <x v="2"/>
  </r>
  <r>
    <n v="50"/>
    <x v="4"/>
    <d v="1899-12-30T07:30:00"/>
    <n v="5.2"/>
    <n v="15.4"/>
    <n v="19"/>
    <s v="Zona Virgen de Lujan"/>
    <x v="0"/>
    <x v="2"/>
  </r>
  <r>
    <n v="51"/>
    <x v="4"/>
    <d v="1899-12-30T23:30:00"/>
    <n v="4.01"/>
    <n v="14.9"/>
    <n v="10"/>
    <s v="Zona Virgen de Lujan"/>
    <x v="0"/>
    <x v="2"/>
  </r>
  <r>
    <n v="52"/>
    <x v="5"/>
    <d v="1899-12-30T07:30:00"/>
    <n v="5.03"/>
    <n v="15.4"/>
    <n v="17"/>
    <s v="Zona Virgen de Lujan"/>
    <x v="0"/>
    <x v="2"/>
  </r>
  <r>
    <n v="53"/>
    <x v="5"/>
    <d v="1899-12-30T12:30:00"/>
    <n v="4.9400000000000004"/>
    <n v="16"/>
    <n v="17"/>
    <s v="Zona Virgen de Lujan"/>
    <x v="0"/>
    <x v="2"/>
  </r>
  <r>
    <n v="54"/>
    <x v="5"/>
    <d v="1899-12-30T17:30:00"/>
    <n v="5.13"/>
    <n v="15.5"/>
    <n v="16"/>
    <s v="Zona Virgen de Lujan"/>
    <x v="0"/>
    <x v="2"/>
  </r>
  <r>
    <n v="55"/>
    <x v="5"/>
    <d v="1899-12-30T23:30:00"/>
    <n v="5.08"/>
    <n v="15.5"/>
    <n v="16"/>
    <s v="Zona Virgen de Lujan"/>
    <x v="0"/>
    <x v="2"/>
  </r>
  <r>
    <n v="56"/>
    <x v="6"/>
    <d v="1899-12-30T07:30:00"/>
    <n v="3.56"/>
    <n v="15.4"/>
    <n v="17"/>
    <s v="Zona Virgen de Lujan"/>
    <x v="0"/>
    <x v="2"/>
  </r>
  <r>
    <n v="57"/>
    <x v="6"/>
    <d v="1899-12-30T12:30:00"/>
    <n v="4.9000000000000004"/>
    <n v="15.4"/>
    <n v="24"/>
    <s v="Zona Virgen de Lujan"/>
    <x v="0"/>
    <x v="2"/>
  </r>
  <r>
    <n v="58"/>
    <x v="7"/>
    <d v="1899-12-30T14:17:00"/>
    <n v="5"/>
    <n v="15.3"/>
    <n v="18"/>
    <s v="Zona Virgen de Lujan"/>
    <x v="0"/>
    <x v="2"/>
  </r>
  <r>
    <n v="59"/>
    <x v="8"/>
    <d v="1899-12-30T15:05:14"/>
    <n v="4.82"/>
    <n v="14.9"/>
    <n v="17"/>
    <s v="Zona Virgen de Lujan"/>
    <x v="0"/>
    <x v="2"/>
  </r>
  <r>
    <n v="60"/>
    <x v="9"/>
    <d v="1899-12-30T21:27:00"/>
    <n v="4.6100000000000003"/>
    <n v="14.6"/>
    <n v="18"/>
    <s v="Zona Virgen de Lujan"/>
    <x v="0"/>
    <x v="2"/>
  </r>
  <r>
    <n v="61"/>
    <x v="2"/>
    <d v="1899-12-30T08:00:00"/>
    <n v="10.199999999999999"/>
    <n v="35.200000000000003"/>
    <n v="32"/>
    <s v="Sur Plan 3000 Urb Guapuru I"/>
    <x v="2"/>
    <x v="3"/>
  </r>
  <r>
    <n v="62"/>
    <x v="2"/>
    <d v="1899-12-30T14:00:00"/>
    <n v="7.4"/>
    <n v="15.4"/>
    <n v="154"/>
    <s v="Sur Plan 3000 Urb Guapuru I"/>
    <x v="2"/>
    <x v="3"/>
  </r>
  <r>
    <n v="63"/>
    <x v="2"/>
    <d v="1899-12-30T16:00:00"/>
    <n v="8.4"/>
    <n v="24.6"/>
    <n v="54"/>
    <s v="Sur Plan 3000 Urb Guapuru I"/>
    <x v="2"/>
    <x v="3"/>
  </r>
  <r>
    <n v="64"/>
    <x v="2"/>
    <d v="1899-12-30T18:00:00"/>
    <n v="9.85"/>
    <n v="37.4"/>
    <n v="40"/>
    <s v="Sur Plan 3000 Urb Guapuru I"/>
    <x v="2"/>
    <x v="3"/>
  </r>
  <r>
    <n v="65"/>
    <x v="2"/>
    <d v="1899-12-30T22:00:00"/>
    <n v="11.2"/>
    <n v="38.04"/>
    <n v="35"/>
    <s v="Sur Plan 3000 Urb Guapuru I"/>
    <x v="2"/>
    <x v="3"/>
  </r>
  <r>
    <n v="66"/>
    <x v="2"/>
    <d v="1899-12-30T00:00:00"/>
    <n v="10.65"/>
    <n v="37.799999999999997"/>
    <n v="30.4"/>
    <s v="Sur Plan 3000 Urb Guapuru I"/>
    <x v="2"/>
    <x v="3"/>
  </r>
  <r>
    <n v="67"/>
    <x v="3"/>
    <d v="1899-12-30T08:00:00"/>
    <n v="7.42"/>
    <n v="27.04"/>
    <n v="38"/>
    <s v="Sur Plan 3000 Urb Guapuru I"/>
    <x v="2"/>
    <x v="3"/>
  </r>
  <r>
    <n v="68"/>
    <x v="3"/>
    <d v="1899-12-30T12:00:00"/>
    <n v="8.76"/>
    <n v="32.4"/>
    <n v="34"/>
    <s v="Sur Plan 3000 Urb Guapuru I"/>
    <x v="2"/>
    <x v="3"/>
  </r>
  <r>
    <n v="69"/>
    <x v="3"/>
    <d v="1899-12-30T14:00:00"/>
    <n v="9.6733333333333338"/>
    <n v="32.576666666666661"/>
    <n v="40.666666666666664"/>
    <s v="Sur Plan 3000 Urb Guapuru I"/>
    <x v="2"/>
    <x v="3"/>
  </r>
  <r>
    <n v="70"/>
    <x v="3"/>
    <d v="1899-12-30T16:00:00"/>
    <n v="8.09"/>
    <n v="29.72"/>
    <n v="36"/>
    <s v="Sur Plan 3000 Urb Guapuru I"/>
    <x v="2"/>
    <x v="3"/>
  </r>
  <r>
    <n v="71"/>
    <x v="3"/>
    <d v="1899-12-30T18:00:00"/>
    <n v="6.4"/>
    <n v="22.84"/>
    <n v="45"/>
    <s v="Sur Plan 3000 Urb Guapuru I"/>
    <x v="2"/>
    <x v="3"/>
  </r>
  <r>
    <n v="72"/>
    <x v="3"/>
    <d v="1899-12-30T22:00:00"/>
    <n v="11.8"/>
    <n v="38.82"/>
    <n v="36"/>
    <s v="Sur Plan 3000 Urb Guapuru I"/>
    <x v="2"/>
    <x v="3"/>
  </r>
  <r>
    <n v="73"/>
    <x v="3"/>
    <d v="1899-12-30T00:00:00"/>
    <n v="10.82"/>
    <n v="36.07"/>
    <n v="41"/>
    <s v="Sur Plan 3000 Urb Guapuru I"/>
    <x v="2"/>
    <x v="3"/>
  </r>
  <r>
    <n v="74"/>
    <x v="0"/>
    <d v="1899-12-30T16:00:00"/>
    <n v="7.08"/>
    <n v="14.2"/>
    <n v="23"/>
    <s v="El Torno"/>
    <x v="3"/>
    <x v="2"/>
  </r>
  <r>
    <n v="75"/>
    <x v="0"/>
    <d v="1899-12-30T17:00:00"/>
    <n v="7.16"/>
    <n v="14.76"/>
    <n v="19"/>
    <s v="El Torno"/>
    <x v="3"/>
    <x v="2"/>
  </r>
  <r>
    <n v="76"/>
    <x v="0"/>
    <d v="1899-12-30T18:00:00"/>
    <n v="7.06"/>
    <n v="14.85"/>
    <n v="23"/>
    <s v="El Torno"/>
    <x v="3"/>
    <x v="2"/>
  </r>
  <r>
    <n v="77"/>
    <x v="0"/>
    <d v="1899-12-30T19:00:00"/>
    <n v="7.01"/>
    <n v="14.83"/>
    <n v="20"/>
    <s v="El Torno"/>
    <x v="3"/>
    <x v="2"/>
  </r>
  <r>
    <n v="78"/>
    <x v="1"/>
    <d v="1899-12-30T16:00:00"/>
    <n v="7.19"/>
    <n v="9.08"/>
    <n v="19"/>
    <s v="El Torno"/>
    <x v="3"/>
    <x v="2"/>
  </r>
  <r>
    <n v="79"/>
    <x v="1"/>
    <d v="1899-12-30T17:00:00"/>
    <n v="7.05"/>
    <n v="14.1"/>
    <n v="18"/>
    <s v="El Torno"/>
    <x v="3"/>
    <x v="2"/>
  </r>
  <r>
    <n v="80"/>
    <x v="1"/>
    <d v="1899-12-30T18:00:00"/>
    <n v="7.04"/>
    <n v="14.45"/>
    <n v="21"/>
    <s v="El Torno"/>
    <x v="3"/>
    <x v="2"/>
  </r>
  <r>
    <n v="81"/>
    <x v="1"/>
    <d v="1899-12-30T19:00:00"/>
    <n v="7.09"/>
    <n v="13.45"/>
    <n v="20"/>
    <s v="El Torno"/>
    <x v="3"/>
    <x v="2"/>
  </r>
  <r>
    <n v="82"/>
    <x v="2"/>
    <d v="1899-12-30T16:00:00"/>
    <n v="7.08"/>
    <n v="13.18"/>
    <n v="19"/>
    <s v="El Torno"/>
    <x v="3"/>
    <x v="2"/>
  </r>
  <r>
    <n v="83"/>
    <x v="2"/>
    <d v="1899-12-30T17:00:00"/>
    <n v="7.17"/>
    <n v="14.82"/>
    <n v="19"/>
    <s v="El Torno"/>
    <x v="3"/>
    <x v="2"/>
  </r>
  <r>
    <n v="84"/>
    <x v="2"/>
    <d v="1899-12-30T18:00:00"/>
    <n v="7.21"/>
    <n v="13.92"/>
    <n v="19"/>
    <s v="El Torno"/>
    <x v="3"/>
    <x v="2"/>
  </r>
  <r>
    <n v="85"/>
    <x v="2"/>
    <d v="1899-12-30T19:00:00"/>
    <n v="7.15"/>
    <n v="14.89"/>
    <n v="18"/>
    <s v="El Torno"/>
    <x v="3"/>
    <x v="2"/>
  </r>
  <r>
    <n v="86"/>
    <x v="3"/>
    <d v="1899-12-30T16:00:00"/>
    <n v="7.17"/>
    <n v="14.79"/>
    <n v="16"/>
    <s v="El Torno"/>
    <x v="3"/>
    <x v="2"/>
  </r>
  <r>
    <n v="87"/>
    <x v="3"/>
    <d v="1899-12-30T17:00:00"/>
    <n v="7.16"/>
    <n v="14.85"/>
    <n v="19"/>
    <s v="El Torno"/>
    <x v="3"/>
    <x v="2"/>
  </r>
  <r>
    <n v="88"/>
    <x v="3"/>
    <d v="1899-12-30T18:00:00"/>
    <n v="7.25"/>
    <n v="14.07"/>
    <n v="19"/>
    <s v="El Torno"/>
    <x v="3"/>
    <x v="2"/>
  </r>
  <r>
    <n v="89"/>
    <x v="3"/>
    <d v="1899-12-30T19:00:00"/>
    <n v="7.2"/>
    <n v="13.9"/>
    <n v="23"/>
    <s v="El Torno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3" cacheId="11" applyNumberFormats="0" applyBorderFormats="0" applyFontFormats="0" applyPatternFormats="0" applyAlignmentFormats="0" applyWidthHeightFormats="0" dataCaption="" updatedVersion="5" compact="0" compactData="0">
  <location ref="A1:D7" firstHeaderRow="1" firstDataRow="2" firstDataCol="1"/>
  <pivotFields count="9">
    <pivotField name="nro. Secuencia" compact="0" outline="0" multipleItemSelectionAllowed="1" showAll="0"/>
    <pivotField name="Fecha" compact="0" numFmtId="164" outline="0" multipleItemSelectionAllowed="1" showAll="0"/>
    <pivotField name="Hora" compact="0" numFmtId="21" outline="0" multipleItemSelectionAllowed="1" showAll="0"/>
    <pivotField name="Subida (Mbps)" dataField="1" compact="0" numFmtId="4" outline="0" multipleItemSelectionAllowed="1" showAll="0"/>
    <pivotField name="Bajada (Mbps)" dataField="1" compact="0" outline="0" multipleItemSelectionAllowed="1" showAll="0"/>
    <pivotField name="Latencia (ms)" dataField="1" compact="0" numFmtId="3" outline="0" multipleItemSelectionAllowed="1" showAll="0"/>
    <pivotField name="Zona" compact="0" outline="0" multipleItemSelectionAllowed="1" showAll="0"/>
    <pivotField name="Proveedor" compact="0" outline="0" multipleItemSelectionAllowed="1" showAll="0"/>
    <pivotField name="Contrato (Mbps)" axis="axisRow" compact="0" numFmtId="3" outline="0" multipleItemSelectionAllowed="1" showAll="0" sortType="ascending">
      <items count="5">
        <item x="1"/>
        <item x="2"/>
        <item x="0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ubida (Mbps)" fld="3" subtotal="max" baseField="0"/>
    <dataField name="MAX of Bajada (Mbps)" fld="4" subtotal="max" baseField="0"/>
    <dataField name="MAX of Latencia (ms)" fld="5" subtotal="max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 2" cacheId="11" applyNumberFormats="0" applyBorderFormats="0" applyFontFormats="0" applyPatternFormats="0" applyAlignmentFormats="0" applyWidthHeightFormats="0" dataCaption="" updatedVersion="5" compact="0" compactData="0">
  <location ref="A1:D7" firstHeaderRow="1" firstDataRow="2" firstDataCol="1"/>
  <pivotFields count="9">
    <pivotField name="nro. Secuencia" compact="0" outline="0" multipleItemSelectionAllowed="1" showAll="0"/>
    <pivotField name="Fecha" compact="0" numFmtId="164" outline="0" multipleItemSelectionAllowed="1" showAll="0"/>
    <pivotField name="Hora" compact="0" numFmtId="21" outline="0" multipleItemSelectionAllowed="1" showAll="0"/>
    <pivotField name="Subida (Mbps)" dataField="1" compact="0" numFmtId="4" outline="0" multipleItemSelectionAllowed="1" showAll="0"/>
    <pivotField name="Bajada (Mbps)" dataField="1" compact="0" outline="0" multipleItemSelectionAllowed="1" showAll="0"/>
    <pivotField name="Latencia (ms)" dataField="1" compact="0" numFmtId="3" outline="0" multipleItemSelectionAllowed="1" showAll="0"/>
    <pivotField name="Zona" compact="0" outline="0" multipleItemSelectionAllowed="1" showAll="0"/>
    <pivotField name="Proveedor" axis="axisRow" compact="0" outline="0" multipleItemSelectionAllowed="1" showAll="0" sortType="ascending">
      <items count="5">
        <item x="1"/>
        <item x="2"/>
        <item x="3"/>
        <item x="0"/>
        <item t="default"/>
      </items>
    </pivotField>
    <pivotField name="Contrato (Mbps)" compact="0" numFmtId="3" outline="0" multipleItemSelectionAllowe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Subida (Mbps)" fld="3" subtotal="var" baseField="0"/>
    <dataField name="VAR of Bajada (Mbps)" fld="4" subtotal="var" baseField="0"/>
    <dataField name="VAR of Latencia (ms)" fld="5" subtotal="var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 1" cacheId="11" applyNumberFormats="0" applyBorderFormats="0" applyFontFormats="0" applyPatternFormats="0" applyAlignmentFormats="0" applyWidthHeightFormats="0" dataCaption="" updatedVersion="5" compact="0" compactData="0">
  <location ref="A1:G13" firstHeaderRow="1" firstDataRow="2" firstDataCol="1"/>
  <pivotFields count="9">
    <pivotField name="nro. Secuencia" compact="0" outline="0" multipleItemSelectionAllowed="1" showAll="0"/>
    <pivotField name="Fecha" axis="axisRow" compact="0" numFmtId="164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ra" compact="0" numFmtId="21" outline="0" multipleItemSelectionAllowed="1" showAll="0"/>
    <pivotField name="Subida (Mbps)" dataField="1" compact="0" numFmtId="4" outline="0" multipleItemSelectionAllowed="1" showAll="0"/>
    <pivotField name="Bajada (Mbps)" dataField="1" compact="0" outline="0" multipleItemSelectionAllowed="1" showAll="0"/>
    <pivotField name="Latencia (ms)" dataField="1" compact="0" numFmtId="3" outline="0" multipleItemSelectionAllowed="1" showAll="0"/>
    <pivotField name="Zona" compact="0" outline="0" multipleItemSelectionAllowed="1" showAll="0"/>
    <pivotField name="Proveedor" compact="0" outline="0" multipleItemSelectionAllowed="1" showAll="0"/>
    <pivotField name="Contrato (Mbps)" compact="0" numFmtId="3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Subida (Mbps)" fld="3" subtotal="max" baseField="0"/>
    <dataField name="MAX of Bajada (Mbps)" fld="4" subtotal="max" baseField="0"/>
    <dataField name="MAX of Latencia (ms)" fld="5" subtotal="max" baseField="0"/>
    <dataField name="MIN of Bajada (Mbps)" fld="4" subtotal="min" baseField="0"/>
    <dataField name="MIN of Subida (Mbps)" fld="3" subtotal="min" baseField="0"/>
    <dataField name="MIN of Latencia (ms)" fld="5" subtotal="min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3"/>
  <sheetViews>
    <sheetView tabSelected="1" topLeftCell="I1" workbookViewId="0">
      <selection activeCell="B4" sqref="B4"/>
    </sheetView>
  </sheetViews>
  <sheetFormatPr baseColWidth="10" defaultColWidth="14.453125" defaultRowHeight="15.75" customHeight="1" x14ac:dyDescent="0.25"/>
  <cols>
    <col min="1" max="1" width="5.26953125" customWidth="1"/>
    <col min="2" max="2" width="11.08984375" customWidth="1"/>
    <col min="4" max="4" width="11.6328125" customWidth="1"/>
    <col min="5" max="5" width="11.54296875" customWidth="1"/>
    <col min="6" max="6" width="11.1796875" customWidth="1"/>
    <col min="7" max="7" width="10.6328125" customWidth="1"/>
    <col min="8" max="8" width="33.26953125" customWidth="1"/>
    <col min="11" max="11" width="10.08984375" customWidth="1"/>
    <col min="16" max="16" width="33.54296875" customWidth="1"/>
  </cols>
  <sheetData>
    <row r="1" spans="1:17" ht="15.75" customHeight="1" x14ac:dyDescent="0.35">
      <c r="A1" s="1"/>
      <c r="B1" s="57" t="s">
        <v>0</v>
      </c>
      <c r="C1" s="58"/>
      <c r="D1" s="59"/>
      <c r="E1" s="60" t="s">
        <v>1</v>
      </c>
      <c r="F1" s="58"/>
      <c r="G1" s="58"/>
      <c r="H1" s="58"/>
      <c r="I1" s="58"/>
      <c r="J1" s="58"/>
    </row>
    <row r="2" spans="1:17" ht="65.5" customHeight="1" x14ac:dyDescent="0.3">
      <c r="A2" s="2"/>
      <c r="B2" s="86" t="s">
        <v>2</v>
      </c>
      <c r="C2" s="87"/>
      <c r="D2" s="88"/>
      <c r="E2" s="61" t="s">
        <v>3</v>
      </c>
      <c r="F2" s="62"/>
      <c r="G2" s="62"/>
      <c r="H2" s="62"/>
      <c r="I2" s="62"/>
      <c r="J2" s="63"/>
    </row>
    <row r="4" spans="1:17" ht="34.5" customHeight="1" x14ac:dyDescent="0.25">
      <c r="A4" s="3"/>
      <c r="B4" s="4" t="s">
        <v>4</v>
      </c>
      <c r="C4" s="5" t="s">
        <v>5</v>
      </c>
      <c r="D4" s="5" t="s">
        <v>6</v>
      </c>
      <c r="E4" s="4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4" t="s">
        <v>12</v>
      </c>
      <c r="L4" s="6"/>
      <c r="M4" s="7" t="s">
        <v>13</v>
      </c>
      <c r="N4" s="7" t="s">
        <v>14</v>
      </c>
      <c r="O4" s="7" t="s">
        <v>15</v>
      </c>
      <c r="P4" s="7" t="s">
        <v>10</v>
      </c>
      <c r="Q4" s="7" t="s">
        <v>11</v>
      </c>
    </row>
    <row r="5" spans="1:17" x14ac:dyDescent="0.3">
      <c r="A5" s="8"/>
      <c r="B5" s="9">
        <v>1</v>
      </c>
      <c r="C5" s="10">
        <v>44336</v>
      </c>
      <c r="D5" s="11">
        <v>0.3125</v>
      </c>
      <c r="E5" s="12">
        <v>4.18</v>
      </c>
      <c r="F5" s="9">
        <v>29.6</v>
      </c>
      <c r="G5" s="13">
        <v>31</v>
      </c>
      <c r="H5" s="14" t="s">
        <v>16</v>
      </c>
      <c r="I5" s="14" t="s">
        <v>17</v>
      </c>
      <c r="J5" s="15">
        <v>30</v>
      </c>
      <c r="L5" s="16" t="s">
        <v>18</v>
      </c>
      <c r="M5" s="17">
        <f t="shared" ref="M5:O5" si="0">AVERAGE(E5:E26)</f>
        <v>5.27</v>
      </c>
      <c r="N5" s="18">
        <f t="shared" si="0"/>
        <v>28.049999999999997</v>
      </c>
      <c r="O5" s="19">
        <f t="shared" si="0"/>
        <v>40.772727272727273</v>
      </c>
      <c r="P5" s="20" t="s">
        <v>16</v>
      </c>
      <c r="Q5" s="20" t="s">
        <v>17</v>
      </c>
    </row>
    <row r="6" spans="1:17" x14ac:dyDescent="0.3">
      <c r="A6" s="8"/>
      <c r="B6" s="9">
        <v>2</v>
      </c>
      <c r="C6" s="10">
        <v>44336</v>
      </c>
      <c r="D6" s="11">
        <v>0.72916666666666663</v>
      </c>
      <c r="E6" s="12">
        <v>5.57</v>
      </c>
      <c r="F6" s="9">
        <v>29.8</v>
      </c>
      <c r="G6" s="13">
        <v>27</v>
      </c>
      <c r="H6" s="14" t="s">
        <v>16</v>
      </c>
      <c r="I6" s="14" t="s">
        <v>17</v>
      </c>
      <c r="J6" s="15">
        <v>30</v>
      </c>
      <c r="L6" s="16" t="s">
        <v>19</v>
      </c>
      <c r="M6" s="18">
        <f>VAR(E5:E26)</f>
        <v>1.217047619047624</v>
      </c>
      <c r="N6" s="18">
        <f t="shared" ref="N6:O6" si="1">VAR(F5:F26)</f>
        <v>6.3930952380952366</v>
      </c>
      <c r="O6" s="18">
        <f t="shared" si="1"/>
        <v>362.46969696969711</v>
      </c>
      <c r="P6" s="20" t="s">
        <v>16</v>
      </c>
      <c r="Q6" s="20" t="s">
        <v>17</v>
      </c>
    </row>
    <row r="7" spans="1:17" x14ac:dyDescent="0.3">
      <c r="A7" s="8"/>
      <c r="B7" s="9">
        <v>3</v>
      </c>
      <c r="C7" s="10">
        <v>44337</v>
      </c>
      <c r="D7" s="11">
        <v>0.3125</v>
      </c>
      <c r="E7" s="12">
        <v>5.76</v>
      </c>
      <c r="F7" s="9">
        <v>27.7</v>
      </c>
      <c r="G7" s="13">
        <v>89</v>
      </c>
      <c r="H7" s="14" t="s">
        <v>16</v>
      </c>
      <c r="I7" s="14" t="s">
        <v>17</v>
      </c>
      <c r="J7" s="15">
        <v>30</v>
      </c>
      <c r="L7" s="16" t="s">
        <v>20</v>
      </c>
      <c r="M7" s="17">
        <f>MAX(E6:E26)</f>
        <v>7.44</v>
      </c>
      <c r="N7" s="21">
        <f t="shared" ref="N7:O7" si="2">MAX(F5:F26)</f>
        <v>31</v>
      </c>
      <c r="O7" s="19">
        <f t="shared" si="2"/>
        <v>89</v>
      </c>
      <c r="P7" s="20" t="s">
        <v>16</v>
      </c>
      <c r="Q7" s="20" t="s">
        <v>17</v>
      </c>
    </row>
    <row r="8" spans="1:17" x14ac:dyDescent="0.3">
      <c r="A8" s="8"/>
      <c r="B8" s="9">
        <v>4</v>
      </c>
      <c r="C8" s="10">
        <v>44337</v>
      </c>
      <c r="D8" s="11">
        <v>0.72916666666666663</v>
      </c>
      <c r="E8" s="12">
        <v>6.4</v>
      </c>
      <c r="F8" s="12">
        <v>27</v>
      </c>
      <c r="G8" s="13">
        <v>28</v>
      </c>
      <c r="H8" s="14" t="s">
        <v>16</v>
      </c>
      <c r="I8" s="14" t="s">
        <v>17</v>
      </c>
      <c r="J8" s="15">
        <v>30</v>
      </c>
      <c r="L8" s="16" t="s">
        <v>21</v>
      </c>
      <c r="M8" s="17">
        <f t="shared" ref="M8:O8" si="3">MIN(E5:E26)</f>
        <v>2.66</v>
      </c>
      <c r="N8" s="21">
        <f t="shared" si="3"/>
        <v>20.3</v>
      </c>
      <c r="O8" s="19">
        <f t="shared" si="3"/>
        <v>19</v>
      </c>
      <c r="P8" s="20" t="s">
        <v>16</v>
      </c>
      <c r="Q8" s="20" t="s">
        <v>17</v>
      </c>
    </row>
    <row r="9" spans="1:17" x14ac:dyDescent="0.3">
      <c r="A9" s="8"/>
      <c r="B9" s="9">
        <v>5</v>
      </c>
      <c r="C9" s="10">
        <v>44337</v>
      </c>
      <c r="D9" s="11">
        <v>0.97916666666666663</v>
      </c>
      <c r="E9" s="12">
        <v>4.18</v>
      </c>
      <c r="F9" s="9">
        <v>25.3</v>
      </c>
      <c r="G9" s="13">
        <v>27</v>
      </c>
      <c r="H9" s="14" t="s">
        <v>16</v>
      </c>
      <c r="I9" s="14" t="s">
        <v>17</v>
      </c>
      <c r="J9" s="15">
        <v>30</v>
      </c>
      <c r="L9" s="16" t="s">
        <v>18</v>
      </c>
      <c r="M9" s="18">
        <f t="shared" ref="M9:O9" si="4">AVERAGE(E46:E64)</f>
        <v>4.5957894736842109</v>
      </c>
      <c r="N9" s="18">
        <f t="shared" si="4"/>
        <v>15.247368421052634</v>
      </c>
      <c r="O9" s="18">
        <f t="shared" si="4"/>
        <v>14.052631578947368</v>
      </c>
      <c r="P9" s="20" t="s">
        <v>22</v>
      </c>
      <c r="Q9" s="20" t="s">
        <v>17</v>
      </c>
    </row>
    <row r="10" spans="1:17" x14ac:dyDescent="0.3">
      <c r="A10" s="8"/>
      <c r="B10" s="9">
        <v>6</v>
      </c>
      <c r="C10" s="10">
        <v>44338</v>
      </c>
      <c r="D10" s="11">
        <v>0.3125</v>
      </c>
      <c r="E10" s="12">
        <v>6.55</v>
      </c>
      <c r="F10" s="9">
        <v>30.7</v>
      </c>
      <c r="G10" s="13">
        <v>51</v>
      </c>
      <c r="H10" s="14" t="s">
        <v>16</v>
      </c>
      <c r="I10" s="14" t="s">
        <v>17</v>
      </c>
      <c r="J10" s="15">
        <v>30</v>
      </c>
      <c r="L10" s="16" t="s">
        <v>19</v>
      </c>
      <c r="M10" s="18">
        <f t="shared" ref="M10:O10" si="5">VAR(E46:E64)</f>
        <v>0.56248128654970253</v>
      </c>
      <c r="N10" s="18">
        <f t="shared" si="5"/>
        <v>0.10707602339181295</v>
      </c>
      <c r="O10" s="18">
        <f t="shared" si="5"/>
        <v>34.497076023391806</v>
      </c>
      <c r="P10" s="20" t="s">
        <v>22</v>
      </c>
      <c r="Q10" s="20" t="s">
        <v>17</v>
      </c>
    </row>
    <row r="11" spans="1:17" x14ac:dyDescent="0.3">
      <c r="A11" s="8"/>
      <c r="B11" s="9">
        <v>7</v>
      </c>
      <c r="C11" s="10">
        <v>44338</v>
      </c>
      <c r="D11" s="11">
        <v>0.52083333333333337</v>
      </c>
      <c r="E11" s="12">
        <v>2.66</v>
      </c>
      <c r="F11" s="9">
        <v>24.9</v>
      </c>
      <c r="G11" s="13">
        <v>66</v>
      </c>
      <c r="H11" s="14" t="s">
        <v>16</v>
      </c>
      <c r="I11" s="14" t="s">
        <v>17</v>
      </c>
      <c r="J11" s="15">
        <v>30</v>
      </c>
      <c r="L11" s="16" t="s">
        <v>20</v>
      </c>
      <c r="M11" s="21">
        <f t="shared" ref="M11:O11" si="6">MAX(E46:E64)</f>
        <v>5.21</v>
      </c>
      <c r="N11" s="21">
        <f t="shared" si="6"/>
        <v>16</v>
      </c>
      <c r="O11" s="21">
        <f t="shared" si="6"/>
        <v>24</v>
      </c>
      <c r="P11" s="20" t="s">
        <v>22</v>
      </c>
      <c r="Q11" s="20" t="s">
        <v>17</v>
      </c>
    </row>
    <row r="12" spans="1:17" x14ac:dyDescent="0.3">
      <c r="A12" s="8"/>
      <c r="B12" s="9">
        <v>8</v>
      </c>
      <c r="C12" s="10">
        <v>44338</v>
      </c>
      <c r="D12" s="11">
        <v>0.97916666666666663</v>
      </c>
      <c r="E12" s="12">
        <v>7.44</v>
      </c>
      <c r="F12" s="9">
        <v>31</v>
      </c>
      <c r="G12" s="13">
        <v>50</v>
      </c>
      <c r="H12" s="14" t="s">
        <v>16</v>
      </c>
      <c r="I12" s="14" t="s">
        <v>17</v>
      </c>
      <c r="J12" s="15">
        <v>30</v>
      </c>
      <c r="L12" s="16" t="s">
        <v>21</v>
      </c>
      <c r="M12" s="21">
        <f t="shared" ref="M12:O12" si="7">MIN(E46:E64)</f>
        <v>2.1</v>
      </c>
      <c r="N12" s="21">
        <f t="shared" si="7"/>
        <v>14.6</v>
      </c>
      <c r="O12" s="21">
        <f t="shared" si="7"/>
        <v>4</v>
      </c>
      <c r="P12" s="20" t="s">
        <v>22</v>
      </c>
      <c r="Q12" s="20" t="s">
        <v>17</v>
      </c>
    </row>
    <row r="13" spans="1:17" x14ac:dyDescent="0.3">
      <c r="A13" s="8"/>
      <c r="B13" s="9">
        <v>9</v>
      </c>
      <c r="C13" s="22">
        <v>44339</v>
      </c>
      <c r="D13" s="11">
        <v>0.3125</v>
      </c>
      <c r="E13" s="23">
        <v>4.9800000000000004</v>
      </c>
      <c r="F13" s="24">
        <v>26.2</v>
      </c>
      <c r="G13" s="25">
        <v>57</v>
      </c>
      <c r="H13" s="14" t="s">
        <v>16</v>
      </c>
      <c r="I13" s="14" t="s">
        <v>17</v>
      </c>
      <c r="J13" s="15">
        <v>30</v>
      </c>
      <c r="L13" s="26" t="s">
        <v>18</v>
      </c>
      <c r="M13" s="27">
        <f t="shared" ref="M13:O13" si="8">AVERAGE(E27:E45)</f>
        <v>2.0278947368421054</v>
      </c>
      <c r="N13" s="28">
        <f t="shared" si="8"/>
        <v>15.309473684210529</v>
      </c>
      <c r="O13" s="29">
        <f t="shared" si="8"/>
        <v>15.842105263157896</v>
      </c>
      <c r="P13" s="30" t="s">
        <v>23</v>
      </c>
      <c r="Q13" s="30" t="s">
        <v>24</v>
      </c>
    </row>
    <row r="14" spans="1:17" x14ac:dyDescent="0.3">
      <c r="A14" s="8"/>
      <c r="B14" s="9">
        <v>10</v>
      </c>
      <c r="C14" s="22">
        <v>44339</v>
      </c>
      <c r="D14" s="11">
        <v>0.52083333333333337</v>
      </c>
      <c r="E14" s="24">
        <v>5.8</v>
      </c>
      <c r="F14" s="24">
        <v>30.5</v>
      </c>
      <c r="G14" s="25">
        <v>58</v>
      </c>
      <c r="H14" s="14" t="s">
        <v>16</v>
      </c>
      <c r="I14" s="14" t="s">
        <v>17</v>
      </c>
      <c r="J14" s="15">
        <v>30</v>
      </c>
      <c r="L14" s="26" t="s">
        <v>19</v>
      </c>
      <c r="M14" s="28">
        <f t="shared" ref="M14:O14" si="9">VAR(E27:E45)</f>
        <v>1.4095321637426902E-2</v>
      </c>
      <c r="N14" s="28">
        <f t="shared" si="9"/>
        <v>0.42926081871344995</v>
      </c>
      <c r="O14" s="28">
        <f t="shared" si="9"/>
        <v>2.2514619883040941</v>
      </c>
      <c r="P14" s="30" t="s">
        <v>23</v>
      </c>
      <c r="Q14" s="30" t="s">
        <v>24</v>
      </c>
    </row>
    <row r="15" spans="1:17" x14ac:dyDescent="0.3">
      <c r="A15" s="8"/>
      <c r="B15" s="9">
        <v>11</v>
      </c>
      <c r="C15" s="22">
        <v>44339</v>
      </c>
      <c r="D15" s="11">
        <v>0.97916666666666663</v>
      </c>
      <c r="E15" s="24">
        <v>5.0599999999999996</v>
      </c>
      <c r="F15" s="24">
        <v>28.2</v>
      </c>
      <c r="G15" s="25">
        <v>22</v>
      </c>
      <c r="H15" s="14" t="s">
        <v>16</v>
      </c>
      <c r="I15" s="14" t="s">
        <v>17</v>
      </c>
      <c r="J15" s="15">
        <v>30</v>
      </c>
      <c r="L15" s="26" t="s">
        <v>20</v>
      </c>
      <c r="M15" s="27">
        <f t="shared" ref="M15:O15" si="10">MAX(E27:E45)</f>
        <v>2.1800000000000002</v>
      </c>
      <c r="N15" s="31">
        <f t="shared" si="10"/>
        <v>16.399999999999999</v>
      </c>
      <c r="O15" s="29">
        <f t="shared" si="10"/>
        <v>19</v>
      </c>
      <c r="P15" s="30" t="s">
        <v>23</v>
      </c>
      <c r="Q15" s="30" t="s">
        <v>24</v>
      </c>
    </row>
    <row r="16" spans="1:17" x14ac:dyDescent="0.3">
      <c r="A16" s="8"/>
      <c r="B16" s="9">
        <v>12</v>
      </c>
      <c r="C16" s="22">
        <v>44340</v>
      </c>
      <c r="D16" s="11">
        <v>0.3125</v>
      </c>
      <c r="E16" s="23">
        <v>4.8</v>
      </c>
      <c r="F16" s="24">
        <v>29.7</v>
      </c>
      <c r="G16" s="25">
        <v>26</v>
      </c>
      <c r="H16" s="14" t="s">
        <v>16</v>
      </c>
      <c r="I16" s="14" t="s">
        <v>17</v>
      </c>
      <c r="J16" s="15">
        <v>30</v>
      </c>
      <c r="L16" s="26" t="s">
        <v>21</v>
      </c>
      <c r="M16" s="27">
        <f t="shared" ref="M16:O16" si="11">MIN(E27:E45)</f>
        <v>1.71</v>
      </c>
      <c r="N16" s="31">
        <f t="shared" si="11"/>
        <v>13.3</v>
      </c>
      <c r="O16" s="29">
        <f t="shared" si="11"/>
        <v>14</v>
      </c>
      <c r="P16" s="30" t="s">
        <v>23</v>
      </c>
      <c r="Q16" s="30" t="s">
        <v>24</v>
      </c>
    </row>
    <row r="17" spans="1:17" x14ac:dyDescent="0.3">
      <c r="A17" s="8"/>
      <c r="B17" s="9">
        <v>13</v>
      </c>
      <c r="C17" s="22">
        <v>44340</v>
      </c>
      <c r="D17" s="11">
        <v>0.72916666666666663</v>
      </c>
      <c r="E17" s="12">
        <v>6.23</v>
      </c>
      <c r="F17" s="9">
        <v>27.8</v>
      </c>
      <c r="G17" s="13">
        <v>19</v>
      </c>
      <c r="H17" s="14" t="s">
        <v>16</v>
      </c>
      <c r="I17" s="14" t="s">
        <v>17</v>
      </c>
      <c r="J17" s="15">
        <v>30</v>
      </c>
      <c r="L17" s="32" t="s">
        <v>18</v>
      </c>
      <c r="M17" s="33">
        <f t="shared" ref="M17:O17" si="12">AVERAGE(E65:E77)</f>
        <v>9.2817948717948706</v>
      </c>
      <c r="N17" s="33">
        <f t="shared" si="12"/>
        <v>31.377435897435891</v>
      </c>
      <c r="O17" s="33">
        <f t="shared" si="12"/>
        <v>47.389743589743588</v>
      </c>
      <c r="P17" s="34" t="s">
        <v>25</v>
      </c>
      <c r="Q17" s="34" t="s">
        <v>26</v>
      </c>
    </row>
    <row r="18" spans="1:17" x14ac:dyDescent="0.3">
      <c r="A18" s="8"/>
      <c r="B18" s="9">
        <v>14</v>
      </c>
      <c r="C18" s="22">
        <v>44340</v>
      </c>
      <c r="D18" s="11">
        <v>0.97916666666666663</v>
      </c>
      <c r="E18" s="23">
        <v>4.54</v>
      </c>
      <c r="F18" s="24">
        <v>28.8</v>
      </c>
      <c r="G18" s="25">
        <v>20</v>
      </c>
      <c r="H18" s="14" t="s">
        <v>16</v>
      </c>
      <c r="I18" s="14" t="s">
        <v>17</v>
      </c>
      <c r="J18" s="15">
        <v>30</v>
      </c>
      <c r="L18" s="32" t="s">
        <v>19</v>
      </c>
      <c r="M18" s="33">
        <f t="shared" ref="M18:O18" si="13">VAR(E65:E77)</f>
        <v>2.7800474358974534</v>
      </c>
      <c r="N18" s="33">
        <f t="shared" si="13"/>
        <v>51.006535470086114</v>
      </c>
      <c r="O18" s="33">
        <f t="shared" si="13"/>
        <v>1063.474700854702</v>
      </c>
      <c r="P18" s="34" t="s">
        <v>25</v>
      </c>
      <c r="Q18" s="34" t="s">
        <v>26</v>
      </c>
    </row>
    <row r="19" spans="1:17" x14ac:dyDescent="0.3">
      <c r="A19" s="8"/>
      <c r="B19" s="9">
        <v>15</v>
      </c>
      <c r="C19" s="22">
        <v>44341</v>
      </c>
      <c r="D19" s="11">
        <v>0.3125</v>
      </c>
      <c r="E19" s="23">
        <v>5.88</v>
      </c>
      <c r="F19" s="24">
        <v>20.3</v>
      </c>
      <c r="G19" s="25">
        <v>26</v>
      </c>
      <c r="H19" s="14" t="s">
        <v>16</v>
      </c>
      <c r="I19" s="14" t="s">
        <v>17</v>
      </c>
      <c r="J19" s="15">
        <v>30</v>
      </c>
      <c r="L19" s="32" t="s">
        <v>20</v>
      </c>
      <c r="M19" s="35">
        <f t="shared" ref="M19:O19" si="14">MAX(E65:E77)</f>
        <v>11.8</v>
      </c>
      <c r="N19" s="35">
        <f t="shared" si="14"/>
        <v>38.82</v>
      </c>
      <c r="O19" s="35">
        <f t="shared" si="14"/>
        <v>154</v>
      </c>
      <c r="P19" s="34" t="s">
        <v>25</v>
      </c>
      <c r="Q19" s="34" t="s">
        <v>26</v>
      </c>
    </row>
    <row r="20" spans="1:17" x14ac:dyDescent="0.3">
      <c r="A20" s="8"/>
      <c r="B20" s="9">
        <v>16</v>
      </c>
      <c r="C20" s="22">
        <v>44341</v>
      </c>
      <c r="D20" s="11">
        <v>0.52083333333333337</v>
      </c>
      <c r="E20" s="23">
        <v>4.5599999999999996</v>
      </c>
      <c r="F20" s="24">
        <v>30</v>
      </c>
      <c r="G20" s="25">
        <v>70</v>
      </c>
      <c r="H20" s="14" t="s">
        <v>16</v>
      </c>
      <c r="I20" s="14" t="s">
        <v>17</v>
      </c>
      <c r="J20" s="15">
        <v>30</v>
      </c>
      <c r="L20" s="32" t="s">
        <v>21</v>
      </c>
      <c r="M20" s="35">
        <f t="shared" ref="M20:O20" si="15">MIN(E65:E77)</f>
        <v>6.4</v>
      </c>
      <c r="N20" s="35">
        <f t="shared" si="15"/>
        <v>15.4</v>
      </c>
      <c r="O20" s="35">
        <f t="shared" si="15"/>
        <v>30.4</v>
      </c>
      <c r="P20" s="34" t="s">
        <v>25</v>
      </c>
      <c r="Q20" s="34" t="s">
        <v>26</v>
      </c>
    </row>
    <row r="21" spans="1:17" x14ac:dyDescent="0.3">
      <c r="A21" s="8"/>
      <c r="B21" s="9">
        <v>17</v>
      </c>
      <c r="C21" s="22">
        <v>44341</v>
      </c>
      <c r="D21" s="11">
        <v>0.72916666666666663</v>
      </c>
      <c r="E21" s="23">
        <v>4.82</v>
      </c>
      <c r="F21" s="24">
        <v>28.5</v>
      </c>
      <c r="G21" s="25">
        <v>38</v>
      </c>
      <c r="H21" s="14" t="s">
        <v>16</v>
      </c>
      <c r="I21" s="14" t="s">
        <v>17</v>
      </c>
      <c r="J21" s="15">
        <v>30</v>
      </c>
      <c r="L21" s="36" t="s">
        <v>18</v>
      </c>
      <c r="M21" s="37">
        <f t="shared" ref="M21:O21" si="16">AVERAGE(E78:E93)</f>
        <v>7.1293749999999996</v>
      </c>
      <c r="N21" s="37">
        <f t="shared" si="16"/>
        <v>14.008749999999997</v>
      </c>
      <c r="O21" s="37">
        <f t="shared" si="16"/>
        <v>19.6875</v>
      </c>
      <c r="P21" s="38" t="s">
        <v>27</v>
      </c>
      <c r="Q21" s="38" t="s">
        <v>28</v>
      </c>
    </row>
    <row r="22" spans="1:17" ht="14" x14ac:dyDescent="0.3">
      <c r="A22" s="8"/>
      <c r="B22" s="9">
        <v>18</v>
      </c>
      <c r="C22" s="22">
        <v>44341</v>
      </c>
      <c r="D22" s="11">
        <v>0.97916666666666663</v>
      </c>
      <c r="E22" s="23">
        <v>4.3600000000000003</v>
      </c>
      <c r="F22" s="24">
        <v>27.9</v>
      </c>
      <c r="G22" s="25">
        <v>31</v>
      </c>
      <c r="H22" s="14" t="s">
        <v>16</v>
      </c>
      <c r="I22" s="14" t="s">
        <v>17</v>
      </c>
      <c r="J22" s="15">
        <v>30</v>
      </c>
      <c r="L22" s="36" t="s">
        <v>19</v>
      </c>
      <c r="M22" s="37">
        <f t="shared" ref="M22:O22" si="17">VAR(E78:E93)</f>
        <v>5.0062500000000142E-3</v>
      </c>
      <c r="N22" s="37">
        <f t="shared" si="17"/>
        <v>2.0169316666666659</v>
      </c>
      <c r="O22" s="37">
        <f t="shared" si="17"/>
        <v>3.8291666666666666</v>
      </c>
      <c r="P22" s="38" t="s">
        <v>27</v>
      </c>
      <c r="Q22" s="38" t="s">
        <v>28</v>
      </c>
    </row>
    <row r="23" spans="1:17" ht="14" x14ac:dyDescent="0.3">
      <c r="A23" s="8"/>
      <c r="B23" s="9">
        <v>19</v>
      </c>
      <c r="C23" s="22">
        <v>44342</v>
      </c>
      <c r="D23" s="11">
        <v>0.3125</v>
      </c>
      <c r="E23" s="23">
        <v>7.17</v>
      </c>
      <c r="F23" s="24">
        <v>24.8</v>
      </c>
      <c r="G23" s="25">
        <v>52</v>
      </c>
      <c r="H23" s="14" t="s">
        <v>16</v>
      </c>
      <c r="I23" s="14" t="s">
        <v>17</v>
      </c>
      <c r="J23" s="15">
        <v>30</v>
      </c>
      <c r="L23" s="36" t="s">
        <v>20</v>
      </c>
      <c r="M23" s="37">
        <f t="shared" ref="M23:O23" si="18">MAX(E78:E93)</f>
        <v>7.25</v>
      </c>
      <c r="N23" s="37">
        <f t="shared" si="18"/>
        <v>14.89</v>
      </c>
      <c r="O23" s="37">
        <f t="shared" si="18"/>
        <v>23</v>
      </c>
      <c r="P23" s="38" t="s">
        <v>27</v>
      </c>
      <c r="Q23" s="38" t="s">
        <v>28</v>
      </c>
    </row>
    <row r="24" spans="1:17" ht="14" x14ac:dyDescent="0.3">
      <c r="A24" s="8"/>
      <c r="B24" s="9">
        <v>20</v>
      </c>
      <c r="C24" s="22">
        <v>44342</v>
      </c>
      <c r="D24" s="11">
        <v>0.52083333333333337</v>
      </c>
      <c r="E24" s="23">
        <v>5.31</v>
      </c>
      <c r="F24" s="24">
        <v>29.9</v>
      </c>
      <c r="G24" s="25">
        <v>26</v>
      </c>
      <c r="H24" s="14" t="s">
        <v>16</v>
      </c>
      <c r="I24" s="14" t="s">
        <v>17</v>
      </c>
      <c r="J24" s="15">
        <v>30</v>
      </c>
      <c r="L24" s="36" t="s">
        <v>21</v>
      </c>
      <c r="M24" s="37">
        <f t="shared" ref="M24:O24" si="19">MIN(E78:E93)</f>
        <v>7.01</v>
      </c>
      <c r="N24" s="37">
        <f t="shared" si="19"/>
        <v>9.08</v>
      </c>
      <c r="O24" s="37">
        <f t="shared" si="19"/>
        <v>16</v>
      </c>
      <c r="P24" s="38" t="s">
        <v>27</v>
      </c>
      <c r="Q24" s="38" t="s">
        <v>28</v>
      </c>
    </row>
    <row r="25" spans="1:17" ht="14" x14ac:dyDescent="0.25">
      <c r="A25" s="8"/>
      <c r="B25" s="9">
        <v>21</v>
      </c>
      <c r="C25" s="22">
        <v>44342</v>
      </c>
      <c r="D25" s="11">
        <v>0.72916666666666663</v>
      </c>
      <c r="E25" s="23">
        <v>5.32</v>
      </c>
      <c r="F25" s="24">
        <v>29.8</v>
      </c>
      <c r="G25" s="25">
        <v>30</v>
      </c>
      <c r="H25" s="14" t="s">
        <v>16</v>
      </c>
      <c r="I25" s="14" t="s">
        <v>17</v>
      </c>
      <c r="J25" s="15">
        <v>30</v>
      </c>
    </row>
    <row r="26" spans="1:17" ht="14" x14ac:dyDescent="0.25">
      <c r="A26" s="8"/>
      <c r="B26" s="9">
        <v>22</v>
      </c>
      <c r="C26" s="22">
        <v>44342</v>
      </c>
      <c r="D26" s="11">
        <v>0.97916666666666663</v>
      </c>
      <c r="E26" s="23">
        <v>4.37</v>
      </c>
      <c r="F26" s="24">
        <v>28.7</v>
      </c>
      <c r="G26" s="25">
        <v>53</v>
      </c>
      <c r="H26" s="14" t="s">
        <v>16</v>
      </c>
      <c r="I26" s="14" t="s">
        <v>17</v>
      </c>
      <c r="J26" s="15">
        <v>30</v>
      </c>
    </row>
    <row r="27" spans="1:17" ht="14" x14ac:dyDescent="0.25">
      <c r="B27" s="9">
        <v>23</v>
      </c>
      <c r="C27" s="10">
        <v>44336</v>
      </c>
      <c r="D27" s="11">
        <v>0.3125</v>
      </c>
      <c r="E27" s="39">
        <v>1.71</v>
      </c>
      <c r="F27" s="40">
        <v>13.3</v>
      </c>
      <c r="G27" s="41">
        <v>19</v>
      </c>
      <c r="H27" s="14" t="s">
        <v>23</v>
      </c>
      <c r="I27" s="14" t="s">
        <v>24</v>
      </c>
      <c r="J27" s="14">
        <v>11</v>
      </c>
    </row>
    <row r="28" spans="1:17" ht="14" x14ac:dyDescent="0.25">
      <c r="B28" s="9">
        <v>24</v>
      </c>
      <c r="C28" s="10">
        <v>44337</v>
      </c>
      <c r="D28" s="11">
        <v>0.3125</v>
      </c>
      <c r="E28" s="39">
        <v>1.99</v>
      </c>
      <c r="F28" s="40">
        <v>15.6</v>
      </c>
      <c r="G28" s="41">
        <v>14</v>
      </c>
      <c r="H28" s="14" t="s">
        <v>23</v>
      </c>
      <c r="I28" s="14" t="s">
        <v>24</v>
      </c>
      <c r="J28" s="14">
        <v>11</v>
      </c>
    </row>
    <row r="29" spans="1:17" ht="14" x14ac:dyDescent="0.25">
      <c r="B29" s="9">
        <v>25</v>
      </c>
      <c r="C29" s="10">
        <v>44337</v>
      </c>
      <c r="D29" s="11">
        <v>0.97916666666666663</v>
      </c>
      <c r="E29" s="39">
        <v>2.13</v>
      </c>
      <c r="F29" s="40">
        <v>15.5</v>
      </c>
      <c r="G29" s="41">
        <v>17</v>
      </c>
      <c r="H29" s="14" t="s">
        <v>23</v>
      </c>
      <c r="I29" s="14" t="s">
        <v>24</v>
      </c>
      <c r="J29" s="14">
        <v>11</v>
      </c>
    </row>
    <row r="30" spans="1:17" ht="14" x14ac:dyDescent="0.25">
      <c r="B30" s="9">
        <v>26</v>
      </c>
      <c r="C30" s="10">
        <v>44338</v>
      </c>
      <c r="D30" s="11">
        <v>0.3125</v>
      </c>
      <c r="E30" s="39">
        <v>2.17</v>
      </c>
      <c r="F30" s="40">
        <v>15.7</v>
      </c>
      <c r="G30" s="41">
        <v>15</v>
      </c>
      <c r="H30" s="14" t="s">
        <v>23</v>
      </c>
      <c r="I30" s="14" t="s">
        <v>24</v>
      </c>
      <c r="J30" s="14">
        <v>11</v>
      </c>
    </row>
    <row r="31" spans="1:17" ht="14" x14ac:dyDescent="0.25">
      <c r="B31" s="9">
        <v>27</v>
      </c>
      <c r="C31" s="10">
        <v>44338</v>
      </c>
      <c r="D31" s="11">
        <v>0.97916666666666663</v>
      </c>
      <c r="E31" s="40">
        <v>2.15</v>
      </c>
      <c r="F31" s="40">
        <v>14.8</v>
      </c>
      <c r="G31" s="41">
        <v>14</v>
      </c>
      <c r="H31" s="14" t="s">
        <v>23</v>
      </c>
      <c r="I31" s="14" t="s">
        <v>24</v>
      </c>
      <c r="J31" s="14">
        <v>11</v>
      </c>
    </row>
    <row r="32" spans="1:17" ht="14" x14ac:dyDescent="0.25">
      <c r="B32" s="9">
        <v>28</v>
      </c>
      <c r="C32" s="10">
        <v>44339</v>
      </c>
      <c r="D32" s="11">
        <v>0.3125</v>
      </c>
      <c r="E32" s="39">
        <v>1.96</v>
      </c>
      <c r="F32" s="39">
        <v>14.8</v>
      </c>
      <c r="G32" s="41">
        <v>18</v>
      </c>
      <c r="H32" s="14" t="s">
        <v>23</v>
      </c>
      <c r="I32" s="14" t="s">
        <v>24</v>
      </c>
      <c r="J32" s="14">
        <v>11</v>
      </c>
    </row>
    <row r="33" spans="2:10" ht="14" x14ac:dyDescent="0.25">
      <c r="B33" s="9">
        <v>29</v>
      </c>
      <c r="C33" s="10">
        <v>44339</v>
      </c>
      <c r="D33" s="11">
        <v>0.52083333333333337</v>
      </c>
      <c r="E33" s="39">
        <v>2.0699999999999998</v>
      </c>
      <c r="F33" s="39">
        <v>15.5</v>
      </c>
      <c r="G33" s="41">
        <v>15</v>
      </c>
      <c r="H33" s="14" t="s">
        <v>23</v>
      </c>
      <c r="I33" s="14" t="s">
        <v>24</v>
      </c>
      <c r="J33" s="14">
        <v>11</v>
      </c>
    </row>
    <row r="34" spans="2:10" ht="14" x14ac:dyDescent="0.25">
      <c r="B34" s="9">
        <v>30</v>
      </c>
      <c r="C34" s="10">
        <v>44339</v>
      </c>
      <c r="D34" s="11">
        <v>0.97916666666666663</v>
      </c>
      <c r="E34" s="39">
        <v>2.11</v>
      </c>
      <c r="F34" s="39">
        <v>15.4</v>
      </c>
      <c r="G34" s="41">
        <v>15</v>
      </c>
      <c r="H34" s="14" t="s">
        <v>23</v>
      </c>
      <c r="I34" s="14" t="s">
        <v>24</v>
      </c>
      <c r="J34" s="14">
        <v>11</v>
      </c>
    </row>
    <row r="35" spans="2:10" ht="14" x14ac:dyDescent="0.25">
      <c r="B35" s="9">
        <v>31</v>
      </c>
      <c r="C35" s="10">
        <v>44340</v>
      </c>
      <c r="D35" s="11">
        <v>0.3125</v>
      </c>
      <c r="E35" s="39">
        <v>1.89</v>
      </c>
      <c r="F35" s="39">
        <v>15.08</v>
      </c>
      <c r="G35" s="40">
        <v>15</v>
      </c>
      <c r="H35" s="14" t="s">
        <v>23</v>
      </c>
      <c r="I35" s="14" t="s">
        <v>24</v>
      </c>
      <c r="J35" s="14">
        <v>11</v>
      </c>
    </row>
    <row r="36" spans="2:10" ht="14" x14ac:dyDescent="0.25">
      <c r="B36" s="9">
        <v>32</v>
      </c>
      <c r="C36" s="10">
        <v>44340</v>
      </c>
      <c r="D36" s="11">
        <v>0.52083333333333337</v>
      </c>
      <c r="E36" s="39">
        <v>2.09</v>
      </c>
      <c r="F36" s="39">
        <v>15</v>
      </c>
      <c r="G36" s="40">
        <v>14</v>
      </c>
      <c r="H36" s="14" t="s">
        <v>23</v>
      </c>
      <c r="I36" s="14" t="s">
        <v>24</v>
      </c>
      <c r="J36" s="14">
        <v>11</v>
      </c>
    </row>
    <row r="37" spans="2:10" ht="14" x14ac:dyDescent="0.25">
      <c r="B37" s="9">
        <v>33</v>
      </c>
      <c r="C37" s="10">
        <v>44340</v>
      </c>
      <c r="D37" s="11">
        <v>0.97916666666666663</v>
      </c>
      <c r="E37" s="39">
        <v>2.0499999999999998</v>
      </c>
      <c r="F37" s="39">
        <v>15.5</v>
      </c>
      <c r="G37" s="40">
        <v>14</v>
      </c>
      <c r="H37" s="14" t="s">
        <v>23</v>
      </c>
      <c r="I37" s="14" t="s">
        <v>24</v>
      </c>
      <c r="J37" s="14">
        <v>11</v>
      </c>
    </row>
    <row r="38" spans="2:10" ht="14" x14ac:dyDescent="0.25">
      <c r="B38" s="9">
        <v>34</v>
      </c>
      <c r="C38" s="10">
        <v>44341</v>
      </c>
      <c r="D38" s="11">
        <v>0.3125</v>
      </c>
      <c r="E38" s="40">
        <v>1.87</v>
      </c>
      <c r="F38" s="40">
        <v>15.1</v>
      </c>
      <c r="G38" s="40">
        <v>16</v>
      </c>
      <c r="H38" s="14" t="s">
        <v>23</v>
      </c>
      <c r="I38" s="14" t="s">
        <v>24</v>
      </c>
      <c r="J38" s="14">
        <v>11</v>
      </c>
    </row>
    <row r="39" spans="2:10" ht="14" x14ac:dyDescent="0.25">
      <c r="B39" s="9">
        <v>35</v>
      </c>
      <c r="C39" s="10">
        <v>44341</v>
      </c>
      <c r="D39" s="11">
        <v>0.52083333333333337</v>
      </c>
      <c r="E39" s="40">
        <v>1.97</v>
      </c>
      <c r="F39" s="40">
        <v>15.4</v>
      </c>
      <c r="G39" s="40">
        <v>16</v>
      </c>
      <c r="H39" s="14" t="s">
        <v>23</v>
      </c>
      <c r="I39" s="14" t="s">
        <v>24</v>
      </c>
      <c r="J39" s="14">
        <v>11</v>
      </c>
    </row>
    <row r="40" spans="2:10" ht="14" x14ac:dyDescent="0.25">
      <c r="B40" s="9">
        <v>36</v>
      </c>
      <c r="C40" s="10">
        <v>44341</v>
      </c>
      <c r="D40" s="11">
        <v>0.72916666666666663</v>
      </c>
      <c r="E40" s="40">
        <v>1.97</v>
      </c>
      <c r="F40" s="40">
        <v>16.399999999999999</v>
      </c>
      <c r="G40" s="40">
        <v>17</v>
      </c>
      <c r="H40" s="14" t="s">
        <v>23</v>
      </c>
      <c r="I40" s="14" t="s">
        <v>24</v>
      </c>
      <c r="J40" s="14">
        <v>11</v>
      </c>
    </row>
    <row r="41" spans="2:10" ht="14" x14ac:dyDescent="0.25">
      <c r="B41" s="9">
        <v>37</v>
      </c>
      <c r="C41" s="10">
        <v>44341</v>
      </c>
      <c r="D41" s="11">
        <v>0.97916666666666663</v>
      </c>
      <c r="E41" s="40">
        <v>2.06</v>
      </c>
      <c r="F41" s="40">
        <v>15.9</v>
      </c>
      <c r="G41" s="40">
        <v>17</v>
      </c>
      <c r="H41" s="14" t="s">
        <v>23</v>
      </c>
      <c r="I41" s="14" t="s">
        <v>24</v>
      </c>
      <c r="J41" s="14">
        <v>11</v>
      </c>
    </row>
    <row r="42" spans="2:10" ht="14" x14ac:dyDescent="0.25">
      <c r="B42" s="9">
        <v>38</v>
      </c>
      <c r="C42" s="10">
        <v>44342</v>
      </c>
      <c r="D42" s="11">
        <v>0.3125</v>
      </c>
      <c r="E42" s="40">
        <v>2.1800000000000002</v>
      </c>
      <c r="F42" s="40">
        <v>15.8</v>
      </c>
      <c r="G42" s="40">
        <v>16</v>
      </c>
      <c r="H42" s="14" t="s">
        <v>23</v>
      </c>
      <c r="I42" s="14" t="s">
        <v>24</v>
      </c>
      <c r="J42" s="14">
        <v>11</v>
      </c>
    </row>
    <row r="43" spans="2:10" ht="14" x14ac:dyDescent="0.25">
      <c r="B43" s="9">
        <v>39</v>
      </c>
      <c r="C43" s="10">
        <v>44342</v>
      </c>
      <c r="D43" s="11">
        <v>0.52083333333333337</v>
      </c>
      <c r="E43" s="40">
        <v>2.02</v>
      </c>
      <c r="F43" s="40">
        <v>16.100000000000001</v>
      </c>
      <c r="G43" s="40">
        <v>16</v>
      </c>
      <c r="H43" s="14" t="s">
        <v>23</v>
      </c>
      <c r="I43" s="14" t="s">
        <v>24</v>
      </c>
      <c r="J43" s="14">
        <v>11</v>
      </c>
    </row>
    <row r="44" spans="2:10" ht="14" x14ac:dyDescent="0.25">
      <c r="B44" s="9">
        <v>40</v>
      </c>
      <c r="C44" s="10">
        <v>44342</v>
      </c>
      <c r="D44" s="11">
        <v>0.72916666666666663</v>
      </c>
      <c r="E44" s="40">
        <v>2</v>
      </c>
      <c r="F44" s="40">
        <v>14.9</v>
      </c>
      <c r="G44" s="40">
        <v>18</v>
      </c>
      <c r="H44" s="14" t="s">
        <v>23</v>
      </c>
      <c r="I44" s="14" t="s">
        <v>24</v>
      </c>
      <c r="J44" s="14">
        <v>11</v>
      </c>
    </row>
    <row r="45" spans="2:10" ht="14" x14ac:dyDescent="0.25">
      <c r="B45" s="9">
        <v>41</v>
      </c>
      <c r="C45" s="10">
        <v>44342</v>
      </c>
      <c r="D45" s="11">
        <v>0.97916666666666663</v>
      </c>
      <c r="E45" s="40">
        <v>2.14</v>
      </c>
      <c r="F45" s="40">
        <v>15.1</v>
      </c>
      <c r="G45" s="40">
        <v>15</v>
      </c>
      <c r="H45" s="14" t="s">
        <v>23</v>
      </c>
      <c r="I45" s="14" t="s">
        <v>24</v>
      </c>
      <c r="J45" s="14">
        <v>11</v>
      </c>
    </row>
    <row r="46" spans="2:10" ht="14" x14ac:dyDescent="0.25">
      <c r="B46" s="9">
        <v>42</v>
      </c>
      <c r="C46" s="42">
        <v>44337</v>
      </c>
      <c r="D46" s="11">
        <v>0.3125</v>
      </c>
      <c r="E46" s="43">
        <v>4.4400000000000004</v>
      </c>
      <c r="F46" s="43">
        <v>15.2</v>
      </c>
      <c r="G46" s="43">
        <v>7</v>
      </c>
      <c r="H46" s="14" t="s">
        <v>22</v>
      </c>
      <c r="I46" s="44" t="s">
        <v>17</v>
      </c>
      <c r="J46" s="44">
        <v>15</v>
      </c>
    </row>
    <row r="47" spans="2:10" ht="14" x14ac:dyDescent="0.25">
      <c r="B47" s="9">
        <v>43</v>
      </c>
      <c r="C47" s="42">
        <v>44337</v>
      </c>
      <c r="D47" s="11">
        <v>0.97916666666666663</v>
      </c>
      <c r="E47" s="43">
        <v>4.5199999999999996</v>
      </c>
      <c r="F47" s="43">
        <v>15.3</v>
      </c>
      <c r="G47" s="45">
        <v>4</v>
      </c>
      <c r="H47" s="14" t="s">
        <v>22</v>
      </c>
      <c r="I47" s="44" t="s">
        <v>17</v>
      </c>
      <c r="J47" s="44">
        <v>15</v>
      </c>
    </row>
    <row r="48" spans="2:10" ht="14" x14ac:dyDescent="0.25">
      <c r="B48" s="9">
        <v>44</v>
      </c>
      <c r="C48" s="42">
        <v>44338</v>
      </c>
      <c r="D48" s="11">
        <v>0.3125</v>
      </c>
      <c r="E48" s="45">
        <v>5.0999999999999996</v>
      </c>
      <c r="F48" s="45">
        <v>15.4</v>
      </c>
      <c r="G48" s="43">
        <v>9</v>
      </c>
      <c r="H48" s="14" t="s">
        <v>22</v>
      </c>
      <c r="I48" s="44" t="s">
        <v>17</v>
      </c>
      <c r="J48" s="44">
        <v>15</v>
      </c>
    </row>
    <row r="49" spans="2:10" ht="14" x14ac:dyDescent="0.25">
      <c r="B49" s="9">
        <v>45</v>
      </c>
      <c r="C49" s="42">
        <v>44338</v>
      </c>
      <c r="D49" s="11">
        <v>0.72916666666666663</v>
      </c>
      <c r="E49" s="45">
        <v>4.82</v>
      </c>
      <c r="F49" s="45">
        <v>15.3</v>
      </c>
      <c r="G49" s="43">
        <v>10</v>
      </c>
      <c r="H49" s="14" t="s">
        <v>22</v>
      </c>
      <c r="I49" s="44" t="s">
        <v>17</v>
      </c>
      <c r="J49" s="44">
        <v>15</v>
      </c>
    </row>
    <row r="50" spans="2:10" ht="14" x14ac:dyDescent="0.25">
      <c r="B50" s="9">
        <v>46</v>
      </c>
      <c r="C50" s="42">
        <v>44338</v>
      </c>
      <c r="D50" s="11">
        <v>0.97916666666666663</v>
      </c>
      <c r="E50" s="43">
        <v>4.0999999999999996</v>
      </c>
      <c r="F50" s="43">
        <v>14.9</v>
      </c>
      <c r="G50" s="45">
        <v>6</v>
      </c>
      <c r="H50" s="14" t="s">
        <v>22</v>
      </c>
      <c r="I50" s="44" t="s">
        <v>17</v>
      </c>
      <c r="J50" s="44">
        <v>15</v>
      </c>
    </row>
    <row r="51" spans="2:10" ht="14" x14ac:dyDescent="0.25">
      <c r="B51" s="9">
        <v>47</v>
      </c>
      <c r="C51" s="42">
        <v>44339</v>
      </c>
      <c r="D51" s="11">
        <v>0.3125</v>
      </c>
      <c r="E51" s="43">
        <v>2.1</v>
      </c>
      <c r="F51" s="43">
        <v>14.7</v>
      </c>
      <c r="G51" s="43">
        <v>4</v>
      </c>
      <c r="H51" s="14" t="s">
        <v>22</v>
      </c>
      <c r="I51" s="44" t="s">
        <v>17</v>
      </c>
      <c r="J51" s="44">
        <v>15</v>
      </c>
    </row>
    <row r="52" spans="2:10" ht="14" x14ac:dyDescent="0.25">
      <c r="B52" s="9">
        <v>48</v>
      </c>
      <c r="C52" s="42">
        <v>44339</v>
      </c>
      <c r="D52" s="11">
        <v>0.72916666666666663</v>
      </c>
      <c r="E52" s="43">
        <v>5.21</v>
      </c>
      <c r="F52" s="43">
        <v>15.2</v>
      </c>
      <c r="G52" s="43">
        <v>19</v>
      </c>
      <c r="H52" s="14" t="s">
        <v>22</v>
      </c>
      <c r="I52" s="44" t="s">
        <v>17</v>
      </c>
      <c r="J52" s="44">
        <v>15</v>
      </c>
    </row>
    <row r="53" spans="2:10" ht="14" x14ac:dyDescent="0.25">
      <c r="B53" s="9">
        <v>49</v>
      </c>
      <c r="C53" s="42">
        <v>44339</v>
      </c>
      <c r="D53" s="11">
        <v>0.97916666666666663</v>
      </c>
      <c r="E53" s="43">
        <v>4.75</v>
      </c>
      <c r="F53" s="43">
        <v>15.4</v>
      </c>
      <c r="G53" s="43">
        <v>19</v>
      </c>
      <c r="H53" s="14" t="s">
        <v>22</v>
      </c>
      <c r="I53" s="44" t="s">
        <v>17</v>
      </c>
      <c r="J53" s="44">
        <v>15</v>
      </c>
    </row>
    <row r="54" spans="2:10" ht="14" x14ac:dyDescent="0.25">
      <c r="B54" s="9">
        <v>50</v>
      </c>
      <c r="C54" s="42">
        <v>44340</v>
      </c>
      <c r="D54" s="11">
        <v>0.3125</v>
      </c>
      <c r="E54" s="43">
        <v>5.2</v>
      </c>
      <c r="F54" s="43">
        <v>15.4</v>
      </c>
      <c r="G54" s="43">
        <v>19</v>
      </c>
      <c r="H54" s="14" t="s">
        <v>22</v>
      </c>
      <c r="I54" s="44" t="s">
        <v>17</v>
      </c>
      <c r="J54" s="44">
        <v>15</v>
      </c>
    </row>
    <row r="55" spans="2:10" ht="14" x14ac:dyDescent="0.25">
      <c r="B55" s="9">
        <v>51</v>
      </c>
      <c r="C55" s="42">
        <v>44340</v>
      </c>
      <c r="D55" s="11">
        <v>0.97916666666666663</v>
      </c>
      <c r="E55" s="43">
        <v>4.01</v>
      </c>
      <c r="F55" s="43">
        <v>14.9</v>
      </c>
      <c r="G55" s="43">
        <v>10</v>
      </c>
      <c r="H55" s="14" t="s">
        <v>22</v>
      </c>
      <c r="I55" s="44" t="s">
        <v>17</v>
      </c>
      <c r="J55" s="44">
        <v>15</v>
      </c>
    </row>
    <row r="56" spans="2:10" ht="14" x14ac:dyDescent="0.25">
      <c r="B56" s="9">
        <v>52</v>
      </c>
      <c r="C56" s="42">
        <v>44341</v>
      </c>
      <c r="D56" s="11">
        <v>0.3125</v>
      </c>
      <c r="E56" s="43">
        <v>5.03</v>
      </c>
      <c r="F56" s="43">
        <v>15.4</v>
      </c>
      <c r="G56" s="43">
        <v>17</v>
      </c>
      <c r="H56" s="14" t="s">
        <v>22</v>
      </c>
      <c r="I56" s="44" t="s">
        <v>17</v>
      </c>
      <c r="J56" s="44">
        <v>15</v>
      </c>
    </row>
    <row r="57" spans="2:10" ht="14" x14ac:dyDescent="0.25">
      <c r="B57" s="9">
        <v>53</v>
      </c>
      <c r="C57" s="42">
        <v>44341</v>
      </c>
      <c r="D57" s="11">
        <v>0.52083333333333337</v>
      </c>
      <c r="E57" s="43">
        <v>4.9400000000000004</v>
      </c>
      <c r="F57" s="43">
        <v>16</v>
      </c>
      <c r="G57" s="43">
        <v>17</v>
      </c>
      <c r="H57" s="14" t="s">
        <v>22</v>
      </c>
      <c r="I57" s="44" t="s">
        <v>17</v>
      </c>
      <c r="J57" s="44">
        <v>15</v>
      </c>
    </row>
    <row r="58" spans="2:10" ht="14" x14ac:dyDescent="0.25">
      <c r="B58" s="9">
        <v>54</v>
      </c>
      <c r="C58" s="42">
        <v>44341</v>
      </c>
      <c r="D58" s="11">
        <v>0.72916666666666663</v>
      </c>
      <c r="E58" s="43">
        <v>5.13</v>
      </c>
      <c r="F58" s="43">
        <v>15.5</v>
      </c>
      <c r="G58" s="43">
        <v>16</v>
      </c>
      <c r="H58" s="14" t="s">
        <v>22</v>
      </c>
      <c r="I58" s="44" t="s">
        <v>17</v>
      </c>
      <c r="J58" s="44">
        <v>15</v>
      </c>
    </row>
    <row r="59" spans="2:10" ht="14" x14ac:dyDescent="0.25">
      <c r="B59" s="9">
        <v>55</v>
      </c>
      <c r="C59" s="42">
        <v>44341</v>
      </c>
      <c r="D59" s="11">
        <v>0.97916666666666663</v>
      </c>
      <c r="E59" s="43">
        <v>5.08</v>
      </c>
      <c r="F59" s="43">
        <v>15.5</v>
      </c>
      <c r="G59" s="43">
        <v>16</v>
      </c>
      <c r="H59" s="14" t="s">
        <v>22</v>
      </c>
      <c r="I59" s="44" t="s">
        <v>17</v>
      </c>
      <c r="J59" s="44">
        <v>15</v>
      </c>
    </row>
    <row r="60" spans="2:10" ht="14" x14ac:dyDescent="0.25">
      <c r="B60" s="9">
        <v>56</v>
      </c>
      <c r="C60" s="42">
        <v>44342</v>
      </c>
      <c r="D60" s="11">
        <v>0.3125</v>
      </c>
      <c r="E60" s="43">
        <v>3.56</v>
      </c>
      <c r="F60" s="43">
        <v>15.4</v>
      </c>
      <c r="G60" s="43">
        <v>17</v>
      </c>
      <c r="H60" s="14" t="s">
        <v>22</v>
      </c>
      <c r="I60" s="44" t="s">
        <v>17</v>
      </c>
      <c r="J60" s="44">
        <v>15</v>
      </c>
    </row>
    <row r="61" spans="2:10" ht="14" x14ac:dyDescent="0.25">
      <c r="B61" s="9">
        <v>57</v>
      </c>
      <c r="C61" s="42">
        <v>44342</v>
      </c>
      <c r="D61" s="11">
        <v>0.52083333333333337</v>
      </c>
      <c r="E61" s="43">
        <v>4.9000000000000004</v>
      </c>
      <c r="F61" s="43">
        <v>15.4</v>
      </c>
      <c r="G61" s="43">
        <v>24</v>
      </c>
      <c r="H61" s="14" t="s">
        <v>22</v>
      </c>
      <c r="I61" s="44" t="s">
        <v>17</v>
      </c>
      <c r="J61" s="44">
        <v>15</v>
      </c>
    </row>
    <row r="62" spans="2:10" ht="14" x14ac:dyDescent="0.25">
      <c r="B62" s="9">
        <v>58</v>
      </c>
      <c r="C62" s="42">
        <v>44343</v>
      </c>
      <c r="D62" s="46">
        <v>0.59513888888888888</v>
      </c>
      <c r="E62" s="47">
        <v>5</v>
      </c>
      <c r="F62" s="47">
        <v>15.3</v>
      </c>
      <c r="G62" s="47">
        <v>18</v>
      </c>
      <c r="H62" s="14" t="s">
        <v>22</v>
      </c>
      <c r="I62" s="44" t="s">
        <v>17</v>
      </c>
      <c r="J62" s="44">
        <v>15</v>
      </c>
    </row>
    <row r="63" spans="2:10" ht="14" x14ac:dyDescent="0.25">
      <c r="B63" s="9">
        <v>59</v>
      </c>
      <c r="C63" s="42">
        <v>44344</v>
      </c>
      <c r="D63" s="46">
        <v>0.62863425925925931</v>
      </c>
      <c r="E63" s="47">
        <v>4.82</v>
      </c>
      <c r="F63" s="47">
        <v>14.9</v>
      </c>
      <c r="G63" s="47">
        <v>17</v>
      </c>
      <c r="H63" s="14" t="s">
        <v>22</v>
      </c>
      <c r="I63" s="44" t="s">
        <v>17</v>
      </c>
      <c r="J63" s="44">
        <v>15</v>
      </c>
    </row>
    <row r="64" spans="2:10" ht="14" x14ac:dyDescent="0.25">
      <c r="B64" s="9">
        <v>60</v>
      </c>
      <c r="C64" s="42">
        <v>44345</v>
      </c>
      <c r="D64" s="46">
        <v>0.89375000000000004</v>
      </c>
      <c r="E64" s="47">
        <v>4.6100000000000003</v>
      </c>
      <c r="F64" s="47">
        <v>14.6</v>
      </c>
      <c r="G64" s="47">
        <v>18</v>
      </c>
      <c r="H64" s="14" t="s">
        <v>22</v>
      </c>
      <c r="I64" s="44" t="s">
        <v>17</v>
      </c>
      <c r="J64" s="44">
        <v>15</v>
      </c>
    </row>
    <row r="65" spans="2:10" ht="14" x14ac:dyDescent="0.25">
      <c r="B65" s="9">
        <v>61</v>
      </c>
      <c r="C65" s="48">
        <v>44338</v>
      </c>
      <c r="D65" s="49">
        <v>0.33333333333333331</v>
      </c>
      <c r="E65" s="50">
        <v>10.199999999999999</v>
      </c>
      <c r="F65" s="50">
        <v>35.200000000000003</v>
      </c>
      <c r="G65" s="50">
        <v>32</v>
      </c>
      <c r="H65" s="14" t="s">
        <v>25</v>
      </c>
      <c r="I65" s="14" t="s">
        <v>26</v>
      </c>
      <c r="J65" s="51">
        <v>40</v>
      </c>
    </row>
    <row r="66" spans="2:10" ht="14" x14ac:dyDescent="0.25">
      <c r="B66" s="9">
        <v>62</v>
      </c>
      <c r="C66" s="48">
        <v>44338</v>
      </c>
      <c r="D66" s="52">
        <v>0.58333333333333337</v>
      </c>
      <c r="E66" s="53">
        <v>7.4</v>
      </c>
      <c r="F66" s="53">
        <v>15.4</v>
      </c>
      <c r="G66" s="53">
        <v>154</v>
      </c>
      <c r="H66" s="14" t="s">
        <v>25</v>
      </c>
      <c r="I66" s="14" t="s">
        <v>26</v>
      </c>
      <c r="J66" s="51">
        <v>40</v>
      </c>
    </row>
    <row r="67" spans="2:10" ht="14" x14ac:dyDescent="0.25">
      <c r="B67" s="9">
        <v>63</v>
      </c>
      <c r="C67" s="48">
        <v>44338</v>
      </c>
      <c r="D67" s="52">
        <v>0.66666666666666663</v>
      </c>
      <c r="E67" s="53">
        <v>8.4</v>
      </c>
      <c r="F67" s="53">
        <v>24.6</v>
      </c>
      <c r="G67" s="53">
        <v>54</v>
      </c>
      <c r="H67" s="14" t="s">
        <v>25</v>
      </c>
      <c r="I67" s="14" t="s">
        <v>26</v>
      </c>
      <c r="J67" s="51">
        <v>40</v>
      </c>
    </row>
    <row r="68" spans="2:10" ht="14" x14ac:dyDescent="0.25">
      <c r="B68" s="9">
        <v>64</v>
      </c>
      <c r="C68" s="48">
        <v>44338</v>
      </c>
      <c r="D68" s="52">
        <v>0.75</v>
      </c>
      <c r="E68" s="53">
        <v>9.85</v>
      </c>
      <c r="F68" s="53">
        <v>37.4</v>
      </c>
      <c r="G68" s="53">
        <v>40</v>
      </c>
      <c r="H68" s="14" t="s">
        <v>25</v>
      </c>
      <c r="I68" s="14" t="s">
        <v>26</v>
      </c>
      <c r="J68" s="51">
        <v>40</v>
      </c>
    </row>
    <row r="69" spans="2:10" ht="14" x14ac:dyDescent="0.25">
      <c r="B69" s="9">
        <v>65</v>
      </c>
      <c r="C69" s="48">
        <v>44338</v>
      </c>
      <c r="D69" s="52">
        <v>0.91666666666666663</v>
      </c>
      <c r="E69" s="53">
        <v>11.2</v>
      </c>
      <c r="F69" s="53">
        <v>38.04</v>
      </c>
      <c r="G69" s="53">
        <v>35</v>
      </c>
      <c r="H69" s="14" t="s">
        <v>25</v>
      </c>
      <c r="I69" s="14" t="s">
        <v>26</v>
      </c>
      <c r="J69" s="51">
        <v>40</v>
      </c>
    </row>
    <row r="70" spans="2:10" ht="14" x14ac:dyDescent="0.25">
      <c r="B70" s="9">
        <v>66</v>
      </c>
      <c r="C70" s="48">
        <v>44338</v>
      </c>
      <c r="D70" s="49">
        <v>0</v>
      </c>
      <c r="E70" s="50">
        <v>10.65</v>
      </c>
      <c r="F70" s="50">
        <v>37.799999999999997</v>
      </c>
      <c r="G70" s="50">
        <v>30.4</v>
      </c>
      <c r="H70" s="14" t="s">
        <v>25</v>
      </c>
      <c r="I70" s="14" t="s">
        <v>26</v>
      </c>
      <c r="J70" s="51">
        <v>40</v>
      </c>
    </row>
    <row r="71" spans="2:10" ht="14" x14ac:dyDescent="0.25">
      <c r="B71" s="9">
        <v>67</v>
      </c>
      <c r="C71" s="48">
        <v>44339</v>
      </c>
      <c r="D71" s="49">
        <v>0.33333333333333331</v>
      </c>
      <c r="E71" s="50">
        <v>7.42</v>
      </c>
      <c r="F71" s="50">
        <v>27.04</v>
      </c>
      <c r="G71" s="50">
        <v>38</v>
      </c>
      <c r="H71" s="14" t="s">
        <v>25</v>
      </c>
      <c r="I71" s="14" t="s">
        <v>26</v>
      </c>
      <c r="J71" s="51">
        <v>40</v>
      </c>
    </row>
    <row r="72" spans="2:10" ht="14" x14ac:dyDescent="0.25">
      <c r="B72" s="9">
        <v>68</v>
      </c>
      <c r="C72" s="48">
        <v>44339</v>
      </c>
      <c r="D72" s="52">
        <v>0.5</v>
      </c>
      <c r="E72" s="50">
        <v>8.76</v>
      </c>
      <c r="F72" s="50">
        <v>32.4</v>
      </c>
      <c r="G72" s="50">
        <v>34</v>
      </c>
      <c r="H72" s="14" t="s">
        <v>25</v>
      </c>
      <c r="I72" s="14" t="s">
        <v>26</v>
      </c>
      <c r="J72" s="51">
        <v>40</v>
      </c>
    </row>
    <row r="73" spans="2:10" ht="14" x14ac:dyDescent="0.25">
      <c r="B73" s="9">
        <v>69</v>
      </c>
      <c r="C73" s="48">
        <v>44339</v>
      </c>
      <c r="D73" s="52">
        <v>0.58333333333333337</v>
      </c>
      <c r="E73" s="54">
        <f t="shared" ref="E73:G73" si="20">AVERAGE(E75:E77)</f>
        <v>9.6733333333333338</v>
      </c>
      <c r="F73" s="54">
        <f t="shared" si="20"/>
        <v>32.576666666666661</v>
      </c>
      <c r="G73" s="55">
        <f t="shared" si="20"/>
        <v>40.666666666666664</v>
      </c>
      <c r="H73" s="14" t="s">
        <v>25</v>
      </c>
      <c r="I73" s="14" t="s">
        <v>26</v>
      </c>
      <c r="J73" s="51">
        <v>40</v>
      </c>
    </row>
    <row r="74" spans="2:10" ht="14" x14ac:dyDescent="0.25">
      <c r="B74" s="9">
        <v>70</v>
      </c>
      <c r="C74" s="48">
        <v>44339</v>
      </c>
      <c r="D74" s="52">
        <v>0.66666666666666663</v>
      </c>
      <c r="E74" s="56">
        <f t="shared" ref="E74:G74" si="21">AVERAGE(E71:E72)</f>
        <v>8.09</v>
      </c>
      <c r="F74" s="56">
        <f t="shared" si="21"/>
        <v>29.72</v>
      </c>
      <c r="G74" s="56">
        <f t="shared" si="21"/>
        <v>36</v>
      </c>
      <c r="H74" s="14" t="s">
        <v>25</v>
      </c>
      <c r="I74" s="14" t="s">
        <v>26</v>
      </c>
      <c r="J74" s="51">
        <v>40</v>
      </c>
    </row>
    <row r="75" spans="2:10" ht="14" x14ac:dyDescent="0.25">
      <c r="B75" s="9">
        <v>71</v>
      </c>
      <c r="C75" s="48">
        <v>44339</v>
      </c>
      <c r="D75" s="52">
        <v>0.75</v>
      </c>
      <c r="E75" s="50">
        <v>6.4</v>
      </c>
      <c r="F75" s="50">
        <v>22.84</v>
      </c>
      <c r="G75" s="50">
        <v>45</v>
      </c>
      <c r="H75" s="14" t="s">
        <v>25</v>
      </c>
      <c r="I75" s="14" t="s">
        <v>26</v>
      </c>
      <c r="J75" s="51">
        <v>40</v>
      </c>
    </row>
    <row r="76" spans="2:10" ht="14" x14ac:dyDescent="0.25">
      <c r="B76" s="9">
        <v>72</v>
      </c>
      <c r="C76" s="48">
        <v>44339</v>
      </c>
      <c r="D76" s="52">
        <v>0.91666666666666663</v>
      </c>
      <c r="E76" s="50">
        <v>11.8</v>
      </c>
      <c r="F76" s="50">
        <v>38.82</v>
      </c>
      <c r="G76" s="50">
        <v>36</v>
      </c>
      <c r="H76" s="14" t="s">
        <v>25</v>
      </c>
      <c r="I76" s="14" t="s">
        <v>26</v>
      </c>
      <c r="J76" s="51">
        <v>40</v>
      </c>
    </row>
    <row r="77" spans="2:10" ht="14" x14ac:dyDescent="0.25">
      <c r="B77" s="9">
        <v>73</v>
      </c>
      <c r="C77" s="48">
        <v>44339</v>
      </c>
      <c r="D77" s="49">
        <v>0</v>
      </c>
      <c r="E77" s="50">
        <v>10.82</v>
      </c>
      <c r="F77" s="50">
        <v>36.07</v>
      </c>
      <c r="G77" s="50">
        <v>41</v>
      </c>
      <c r="H77" s="14" t="s">
        <v>25</v>
      </c>
      <c r="I77" s="14" t="s">
        <v>26</v>
      </c>
      <c r="J77" s="51">
        <v>40</v>
      </c>
    </row>
    <row r="78" spans="2:10" ht="14" x14ac:dyDescent="0.25">
      <c r="B78" s="9">
        <v>74</v>
      </c>
      <c r="C78" s="48">
        <v>44336</v>
      </c>
      <c r="D78" s="52">
        <v>0.66666666666666663</v>
      </c>
      <c r="E78" s="53">
        <v>7.08</v>
      </c>
      <c r="F78" s="53">
        <v>14.2</v>
      </c>
      <c r="G78" s="53">
        <v>23</v>
      </c>
      <c r="H78" s="51" t="s">
        <v>27</v>
      </c>
      <c r="I78" s="51" t="s">
        <v>28</v>
      </c>
      <c r="J78" s="51">
        <v>15</v>
      </c>
    </row>
    <row r="79" spans="2:10" ht="14" x14ac:dyDescent="0.25">
      <c r="B79" s="9">
        <v>75</v>
      </c>
      <c r="C79" s="48">
        <v>44336</v>
      </c>
      <c r="D79" s="52">
        <v>0.70833333333333337</v>
      </c>
      <c r="E79" s="50">
        <v>7.16</v>
      </c>
      <c r="F79" s="50">
        <v>14.76</v>
      </c>
      <c r="G79" s="50">
        <v>19</v>
      </c>
      <c r="H79" s="51" t="s">
        <v>27</v>
      </c>
      <c r="I79" s="51" t="s">
        <v>28</v>
      </c>
      <c r="J79" s="51">
        <v>15</v>
      </c>
    </row>
    <row r="80" spans="2:10" ht="14" x14ac:dyDescent="0.25">
      <c r="B80" s="9">
        <v>76</v>
      </c>
      <c r="C80" s="48">
        <v>44336</v>
      </c>
      <c r="D80" s="52">
        <v>0.75</v>
      </c>
      <c r="E80" s="50">
        <v>7.06</v>
      </c>
      <c r="F80" s="50">
        <v>14.85</v>
      </c>
      <c r="G80" s="50">
        <v>23</v>
      </c>
      <c r="H80" s="51" t="s">
        <v>27</v>
      </c>
      <c r="I80" s="51" t="s">
        <v>28</v>
      </c>
      <c r="J80" s="51">
        <v>15</v>
      </c>
    </row>
    <row r="81" spans="2:10" ht="14" x14ac:dyDescent="0.25">
      <c r="B81" s="9">
        <v>77</v>
      </c>
      <c r="C81" s="48">
        <v>44336</v>
      </c>
      <c r="D81" s="52">
        <v>0.79166666666666663</v>
      </c>
      <c r="E81" s="50">
        <v>7.01</v>
      </c>
      <c r="F81" s="50">
        <v>14.83</v>
      </c>
      <c r="G81" s="50">
        <v>20</v>
      </c>
      <c r="H81" s="51" t="s">
        <v>27</v>
      </c>
      <c r="I81" s="51" t="s">
        <v>28</v>
      </c>
      <c r="J81" s="51">
        <v>15</v>
      </c>
    </row>
    <row r="82" spans="2:10" ht="14" x14ac:dyDescent="0.25">
      <c r="B82" s="9">
        <v>78</v>
      </c>
      <c r="C82" s="48">
        <v>44337</v>
      </c>
      <c r="D82" s="52">
        <v>0.66666666666666663</v>
      </c>
      <c r="E82" s="53">
        <v>7.19</v>
      </c>
      <c r="F82" s="53">
        <v>9.08</v>
      </c>
      <c r="G82" s="53">
        <v>19</v>
      </c>
      <c r="H82" s="51" t="s">
        <v>27</v>
      </c>
      <c r="I82" s="51" t="s">
        <v>28</v>
      </c>
      <c r="J82" s="51">
        <v>15</v>
      </c>
    </row>
    <row r="83" spans="2:10" ht="14" x14ac:dyDescent="0.25">
      <c r="B83" s="9">
        <v>79</v>
      </c>
      <c r="C83" s="48">
        <v>44337</v>
      </c>
      <c r="D83" s="52">
        <v>0.70833333333333337</v>
      </c>
      <c r="E83" s="50">
        <v>7.05</v>
      </c>
      <c r="F83" s="50">
        <v>14.1</v>
      </c>
      <c r="G83" s="50">
        <v>18</v>
      </c>
      <c r="H83" s="51" t="s">
        <v>27</v>
      </c>
      <c r="I83" s="51" t="s">
        <v>28</v>
      </c>
      <c r="J83" s="51">
        <v>15</v>
      </c>
    </row>
    <row r="84" spans="2:10" ht="14" x14ac:dyDescent="0.25">
      <c r="B84" s="9">
        <v>80</v>
      </c>
      <c r="C84" s="48">
        <v>44337</v>
      </c>
      <c r="D84" s="52">
        <v>0.75</v>
      </c>
      <c r="E84" s="50">
        <v>7.04</v>
      </c>
      <c r="F84" s="50">
        <v>14.45</v>
      </c>
      <c r="G84" s="50">
        <v>21</v>
      </c>
      <c r="H84" s="51" t="s">
        <v>27</v>
      </c>
      <c r="I84" s="51" t="s">
        <v>28</v>
      </c>
      <c r="J84" s="51">
        <v>15</v>
      </c>
    </row>
    <row r="85" spans="2:10" ht="14" x14ac:dyDescent="0.25">
      <c r="B85" s="9">
        <v>81</v>
      </c>
      <c r="C85" s="48">
        <v>44337</v>
      </c>
      <c r="D85" s="52">
        <v>0.79166666666666663</v>
      </c>
      <c r="E85" s="50">
        <v>7.09</v>
      </c>
      <c r="F85" s="50">
        <v>13.45</v>
      </c>
      <c r="G85" s="50">
        <v>20</v>
      </c>
      <c r="H85" s="51" t="s">
        <v>27</v>
      </c>
      <c r="I85" s="51" t="s">
        <v>28</v>
      </c>
      <c r="J85" s="51">
        <v>15</v>
      </c>
    </row>
    <row r="86" spans="2:10" ht="14" x14ac:dyDescent="0.25">
      <c r="B86" s="9">
        <v>82</v>
      </c>
      <c r="C86" s="48">
        <v>44338</v>
      </c>
      <c r="D86" s="52">
        <v>0.66666666666666663</v>
      </c>
      <c r="E86" s="53">
        <v>7.08</v>
      </c>
      <c r="F86" s="53">
        <v>13.18</v>
      </c>
      <c r="G86" s="53">
        <v>19</v>
      </c>
      <c r="H86" s="51" t="s">
        <v>27</v>
      </c>
      <c r="I86" s="51" t="s">
        <v>28</v>
      </c>
      <c r="J86" s="51">
        <v>15</v>
      </c>
    </row>
    <row r="87" spans="2:10" ht="14" x14ac:dyDescent="0.25">
      <c r="B87" s="9">
        <v>83</v>
      </c>
      <c r="C87" s="48">
        <v>44338</v>
      </c>
      <c r="D87" s="52">
        <v>0.70833333333333337</v>
      </c>
      <c r="E87" s="50">
        <v>7.17</v>
      </c>
      <c r="F87" s="50">
        <v>14.82</v>
      </c>
      <c r="G87" s="50">
        <v>19</v>
      </c>
      <c r="H87" s="51" t="s">
        <v>27</v>
      </c>
      <c r="I87" s="51" t="s">
        <v>28</v>
      </c>
      <c r="J87" s="51">
        <v>15</v>
      </c>
    </row>
    <row r="88" spans="2:10" ht="14" x14ac:dyDescent="0.25">
      <c r="B88" s="9">
        <v>84</v>
      </c>
      <c r="C88" s="48">
        <v>44338</v>
      </c>
      <c r="D88" s="52">
        <v>0.75</v>
      </c>
      <c r="E88" s="50">
        <v>7.21</v>
      </c>
      <c r="F88" s="50">
        <v>13.92</v>
      </c>
      <c r="G88" s="50">
        <v>19</v>
      </c>
      <c r="H88" s="51" t="s">
        <v>27</v>
      </c>
      <c r="I88" s="51" t="s">
        <v>28</v>
      </c>
      <c r="J88" s="51">
        <v>15</v>
      </c>
    </row>
    <row r="89" spans="2:10" ht="14" x14ac:dyDescent="0.25">
      <c r="B89" s="9">
        <v>85</v>
      </c>
      <c r="C89" s="48">
        <v>44338</v>
      </c>
      <c r="D89" s="52">
        <v>0.79166666666666663</v>
      </c>
      <c r="E89" s="50">
        <v>7.15</v>
      </c>
      <c r="F89" s="50">
        <v>14.89</v>
      </c>
      <c r="G89" s="50">
        <v>18</v>
      </c>
      <c r="H89" s="51" t="s">
        <v>27</v>
      </c>
      <c r="I89" s="51" t="s">
        <v>28</v>
      </c>
      <c r="J89" s="51">
        <v>15</v>
      </c>
    </row>
    <row r="90" spans="2:10" ht="14" x14ac:dyDescent="0.25">
      <c r="B90" s="9">
        <v>86</v>
      </c>
      <c r="C90" s="48">
        <v>44339</v>
      </c>
      <c r="D90" s="52">
        <v>0.66666666666666663</v>
      </c>
      <c r="E90" s="53">
        <v>7.17</v>
      </c>
      <c r="F90" s="53">
        <v>14.79</v>
      </c>
      <c r="G90" s="53">
        <v>16</v>
      </c>
      <c r="H90" s="51" t="s">
        <v>27</v>
      </c>
      <c r="I90" s="51" t="s">
        <v>28</v>
      </c>
      <c r="J90" s="51">
        <v>15</v>
      </c>
    </row>
    <row r="91" spans="2:10" ht="14" x14ac:dyDescent="0.25">
      <c r="B91" s="9">
        <v>87</v>
      </c>
      <c r="C91" s="48">
        <v>44339</v>
      </c>
      <c r="D91" s="52">
        <v>0.70833333333333337</v>
      </c>
      <c r="E91" s="50">
        <v>7.16</v>
      </c>
      <c r="F91" s="50">
        <v>14.85</v>
      </c>
      <c r="G91" s="50">
        <v>19</v>
      </c>
      <c r="H91" s="51" t="s">
        <v>27</v>
      </c>
      <c r="I91" s="51" t="s">
        <v>28</v>
      </c>
      <c r="J91" s="51">
        <v>15</v>
      </c>
    </row>
    <row r="92" spans="2:10" ht="14" x14ac:dyDescent="0.25">
      <c r="B92" s="9">
        <v>88</v>
      </c>
      <c r="C92" s="48">
        <v>44339</v>
      </c>
      <c r="D92" s="52">
        <v>0.75</v>
      </c>
      <c r="E92" s="50">
        <v>7.25</v>
      </c>
      <c r="F92" s="50">
        <v>14.07</v>
      </c>
      <c r="G92" s="50">
        <v>19</v>
      </c>
      <c r="H92" s="51" t="s">
        <v>27</v>
      </c>
      <c r="I92" s="51" t="s">
        <v>28</v>
      </c>
      <c r="J92" s="51">
        <v>15</v>
      </c>
    </row>
    <row r="93" spans="2:10" ht="14" x14ac:dyDescent="0.25">
      <c r="B93" s="9">
        <v>89</v>
      </c>
      <c r="C93" s="48">
        <v>44339</v>
      </c>
      <c r="D93" s="52">
        <v>0.79166666666666663</v>
      </c>
      <c r="E93" s="50">
        <v>7.2</v>
      </c>
      <c r="F93" s="50">
        <v>13.9</v>
      </c>
      <c r="G93" s="50">
        <v>23</v>
      </c>
      <c r="H93" s="51" t="s">
        <v>27</v>
      </c>
      <c r="I93" s="51" t="s">
        <v>28</v>
      </c>
      <c r="J93" s="51">
        <v>15</v>
      </c>
    </row>
  </sheetData>
  <autoFilter ref="B4:J93"/>
  <mergeCells count="4">
    <mergeCell ref="B1:D1"/>
    <mergeCell ref="E1:J1"/>
    <mergeCell ref="B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showGridLines="0" workbookViewId="0"/>
  </sheetViews>
  <sheetFormatPr baseColWidth="10" defaultColWidth="14.453125" defaultRowHeight="15.75" customHeight="1" x14ac:dyDescent="0.25"/>
  <sheetData>
    <row r="1" spans="1:4" ht="15.75" customHeight="1" x14ac:dyDescent="0.25">
      <c r="A1" s="64"/>
      <c r="B1" s="65" t="s">
        <v>29</v>
      </c>
      <c r="C1" s="66"/>
      <c r="D1" s="67"/>
    </row>
    <row r="2" spans="1:4" ht="15.75" customHeight="1" x14ac:dyDescent="0.25">
      <c r="A2" s="65" t="s">
        <v>12</v>
      </c>
      <c r="B2" s="64" t="s">
        <v>30</v>
      </c>
      <c r="C2" s="68" t="s">
        <v>31</v>
      </c>
      <c r="D2" s="69" t="s">
        <v>32</v>
      </c>
    </row>
    <row r="3" spans="1:4" ht="15.75" customHeight="1" x14ac:dyDescent="0.25">
      <c r="A3" s="70">
        <v>11</v>
      </c>
      <c r="B3" s="71">
        <v>2.1800000000000002</v>
      </c>
      <c r="C3" s="72">
        <v>16.399999999999999</v>
      </c>
      <c r="D3" s="73">
        <v>19</v>
      </c>
    </row>
    <row r="4" spans="1:4" ht="15.75" customHeight="1" x14ac:dyDescent="0.25">
      <c r="A4" s="74">
        <v>15</v>
      </c>
      <c r="B4" s="75">
        <v>7.25</v>
      </c>
      <c r="C4" s="76">
        <v>16</v>
      </c>
      <c r="D4" s="77">
        <v>24</v>
      </c>
    </row>
    <row r="5" spans="1:4" ht="15.75" customHeight="1" x14ac:dyDescent="0.25">
      <c r="A5" s="74">
        <v>30</v>
      </c>
      <c r="B5" s="75">
        <v>7.44</v>
      </c>
      <c r="C5" s="76">
        <v>31</v>
      </c>
      <c r="D5" s="77">
        <v>89</v>
      </c>
    </row>
    <row r="6" spans="1:4" ht="15.75" customHeight="1" x14ac:dyDescent="0.25">
      <c r="A6" s="74">
        <v>40</v>
      </c>
      <c r="B6" s="75">
        <v>11.8</v>
      </c>
      <c r="C6" s="76">
        <v>38.82</v>
      </c>
      <c r="D6" s="77">
        <v>154</v>
      </c>
    </row>
    <row r="7" spans="1:4" ht="15.75" customHeight="1" x14ac:dyDescent="0.25">
      <c r="A7" s="78" t="s">
        <v>33</v>
      </c>
      <c r="B7" s="79">
        <v>11.8</v>
      </c>
      <c r="C7" s="80">
        <v>38.82</v>
      </c>
      <c r="D7" s="81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showGridLines="0" workbookViewId="0"/>
  </sheetViews>
  <sheetFormatPr baseColWidth="10" defaultColWidth="14.453125" defaultRowHeight="15.75" customHeight="1" x14ac:dyDescent="0.25"/>
  <sheetData>
    <row r="1" spans="1:4" ht="15.75" customHeight="1" x14ac:dyDescent="0.25">
      <c r="A1" s="64"/>
      <c r="B1" s="65" t="s">
        <v>29</v>
      </c>
      <c r="C1" s="66"/>
      <c r="D1" s="67"/>
    </row>
    <row r="2" spans="1:4" ht="15.75" customHeight="1" x14ac:dyDescent="0.25">
      <c r="A2" s="65" t="s">
        <v>11</v>
      </c>
      <c r="B2" s="64" t="s">
        <v>34</v>
      </c>
      <c r="C2" s="68" t="s">
        <v>35</v>
      </c>
      <c r="D2" s="69" t="s">
        <v>36</v>
      </c>
    </row>
    <row r="3" spans="1:4" ht="15.75" customHeight="1" x14ac:dyDescent="0.25">
      <c r="A3" s="64" t="s">
        <v>24</v>
      </c>
      <c r="B3" s="71">
        <v>1.4095321637426316E-2</v>
      </c>
      <c r="C3" s="72">
        <v>0.42926081871332322</v>
      </c>
      <c r="D3" s="73">
        <v>2.2514619883040723</v>
      </c>
    </row>
    <row r="4" spans="1:4" ht="15.75" customHeight="1" x14ac:dyDescent="0.25">
      <c r="A4" s="82" t="s">
        <v>26</v>
      </c>
      <c r="B4" s="75">
        <v>2.7800474358974534</v>
      </c>
      <c r="C4" s="76">
        <v>51.006535470086114</v>
      </c>
      <c r="D4" s="77">
        <v>1063.474700854702</v>
      </c>
    </row>
    <row r="5" spans="1:4" ht="15.75" customHeight="1" x14ac:dyDescent="0.25">
      <c r="A5" s="82" t="s">
        <v>28</v>
      </c>
      <c r="B5" s="75">
        <v>5.006249999996726E-3</v>
      </c>
      <c r="C5" s="76">
        <v>2.0169316666667632</v>
      </c>
      <c r="D5" s="77">
        <v>3.8291666666666666</v>
      </c>
    </row>
    <row r="6" spans="1:4" ht="15.75" customHeight="1" x14ac:dyDescent="0.25">
      <c r="A6" s="82" t="s">
        <v>17</v>
      </c>
      <c r="B6" s="75">
        <v>1.0079239024390205</v>
      </c>
      <c r="C6" s="76">
        <v>45.180951219512373</v>
      </c>
      <c r="D6" s="77">
        <v>387.79390243902435</v>
      </c>
    </row>
    <row r="7" spans="1:4" ht="15.75" customHeight="1" x14ac:dyDescent="0.25">
      <c r="A7" s="83" t="s">
        <v>33</v>
      </c>
      <c r="B7" s="79">
        <v>6.1549584666893589</v>
      </c>
      <c r="C7" s="80">
        <v>60.095625380206165</v>
      </c>
      <c r="D7" s="81">
        <v>421.3158824197028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Views>
    <sheetView showGridLines="0" workbookViewId="0"/>
  </sheetViews>
  <sheetFormatPr baseColWidth="10" defaultColWidth="14.453125" defaultRowHeight="15.75" customHeight="1" x14ac:dyDescent="0.25"/>
  <cols>
    <col min="4" max="4" width="16" customWidth="1"/>
  </cols>
  <sheetData>
    <row r="1" spans="1:7" ht="15.75" customHeight="1" x14ac:dyDescent="0.25">
      <c r="B1" s="84" t="s">
        <v>29</v>
      </c>
    </row>
    <row r="2" spans="1:7" ht="15.75" customHeight="1" x14ac:dyDescent="0.25">
      <c r="A2" s="84" t="s">
        <v>5</v>
      </c>
      <c r="B2" t="s">
        <v>30</v>
      </c>
      <c r="C2" t="s">
        <v>31</v>
      </c>
      <c r="D2" t="s">
        <v>32</v>
      </c>
      <c r="E2" t="s">
        <v>37</v>
      </c>
      <c r="F2" t="s">
        <v>38</v>
      </c>
      <c r="G2" t="s">
        <v>39</v>
      </c>
    </row>
    <row r="3" spans="1:7" ht="15.75" customHeight="1" x14ac:dyDescent="0.25">
      <c r="A3" s="85">
        <v>44336</v>
      </c>
      <c r="B3" s="76">
        <v>7.16</v>
      </c>
      <c r="C3" s="76">
        <v>29.8</v>
      </c>
      <c r="D3" s="76">
        <v>31</v>
      </c>
      <c r="E3" s="76">
        <v>13.3</v>
      </c>
      <c r="F3" s="76">
        <v>1.71</v>
      </c>
      <c r="G3" s="76">
        <v>19</v>
      </c>
    </row>
    <row r="4" spans="1:7" ht="15.75" customHeight="1" x14ac:dyDescent="0.25">
      <c r="A4" s="85">
        <v>44337</v>
      </c>
      <c r="B4" s="76">
        <v>7.19</v>
      </c>
      <c r="C4" s="76">
        <v>27.7</v>
      </c>
      <c r="D4" s="76">
        <v>89</v>
      </c>
      <c r="E4" s="76">
        <v>9.08</v>
      </c>
      <c r="F4" s="76">
        <v>1.99</v>
      </c>
      <c r="G4" s="76">
        <v>4</v>
      </c>
    </row>
    <row r="5" spans="1:7" ht="15.75" customHeight="1" x14ac:dyDescent="0.25">
      <c r="A5" s="85">
        <v>44338</v>
      </c>
      <c r="B5" s="76">
        <v>11.2</v>
      </c>
      <c r="C5" s="76">
        <v>38.04</v>
      </c>
      <c r="D5" s="76">
        <v>154</v>
      </c>
      <c r="E5" s="76">
        <v>13.18</v>
      </c>
      <c r="F5" s="76">
        <v>2.15</v>
      </c>
      <c r="G5" s="76">
        <v>6</v>
      </c>
    </row>
    <row r="6" spans="1:7" ht="15.75" customHeight="1" x14ac:dyDescent="0.25">
      <c r="A6" s="85">
        <v>44339</v>
      </c>
      <c r="B6" s="76">
        <v>11.8</v>
      </c>
      <c r="C6" s="76">
        <v>38.82</v>
      </c>
      <c r="D6" s="76">
        <v>58</v>
      </c>
      <c r="E6" s="76">
        <v>13.9</v>
      </c>
      <c r="F6" s="76">
        <v>1.96</v>
      </c>
      <c r="G6" s="76">
        <v>4</v>
      </c>
    </row>
    <row r="7" spans="1:7" ht="15.75" customHeight="1" x14ac:dyDescent="0.25">
      <c r="A7" s="85">
        <v>44340</v>
      </c>
      <c r="B7" s="76">
        <v>6.23</v>
      </c>
      <c r="C7" s="76">
        <v>29.7</v>
      </c>
      <c r="D7" s="76">
        <v>26</v>
      </c>
      <c r="E7" s="76">
        <v>14.9</v>
      </c>
      <c r="F7" s="76">
        <v>1.89</v>
      </c>
      <c r="G7" s="76">
        <v>10</v>
      </c>
    </row>
    <row r="8" spans="1:7" ht="15.75" customHeight="1" x14ac:dyDescent="0.25">
      <c r="A8" s="85">
        <v>44341</v>
      </c>
      <c r="B8" s="76">
        <v>5.88</v>
      </c>
      <c r="C8" s="76">
        <v>30</v>
      </c>
      <c r="D8" s="76">
        <v>70</v>
      </c>
      <c r="E8" s="76">
        <v>15.1</v>
      </c>
      <c r="F8" s="76">
        <v>1.87</v>
      </c>
      <c r="G8" s="76">
        <v>16</v>
      </c>
    </row>
    <row r="9" spans="1:7" ht="15.75" customHeight="1" x14ac:dyDescent="0.25">
      <c r="A9" s="85">
        <v>44342</v>
      </c>
      <c r="B9" s="76">
        <v>7.17</v>
      </c>
      <c r="C9" s="76">
        <v>29.9</v>
      </c>
      <c r="D9" s="76">
        <v>53</v>
      </c>
      <c r="E9" s="76">
        <v>14.9</v>
      </c>
      <c r="F9" s="76">
        <v>2</v>
      </c>
      <c r="G9" s="76">
        <v>15</v>
      </c>
    </row>
    <row r="10" spans="1:7" ht="15.75" customHeight="1" x14ac:dyDescent="0.25">
      <c r="A10" s="85">
        <v>44343</v>
      </c>
      <c r="B10" s="76">
        <v>5</v>
      </c>
      <c r="C10" s="76">
        <v>15.3</v>
      </c>
      <c r="D10" s="76">
        <v>18</v>
      </c>
      <c r="E10" s="76">
        <v>15.3</v>
      </c>
      <c r="F10" s="76">
        <v>5</v>
      </c>
      <c r="G10" s="76">
        <v>18</v>
      </c>
    </row>
    <row r="11" spans="1:7" ht="15.75" customHeight="1" x14ac:dyDescent="0.25">
      <c r="A11" s="85">
        <v>44344</v>
      </c>
      <c r="B11" s="76">
        <v>4.82</v>
      </c>
      <c r="C11" s="76">
        <v>14.9</v>
      </c>
      <c r="D11" s="76">
        <v>17</v>
      </c>
      <c r="E11" s="76">
        <v>14.9</v>
      </c>
      <c r="F11" s="76">
        <v>4.82</v>
      </c>
      <c r="G11" s="76">
        <v>17</v>
      </c>
    </row>
    <row r="12" spans="1:7" ht="15.75" customHeight="1" x14ac:dyDescent="0.25">
      <c r="A12" s="85">
        <v>44345</v>
      </c>
      <c r="B12" s="76">
        <v>4.6100000000000003</v>
      </c>
      <c r="C12" s="76">
        <v>14.6</v>
      </c>
      <c r="D12" s="76">
        <v>18</v>
      </c>
      <c r="E12" s="76">
        <v>14.6</v>
      </c>
      <c r="F12" s="76">
        <v>4.6100000000000003</v>
      </c>
      <c r="G12" s="76">
        <v>18</v>
      </c>
    </row>
    <row r="13" spans="1:7" ht="15.75" customHeight="1" x14ac:dyDescent="0.25">
      <c r="A13" s="85" t="s">
        <v>33</v>
      </c>
      <c r="B13" s="76">
        <v>11.8</v>
      </c>
      <c r="C13" s="76">
        <v>38.82</v>
      </c>
      <c r="D13" s="76">
        <v>154</v>
      </c>
      <c r="E13" s="76">
        <v>9.08</v>
      </c>
      <c r="F13" s="76">
        <v>1.71</v>
      </c>
      <c r="G13" s="7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Oficiales</vt:lpstr>
      <vt:lpstr>Tabla dinámica 3</vt:lpstr>
      <vt:lpstr>Tabla dinámica 2</vt:lpstr>
      <vt:lpstr>Tabla dinámica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2021-06-01T23:01:14Z</dcterms:modified>
</cp:coreProperties>
</file>