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730"/>
  <workbookPr autoCompressPictures="0" defaultThemeVersion="166925"/>
  <mc:AlternateContent xmlns:mc="http://schemas.openxmlformats.org/markup-compatibility/2006">
    <mc:Choice Requires="x15">
      <x15ac:absPath xmlns:x15ac="http://schemas.microsoft.com/office/spreadsheetml/2010/11/ac" url="C:\Users\Uzair Anjum\Desktop\AccordOBD\"/>
    </mc:Choice>
  </mc:AlternateContent>
  <bookViews>
    <workbookView xWindow="0" yWindow="0" windowWidth="9580" windowHeight="1300" xr2:uid="{00000000-000D-0000-FFFF-FFFF00000000}"/>
  </bookViews>
  <sheets>
    <sheet name="Sheet1" sheetId="1" r:id="rId1"/>
    <sheet name="Sheet2" sheetId="2" r:id="rId2"/>
    <sheet name="Sheet3" sheetId="3" r:id="rId3"/>
  </sheets>
  <calcPr calcId="171027"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K5" i="1" l="1"/>
  <c r="K6" i="1"/>
  <c r="K7" i="1"/>
  <c r="K8" i="1"/>
  <c r="K9" i="1"/>
  <c r="K10" i="1"/>
  <c r="K11" i="1"/>
  <c r="K12" i="1"/>
  <c r="K13" i="1"/>
  <c r="K14" i="1"/>
  <c r="K15" i="1"/>
  <c r="K16" i="1"/>
  <c r="K17" i="1"/>
  <c r="K18" i="1"/>
  <c r="K19" i="1"/>
  <c r="K20" i="1"/>
  <c r="K21" i="1"/>
  <c r="K22" i="1"/>
  <c r="K23" i="1"/>
  <c r="K24" i="1"/>
  <c r="K25" i="1"/>
  <c r="K26" i="1"/>
  <c r="K27" i="1"/>
  <c r="K28" i="1"/>
  <c r="K3" i="1"/>
  <c r="K4" i="1"/>
  <c r="K2" i="1"/>
  <c r="K1" i="1"/>
  <c r="I2" i="1"/>
  <c r="I3" i="1"/>
  <c r="I4" i="1"/>
  <c r="I5" i="1"/>
  <c r="I6" i="1"/>
  <c r="I7" i="1"/>
  <c r="I8" i="1"/>
  <c r="I9" i="1"/>
  <c r="I10" i="1"/>
  <c r="I11" i="1"/>
  <c r="I12" i="1"/>
  <c r="I13" i="1"/>
  <c r="I14" i="1"/>
  <c r="I15" i="1"/>
  <c r="I16" i="1"/>
  <c r="I17" i="1"/>
  <c r="I18" i="1"/>
  <c r="I19" i="1"/>
  <c r="I20" i="1"/>
  <c r="I21" i="1"/>
  <c r="I22" i="1"/>
  <c r="I23" i="1"/>
  <c r="I24" i="1"/>
  <c r="I25" i="1"/>
  <c r="I26" i="1"/>
  <c r="I27" i="1"/>
  <c r="H27" i="1"/>
  <c r="G27" i="1"/>
  <c r="G26" i="1"/>
  <c r="H26" i="1"/>
  <c r="H25" i="1"/>
  <c r="G25" i="1"/>
  <c r="H19" i="1"/>
  <c r="G19" i="1"/>
  <c r="G20" i="1"/>
  <c r="H20" i="1"/>
  <c r="G21" i="1"/>
  <c r="H21" i="1"/>
  <c r="G22" i="1"/>
  <c r="H22" i="1"/>
  <c r="G23" i="1"/>
  <c r="H23" i="1"/>
  <c r="G24" i="1"/>
  <c r="H24" i="1"/>
  <c r="G18" i="1"/>
  <c r="H18" i="1"/>
  <c r="H17" i="1"/>
  <c r="G17" i="1"/>
  <c r="G15" i="1"/>
  <c r="H15" i="1"/>
  <c r="G14" i="1"/>
  <c r="H14" i="1"/>
  <c r="H16" i="1"/>
  <c r="G16" i="1"/>
  <c r="H13" i="1"/>
  <c r="G13" i="1"/>
  <c r="H3" i="1"/>
  <c r="G3" i="1"/>
  <c r="G8" i="1"/>
  <c r="H8" i="1"/>
  <c r="H12" i="1"/>
  <c r="G12" i="1"/>
  <c r="G11" i="1"/>
  <c r="H11" i="1"/>
  <c r="G5" i="1"/>
  <c r="H5" i="1"/>
  <c r="G6" i="1"/>
  <c r="H6" i="1"/>
  <c r="G7" i="1"/>
  <c r="H7" i="1"/>
  <c r="G9" i="1"/>
  <c r="H9" i="1"/>
  <c r="G10" i="1"/>
  <c r="H10" i="1"/>
  <c r="H4" i="1"/>
  <c r="G4" i="1"/>
  <c r="H2" i="1"/>
  <c r="G2" i="1"/>
  <c r="E1" i="3"/>
  <c r="E2" i="3"/>
  <c r="E3" i="3"/>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C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alcChain>
</file>

<file path=xl/sharedStrings.xml><?xml version="1.0" encoding="utf-8"?>
<sst xmlns="http://schemas.openxmlformats.org/spreadsheetml/2006/main" count="262" uniqueCount="260">
  <si>
    <t>ENGINE_LOAD</t>
  </si>
  <si>
    <t>COOLANT_TEMP</t>
  </si>
  <si>
    <t>0A</t>
  </si>
  <si>
    <t>FUEL_PRESSURE</t>
  </si>
  <si>
    <t>0B</t>
  </si>
  <si>
    <t>INTAKE_PRESSURE</t>
  </si>
  <si>
    <t>0C</t>
  </si>
  <si>
    <t>RPM</t>
  </si>
  <si>
    <t>Engine RPM</t>
  </si>
  <si>
    <t>0D</t>
  </si>
  <si>
    <t>SPEED</t>
  </si>
  <si>
    <t>0F</t>
  </si>
  <si>
    <t>INTAKE_TEMP</t>
  </si>
  <si>
    <t>MAF</t>
  </si>
  <si>
    <t>THROTTLE_POS</t>
  </si>
  <si>
    <t>PIDS_B</t>
  </si>
  <si>
    <t>Supported PIDs [21-40]</t>
  </si>
  <si>
    <t>EVAP_VAPOR_PRESSURE</t>
  </si>
  <si>
    <t>BAROMETRIC_PRESSURE</t>
  </si>
  <si>
    <t>PIDS_C</t>
  </si>
  <si>
    <t>Supported PIDs [41-60]</t>
  </si>
  <si>
    <t>CONTROL_MODULE_VOLTAGE</t>
  </si>
  <si>
    <t>ABSOLUTE_LOAD</t>
  </si>
  <si>
    <t>COMMANDED_EQUIV_RATIO</t>
  </si>
  <si>
    <t>Commanded equivalence ratio</t>
  </si>
  <si>
    <t>RELATIVE_THROTTLE_POS</t>
  </si>
  <si>
    <t>AMBIANT_AIR_TEMP</t>
  </si>
  <si>
    <t>THROTTLE_POS_B</t>
  </si>
  <si>
    <t>THROTTLE_POS_C</t>
  </si>
  <si>
    <t>ACCELERATOR_POS_D</t>
  </si>
  <si>
    <t>4A</t>
  </si>
  <si>
    <t>ACCELERATOR_POS_E</t>
  </si>
  <si>
    <t>4B</t>
  </si>
  <si>
    <t>ACCELERATOR_POS_F</t>
  </si>
  <si>
    <t>4F</t>
  </si>
  <si>
    <t>unsupported</t>
  </si>
  <si>
    <t>ETHANOL_PERCENT</t>
  </si>
  <si>
    <t>5A</t>
  </si>
  <si>
    <t>RELATIVE_ACCEL_POS</t>
  </si>
  <si>
    <t>5C</t>
  </si>
  <si>
    <t>OIL_TEMP</t>
  </si>
  <si>
    <t>'PIDS_A'</t>
  </si>
  <si>
    <t>'STATUS'</t>
  </si>
  <si>
    <t>'FREEZE_DTC'</t>
  </si>
  <si>
    <t>'FUEL_STATUS'</t>
  </si>
  <si>
    <t>'ENGINE_LOAD'</t>
  </si>
  <si>
    <t>'COOLANT_TEMP'</t>
  </si>
  <si>
    <t>'SHORT_FUEL_TRIM_1'</t>
  </si>
  <si>
    <t>'LONG_FUEL_TRIM_1'</t>
  </si>
  <si>
    <t>'SHORT_FUEL_TRIM_2'</t>
  </si>
  <si>
    <t>'LONG_FUEL_TRIM_2'</t>
  </si>
  <si>
    <t>'FUEL_PRESSURE'</t>
  </si>
  <si>
    <t>'INTAKE_PRESSURE'</t>
  </si>
  <si>
    <t>'RPM'</t>
  </si>
  <si>
    <t>'SPEED'</t>
  </si>
  <si>
    <t>'TIMING_ADVANCE'</t>
  </si>
  <si>
    <t>'INTAKE_TEMP'</t>
  </si>
  <si>
    <t>'MAF'</t>
  </si>
  <si>
    <t>'THROTTLE_POS'</t>
  </si>
  <si>
    <t>'AIR_STATUS'</t>
  </si>
  <si>
    <t>'O2_SENSORS'</t>
  </si>
  <si>
    <t>'O2_B1S1'</t>
  </si>
  <si>
    <t>'O2_B1S2'</t>
  </si>
  <si>
    <t>'O2_B1S3'</t>
  </si>
  <si>
    <t>'O2_B1S4'</t>
  </si>
  <si>
    <t>'O2_B2S1'</t>
  </si>
  <si>
    <t>'O2_B2S2'</t>
  </si>
  <si>
    <t>'O2_B2S3'</t>
  </si>
  <si>
    <t>'O2_B2S4'</t>
  </si>
  <si>
    <t>'OBD_COMPLIANCE'</t>
  </si>
  <si>
    <t>'O2_SENSORS_ALT'</t>
  </si>
  <si>
    <t>'AUX_INPUT_STATUS'</t>
  </si>
  <si>
    <t>'RUN_TIME'</t>
  </si>
  <si>
    <t>'PIDS_B'</t>
  </si>
  <si>
    <t>'DISTANCE_W_MIL'</t>
  </si>
  <si>
    <t>'FUEL_RAIL_PRESSURE_VAC'</t>
  </si>
  <si>
    <t>'FUEL_RAIL_PRESSURE_DIRECT'</t>
  </si>
  <si>
    <t>'O2_S1_WR_VOLTAGE'</t>
  </si>
  <si>
    <t>'O2_S2_WR_VOLTAGE'</t>
  </si>
  <si>
    <t>'O2_S3_WR_VOLTAGE'</t>
  </si>
  <si>
    <t>'O2_S4_WR_VOLTAGE'</t>
  </si>
  <si>
    <t>'O2_S5_WR_VOLTAGE'</t>
  </si>
  <si>
    <t>'O2_S6_WR_VOLTAGE'</t>
  </si>
  <si>
    <t>'O2_S7_WR_VOLTAGE'</t>
  </si>
  <si>
    <t>'O2_S8_WR_VOLTAGE'</t>
  </si>
  <si>
    <t>'COMMANDED_EGR'</t>
  </si>
  <si>
    <t>'EGR_ERROR'</t>
  </si>
  <si>
    <t>'EVAPORATIVE_PURGE'</t>
  </si>
  <si>
    <t>'FUEL_LEVEL'</t>
  </si>
  <si>
    <t>'WARMUPS_SINCE_DTC_CLEAR'</t>
  </si>
  <si>
    <t>'DISTANCE_SINCE_DTC_CLEAR'</t>
  </si>
  <si>
    <t>'EVAP_VAPOR_PRESSURE'</t>
  </si>
  <si>
    <t>'BAROMETRIC_PRESSURE'</t>
  </si>
  <si>
    <t>'O2_S1_WR_CURRENT'</t>
  </si>
  <si>
    <t>'O2_S2_WR_CURRENT'</t>
  </si>
  <si>
    <t>'O2_S3_WR_CURRENT'</t>
  </si>
  <si>
    <t>'O2_S4_WR_CURRENT'</t>
  </si>
  <si>
    <t>'O2_S5_WR_CURRENT'</t>
  </si>
  <si>
    <t>'O2_S6_WR_CURRENT'</t>
  </si>
  <si>
    <t>'O2_S7_WR_CURRENT'</t>
  </si>
  <si>
    <t>'O2_S8_WR_CURRENT'</t>
  </si>
  <si>
    <t>'CATALYST_TEMP_B1S1'</t>
  </si>
  <si>
    <t>'CATALYST_TEMP_B2S1'</t>
  </si>
  <si>
    <t>'CATALYST_TEMP_B1S2'</t>
  </si>
  <si>
    <t>'CATALYST_TEMP_B2S2'</t>
  </si>
  <si>
    <t>'PIDS_C'</t>
  </si>
  <si>
    <t>'STATUS_DRIVE_CYCLE'</t>
  </si>
  <si>
    <t>'CONTROL_MODULE_VOLTAGE'</t>
  </si>
  <si>
    <t>'ABSOLUTE_LOAD'</t>
  </si>
  <si>
    <t>'COMMANDED_EQUIV_RATIO'</t>
  </si>
  <si>
    <t>'RELATIVE_THROTTLE_POS'</t>
  </si>
  <si>
    <t>'AMBIANT_AIR_TEMP'</t>
  </si>
  <si>
    <t>'THROTTLE_POS_B'</t>
  </si>
  <si>
    <t>'THROTTLE_POS_C'</t>
  </si>
  <si>
    <t>'ACCELERATOR_POS_D'</t>
  </si>
  <si>
    <t>'ACCELERATOR_POS_E'</t>
  </si>
  <si>
    <t>'ACCELERATOR_POS_F'</t>
  </si>
  <si>
    <t>'THROTTLE_ACTUATOR'</t>
  </si>
  <si>
    <t>'RUN_TIME_MIL'</t>
  </si>
  <si>
    <t>'TIME_SINCE_DTC_CLEARED'</t>
  </si>
  <si>
    <t>'unsupported'</t>
  </si>
  <si>
    <t>'MAX_MAF'</t>
  </si>
  <si>
    <t>'FUEL_TYPE'</t>
  </si>
  <si>
    <t>'ETHANOL_PERCENT'</t>
  </si>
  <si>
    <t>'EVAP_VAPOR_PRESSURE_ABS'</t>
  </si>
  <si>
    <t>'EVAP_VAPOR_PRESSURE_ALT'</t>
  </si>
  <si>
    <t>'SHORT_O2_TRIM_B1'</t>
  </si>
  <si>
    <t>'LONG_O2_TRIM_B1'</t>
  </si>
  <si>
    <t>'SHORT_O2_TRIM_B2'</t>
  </si>
  <si>
    <t>'LONG_O2_TRIM_B2'</t>
  </si>
  <si>
    <t>'FUEL_RAIL_PRESSURE_ABS'</t>
  </si>
  <si>
    <t>'RELATIVE_ACCEL_POS'</t>
  </si>
  <si>
    <t>'HYBRID_BATTERY_REMAINING'</t>
  </si>
  <si>
    <t>'OIL_TEMP'</t>
  </si>
  <si>
    <t>'FUEL_INJECT_TIMING'</t>
  </si>
  <si>
    <t>'FUEL_RATE'</t>
  </si>
  <si>
    <t>'Supported PIDs [01-20]'</t>
  </si>
  <si>
    <t>'Status since DTCs cleared'</t>
  </si>
  <si>
    <t>'DTC that triggered the freeze frame'</t>
  </si>
  <si>
    <t>'Fuel System Status'</t>
  </si>
  <si>
    <t>'Calculated Engine Load'</t>
  </si>
  <si>
    <t>'Engine Coolant Temperature'</t>
  </si>
  <si>
    <t>'Short Term Fuel Trim - Bank 1'</t>
  </si>
  <si>
    <t>'Long Term Fuel Trim - Bank 1'</t>
  </si>
  <si>
    <t>'Short Term Fuel Trim - Bank 2'</t>
  </si>
  <si>
    <t>'Long Term Fuel Trim - Bank 2'</t>
  </si>
  <si>
    <t>'Fuel Pressure'</t>
  </si>
  <si>
    <t>'Intake Manifold Pressure'</t>
  </si>
  <si>
    <t>'Engine RPM'</t>
  </si>
  <si>
    <t>'Vehicle Speed'</t>
  </si>
  <si>
    <t>'Timing Advance'</t>
  </si>
  <si>
    <t>'Intake Air Temp'</t>
  </si>
  <si>
    <t>'Air Flow Rate (MAF)'</t>
  </si>
  <si>
    <t>'Throttle Position'</t>
  </si>
  <si>
    <t>'Secondary Air Status'</t>
  </si>
  <si>
    <t>'O2 Sensors Present'</t>
  </si>
  <si>
    <t>'O2: Bank 1 - Sensor 1 Voltage'</t>
  </si>
  <si>
    <t>'O2: Bank 1 - Sensor 2 Voltage'</t>
  </si>
  <si>
    <t>'O2: Bank 1 - Sensor 3 Voltage'</t>
  </si>
  <si>
    <t>'O2: Bank 1 - Sensor 4 Voltage'</t>
  </si>
  <si>
    <t>'O2: Bank 2 - Sensor 1 Voltage'</t>
  </si>
  <si>
    <t>'O2: Bank 2 - Sensor 2 Voltage'</t>
  </si>
  <si>
    <t>'O2: Bank 2 - Sensor 3 Voltage'</t>
  </si>
  <si>
    <t>'O2: Bank 2 - Sensor 4 Voltage'</t>
  </si>
  <si>
    <t>'OBD Standards Compliance'</t>
  </si>
  <si>
    <t>'O2 Sensors Present (alternate)'</t>
  </si>
  <si>
    <t>'Auxiliary input status (power take off)'</t>
  </si>
  <si>
    <t>'Engine Run Time'</t>
  </si>
  <si>
    <t>'Supported PIDs [21-40]'</t>
  </si>
  <si>
    <t>'Distance Traveled with MIL on'</t>
  </si>
  <si>
    <t>'Fuel Rail Pressure (relative to vacuum)'</t>
  </si>
  <si>
    <t>'Fuel Rail Pressure (direct inject)'</t>
  </si>
  <si>
    <t>'02 Sensor 1 WR Lambda Voltage'</t>
  </si>
  <si>
    <t>'02 Sensor 2 WR Lambda Voltage'</t>
  </si>
  <si>
    <t>'02 Sensor 3 WR Lambda Voltage'</t>
  </si>
  <si>
    <t>'02 Sensor 4 WR Lambda Voltage'</t>
  </si>
  <si>
    <t>'02 Sensor 5 WR Lambda Voltage'</t>
  </si>
  <si>
    <t>'02 Sensor 6 WR Lambda Voltage'</t>
  </si>
  <si>
    <t>'02 Sensor 7 WR Lambda Voltage'</t>
  </si>
  <si>
    <t>'02 Sensor 8 WR Lambda Voltage'</t>
  </si>
  <si>
    <t>'Commanded EGR'</t>
  </si>
  <si>
    <t>'EGR Error'</t>
  </si>
  <si>
    <t>'Commanded Evaporative Purge'</t>
  </si>
  <si>
    <t>'Fuel Level Input'</t>
  </si>
  <si>
    <t>'Number of warm-ups since codes cleared'</t>
  </si>
  <si>
    <t>'Distance traveled since codes cleared'</t>
  </si>
  <si>
    <t>'Evaporative system vapor pressure'</t>
  </si>
  <si>
    <t>'Barometric Pressure'</t>
  </si>
  <si>
    <t>'02 Sensor 1 WR Lambda Current'</t>
  </si>
  <si>
    <t>'02 Sensor 2 WR Lambda Current'</t>
  </si>
  <si>
    <t>'02 Sensor 3 WR Lambda Current'</t>
  </si>
  <si>
    <t>'02 Sensor 4 WR Lambda Current'</t>
  </si>
  <si>
    <t>'02 Sensor 5 WR Lambda Current'</t>
  </si>
  <si>
    <t>'02 Sensor 6 WR Lambda Current'</t>
  </si>
  <si>
    <t>'02 Sensor 7 WR Lambda Current'</t>
  </si>
  <si>
    <t>'02 Sensor 8 WR Lambda Current'</t>
  </si>
  <si>
    <t>'Catalyst Temperature: Bank 1 - Sensor 1'</t>
  </si>
  <si>
    <t>'Catalyst Temperature: Bank 2 - Sensor 1'</t>
  </si>
  <si>
    <t>'Catalyst Temperature: Bank 1 - Sensor 2'</t>
  </si>
  <si>
    <t>'Catalyst Temperature: Bank 2 - Sensor 2'</t>
  </si>
  <si>
    <t>'Supported PIDs [41-60]'</t>
  </si>
  <si>
    <t>'Monitor status this drive cycle'</t>
  </si>
  <si>
    <t>'Control module voltage'</t>
  </si>
  <si>
    <t>'Absolute load value'</t>
  </si>
  <si>
    <t>'Commanded equivalence ratio'</t>
  </si>
  <si>
    <t>'Relative throttle position'</t>
  </si>
  <si>
    <t>'Ambient air temperature'</t>
  </si>
  <si>
    <t>'Absolute throttle position B'</t>
  </si>
  <si>
    <t>'Absolute throttle position C'</t>
  </si>
  <si>
    <t>'Accelerator pedal position D'</t>
  </si>
  <si>
    <t>'Accelerator pedal position E'</t>
  </si>
  <si>
    <t>'Accelerator pedal position F'</t>
  </si>
  <si>
    <t>'Commanded throttle actuator'</t>
  </si>
  <si>
    <t>'Time run with MIL on'</t>
  </si>
  <si>
    <t>'Time since trouble codes cleared'</t>
  </si>
  <si>
    <t>'Maximum value for mass air flow sensor'</t>
  </si>
  <si>
    <t>'Fuel Type'</t>
  </si>
  <si>
    <t>'Ethanol Fuel Percent'</t>
  </si>
  <si>
    <t>'Absolute Evap system Vapor Pressure'</t>
  </si>
  <si>
    <t>'Evap system vapor pressure'</t>
  </si>
  <si>
    <t>'Short term secondary O2 trim - Bank 1'</t>
  </si>
  <si>
    <t>'Long term secondary O2 trim - Bank 1'</t>
  </si>
  <si>
    <t>'Short term secondary O2 trim - Bank 2'</t>
  </si>
  <si>
    <t>'Long term secondary O2 trim - Bank 2'</t>
  </si>
  <si>
    <t>'Fuel rail pressure (absolute)'</t>
  </si>
  <si>
    <t>'Relative accelerator pedal position'</t>
  </si>
  <si>
    <t>'Hybrid battery pack remaining life'</t>
  </si>
  <si>
    <t>'Engine oil temperature'</t>
  </si>
  <si>
    <t>'Fuel injection timing'</t>
  </si>
  <si>
    <t>'Engine fuel rate'</t>
  </si>
  <si>
    <t>Command</t>
  </si>
  <si>
    <t>Command Description</t>
  </si>
  <si>
    <t>Dial Type</t>
  </si>
  <si>
    <t>Min</t>
  </si>
  <si>
    <t>Max</t>
  </si>
  <si>
    <t>Increment_1</t>
  </si>
  <si>
    <t>Increment_2</t>
  </si>
  <si>
    <t>Increment_3</t>
  </si>
  <si>
    <t>Calculated Engine Load [%]</t>
  </si>
  <si>
    <t>Engine Coolant Temperature [°C]</t>
  </si>
  <si>
    <t>Fuel Pressure [kPa]</t>
  </si>
  <si>
    <t>Intake Manifold Pressure [kPa]</t>
  </si>
  <si>
    <t>Vehicle Speed [km/h]</t>
  </si>
  <si>
    <t>Intake Air Temp  [°C]</t>
  </si>
  <si>
    <t>Air Flow Rate (MAF) [g/s]</t>
  </si>
  <si>
    <t>Throttle Position [%]</t>
  </si>
  <si>
    <t>Evaporative system vapor pressure [Pa]</t>
  </si>
  <si>
    <t>Barometric Pressure [kPa]</t>
  </si>
  <si>
    <t>Control module voltage [V]</t>
  </si>
  <si>
    <t>Absolute load value [%]</t>
  </si>
  <si>
    <t>Relative throttle position [%]</t>
  </si>
  <si>
    <t>Ambient air temperature [°C]</t>
  </si>
  <si>
    <t>Absolute throttle position B [%]</t>
  </si>
  <si>
    <t>Absolute throttle position C [%]</t>
  </si>
  <si>
    <t>Accelerator pedal position D [%]</t>
  </si>
  <si>
    <t>Accelerator pedal position E [%]</t>
  </si>
  <si>
    <t>Accelerator pedal position F [%]</t>
  </si>
  <si>
    <t>Ethanol Fuel Percent  [%]</t>
  </si>
  <si>
    <t>Relative accelerator pedal position [%]</t>
  </si>
  <si>
    <t>Engine oil temperature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</si>
</sst>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4"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23">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6">
    <xf numFmtId="0" fontId="0" fillId="0" borderId="0" xfId="0"/>
    <xf numFmtId="0" fontId="0" fillId="0" borderId="0" xfId="0" applyAlignment="1">
      <alignment horizontal="center"/>
    </xf>
    <xf numFmtId="164" fontId="0" fillId="0" borderId="0" xfId="0" applyNumberFormat="1"/>
    <xf numFmtId="164" fontId="3" fillId="0" borderId="0" xfId="0" applyNumberFormat="1" applyFont="1"/>
    <xf numFmtId="0" fontId="3" fillId="0" borderId="0" xfId="0" applyFont="1"/>
    <xf numFmtId="0" fontId="0" fillId="0" borderId="0" xfId="0" applyNumberFormat="1"/>
  </cellXfs>
  <cellStyles count="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8"/>
  <sheetViews>
    <sheetView tabSelected="1" workbookViewId="0">
      <selection activeCell="K28" sqref="K28"/>
    </sheetView>
  </sheetViews>
  <sheetFormatPr defaultColWidth="8.81640625" defaultRowHeight="14.5" x14ac:dyDescent="0.35"/>
  <cols>
    <col min="1" max="1" width="4.453125" style="1" bestFit="1" customWidth="1"/>
    <col min="2" max="2" width="31.81640625" style="2" bestFit="1" customWidth="1"/>
    <col min="3" max="3" width="37.36328125" style="2" bestFit="1" customWidth="1"/>
    <col min="7" max="7" width="10.81640625" bestFit="1" customWidth="1"/>
    <col min="8" max="8" width="11.453125" customWidth="1"/>
    <col min="9" max="9" width="10.81640625" bestFit="1" customWidth="1"/>
  </cols>
  <sheetData>
    <row r="1" spans="1:11" x14ac:dyDescent="0.35">
      <c r="B1" s="3" t="s">
        <v>230</v>
      </c>
      <c r="C1" s="3" t="s">
        <v>231</v>
      </c>
      <c r="D1" s="4" t="s">
        <v>232</v>
      </c>
      <c r="E1" s="4" t="s">
        <v>233</v>
      </c>
      <c r="F1" s="4" t="s">
        <v>234</v>
      </c>
      <c r="G1" s="4" t="s">
        <v>235</v>
      </c>
      <c r="H1" s="4" t="s">
        <v>236</v>
      </c>
      <c r="I1" s="4" t="s">
        <v>237</v>
      </c>
      <c r="K1" s="2" t="str">
        <f>C2</f>
        <v>Calculated Engine Load [%]</v>
      </c>
    </row>
    <row r="2" spans="1:11" x14ac:dyDescent="0.35">
      <c r="A2" s="1">
        <v>4</v>
      </c>
      <c r="B2" s="2" t="s">
        <v>0</v>
      </c>
      <c r="C2" s="2" t="s">
        <v>238</v>
      </c>
      <c r="D2">
        <v>1</v>
      </c>
      <c r="E2">
        <v>0</v>
      </c>
      <c r="F2">
        <v>100</v>
      </c>
      <c r="G2">
        <f>ROUND(0.25*F2,0)</f>
        <v>25</v>
      </c>
      <c r="H2">
        <f>ROUND(F2*0.5,0)</f>
        <v>50</v>
      </c>
      <c r="I2">
        <f>ROUND(0.75*F2,0)</f>
        <v>75</v>
      </c>
      <c r="K2" s="5">
        <f>E2</f>
        <v>0</v>
      </c>
    </row>
    <row r="3" spans="1:11" x14ac:dyDescent="0.35">
      <c r="A3" s="1">
        <v>5</v>
      </c>
      <c r="B3" s="2" t="s">
        <v>1</v>
      </c>
      <c r="C3" s="2" t="s">
        <v>239</v>
      </c>
      <c r="D3">
        <v>2</v>
      </c>
      <c r="E3">
        <v>-40</v>
      </c>
      <c r="F3">
        <v>215</v>
      </c>
      <c r="G3">
        <f>ROUND(($F$3-$E$3)*0.25+$E$3,0)</f>
        <v>24</v>
      </c>
      <c r="H3">
        <f>ROUND(($F$3-$E$3)*0.5+$E$3,0)</f>
        <v>88</v>
      </c>
      <c r="I3">
        <f>ROUND(($F$3-$E$3)*0.75+$E$3,0)</f>
        <v>151</v>
      </c>
      <c r="K3" t="str">
        <f>_xlfn.CONCAT(K2,",",E3)</f>
        <v>0,-40</v>
      </c>
    </row>
    <row r="4" spans="1:11" x14ac:dyDescent="0.35">
      <c r="A4" s="1" t="s">
        <v>2</v>
      </c>
      <c r="B4" s="2" t="s">
        <v>3</v>
      </c>
      <c r="C4" s="2" t="s">
        <v>240</v>
      </c>
      <c r="D4">
        <v>1</v>
      </c>
      <c r="E4">
        <v>0</v>
      </c>
      <c r="F4">
        <v>765</v>
      </c>
      <c r="G4">
        <f>ROUND(0.25*F4,0)</f>
        <v>191</v>
      </c>
      <c r="H4">
        <f>ROUND(F4*0.5,0)</f>
        <v>383</v>
      </c>
      <c r="I4">
        <f>ROUND(0.75*F4,0)</f>
        <v>574</v>
      </c>
      <c r="K4" t="str">
        <f>_xlfn.CONCAT(K3,",",E4)</f>
        <v>0,-40,0</v>
      </c>
    </row>
    <row r="5" spans="1:11" x14ac:dyDescent="0.35">
      <c r="A5" s="1" t="s">
        <v>4</v>
      </c>
      <c r="B5" s="2" t="s">
        <v>5</v>
      </c>
      <c r="C5" s="2" t="s">
        <v>241</v>
      </c>
      <c r="D5">
        <v>1</v>
      </c>
      <c r="E5">
        <v>0</v>
      </c>
      <c r="F5">
        <v>255</v>
      </c>
      <c r="G5">
        <f t="shared" ref="G5:G15" si="0">ROUND(0.25*F5,0)</f>
        <v>64</v>
      </c>
      <c r="H5">
        <f t="shared" ref="H5:H10" si="1">ROUND(F5*0.5,0)</f>
        <v>128</v>
      </c>
      <c r="I5">
        <f t="shared" ref="I5:I10" si="2">ROUND(0.75*F5,0)</f>
        <v>191</v>
      </c>
      <c r="K5" t="str">
        <f t="shared" ref="K5:K28" si="3">_xlfn.CONCAT(K4,",",E5)</f>
        <v>0,-40,0,0</v>
      </c>
    </row>
    <row r="6" spans="1:11" x14ac:dyDescent="0.35">
      <c r="A6" s="1" t="s">
        <v>6</v>
      </c>
      <c r="B6" s="2" t="s">
        <v>7</v>
      </c>
      <c r="C6" s="2" t="s">
        <v>8</v>
      </c>
      <c r="D6">
        <v>2</v>
      </c>
      <c r="E6">
        <v>0</v>
      </c>
      <c r="F6">
        <v>7000</v>
      </c>
      <c r="G6">
        <f t="shared" si="0"/>
        <v>1750</v>
      </c>
      <c r="H6">
        <f t="shared" si="1"/>
        <v>3500</v>
      </c>
      <c r="I6">
        <f t="shared" si="2"/>
        <v>5250</v>
      </c>
      <c r="K6" t="str">
        <f>_xlfn.CONCAT(K5,",",E6)</f>
        <v>0,-40,0,0,0</v>
      </c>
    </row>
    <row r="7" spans="1:11" x14ac:dyDescent="0.35">
      <c r="A7" s="1" t="s">
        <v>9</v>
      </c>
      <c r="B7" s="2" t="s">
        <v>10</v>
      </c>
      <c r="C7" s="2" t="s">
        <v>242</v>
      </c>
      <c r="D7">
        <v>2</v>
      </c>
      <c r="E7">
        <v>0</v>
      </c>
      <c r="F7">
        <v>220</v>
      </c>
      <c r="G7">
        <f t="shared" si="0"/>
        <v>55</v>
      </c>
      <c r="H7">
        <f t="shared" si="1"/>
        <v>110</v>
      </c>
      <c r="I7">
        <f t="shared" si="2"/>
        <v>165</v>
      </c>
      <c r="K7" t="str">
        <f t="shared" si="3"/>
        <v>0,-40,0,0,0,0</v>
      </c>
    </row>
    <row r="8" spans="1:11" x14ac:dyDescent="0.35">
      <c r="A8" s="1" t="s">
        <v>11</v>
      </c>
      <c r="B8" s="2" t="s">
        <v>12</v>
      </c>
      <c r="C8" s="2" t="s">
        <v>243</v>
      </c>
      <c r="D8">
        <v>1</v>
      </c>
      <c r="E8">
        <v>-40</v>
      </c>
      <c r="F8">
        <v>215</v>
      </c>
      <c r="G8">
        <f>ROUND(($F$8-$E$8)*0.25+$E$8,0)</f>
        <v>24</v>
      </c>
      <c r="H8">
        <f>ROUND(($F$8-$E$8)*0.5+$E$8,0)</f>
        <v>88</v>
      </c>
      <c r="I8">
        <f>ROUND(($F$8-$E$8)*0.75+$E$8,0)</f>
        <v>151</v>
      </c>
      <c r="K8" t="str">
        <f t="shared" si="3"/>
        <v>0,-40,0,0,0,0,-40</v>
      </c>
    </row>
    <row r="9" spans="1:11" x14ac:dyDescent="0.35">
      <c r="A9" s="1">
        <v>10</v>
      </c>
      <c r="B9" s="2" t="s">
        <v>13</v>
      </c>
      <c r="C9" s="2" t="s">
        <v>244</v>
      </c>
      <c r="D9">
        <v>1</v>
      </c>
      <c r="E9">
        <v>0</v>
      </c>
      <c r="F9">
        <v>655</v>
      </c>
      <c r="G9">
        <f t="shared" si="0"/>
        <v>164</v>
      </c>
      <c r="H9">
        <f t="shared" si="1"/>
        <v>328</v>
      </c>
      <c r="I9">
        <f t="shared" si="2"/>
        <v>491</v>
      </c>
      <c r="K9" t="str">
        <f t="shared" si="3"/>
        <v>0,-40,0,0,0,0,-40,0</v>
      </c>
    </row>
    <row r="10" spans="1:11" x14ac:dyDescent="0.35">
      <c r="A10" s="1">
        <v>11</v>
      </c>
      <c r="B10" s="2" t="s">
        <v>14</v>
      </c>
      <c r="C10" s="2" t="s">
        <v>245</v>
      </c>
      <c r="D10">
        <v>1</v>
      </c>
      <c r="E10">
        <v>0</v>
      </c>
      <c r="F10">
        <v>100</v>
      </c>
      <c r="G10">
        <f t="shared" si="0"/>
        <v>25</v>
      </c>
      <c r="H10">
        <f t="shared" si="1"/>
        <v>50</v>
      </c>
      <c r="I10">
        <f t="shared" si="2"/>
        <v>75</v>
      </c>
      <c r="K10" t="str">
        <f t="shared" si="3"/>
        <v>0,-40,0,0,0,0,-40,0,0</v>
      </c>
    </row>
    <row r="11" spans="1:11" x14ac:dyDescent="0.35">
      <c r="A11" s="1">
        <v>20</v>
      </c>
      <c r="B11" s="2" t="s">
        <v>15</v>
      </c>
      <c r="C11" s="2" t="s">
        <v>16</v>
      </c>
      <c r="D11">
        <v>1</v>
      </c>
      <c r="E11">
        <v>0</v>
      </c>
      <c r="F11">
        <v>0</v>
      </c>
      <c r="G11">
        <f t="shared" si="0"/>
        <v>0</v>
      </c>
      <c r="H11">
        <f t="shared" ref="H11" si="4">ROUND(F11*0.5,0)</f>
        <v>0</v>
      </c>
      <c r="I11">
        <f t="shared" ref="I11" si="5">ROUND(0.75*F11,0)</f>
        <v>0</v>
      </c>
      <c r="K11" t="str">
        <f t="shared" si="3"/>
        <v>0,-40,0,0,0,0,-40,0,0,0</v>
      </c>
    </row>
    <row r="12" spans="1:11" x14ac:dyDescent="0.35">
      <c r="A12" s="1">
        <v>32</v>
      </c>
      <c r="B12" s="2" t="s">
        <v>17</v>
      </c>
      <c r="C12" s="2" t="s">
        <v>246</v>
      </c>
      <c r="D12">
        <v>1</v>
      </c>
      <c r="E12">
        <v>-8192</v>
      </c>
      <c r="F12">
        <v>8192</v>
      </c>
      <c r="G12">
        <f>ROUND(($F$12-$E$12)*0.25+$E$12,0)</f>
        <v>-4096</v>
      </c>
      <c r="H12">
        <f>ROUND(($F$12-$E$12)*0.5+$E$12,0)</f>
        <v>0</v>
      </c>
      <c r="I12">
        <f>ROUND(($F$12-$E$12)*0.75+$E$12,0)</f>
        <v>4096</v>
      </c>
      <c r="K12" t="str">
        <f t="shared" si="3"/>
        <v>0,-40,0,0,0,0,-40,0,0,0,-8192</v>
      </c>
    </row>
    <row r="13" spans="1:11" x14ac:dyDescent="0.35">
      <c r="A13" s="1">
        <v>33</v>
      </c>
      <c r="B13" s="2" t="s">
        <v>18</v>
      </c>
      <c r="C13" s="2" t="s">
        <v>247</v>
      </c>
      <c r="D13">
        <v>1</v>
      </c>
      <c r="E13">
        <v>0</v>
      </c>
      <c r="F13">
        <v>255</v>
      </c>
      <c r="G13">
        <f t="shared" si="0"/>
        <v>64</v>
      </c>
      <c r="H13">
        <f t="shared" ref="H13:H15" si="6">ROUND(F13*0.5,0)</f>
        <v>128</v>
      </c>
      <c r="I13">
        <f t="shared" ref="I13:I15" si="7">ROUND(0.75*F13,0)</f>
        <v>191</v>
      </c>
      <c r="K13" t="str">
        <f t="shared" si="3"/>
        <v>0,-40,0,0,0,0,-40,0,0,0,-8192,0</v>
      </c>
    </row>
    <row r="14" spans="1:11" x14ac:dyDescent="0.35">
      <c r="A14" s="1">
        <v>40</v>
      </c>
      <c r="B14" s="2" t="s">
        <v>19</v>
      </c>
      <c r="C14" s="2" t="s">
        <v>20</v>
      </c>
      <c r="D14">
        <v>1</v>
      </c>
      <c r="E14">
        <v>0</v>
      </c>
      <c r="F14">
        <v>0</v>
      </c>
      <c r="G14">
        <f t="shared" si="0"/>
        <v>0</v>
      </c>
      <c r="H14">
        <f t="shared" si="6"/>
        <v>0</v>
      </c>
      <c r="I14">
        <f t="shared" si="7"/>
        <v>0</v>
      </c>
      <c r="K14" t="str">
        <f t="shared" si="3"/>
        <v>0,-40,0,0,0,0,-40,0,0,0,-8192,0,0</v>
      </c>
    </row>
    <row r="15" spans="1:11" x14ac:dyDescent="0.35">
      <c r="A15" s="1">
        <v>42</v>
      </c>
      <c r="B15" s="2" t="s">
        <v>21</v>
      </c>
      <c r="C15" s="2" t="s">
        <v>248</v>
      </c>
      <c r="D15">
        <v>1</v>
      </c>
      <c r="E15">
        <v>0</v>
      </c>
      <c r="F15">
        <v>65</v>
      </c>
      <c r="G15">
        <f t="shared" si="0"/>
        <v>16</v>
      </c>
      <c r="H15">
        <f t="shared" si="6"/>
        <v>33</v>
      </c>
      <c r="I15">
        <f t="shared" si="7"/>
        <v>49</v>
      </c>
      <c r="K15" t="str">
        <f t="shared" si="3"/>
        <v>0,-40,0,0,0,0,-40,0,0,0,-8192,0,0,0</v>
      </c>
    </row>
    <row r="16" spans="1:11" x14ac:dyDescent="0.35">
      <c r="A16" s="1">
        <v>43</v>
      </c>
      <c r="B16" s="2" t="s">
        <v>22</v>
      </c>
      <c r="C16" s="2" t="s">
        <v>249</v>
      </c>
      <c r="D16">
        <v>1</v>
      </c>
      <c r="E16">
        <v>0</v>
      </c>
      <c r="F16">
        <v>100</v>
      </c>
      <c r="G16">
        <f t="shared" ref="G16" si="8">ROUND(0.25*F16,0)</f>
        <v>25</v>
      </c>
      <c r="H16">
        <f t="shared" ref="H16" si="9">ROUND(F16*0.5,0)</f>
        <v>50</v>
      </c>
      <c r="I16">
        <f t="shared" ref="I16" si="10">ROUND(0.75*F16,0)</f>
        <v>75</v>
      </c>
      <c r="K16" t="str">
        <f t="shared" si="3"/>
        <v>0,-40,0,0,0,0,-40,0,0,0,-8192,0,0,0,0</v>
      </c>
    </row>
    <row r="17" spans="1:11" x14ac:dyDescent="0.35">
      <c r="A17" s="1">
        <v>44</v>
      </c>
      <c r="B17" s="2" t="s">
        <v>23</v>
      </c>
      <c r="C17" s="2" t="s">
        <v>24</v>
      </c>
      <c r="D17">
        <v>1</v>
      </c>
      <c r="E17">
        <v>0</v>
      </c>
      <c r="F17">
        <v>2</v>
      </c>
      <c r="G17">
        <f>ROUND(0.25*F17,1)</f>
        <v>0.5</v>
      </c>
      <c r="H17">
        <f>ROUND(F17*0.5,1)</f>
        <v>1</v>
      </c>
      <c r="I17">
        <f>ROUND(0.75*F17,1)</f>
        <v>1.5</v>
      </c>
      <c r="K17" t="str">
        <f t="shared" si="3"/>
        <v>0,-40,0,0,0,0,-40,0,0,0,-8192,0,0,0,0,0</v>
      </c>
    </row>
    <row r="18" spans="1:11" x14ac:dyDescent="0.35">
      <c r="A18" s="1">
        <v>45</v>
      </c>
      <c r="B18" s="2" t="s">
        <v>25</v>
      </c>
      <c r="C18" s="2" t="s">
        <v>250</v>
      </c>
      <c r="D18">
        <v>1</v>
      </c>
      <c r="E18">
        <v>0</v>
      </c>
      <c r="F18">
        <v>100</v>
      </c>
      <c r="G18">
        <f>ROUND(0.25*F18,1)</f>
        <v>25</v>
      </c>
      <c r="H18">
        <f>ROUND(F18*0.5,1)</f>
        <v>50</v>
      </c>
      <c r="I18">
        <f>ROUND(0.75*F18,1)</f>
        <v>75</v>
      </c>
      <c r="K18" t="str">
        <f t="shared" si="3"/>
        <v>0,-40,0,0,0,0,-40,0,0,0,-8192,0,0,0,0,0,0</v>
      </c>
    </row>
    <row r="19" spans="1:11" x14ac:dyDescent="0.35">
      <c r="A19" s="1">
        <v>46</v>
      </c>
      <c r="B19" s="2" t="s">
        <v>26</v>
      </c>
      <c r="C19" s="2" t="s">
        <v>251</v>
      </c>
      <c r="D19">
        <v>1</v>
      </c>
      <c r="E19">
        <v>-40</v>
      </c>
      <c r="F19">
        <v>215</v>
      </c>
      <c r="G19">
        <f>ROUND(($F$19-$E$19)*0.25+$E$19,0)</f>
        <v>24</v>
      </c>
      <c r="H19">
        <f>ROUND(($F$19-$E$19)*0.5+$E$19,0)</f>
        <v>88</v>
      </c>
      <c r="I19">
        <f>ROUND(($F$19-$E$19)*0.75+$E$19,0)</f>
        <v>151</v>
      </c>
      <c r="K19" t="str">
        <f t="shared" si="3"/>
        <v>0,-40,0,0,0,0,-40,0,0,0,-8192,0,0,0,0,0,0,-40</v>
      </c>
    </row>
    <row r="20" spans="1:11" x14ac:dyDescent="0.35">
      <c r="A20" s="1">
        <v>47</v>
      </c>
      <c r="B20" s="2" t="s">
        <v>27</v>
      </c>
      <c r="C20" s="2" t="s">
        <v>252</v>
      </c>
      <c r="D20">
        <v>1</v>
      </c>
      <c r="E20">
        <v>0</v>
      </c>
      <c r="F20">
        <v>100</v>
      </c>
      <c r="G20">
        <f t="shared" ref="G20:G26" si="11">ROUND(0.25*F20,1)</f>
        <v>25</v>
      </c>
      <c r="H20">
        <f t="shared" ref="H20:H24" si="12">ROUND(F20*0.5,1)</f>
        <v>50</v>
      </c>
      <c r="I20">
        <f t="shared" ref="I20:I24" si="13">ROUND(0.75*F20,1)</f>
        <v>75</v>
      </c>
      <c r="K20" t="str">
        <f t="shared" si="3"/>
        <v>0,-40,0,0,0,0,-40,0,0,0,-8192,0,0,0,0,0,0,-40,0</v>
      </c>
    </row>
    <row r="21" spans="1:11" x14ac:dyDescent="0.35">
      <c r="A21" s="1">
        <v>48</v>
      </c>
      <c r="B21" s="2" t="s">
        <v>28</v>
      </c>
      <c r="C21" s="2" t="s">
        <v>253</v>
      </c>
      <c r="D21">
        <v>1</v>
      </c>
      <c r="E21">
        <v>0</v>
      </c>
      <c r="F21">
        <v>100</v>
      </c>
      <c r="G21">
        <f t="shared" si="11"/>
        <v>25</v>
      </c>
      <c r="H21">
        <f t="shared" si="12"/>
        <v>50</v>
      </c>
      <c r="I21">
        <f t="shared" si="13"/>
        <v>75</v>
      </c>
      <c r="K21" t="str">
        <f t="shared" si="3"/>
        <v>0,-40,0,0,0,0,-40,0,0,0,-8192,0,0,0,0,0,0,-40,0,0</v>
      </c>
    </row>
    <row r="22" spans="1:11" x14ac:dyDescent="0.35">
      <c r="A22" s="1">
        <v>49</v>
      </c>
      <c r="B22" s="2" t="s">
        <v>29</v>
      </c>
      <c r="C22" s="2" t="s">
        <v>254</v>
      </c>
      <c r="D22">
        <v>1</v>
      </c>
      <c r="E22">
        <v>0</v>
      </c>
      <c r="F22">
        <v>100</v>
      </c>
      <c r="G22">
        <f t="shared" si="11"/>
        <v>25</v>
      </c>
      <c r="H22">
        <f t="shared" si="12"/>
        <v>50</v>
      </c>
      <c r="I22">
        <f t="shared" si="13"/>
        <v>75</v>
      </c>
      <c r="K22" t="str">
        <f t="shared" si="3"/>
        <v>0,-40,0,0,0,0,-40,0,0,0,-8192,0,0,0,0,0,0,-40,0,0,0</v>
      </c>
    </row>
    <row r="23" spans="1:11" x14ac:dyDescent="0.35">
      <c r="A23" s="1" t="s">
        <v>30</v>
      </c>
      <c r="B23" s="2" t="s">
        <v>31</v>
      </c>
      <c r="C23" s="2" t="s">
        <v>255</v>
      </c>
      <c r="D23">
        <v>1</v>
      </c>
      <c r="E23">
        <v>0</v>
      </c>
      <c r="F23">
        <v>100</v>
      </c>
      <c r="G23">
        <f t="shared" si="11"/>
        <v>25</v>
      </c>
      <c r="H23">
        <f t="shared" si="12"/>
        <v>50</v>
      </c>
      <c r="I23">
        <f t="shared" si="13"/>
        <v>75</v>
      </c>
      <c r="K23" t="str">
        <f t="shared" si="3"/>
        <v>0,-40,0,0,0,0,-40,0,0,0,-8192,0,0,0,0,0,0,-40,0,0,0,0</v>
      </c>
    </row>
    <row r="24" spans="1:11" x14ac:dyDescent="0.35">
      <c r="A24" s="1" t="s">
        <v>32</v>
      </c>
      <c r="B24" s="2" t="s">
        <v>33</v>
      </c>
      <c r="C24" s="2" t="s">
        <v>256</v>
      </c>
      <c r="D24">
        <v>1</v>
      </c>
      <c r="E24">
        <v>0</v>
      </c>
      <c r="F24">
        <v>100</v>
      </c>
      <c r="G24">
        <f t="shared" si="11"/>
        <v>25</v>
      </c>
      <c r="H24">
        <f t="shared" si="12"/>
        <v>50</v>
      </c>
      <c r="I24">
        <f t="shared" si="13"/>
        <v>75</v>
      </c>
      <c r="K24" t="str">
        <f t="shared" si="3"/>
        <v>0,-40,0,0,0,0,-40,0,0,0,-8192,0,0,0,0,0,0,-40,0,0,0,0,0</v>
      </c>
    </row>
    <row r="25" spans="1:11" x14ac:dyDescent="0.35">
      <c r="A25" s="1">
        <v>52</v>
      </c>
      <c r="B25" s="2" t="s">
        <v>36</v>
      </c>
      <c r="C25" s="2" t="s">
        <v>257</v>
      </c>
      <c r="D25">
        <v>1</v>
      </c>
      <c r="E25">
        <v>0</v>
      </c>
      <c r="F25">
        <v>100</v>
      </c>
      <c r="G25">
        <f t="shared" si="11"/>
        <v>25</v>
      </c>
      <c r="H25">
        <f t="shared" ref="H25:H26" si="14">ROUND(F25*0.5,1)</f>
        <v>50</v>
      </c>
      <c r="I25">
        <f t="shared" ref="I25:I26" si="15">ROUND(0.75*F25,1)</f>
        <v>75</v>
      </c>
      <c r="K25" t="str">
        <f t="shared" si="3"/>
        <v>0,-40,0,0,0,0,-40,0,0,0,-8192,0,0,0,0,0,0,-40,0,0,0,0,0,0</v>
      </c>
    </row>
    <row r="26" spans="1:11" x14ac:dyDescent="0.35">
      <c r="A26" s="1" t="s">
        <v>37</v>
      </c>
      <c r="B26" s="2" t="s">
        <v>38</v>
      </c>
      <c r="C26" s="2" t="s">
        <v>258</v>
      </c>
      <c r="D26">
        <v>1</v>
      </c>
      <c r="E26">
        <v>0</v>
      </c>
      <c r="F26">
        <v>100</v>
      </c>
      <c r="G26">
        <f t="shared" si="11"/>
        <v>25</v>
      </c>
      <c r="H26">
        <f t="shared" si="14"/>
        <v>50</v>
      </c>
      <c r="I26">
        <f t="shared" si="15"/>
        <v>75</v>
      </c>
      <c r="K26" t="str">
        <f t="shared" si="3"/>
        <v>0,-40,0,0,0,0,-40,0,0,0,-8192,0,0,0,0,0,0,-40,0,0,0,0,0,0,0</v>
      </c>
    </row>
    <row r="27" spans="1:11" x14ac:dyDescent="0.35">
      <c r="A27" s="1" t="s">
        <v>39</v>
      </c>
      <c r="B27" s="2" t="s">
        <v>40</v>
      </c>
      <c r="C27" s="2" t="s">
        <v>259</v>
      </c>
      <c r="D27">
        <v>2</v>
      </c>
      <c r="E27">
        <v>-40</v>
      </c>
      <c r="F27">
        <v>210</v>
      </c>
      <c r="G27">
        <f>ROUND(($F$27-$E$27)*0.25+$E$27,0)</f>
        <v>23</v>
      </c>
      <c r="H27">
        <f>ROUND(($F$27-$E$27)*0.5+$E$27,0)</f>
        <v>85</v>
      </c>
      <c r="I27">
        <f>ROUND(($F$27-$E$27)*0.75+$E$27,0)</f>
        <v>148</v>
      </c>
      <c r="K27" t="str">
        <f t="shared" si="3"/>
        <v>0,-40,0,0,0,0,-40,0,0,0,-8192,0,0,0,0,0,0,-40,0,0,0,0,0,0,0,-40</v>
      </c>
    </row>
    <row r="28" spans="1:11" x14ac:dyDescent="0.35">
      <c r="A28" s="1" t="s">
        <v>34</v>
      </c>
      <c r="B28" s="2" t="s">
        <v>35</v>
      </c>
      <c r="C28" s="2" t="s">
        <v>35</v>
      </c>
      <c r="D28">
        <v>1</v>
      </c>
      <c r="E28">
        <v>0</v>
      </c>
      <c r="F28">
        <v>0</v>
      </c>
      <c r="G28">
        <v>0</v>
      </c>
      <c r="H28">
        <v>0</v>
      </c>
      <c r="I28">
        <v>0</v>
      </c>
      <c r="K28" t="str">
        <f t="shared" si="3"/>
        <v>0,-40,0,0,0,0,-40,0,0,0,-8192,0,0,0,0,0,0,-40,0,0,0,0,0,0,0,-40,0</v>
      </c>
    </row>
  </sheetData>
  <pageMargins left="0.7" right="0.7" top="0.75" bottom="0.75" header="0.3" footer="0.3"/>
  <pageSetup orientation="portrait" horizontalDpi="4294967292" verticalDpi="4294967292"/>
  <ignoredErrors>
    <ignoredError sqref="H8:I8" formula="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5"/>
  <sheetViews>
    <sheetView workbookViewId="0">
      <selection activeCell="C2" sqref="C2"/>
    </sheetView>
  </sheetViews>
  <sheetFormatPr defaultColWidth="11.453125" defaultRowHeight="14.5" x14ac:dyDescent="0.35"/>
  <sheetData>
    <row r="1" spans="1:3" x14ac:dyDescent="0.35">
      <c r="A1" t="s">
        <v>41</v>
      </c>
      <c r="C1" t="str">
        <f>A1</f>
        <v>'PIDS_A'</v>
      </c>
    </row>
    <row r="2" spans="1:3" x14ac:dyDescent="0.35">
      <c r="A2" t="s">
        <v>42</v>
      </c>
      <c r="C2" t="str">
        <f>C1&amp;","&amp;A2</f>
        <v>'PIDS_A','STATUS'</v>
      </c>
    </row>
    <row r="3" spans="1:3" x14ac:dyDescent="0.35">
      <c r="A3" t="s">
        <v>43</v>
      </c>
      <c r="C3" t="str">
        <f t="shared" ref="C3:C66" si="0">C2&amp;","&amp;A3</f>
        <v>'PIDS_A','STATUS','FREEZE_DTC'</v>
      </c>
    </row>
    <row r="4" spans="1:3" x14ac:dyDescent="0.35">
      <c r="A4" t="s">
        <v>44</v>
      </c>
      <c r="C4" t="str">
        <f t="shared" si="0"/>
        <v>'PIDS_A','STATUS','FREEZE_DTC','FUEL_STATUS'</v>
      </c>
    </row>
    <row r="5" spans="1:3" x14ac:dyDescent="0.35">
      <c r="A5" t="s">
        <v>45</v>
      </c>
      <c r="C5" t="str">
        <f t="shared" si="0"/>
        <v>'PIDS_A','STATUS','FREEZE_DTC','FUEL_STATUS','ENGINE_LOAD'</v>
      </c>
    </row>
    <row r="6" spans="1:3" x14ac:dyDescent="0.35">
      <c r="A6" t="s">
        <v>46</v>
      </c>
      <c r="C6" t="str">
        <f t="shared" si="0"/>
        <v>'PIDS_A','STATUS','FREEZE_DTC','FUEL_STATUS','ENGINE_LOAD','COOLANT_TEMP'</v>
      </c>
    </row>
    <row r="7" spans="1:3" x14ac:dyDescent="0.35">
      <c r="A7" t="s">
        <v>47</v>
      </c>
      <c r="C7" t="str">
        <f t="shared" si="0"/>
        <v>'PIDS_A','STATUS','FREEZE_DTC','FUEL_STATUS','ENGINE_LOAD','COOLANT_TEMP','SHORT_FUEL_TRIM_1'</v>
      </c>
    </row>
    <row r="8" spans="1:3" x14ac:dyDescent="0.35">
      <c r="A8" t="s">
        <v>48</v>
      </c>
      <c r="C8" t="str">
        <f t="shared" si="0"/>
        <v>'PIDS_A','STATUS','FREEZE_DTC','FUEL_STATUS','ENGINE_LOAD','COOLANT_TEMP','SHORT_FUEL_TRIM_1','LONG_FUEL_TRIM_1'</v>
      </c>
    </row>
    <row r="9" spans="1:3" x14ac:dyDescent="0.35">
      <c r="A9" t="s">
        <v>49</v>
      </c>
      <c r="C9" t="str">
        <f t="shared" si="0"/>
        <v>'PIDS_A','STATUS','FREEZE_DTC','FUEL_STATUS','ENGINE_LOAD','COOLANT_TEMP','SHORT_FUEL_TRIM_1','LONG_FUEL_TRIM_1','SHORT_FUEL_TRIM_2'</v>
      </c>
    </row>
    <row r="10" spans="1:3" x14ac:dyDescent="0.35">
      <c r="A10" t="s">
        <v>50</v>
      </c>
      <c r="C10" t="str">
        <f t="shared" si="0"/>
        <v>'PIDS_A','STATUS','FREEZE_DTC','FUEL_STATUS','ENGINE_LOAD','COOLANT_TEMP','SHORT_FUEL_TRIM_1','LONG_FUEL_TRIM_1','SHORT_FUEL_TRIM_2','LONG_FUEL_TRIM_2'</v>
      </c>
    </row>
    <row r="11" spans="1:3" x14ac:dyDescent="0.35">
      <c r="A11" t="s">
        <v>51</v>
      </c>
      <c r="C11" t="str">
        <f t="shared" si="0"/>
        <v>'PIDS_A','STATUS','FREEZE_DTC','FUEL_STATUS','ENGINE_LOAD','COOLANT_TEMP','SHORT_FUEL_TRIM_1','LONG_FUEL_TRIM_1','SHORT_FUEL_TRIM_2','LONG_FUEL_TRIM_2','FUEL_PRESSURE'</v>
      </c>
    </row>
    <row r="12" spans="1:3" x14ac:dyDescent="0.35">
      <c r="A12" t="s">
        <v>52</v>
      </c>
      <c r="C12" t="str">
        <f t="shared" si="0"/>
        <v>'PIDS_A','STATUS','FREEZE_DTC','FUEL_STATUS','ENGINE_LOAD','COOLANT_TEMP','SHORT_FUEL_TRIM_1','LONG_FUEL_TRIM_1','SHORT_FUEL_TRIM_2','LONG_FUEL_TRIM_2','FUEL_PRESSURE','INTAKE_PRESSURE'</v>
      </c>
    </row>
    <row r="13" spans="1:3" x14ac:dyDescent="0.35">
      <c r="A13" t="s">
        <v>53</v>
      </c>
      <c r="C13" t="str">
        <f t="shared" si="0"/>
        <v>'PIDS_A','STATUS','FREEZE_DTC','FUEL_STATUS','ENGINE_LOAD','COOLANT_TEMP','SHORT_FUEL_TRIM_1','LONG_FUEL_TRIM_1','SHORT_FUEL_TRIM_2','LONG_FUEL_TRIM_2','FUEL_PRESSURE','INTAKE_PRESSURE','RPM'</v>
      </c>
    </row>
    <row r="14" spans="1:3" x14ac:dyDescent="0.35">
      <c r="A14" t="s">
        <v>54</v>
      </c>
      <c r="C14" t="str">
        <f t="shared" si="0"/>
        <v>'PIDS_A','STATUS','FREEZE_DTC','FUEL_STATUS','ENGINE_LOAD','COOLANT_TEMP','SHORT_FUEL_TRIM_1','LONG_FUEL_TRIM_1','SHORT_FUEL_TRIM_2','LONG_FUEL_TRIM_2','FUEL_PRESSURE','INTAKE_PRESSURE','RPM','SPEED'</v>
      </c>
    </row>
    <row r="15" spans="1:3" x14ac:dyDescent="0.35">
      <c r="A15" t="s">
        <v>55</v>
      </c>
      <c r="C15" t="str">
        <f t="shared" si="0"/>
        <v>'PIDS_A','STATUS','FREEZE_DTC','FUEL_STATUS','ENGINE_LOAD','COOLANT_TEMP','SHORT_FUEL_TRIM_1','LONG_FUEL_TRIM_1','SHORT_FUEL_TRIM_2','LONG_FUEL_TRIM_2','FUEL_PRESSURE','INTAKE_PRESSURE','RPM','SPEED','TIMING_ADVANCE'</v>
      </c>
    </row>
    <row r="16" spans="1:3" x14ac:dyDescent="0.35">
      <c r="A16" t="s">
        <v>56</v>
      </c>
      <c r="C16" t="str">
        <f t="shared" si="0"/>
        <v>'PIDS_A','STATUS','FREEZE_DTC','FUEL_STATUS','ENGINE_LOAD','COOLANT_TEMP','SHORT_FUEL_TRIM_1','LONG_FUEL_TRIM_1','SHORT_FUEL_TRIM_2','LONG_FUEL_TRIM_2','FUEL_PRESSURE','INTAKE_PRESSURE','RPM','SPEED','TIMING_ADVANCE','INTAKE_TEMP'</v>
      </c>
    </row>
    <row r="17" spans="1:3" x14ac:dyDescent="0.35">
      <c r="A17" t="s">
        <v>57</v>
      </c>
      <c r="C17" t="str">
        <f t="shared" si="0"/>
        <v>'PIDS_A','STATUS','FREEZE_DTC','FUEL_STATUS','ENGINE_LOAD','COOLANT_TEMP','SHORT_FUEL_TRIM_1','LONG_FUEL_TRIM_1','SHORT_FUEL_TRIM_2','LONG_FUEL_TRIM_2','FUEL_PRESSURE','INTAKE_PRESSURE','RPM','SPEED','TIMING_ADVANCE','INTAKE_TEMP','MAF'</v>
      </c>
    </row>
    <row r="18" spans="1:3" x14ac:dyDescent="0.35">
      <c r="A18" t="s">
        <v>58</v>
      </c>
      <c r="C18" t="str">
        <f t="shared" si="0"/>
        <v>'PIDS_A','STATUS','FREEZE_DTC','FUEL_STATUS','ENGINE_LOAD','COOLANT_TEMP','SHORT_FUEL_TRIM_1','LONG_FUEL_TRIM_1','SHORT_FUEL_TRIM_2','LONG_FUEL_TRIM_2','FUEL_PRESSURE','INTAKE_PRESSURE','RPM','SPEED','TIMING_ADVANCE','INTAKE_TEMP','MAF','THROTTLE_POS'</v>
      </c>
    </row>
    <row r="19" spans="1:3" x14ac:dyDescent="0.35">
      <c r="A19" t="s">
        <v>59</v>
      </c>
      <c r="C19" t="str">
        <f t="shared" si="0"/>
        <v>'PIDS_A','STATUS','FREEZE_DTC','FUEL_STATUS','ENGINE_LOAD','COOLANT_TEMP','SHORT_FUEL_TRIM_1','LONG_FUEL_TRIM_1','SHORT_FUEL_TRIM_2','LONG_FUEL_TRIM_2','FUEL_PRESSURE','INTAKE_PRESSURE','RPM','SPEED','TIMING_ADVANCE','INTAKE_TEMP','MAF','THROTTLE_POS','AIR_STATUS'</v>
      </c>
    </row>
    <row r="20" spans="1:3" x14ac:dyDescent="0.35">
      <c r="A20" t="s">
        <v>60</v>
      </c>
      <c r="C20" t="str">
        <f t="shared" si="0"/>
        <v>'PIDS_A','STATUS','FREEZE_DTC','FUEL_STATUS','ENGINE_LOAD','COOLANT_TEMP','SHORT_FUEL_TRIM_1','LONG_FUEL_TRIM_1','SHORT_FUEL_TRIM_2','LONG_FUEL_TRIM_2','FUEL_PRESSURE','INTAKE_PRESSURE','RPM','SPEED','TIMING_ADVANCE','INTAKE_TEMP','MAF','THROTTLE_POS','AIR_STATUS','O2_SENSORS'</v>
      </c>
    </row>
    <row r="21" spans="1:3" x14ac:dyDescent="0.35">
      <c r="A21" t="s">
        <v>61</v>
      </c>
      <c r="C21" t="str">
        <f t="shared" si="0"/>
        <v>'PIDS_A','STATUS','FREEZE_DTC','FUEL_STATUS','ENGINE_LOAD','COOLANT_TEMP','SHORT_FUEL_TRIM_1','LONG_FUEL_TRIM_1','SHORT_FUEL_TRIM_2','LONG_FUEL_TRIM_2','FUEL_PRESSURE','INTAKE_PRESSURE','RPM','SPEED','TIMING_ADVANCE','INTAKE_TEMP','MAF','THROTTLE_POS','AIR_STATUS','O2_SENSORS','O2_B1S1'</v>
      </c>
    </row>
    <row r="22" spans="1:3" x14ac:dyDescent="0.35">
      <c r="A22" t="s">
        <v>62</v>
      </c>
      <c r="C22" t="str">
        <f t="shared" si="0"/>
        <v>'PIDS_A','STATUS','FREEZE_DTC','FUEL_STATUS','ENGINE_LOAD','COOLANT_TEMP','SHORT_FUEL_TRIM_1','LONG_FUEL_TRIM_1','SHORT_FUEL_TRIM_2','LONG_FUEL_TRIM_2','FUEL_PRESSURE','INTAKE_PRESSURE','RPM','SPEED','TIMING_ADVANCE','INTAKE_TEMP','MAF','THROTTLE_POS','AIR_STATUS','O2_SENSORS','O2_B1S1','O2_B1S2'</v>
      </c>
    </row>
    <row r="23" spans="1:3" x14ac:dyDescent="0.35">
      <c r="A23" t="s">
        <v>63</v>
      </c>
      <c r="C23" t="str">
        <f t="shared" si="0"/>
        <v>'PIDS_A','STATUS','FREEZE_DTC','FUEL_STATUS','ENGINE_LOAD','COOLANT_TEMP','SHORT_FUEL_TRIM_1','LONG_FUEL_TRIM_1','SHORT_FUEL_TRIM_2','LONG_FUEL_TRIM_2','FUEL_PRESSURE','INTAKE_PRESSURE','RPM','SPEED','TIMING_ADVANCE','INTAKE_TEMP','MAF','THROTTLE_POS','AIR_STATUS','O2_SENSORS','O2_B1S1','O2_B1S2','O2_B1S3'</v>
      </c>
    </row>
    <row r="24" spans="1:3" x14ac:dyDescent="0.35">
      <c r="A24" t="s">
        <v>64</v>
      </c>
      <c r="C24" t="str">
        <f t="shared" si="0"/>
        <v>'PIDS_A','STATUS','FREEZE_DTC','FUEL_STATUS','ENGINE_LOAD','COOLANT_TEMP','SHORT_FUEL_TRIM_1','LONG_FUEL_TRIM_1','SHORT_FUEL_TRIM_2','LONG_FUEL_TRIM_2','FUEL_PRESSURE','INTAKE_PRESSURE','RPM','SPEED','TIMING_ADVANCE','INTAKE_TEMP','MAF','THROTTLE_POS','AIR_STATUS','O2_SENSORS','O2_B1S1','O2_B1S2','O2_B1S3','O2_B1S4'</v>
      </c>
    </row>
    <row r="25" spans="1:3" x14ac:dyDescent="0.35">
      <c r="A25" t="s">
        <v>65</v>
      </c>
      <c r="C25" t="str">
        <f t="shared" si="0"/>
        <v>'PIDS_A','STATUS','FREEZE_DTC','FUEL_STATUS','ENGINE_LOAD','COOLANT_TEMP','SHORT_FUEL_TRIM_1','LONG_FUEL_TRIM_1','SHORT_FUEL_TRIM_2','LONG_FUEL_TRIM_2','FUEL_PRESSURE','INTAKE_PRESSURE','RPM','SPEED','TIMING_ADVANCE','INTAKE_TEMP','MAF','THROTTLE_POS','AIR_STATUS','O2_SENSORS','O2_B1S1','O2_B1S2','O2_B1S3','O2_B1S4','O2_B2S1'</v>
      </c>
    </row>
    <row r="26" spans="1:3" x14ac:dyDescent="0.35">
      <c r="A26" t="s">
        <v>66</v>
      </c>
      <c r="C26"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v>
      </c>
    </row>
    <row r="27" spans="1:3" x14ac:dyDescent="0.35">
      <c r="A27" t="s">
        <v>67</v>
      </c>
      <c r="C27"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v>
      </c>
    </row>
    <row r="28" spans="1:3" x14ac:dyDescent="0.35">
      <c r="A28" t="s">
        <v>68</v>
      </c>
      <c r="C28"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v>
      </c>
    </row>
    <row r="29" spans="1:3" x14ac:dyDescent="0.35">
      <c r="A29" t="s">
        <v>69</v>
      </c>
      <c r="C29"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v>
      </c>
    </row>
    <row r="30" spans="1:3" x14ac:dyDescent="0.35">
      <c r="A30" t="s">
        <v>70</v>
      </c>
      <c r="C30"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v>
      </c>
    </row>
    <row r="31" spans="1:3" x14ac:dyDescent="0.35">
      <c r="A31" t="s">
        <v>71</v>
      </c>
      <c r="C31"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v>
      </c>
    </row>
    <row r="32" spans="1:3" x14ac:dyDescent="0.35">
      <c r="A32" t="s">
        <v>72</v>
      </c>
      <c r="C32"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v>
      </c>
    </row>
    <row r="33" spans="1:3" x14ac:dyDescent="0.35">
      <c r="A33" t="s">
        <v>73</v>
      </c>
      <c r="C33"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v>
      </c>
    </row>
    <row r="34" spans="1:3" x14ac:dyDescent="0.35">
      <c r="A34" t="s">
        <v>74</v>
      </c>
      <c r="C34"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v>
      </c>
    </row>
    <row r="35" spans="1:3" x14ac:dyDescent="0.35">
      <c r="A35" t="s">
        <v>75</v>
      </c>
      <c r="C35"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v>
      </c>
    </row>
    <row r="36" spans="1:3" x14ac:dyDescent="0.35">
      <c r="A36" t="s">
        <v>76</v>
      </c>
      <c r="C36"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v>
      </c>
    </row>
    <row r="37" spans="1:3" x14ac:dyDescent="0.35">
      <c r="A37" t="s">
        <v>77</v>
      </c>
      <c r="C37"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v>
      </c>
    </row>
    <row r="38" spans="1:3" x14ac:dyDescent="0.35">
      <c r="A38" t="s">
        <v>78</v>
      </c>
      <c r="C38"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v>
      </c>
    </row>
    <row r="39" spans="1:3" x14ac:dyDescent="0.35">
      <c r="A39" t="s">
        <v>79</v>
      </c>
      <c r="C39"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v>
      </c>
    </row>
    <row r="40" spans="1:3" x14ac:dyDescent="0.35">
      <c r="A40" t="s">
        <v>80</v>
      </c>
      <c r="C40"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v>
      </c>
    </row>
    <row r="41" spans="1:3" x14ac:dyDescent="0.35">
      <c r="A41" t="s">
        <v>81</v>
      </c>
      <c r="C41"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v>
      </c>
    </row>
    <row r="42" spans="1:3" x14ac:dyDescent="0.35">
      <c r="A42" t="s">
        <v>82</v>
      </c>
      <c r="C42"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v>
      </c>
    </row>
    <row r="43" spans="1:3" x14ac:dyDescent="0.35">
      <c r="A43" t="s">
        <v>83</v>
      </c>
      <c r="C43"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v>
      </c>
    </row>
    <row r="44" spans="1:3" x14ac:dyDescent="0.35">
      <c r="A44" t="s">
        <v>84</v>
      </c>
      <c r="C44"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v>
      </c>
    </row>
    <row r="45" spans="1:3" x14ac:dyDescent="0.35">
      <c r="A45" t="s">
        <v>85</v>
      </c>
      <c r="C45"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v>
      </c>
    </row>
    <row r="46" spans="1:3" x14ac:dyDescent="0.35">
      <c r="A46" t="s">
        <v>86</v>
      </c>
      <c r="C46"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v>
      </c>
    </row>
    <row r="47" spans="1:3" x14ac:dyDescent="0.35">
      <c r="A47" t="s">
        <v>87</v>
      </c>
      <c r="C47"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v>
      </c>
    </row>
    <row r="48" spans="1:3" x14ac:dyDescent="0.35">
      <c r="A48" t="s">
        <v>88</v>
      </c>
      <c r="C48"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v>
      </c>
    </row>
    <row r="49" spans="1:3" x14ac:dyDescent="0.35">
      <c r="A49" t="s">
        <v>89</v>
      </c>
      <c r="C49"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v>
      </c>
    </row>
    <row r="50" spans="1:3" x14ac:dyDescent="0.35">
      <c r="A50" t="s">
        <v>90</v>
      </c>
      <c r="C50"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v>
      </c>
    </row>
    <row r="51" spans="1:3" x14ac:dyDescent="0.35">
      <c r="A51" t="s">
        <v>91</v>
      </c>
      <c r="C51"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v>
      </c>
    </row>
    <row r="52" spans="1:3" x14ac:dyDescent="0.35">
      <c r="A52" t="s">
        <v>92</v>
      </c>
      <c r="C52"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v>
      </c>
    </row>
    <row r="53" spans="1:3" x14ac:dyDescent="0.35">
      <c r="A53" t="s">
        <v>93</v>
      </c>
      <c r="C53"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v>
      </c>
    </row>
    <row r="54" spans="1:3" x14ac:dyDescent="0.35">
      <c r="A54" t="s">
        <v>94</v>
      </c>
      <c r="C54"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v>
      </c>
    </row>
    <row r="55" spans="1:3" x14ac:dyDescent="0.35">
      <c r="A55" t="s">
        <v>95</v>
      </c>
      <c r="C55"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v>
      </c>
    </row>
    <row r="56" spans="1:3" x14ac:dyDescent="0.35">
      <c r="A56" t="s">
        <v>96</v>
      </c>
      <c r="C56"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v>
      </c>
    </row>
    <row r="57" spans="1:3" x14ac:dyDescent="0.35">
      <c r="A57" t="s">
        <v>97</v>
      </c>
      <c r="C57"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v>
      </c>
    </row>
    <row r="58" spans="1:3" x14ac:dyDescent="0.35">
      <c r="A58" t="s">
        <v>98</v>
      </c>
      <c r="C58"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v>
      </c>
    </row>
    <row r="59" spans="1:3" x14ac:dyDescent="0.35">
      <c r="A59" t="s">
        <v>99</v>
      </c>
      <c r="C59"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v>
      </c>
    </row>
    <row r="60" spans="1:3" x14ac:dyDescent="0.35">
      <c r="A60" t="s">
        <v>100</v>
      </c>
      <c r="C60"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v>
      </c>
    </row>
    <row r="61" spans="1:3" x14ac:dyDescent="0.35">
      <c r="A61" t="s">
        <v>101</v>
      </c>
      <c r="C61"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v>
      </c>
    </row>
    <row r="62" spans="1:3" x14ac:dyDescent="0.35">
      <c r="A62" t="s">
        <v>102</v>
      </c>
      <c r="C62"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v>
      </c>
    </row>
    <row r="63" spans="1:3" x14ac:dyDescent="0.35">
      <c r="A63" t="s">
        <v>103</v>
      </c>
      <c r="C63"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v>
      </c>
    </row>
    <row r="64" spans="1:3" x14ac:dyDescent="0.35">
      <c r="A64" t="s">
        <v>104</v>
      </c>
      <c r="C64"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v>
      </c>
    </row>
    <row r="65" spans="1:3" x14ac:dyDescent="0.35">
      <c r="A65" t="s">
        <v>105</v>
      </c>
      <c r="C65"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v>
      </c>
    </row>
    <row r="66" spans="1:3" x14ac:dyDescent="0.35">
      <c r="A66" t="s">
        <v>106</v>
      </c>
      <c r="C66" t="str">
        <f t="shared" si="0"/>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v>
      </c>
    </row>
    <row r="67" spans="1:3" x14ac:dyDescent="0.35">
      <c r="A67" t="s">
        <v>107</v>
      </c>
      <c r="C67" t="str">
        <f t="shared" ref="C67:C95" si="1">C66&amp;","&amp;A67</f>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v>
      </c>
    </row>
    <row r="68" spans="1:3" x14ac:dyDescent="0.35">
      <c r="A68" t="s">
        <v>108</v>
      </c>
      <c r="C68"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v>
      </c>
    </row>
    <row r="69" spans="1:3" x14ac:dyDescent="0.35">
      <c r="A69" t="s">
        <v>109</v>
      </c>
      <c r="C69"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v>
      </c>
    </row>
    <row r="70" spans="1:3" x14ac:dyDescent="0.35">
      <c r="A70" t="s">
        <v>110</v>
      </c>
      <c r="C70"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v>
      </c>
    </row>
    <row r="71" spans="1:3" x14ac:dyDescent="0.35">
      <c r="A71" t="s">
        <v>111</v>
      </c>
      <c r="C71"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v>
      </c>
    </row>
    <row r="72" spans="1:3" x14ac:dyDescent="0.35">
      <c r="A72" t="s">
        <v>112</v>
      </c>
      <c r="C72"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v>
      </c>
    </row>
    <row r="73" spans="1:3" x14ac:dyDescent="0.35">
      <c r="A73" t="s">
        <v>113</v>
      </c>
      <c r="C73"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v>
      </c>
    </row>
    <row r="74" spans="1:3" x14ac:dyDescent="0.35">
      <c r="A74" t="s">
        <v>114</v>
      </c>
      <c r="C74"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v>
      </c>
    </row>
    <row r="75" spans="1:3" x14ac:dyDescent="0.35">
      <c r="A75" t="s">
        <v>115</v>
      </c>
      <c r="C75"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v>
      </c>
    </row>
    <row r="76" spans="1:3" x14ac:dyDescent="0.35">
      <c r="A76" t="s">
        <v>116</v>
      </c>
      <c r="C76"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v>
      </c>
    </row>
    <row r="77" spans="1:3" x14ac:dyDescent="0.35">
      <c r="A77" t="s">
        <v>117</v>
      </c>
      <c r="C77"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v>
      </c>
    </row>
    <row r="78" spans="1:3" x14ac:dyDescent="0.35">
      <c r="A78" t="s">
        <v>118</v>
      </c>
      <c r="C78"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v>
      </c>
    </row>
    <row r="79" spans="1:3" x14ac:dyDescent="0.35">
      <c r="A79" t="s">
        <v>119</v>
      </c>
      <c r="C79"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v>
      </c>
    </row>
    <row r="80" spans="1:3" x14ac:dyDescent="0.35">
      <c r="A80" t="s">
        <v>120</v>
      </c>
      <c r="C80"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v>
      </c>
    </row>
    <row r="81" spans="1:3" x14ac:dyDescent="0.35">
      <c r="A81" t="s">
        <v>121</v>
      </c>
      <c r="C81"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v>
      </c>
    </row>
    <row r="82" spans="1:3" x14ac:dyDescent="0.35">
      <c r="A82" t="s">
        <v>122</v>
      </c>
      <c r="C82"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v>
      </c>
    </row>
    <row r="83" spans="1:3" x14ac:dyDescent="0.35">
      <c r="A83" t="s">
        <v>123</v>
      </c>
      <c r="C83"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v>
      </c>
    </row>
    <row r="84" spans="1:3" x14ac:dyDescent="0.35">
      <c r="A84" t="s">
        <v>124</v>
      </c>
      <c r="C84"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v>
      </c>
    </row>
    <row r="85" spans="1:3" x14ac:dyDescent="0.35">
      <c r="A85" t="s">
        <v>125</v>
      </c>
      <c r="C85"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v>
      </c>
    </row>
    <row r="86" spans="1:3" x14ac:dyDescent="0.35">
      <c r="A86" t="s">
        <v>126</v>
      </c>
      <c r="C86"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v>
      </c>
    </row>
    <row r="87" spans="1:3" x14ac:dyDescent="0.35">
      <c r="A87" t="s">
        <v>127</v>
      </c>
      <c r="C87"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v>
      </c>
    </row>
    <row r="88" spans="1:3" x14ac:dyDescent="0.35">
      <c r="A88" t="s">
        <v>128</v>
      </c>
      <c r="C88"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v>
      </c>
    </row>
    <row r="89" spans="1:3" x14ac:dyDescent="0.35">
      <c r="A89" t="s">
        <v>129</v>
      </c>
      <c r="C89"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v>
      </c>
    </row>
    <row r="90" spans="1:3" x14ac:dyDescent="0.35">
      <c r="A90" t="s">
        <v>130</v>
      </c>
      <c r="C90"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v>
      </c>
    </row>
    <row r="91" spans="1:3" x14ac:dyDescent="0.35">
      <c r="A91" t="s">
        <v>131</v>
      </c>
      <c r="C91"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RELATIVE_ACCEL_POS'</v>
      </c>
    </row>
    <row r="92" spans="1:3" x14ac:dyDescent="0.35">
      <c r="A92" t="s">
        <v>132</v>
      </c>
      <c r="C92"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RELATIVE_ACCEL_POS','HYBRID_BATTERY_REMAINING'</v>
      </c>
    </row>
    <row r="93" spans="1:3" x14ac:dyDescent="0.35">
      <c r="A93" t="s">
        <v>133</v>
      </c>
      <c r="C93"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RELATIVE_ACCEL_POS','HYBRID_BATTERY_REMAINING','OIL_TEMP'</v>
      </c>
    </row>
    <row r="94" spans="1:3" x14ac:dyDescent="0.35">
      <c r="A94" t="s">
        <v>134</v>
      </c>
      <c r="C94"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RELATIVE_ACCEL_POS','HYBRID_BATTERY_REMAINING','OIL_TEMP','FUEL_INJECT_TIMING'</v>
      </c>
    </row>
    <row r="95" spans="1:3" x14ac:dyDescent="0.35">
      <c r="A95" t="s">
        <v>135</v>
      </c>
      <c r="C95" t="str">
        <f t="shared" si="1"/>
        <v>'PIDS_A','STATUS','FREEZE_DTC','FUEL_STATUS','ENGINE_LOAD','COOLANT_TEMP','SHORT_FUEL_TRIM_1','LONG_FUEL_TRIM_1','SHORT_FUEL_TRIM_2','LONG_FUEL_TRIM_2','FUEL_PRESSURE','INTAKE_PRESSURE','RPM','SPEED','TIMING_ADVANCE','INTAKE_TEMP','MAF','THROTTLE_POS','AIR_STATUS','O2_SENSORS','O2_B1S1','O2_B1S2','O2_B1S3','O2_B1S4','O2_B2S1','O2_B2S2','O2_B2S3','O2_B2S4','OBD_COMPLIANCE','O2_SENSORS_ALT','AUX_INPUT_STATUS','RUN_TIME','PIDS_B','DISTANCE_W_MIL','FUEL_RAIL_PRESSURE_VAC','FUEL_RAIL_PRESSURE_DIRECT','O2_S1_WR_VOLTAGE','O2_S2_WR_VOLTAGE','O2_S3_WR_VOLTAGE','O2_S4_WR_VOLTAGE','O2_S5_WR_VOLTAGE','O2_S6_WR_VOLTAGE','O2_S7_WR_VOLTAGE','O2_S8_WR_VOLTAGE','COMMANDED_EGR','EGR_ERROR','EVAPORATIVE_PURGE','FUEL_LEVEL','WARMUPS_SINCE_DTC_CLEAR','DISTANCE_SINCE_DTC_CLEAR','EVAP_VAPOR_PRESSURE','BAROMETRIC_PRESSURE','O2_S1_WR_CURRENT','O2_S2_WR_CURRENT','O2_S3_WR_CURRENT','O2_S4_WR_CURRENT','O2_S5_WR_CURRENT','O2_S6_WR_CURRENT','O2_S7_WR_CURRENT','O2_S8_WR_CURRENT','CATALYST_TEMP_B1S1','CATALYST_TEMP_B2S1','CATALYST_TEMP_B1S2','CATALYST_TEMP_B2S2','PIDS_C','STATUS_DRIVE_CYCLE','CONTROL_MODULE_VOLTAGE','ABSOLUTE_LOAD','COMMANDED_EQUIV_RATIO','RELATIVE_THROTTLE_POS','AMBIANT_AIR_TEMP','THROTTLE_POS_B','THROTTLE_POS_C','ACCELERATOR_POS_D','ACCELERATOR_POS_E','ACCELERATOR_POS_F','THROTTLE_ACTUATOR','RUN_TIME_MIL','TIME_SINCE_DTC_CLEARED','unsupported','MAX_MAF','FUEL_TYPE','ETHANOL_PERCENT','EVAP_VAPOR_PRESSURE_ABS','EVAP_VAPOR_PRESSURE_ALT','SHORT_O2_TRIM_B1','LONG_O2_TRIM_B1','SHORT_O2_TRIM_B2','LONG_O2_TRIM_B2','FUEL_RAIL_PRESSURE_ABS','RELATIVE_ACCEL_POS','HYBRID_BATTERY_REMAINING','OIL_TEMP','FUEL_INJECT_TIMING','FUEL_RATE'</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95"/>
  <sheetViews>
    <sheetView topLeftCell="A72" workbookViewId="0">
      <selection activeCell="E95" sqref="E95"/>
    </sheetView>
  </sheetViews>
  <sheetFormatPr defaultColWidth="11.453125" defaultRowHeight="14.5" x14ac:dyDescent="0.35"/>
  <sheetData>
    <row r="1" spans="1:5" x14ac:dyDescent="0.35">
      <c r="A1" t="s">
        <v>136</v>
      </c>
      <c r="E1" t="str">
        <f>A1</f>
        <v>'Supported PIDs [01-20]'</v>
      </c>
    </row>
    <row r="2" spans="1:5" x14ac:dyDescent="0.35">
      <c r="A2" t="s">
        <v>137</v>
      </c>
      <c r="E2" t="str">
        <f>E1&amp;","&amp;A2</f>
        <v>'Supported PIDs [01-20]','Status since DTCs cleared'</v>
      </c>
    </row>
    <row r="3" spans="1:5" x14ac:dyDescent="0.35">
      <c r="A3" t="s">
        <v>138</v>
      </c>
      <c r="E3" t="str">
        <f>E2&amp;","&amp;A3</f>
        <v>'Supported PIDs [01-20]','Status since DTCs cleared','DTC that triggered the freeze frame'</v>
      </c>
    </row>
    <row r="4" spans="1:5" x14ac:dyDescent="0.35">
      <c r="A4" t="s">
        <v>139</v>
      </c>
      <c r="E4" t="str">
        <f t="shared" ref="E4:E67" si="0">E3&amp;","&amp;A4</f>
        <v>'Supported PIDs [01-20]','Status since DTCs cleared','DTC that triggered the freeze frame','Fuel System Status'</v>
      </c>
    </row>
    <row r="5" spans="1:5" x14ac:dyDescent="0.35">
      <c r="A5" t="s">
        <v>140</v>
      </c>
      <c r="E5" t="str">
        <f t="shared" si="0"/>
        <v>'Supported PIDs [01-20]','Status since DTCs cleared','DTC that triggered the freeze frame','Fuel System Status','Calculated Engine Load'</v>
      </c>
    </row>
    <row r="6" spans="1:5" x14ac:dyDescent="0.35">
      <c r="A6" t="s">
        <v>141</v>
      </c>
      <c r="E6" t="str">
        <f t="shared" si="0"/>
        <v>'Supported PIDs [01-20]','Status since DTCs cleared','DTC that triggered the freeze frame','Fuel System Status','Calculated Engine Load','Engine Coolant Temperature'</v>
      </c>
    </row>
    <row r="7" spans="1:5" x14ac:dyDescent="0.35">
      <c r="A7" t="s">
        <v>142</v>
      </c>
      <c r="E7" t="str">
        <f t="shared" si="0"/>
        <v>'Supported PIDs [01-20]','Status since DTCs cleared','DTC that triggered the freeze frame','Fuel System Status','Calculated Engine Load','Engine Coolant Temperature','Short Term Fuel Trim - Bank 1'</v>
      </c>
    </row>
    <row r="8" spans="1:5" x14ac:dyDescent="0.35">
      <c r="A8" t="s">
        <v>143</v>
      </c>
      <c r="E8" t="str">
        <f t="shared" si="0"/>
        <v>'Supported PIDs [01-20]','Status since DTCs cleared','DTC that triggered the freeze frame','Fuel System Status','Calculated Engine Load','Engine Coolant Temperature','Short Term Fuel Trim - Bank 1','Long Term Fuel Trim - Bank 1'</v>
      </c>
    </row>
    <row r="9" spans="1:5" x14ac:dyDescent="0.35">
      <c r="A9" t="s">
        <v>144</v>
      </c>
      <c r="E9" t="str">
        <f t="shared" si="0"/>
        <v>'Supported PIDs [01-20]','Status since DTCs cleared','DTC that triggered the freeze frame','Fuel System Status','Calculated Engine Load','Engine Coolant Temperature','Short Term Fuel Trim - Bank 1','Long Term Fuel Trim - Bank 1','Short Term Fuel Trim - Bank 2'</v>
      </c>
    </row>
    <row r="10" spans="1:5" x14ac:dyDescent="0.35">
      <c r="A10" t="s">
        <v>145</v>
      </c>
      <c r="E10" t="str">
        <f t="shared" si="0"/>
        <v>'Supported PIDs [01-20]','Status since DTCs cleared','DTC that triggered the freeze frame','Fuel System Status','Calculated Engine Load','Engine Coolant Temperature','Short Term Fuel Trim - Bank 1','Long Term Fuel Trim - Bank 1','Short Term Fuel Trim - Bank 2','Long Term Fuel Trim - Bank 2'</v>
      </c>
    </row>
    <row r="11" spans="1:5" x14ac:dyDescent="0.35">
      <c r="A11" t="s">
        <v>146</v>
      </c>
      <c r="E1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v>
      </c>
    </row>
    <row r="12" spans="1:5" x14ac:dyDescent="0.35">
      <c r="A12" t="s">
        <v>147</v>
      </c>
      <c r="E1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v>
      </c>
    </row>
    <row r="13" spans="1:5" x14ac:dyDescent="0.35">
      <c r="A13" t="s">
        <v>148</v>
      </c>
      <c r="E1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
      </c>
    </row>
    <row r="14" spans="1:5" x14ac:dyDescent="0.35">
      <c r="A14" t="s">
        <v>149</v>
      </c>
      <c r="E1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v>
      </c>
    </row>
    <row r="15" spans="1:5" x14ac:dyDescent="0.35">
      <c r="A15" t="s">
        <v>150</v>
      </c>
      <c r="E1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v>
      </c>
    </row>
    <row r="16" spans="1:5" x14ac:dyDescent="0.35">
      <c r="A16" t="s">
        <v>151</v>
      </c>
      <c r="E1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v>
      </c>
    </row>
    <row r="17" spans="1:5" x14ac:dyDescent="0.35">
      <c r="A17" t="s">
        <v>152</v>
      </c>
      <c r="E1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v>
      </c>
    </row>
    <row r="18" spans="1:5" x14ac:dyDescent="0.35">
      <c r="A18" t="s">
        <v>153</v>
      </c>
      <c r="E18"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v>
      </c>
    </row>
    <row r="19" spans="1:5" x14ac:dyDescent="0.35">
      <c r="A19" t="s">
        <v>154</v>
      </c>
      <c r="E19"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v>
      </c>
    </row>
    <row r="20" spans="1:5" x14ac:dyDescent="0.35">
      <c r="A20" t="s">
        <v>155</v>
      </c>
      <c r="E20"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v>
      </c>
    </row>
    <row r="21" spans="1:5" x14ac:dyDescent="0.35">
      <c r="A21" t="s">
        <v>156</v>
      </c>
      <c r="E2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v>
      </c>
    </row>
    <row r="22" spans="1:5" x14ac:dyDescent="0.35">
      <c r="A22" t="s">
        <v>157</v>
      </c>
      <c r="E2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v>
      </c>
    </row>
    <row r="23" spans="1:5" x14ac:dyDescent="0.35">
      <c r="A23" t="s">
        <v>158</v>
      </c>
      <c r="E2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v>
      </c>
    </row>
    <row r="24" spans="1:5" x14ac:dyDescent="0.35">
      <c r="A24" t="s">
        <v>159</v>
      </c>
      <c r="E2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v>
      </c>
    </row>
    <row r="25" spans="1:5" x14ac:dyDescent="0.35">
      <c r="A25" t="s">
        <v>160</v>
      </c>
      <c r="E2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v>
      </c>
    </row>
    <row r="26" spans="1:5" x14ac:dyDescent="0.35">
      <c r="A26" t="s">
        <v>161</v>
      </c>
      <c r="E2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v>
      </c>
    </row>
    <row r="27" spans="1:5" x14ac:dyDescent="0.35">
      <c r="A27" t="s">
        <v>162</v>
      </c>
      <c r="E2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v>
      </c>
    </row>
    <row r="28" spans="1:5" x14ac:dyDescent="0.35">
      <c r="A28" t="s">
        <v>163</v>
      </c>
      <c r="E28"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v>
      </c>
    </row>
    <row r="29" spans="1:5" x14ac:dyDescent="0.35">
      <c r="A29" t="s">
        <v>164</v>
      </c>
      <c r="E29"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v>
      </c>
    </row>
    <row r="30" spans="1:5" x14ac:dyDescent="0.35">
      <c r="A30" t="s">
        <v>165</v>
      </c>
      <c r="E30"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v>
      </c>
    </row>
    <row r="31" spans="1:5" x14ac:dyDescent="0.35">
      <c r="A31" t="s">
        <v>166</v>
      </c>
      <c r="E3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v>
      </c>
    </row>
    <row r="32" spans="1:5" x14ac:dyDescent="0.35">
      <c r="A32" t="s">
        <v>167</v>
      </c>
      <c r="E3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v>
      </c>
    </row>
    <row r="33" spans="1:5" x14ac:dyDescent="0.35">
      <c r="A33" t="s">
        <v>168</v>
      </c>
      <c r="E3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v>
      </c>
    </row>
    <row r="34" spans="1:5" x14ac:dyDescent="0.35">
      <c r="A34" t="s">
        <v>169</v>
      </c>
      <c r="E3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v>
      </c>
    </row>
    <row r="35" spans="1:5" x14ac:dyDescent="0.35">
      <c r="A35" t="s">
        <v>170</v>
      </c>
      <c r="E3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v>
      </c>
    </row>
    <row r="36" spans="1:5" x14ac:dyDescent="0.35">
      <c r="A36" t="s">
        <v>171</v>
      </c>
      <c r="E3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v>
      </c>
    </row>
    <row r="37" spans="1:5" x14ac:dyDescent="0.35">
      <c r="A37" t="s">
        <v>172</v>
      </c>
      <c r="E3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v>
      </c>
    </row>
    <row r="38" spans="1:5" x14ac:dyDescent="0.35">
      <c r="A38" t="s">
        <v>173</v>
      </c>
      <c r="E38"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v>
      </c>
    </row>
    <row r="39" spans="1:5" x14ac:dyDescent="0.35">
      <c r="A39" t="s">
        <v>174</v>
      </c>
      <c r="E39"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v>
      </c>
    </row>
    <row r="40" spans="1:5" x14ac:dyDescent="0.35">
      <c r="A40" t="s">
        <v>175</v>
      </c>
      <c r="E40"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v>
      </c>
    </row>
    <row r="41" spans="1:5" x14ac:dyDescent="0.35">
      <c r="A41" t="s">
        <v>176</v>
      </c>
      <c r="E4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v>
      </c>
    </row>
    <row r="42" spans="1:5" x14ac:dyDescent="0.35">
      <c r="A42" t="s">
        <v>177</v>
      </c>
      <c r="E4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v>
      </c>
    </row>
    <row r="43" spans="1:5" x14ac:dyDescent="0.35">
      <c r="A43" t="s">
        <v>178</v>
      </c>
      <c r="E4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v>
      </c>
    </row>
    <row r="44" spans="1:5" x14ac:dyDescent="0.35">
      <c r="A44" t="s">
        <v>179</v>
      </c>
      <c r="E4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v>
      </c>
    </row>
    <row r="45" spans="1:5" x14ac:dyDescent="0.35">
      <c r="A45" t="s">
        <v>180</v>
      </c>
      <c r="E4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v>
      </c>
    </row>
    <row r="46" spans="1:5" x14ac:dyDescent="0.35">
      <c r="A46" t="s">
        <v>181</v>
      </c>
      <c r="E4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v>
      </c>
    </row>
    <row r="47" spans="1:5" x14ac:dyDescent="0.35">
      <c r="A47" t="s">
        <v>182</v>
      </c>
      <c r="E4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v>
      </c>
    </row>
    <row r="48" spans="1:5" x14ac:dyDescent="0.35">
      <c r="A48" t="s">
        <v>183</v>
      </c>
      <c r="E48"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v>
      </c>
    </row>
    <row r="49" spans="1:5" x14ac:dyDescent="0.35">
      <c r="A49" t="s">
        <v>184</v>
      </c>
      <c r="E49"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v>
      </c>
    </row>
    <row r="50" spans="1:5" x14ac:dyDescent="0.35">
      <c r="A50" t="s">
        <v>185</v>
      </c>
      <c r="E50"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v>
      </c>
    </row>
    <row r="51" spans="1:5" x14ac:dyDescent="0.35">
      <c r="A51" t="s">
        <v>186</v>
      </c>
      <c r="E5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v>
      </c>
    </row>
    <row r="52" spans="1:5" x14ac:dyDescent="0.35">
      <c r="A52" t="s">
        <v>187</v>
      </c>
      <c r="E5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v>
      </c>
    </row>
    <row r="53" spans="1:5" x14ac:dyDescent="0.35">
      <c r="A53" t="s">
        <v>188</v>
      </c>
      <c r="E5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v>
      </c>
    </row>
    <row r="54" spans="1:5" x14ac:dyDescent="0.35">
      <c r="A54" t="s">
        <v>189</v>
      </c>
      <c r="E5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v>
      </c>
    </row>
    <row r="55" spans="1:5" x14ac:dyDescent="0.35">
      <c r="A55" t="s">
        <v>190</v>
      </c>
      <c r="E5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v>
      </c>
    </row>
    <row r="56" spans="1:5" x14ac:dyDescent="0.35">
      <c r="A56" t="s">
        <v>191</v>
      </c>
      <c r="E5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v>
      </c>
    </row>
    <row r="57" spans="1:5" x14ac:dyDescent="0.35">
      <c r="A57" t="s">
        <v>192</v>
      </c>
      <c r="E5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v>
      </c>
    </row>
    <row r="58" spans="1:5" x14ac:dyDescent="0.35">
      <c r="A58" t="s">
        <v>193</v>
      </c>
      <c r="E58"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v>
      </c>
    </row>
    <row r="59" spans="1:5" x14ac:dyDescent="0.35">
      <c r="A59" t="s">
        <v>194</v>
      </c>
      <c r="E59"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v>
      </c>
    </row>
    <row r="60" spans="1:5" x14ac:dyDescent="0.35">
      <c r="A60" t="s">
        <v>195</v>
      </c>
      <c r="E60"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v>
      </c>
    </row>
    <row r="61" spans="1:5" x14ac:dyDescent="0.35">
      <c r="A61" t="s">
        <v>196</v>
      </c>
      <c r="E61"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v>
      </c>
    </row>
    <row r="62" spans="1:5" x14ac:dyDescent="0.35">
      <c r="A62" t="s">
        <v>197</v>
      </c>
      <c r="E62"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v>
      </c>
    </row>
    <row r="63" spans="1:5" x14ac:dyDescent="0.35">
      <c r="A63" t="s">
        <v>198</v>
      </c>
      <c r="E63"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v>
      </c>
    </row>
    <row r="64" spans="1:5" x14ac:dyDescent="0.35">
      <c r="A64" t="s">
        <v>199</v>
      </c>
      <c r="E64"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v>
      </c>
    </row>
    <row r="65" spans="1:5" x14ac:dyDescent="0.35">
      <c r="A65" t="s">
        <v>200</v>
      </c>
      <c r="E65"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v>
      </c>
    </row>
    <row r="66" spans="1:5" x14ac:dyDescent="0.35">
      <c r="A66" t="s">
        <v>201</v>
      </c>
      <c r="E66"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v>
      </c>
    </row>
    <row r="67" spans="1:5" x14ac:dyDescent="0.35">
      <c r="A67" t="s">
        <v>202</v>
      </c>
      <c r="E67" t="str">
        <f t="shared" si="0"/>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v>
      </c>
    </row>
    <row r="68" spans="1:5" x14ac:dyDescent="0.35">
      <c r="A68" t="s">
        <v>203</v>
      </c>
      <c r="E68" t="str">
        <f t="shared" ref="E68:E95" si="1">E67&amp;","&amp;A68</f>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v>
      </c>
    </row>
    <row r="69" spans="1:5" x14ac:dyDescent="0.35">
      <c r="A69" t="s">
        <v>204</v>
      </c>
      <c r="E69"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v>
      </c>
    </row>
    <row r="70" spans="1:5" x14ac:dyDescent="0.35">
      <c r="A70" t="s">
        <v>205</v>
      </c>
      <c r="E70"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v>
      </c>
    </row>
    <row r="71" spans="1:5" x14ac:dyDescent="0.35">
      <c r="A71" t="s">
        <v>206</v>
      </c>
      <c r="E71"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v>
      </c>
    </row>
    <row r="72" spans="1:5" x14ac:dyDescent="0.35">
      <c r="A72" t="s">
        <v>207</v>
      </c>
      <c r="E72"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v>
      </c>
    </row>
    <row r="73" spans="1:5" x14ac:dyDescent="0.35">
      <c r="A73" t="s">
        <v>208</v>
      </c>
      <c r="E73"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v>
      </c>
    </row>
    <row r="74" spans="1:5" x14ac:dyDescent="0.35">
      <c r="A74" t="s">
        <v>209</v>
      </c>
      <c r="E74"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v>
      </c>
    </row>
    <row r="75" spans="1:5" x14ac:dyDescent="0.35">
      <c r="A75" t="s">
        <v>210</v>
      </c>
      <c r="E75"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v>
      </c>
    </row>
    <row r="76" spans="1:5" x14ac:dyDescent="0.35">
      <c r="A76" t="s">
        <v>211</v>
      </c>
      <c r="E76"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v>
      </c>
    </row>
    <row r="77" spans="1:5" x14ac:dyDescent="0.35">
      <c r="A77" t="s">
        <v>212</v>
      </c>
      <c r="E77"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v>
      </c>
    </row>
    <row r="78" spans="1:5" x14ac:dyDescent="0.35">
      <c r="A78" t="s">
        <v>213</v>
      </c>
      <c r="E78"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v>
      </c>
    </row>
    <row r="79" spans="1:5" x14ac:dyDescent="0.35">
      <c r="A79" t="s">
        <v>214</v>
      </c>
      <c r="E79"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v>
      </c>
    </row>
    <row r="80" spans="1:5" x14ac:dyDescent="0.35">
      <c r="A80" t="s">
        <v>120</v>
      </c>
      <c r="E80"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v>
      </c>
    </row>
    <row r="81" spans="1:5" x14ac:dyDescent="0.35">
      <c r="A81" t="s">
        <v>215</v>
      </c>
      <c r="E81"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v>
      </c>
    </row>
    <row r="82" spans="1:5" x14ac:dyDescent="0.35">
      <c r="A82" t="s">
        <v>216</v>
      </c>
      <c r="E82"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v>
      </c>
    </row>
    <row r="83" spans="1:5" x14ac:dyDescent="0.35">
      <c r="A83" t="s">
        <v>217</v>
      </c>
      <c r="E83"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v>
      </c>
    </row>
    <row r="84" spans="1:5" x14ac:dyDescent="0.35">
      <c r="A84" t="s">
        <v>218</v>
      </c>
      <c r="E84"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v>
      </c>
    </row>
    <row r="85" spans="1:5" x14ac:dyDescent="0.35">
      <c r="A85" t="s">
        <v>219</v>
      </c>
      <c r="E85"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v>
      </c>
    </row>
    <row r="86" spans="1:5" x14ac:dyDescent="0.35">
      <c r="A86" t="s">
        <v>220</v>
      </c>
      <c r="E86"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v>
      </c>
    </row>
    <row r="87" spans="1:5" x14ac:dyDescent="0.35">
      <c r="A87" t="s">
        <v>221</v>
      </c>
      <c r="E87"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v>
      </c>
    </row>
    <row r="88" spans="1:5" x14ac:dyDescent="0.35">
      <c r="A88" t="s">
        <v>222</v>
      </c>
      <c r="E88"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v>
      </c>
    </row>
    <row r="89" spans="1:5" x14ac:dyDescent="0.35">
      <c r="A89" t="s">
        <v>223</v>
      </c>
      <c r="E89"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v>
      </c>
    </row>
    <row r="90" spans="1:5" x14ac:dyDescent="0.35">
      <c r="A90" t="s">
        <v>224</v>
      </c>
      <c r="E90"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v>
      </c>
    </row>
    <row r="91" spans="1:5" x14ac:dyDescent="0.35">
      <c r="A91" t="s">
        <v>225</v>
      </c>
      <c r="E91"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(absolute)','Relative accelerator pedal position'</v>
      </c>
    </row>
    <row r="92" spans="1:5" x14ac:dyDescent="0.35">
      <c r="A92" t="s">
        <v>226</v>
      </c>
      <c r="E92"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(absolute)','Relative accelerator pedal position','Hybrid battery pack remaining life'</v>
      </c>
    </row>
    <row r="93" spans="1:5" x14ac:dyDescent="0.35">
      <c r="A93" t="s">
        <v>227</v>
      </c>
      <c r="E93"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(absolute)','Relative accelerator pedal position','Hybrid battery pack remaining life','Engine oil temperature'</v>
      </c>
    </row>
    <row r="94" spans="1:5" x14ac:dyDescent="0.35">
      <c r="A94" t="s">
        <v>228</v>
      </c>
      <c r="E94"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(absolute)','Relative accelerator pedal position','Hybrid battery pack remaining life','Engine oil temperature','Fuel injection timing'</v>
      </c>
    </row>
    <row r="95" spans="1:5" x14ac:dyDescent="0.35">
      <c r="A95" t="s">
        <v>229</v>
      </c>
      <c r="E95" t="str">
        <f t="shared" si="1"/>
        <v>'Supported PIDs [01-20]','Status since DTCs cleared','DTC that triggered the freeze frame','Fuel System Status','Calculated Engine Load','Engine Coolant Temperature','Short Term Fuel Trim - Bank 1','Long Term Fuel Trim - Bank 1','Short Term Fuel Trim - Bank 2','Long Term Fuel Trim - Bank 2','Fuel Pressure','Intake Manifold Pressure','Engine RPM','Vehicle Speed','Timing Advance','Intake Air Temp','Air Flow Rate (MAF)','Throttle Position','Secondary Air Status','O2 Sensors Present','O2: Bank 1 - Sensor 1 Voltage','O2: Bank 1 - Sensor 2 Voltage','O2: Bank 1 - Sensor 3 Voltage','O2: Bank 1 - Sensor 4 Voltage','O2: Bank 2 - Sensor 1 Voltage','O2: Bank 2 - Sensor 2 Voltage','O2: Bank 2 - Sensor 3 Voltage','O2: Bank 2 - Sensor 4 Voltage','OBD Standards Compliance','O2 Sensors Present (alternate)','Auxiliary input status (power take off)','Engine Run Time','Supported PIDs [21-40]','Distance Traveled with MIL on','Fuel Rail Pressure (relative to vacuum)','Fuel Rail Pressure (direct inject)','02 Sensor 1 WR Lambda Voltage','02 Sensor 2 WR Lambda Voltage','02 Sensor 3 WR Lambda Voltage','02 Sensor 4 WR Lambda Voltage','02 Sensor 5 WR Lambda Voltage','02 Sensor 6 WR Lambda Voltage','02 Sensor 7 WR Lambda Voltage','02 Sensor 8 WR Lambda Voltage','Commanded EGR','EGR Error','Commanded Evaporative Purge','Fuel Level Input','Number of warm-ups since codes cleared','Distance traveled since codes cleared','Evaporative system vapor pressure','Barometric Pressure','02 Sensor 1 WR Lambda Current','02 Sensor 2 WR Lambda Current','02 Sensor 3 WR Lambda Current','02 Sensor 4 WR Lambda Current','02 Sensor 5 WR Lambda Current','02 Sensor 6 WR Lambda Current','02 Sensor 7 WR Lambda Current','02 Sensor 8 WR Lambda Current','Catalyst Temperature: Bank 1 - Sensor 1','Catalyst Temperature: Bank 2 - Sensor 1','Catalyst Temperature: Bank 1 - Sensor 2','Catalyst Temperature: Bank 2 - Sensor 2','Supported PIDs [41-60]','Monitor status this drive cycle','Control module voltage','Absolute load value','Commanded equivalence ratio','Relative throttle position','Ambient air temperature','Absolute throttle position B','Absolute throttle position C','Accelerator pedal position D','Accelerator pedal position E','Accelerator pedal position F','Commanded throttle actuator','Time run with MIL on','Time since trouble codes cleared','unsupported','Maximum value for mass air flow sensor','Fuel Type','Ethanol Fuel Percent','Absolute Evap system Vapor Pressure','Evap system vapor pressure','Short term secondary O2 trim - Bank 1','Long term secondary O2 trim - Bank 1','Short term secondary O2 trim - Bank 2','Long term secondary O2 trim - Bank 2','Fuel rail pressure (absolute)','Relative accelerator pedal position','Hybrid battery pack remaining life','Engine oil temperature','Fuel injection timing','Engine fuel rate'</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Uzair Anjum</dc:creator>
  <cp:lastModifiedBy>Uzair Anjum</cp:lastModifiedBy>
  <dcterms:created xsi:type="dcterms:W3CDTF">2017-11-25T03:15:54Z</dcterms:created>
  <dcterms:modified xsi:type="dcterms:W3CDTF">2018-01-14T07:59:51Z</dcterms:modified>
</cp:coreProperties>
</file>