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<sst xmlns="http://schemas.openxmlformats.org/spreadsheetml/2006/main" count="38" uniqueCount="31">
  <si>
    <t xml:space="preserve">Пред</t>
  </si>
  <si>
    <t xml:space="preserve">Текущ</t>
  </si>
  <si>
    <t xml:space="preserve">Расход</t>
  </si>
  <si>
    <t xml:space="preserve">Тариф</t>
  </si>
  <si>
    <t xml:space="preserve">К опл</t>
  </si>
  <si>
    <t xml:space="preserve">Оплата по субсидии</t>
  </si>
  <si>
    <t xml:space="preserve">Газ</t>
  </si>
  <si>
    <t xml:space="preserve">Свет</t>
  </si>
  <si>
    <t xml:space="preserve">Расход 100</t>
  </si>
  <si>
    <t xml:space="preserve">Расход &gt;100</t>
  </si>
  <si>
    <t xml:space="preserve">Свет к оплате</t>
  </si>
  <si>
    <t xml:space="preserve">Вода</t>
  </si>
  <si>
    <t xml:space="preserve">Мусор</t>
  </si>
  <si>
    <t xml:space="preserve">вода пред</t>
  </si>
  <si>
    <t xml:space="preserve">К оплате</t>
  </si>
  <si>
    <t xml:space="preserve">вода сч</t>
  </si>
  <si>
    <t xml:space="preserve">0635191807</t>
  </si>
  <si>
    <t xml:space="preserve">0668437341</t>
  </si>
  <si>
    <t xml:space="preserve">Обязат платёжь</t>
  </si>
  <si>
    <t xml:space="preserve">за воду не платил</t>
  </si>
  <si>
    <t xml:space="preserve">под столом 2598/в яме 314</t>
  </si>
  <si>
    <t xml:space="preserve">Разница 2284</t>
  </si>
  <si>
    <t xml:space="preserve">120 кВатт/0,80</t>
  </si>
  <si>
    <t xml:space="preserve">414 м.куб/191,59</t>
  </si>
  <si>
    <t xml:space="preserve">8 м.куб/4,38</t>
  </si>
  <si>
    <t xml:space="preserve">Субсидия</t>
  </si>
  <si>
    <t xml:space="preserve">Итого</t>
  </si>
  <si>
    <t xml:space="preserve">мусор</t>
  </si>
  <si>
    <t xml:space="preserve">вода</t>
  </si>
  <si>
    <t xml:space="preserve">свет</t>
  </si>
  <si>
    <t xml:space="preserve">газ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</si>
</sst>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UAH]"/>
    <numFmt numFmtId="166" formatCode="#,##0"/>
    <numFmt numFmtId="167" formatCode="@"/>
    <numFmt numFmtId="168" formatCode="0.0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04"/>
    </font>
    <font>
      <i val="true"/>
      <u val="double"/>
      <sz val="14"/>
      <color rgb="FF0070C0"/>
      <name val="Calibri"/>
      <family val="2"/>
      <charset val="204"/>
    </font>
    <font>
      <sz val="16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8.4251012145749"/>
    <col collapsed="false" hidden="false" max="2" min="2" style="0" width="8.57085020242915"/>
    <col collapsed="false" hidden="false" max="3" min="3" style="0" width="13.497975708502"/>
    <col collapsed="false" hidden="false" max="4" min="4" style="0" width="8.57085020242915"/>
    <col collapsed="false" hidden="false" max="5" min="5" style="0" width="13.497975708502"/>
    <col collapsed="false" hidden="false" max="6" min="6" style="0" width="21.7449392712551"/>
    <col collapsed="false" hidden="false" max="7" min="7" style="0" width="12.8542510121458"/>
    <col collapsed="false" hidden="false" max="8" min="8" style="0" width="10.9271255060729"/>
    <col collapsed="false" hidden="false" max="9" min="9" style="0" width="15.4251012145749"/>
    <col collapsed="false" hidden="false" max="10" min="10" style="0" width="10.9271255060729"/>
    <col collapsed="false" hidden="false" max="11" min="11" style="0" width="8.57085020242915"/>
    <col collapsed="false" hidden="false" max="12" min="12" style="0" width="19.7085020242915"/>
    <col collapsed="false" hidden="false" max="1025" min="13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L1" s="0" t="s">
        <v>5</v>
      </c>
    </row>
    <row r="2" customFormat="false" ht="15" hidden="false" customHeight="false" outlineLevel="0" collapsed="false">
      <c r="A2" s="0" t="s">
        <v>6</v>
      </c>
      <c r="B2" s="0" t="n">
        <v>46883</v>
      </c>
      <c r="C2" s="0" t="n">
        <v>47077</v>
      </c>
      <c r="D2" s="1" t="n">
        <f aca="false">C2-B2</f>
        <v>194</v>
      </c>
      <c r="E2" s="0" t="n">
        <v>3.6</v>
      </c>
      <c r="F2" s="2"/>
    </row>
    <row r="3" customFormat="false" ht="15" hidden="false" customHeight="false" outlineLevel="0" collapsed="false">
      <c r="D3" s="1"/>
      <c r="E3" s="0" t="n">
        <v>7.18</v>
      </c>
      <c r="F3" s="2" t="n">
        <f aca="false">IF(D2&lt;=200,E2*D2,200*E2+(D2-200)*E3)</f>
        <v>698.4</v>
      </c>
    </row>
    <row r="4" customFormat="false" ht="15" hidden="false" customHeight="false" outlineLevel="0" collapsed="false">
      <c r="A4" s="0" t="s">
        <v>7</v>
      </c>
      <c r="B4" s="0" t="n">
        <v>1173</v>
      </c>
      <c r="C4" s="0" t="n">
        <v>1284</v>
      </c>
      <c r="D4" s="3" t="n">
        <f aca="false">C4-B4</f>
        <v>111</v>
      </c>
      <c r="E4" s="0" t="n">
        <v>0.456</v>
      </c>
      <c r="F4" s="2" t="n">
        <f aca="false">E4*H4</f>
        <v>45.6</v>
      </c>
      <c r="G4" s="4" t="s">
        <v>8</v>
      </c>
      <c r="H4" s="4" t="n">
        <f aca="false">IF(D4&lt;=100,D4,100)</f>
        <v>100</v>
      </c>
    </row>
    <row r="5" customFormat="false" ht="15" hidden="false" customHeight="false" outlineLevel="0" collapsed="false">
      <c r="C5" s="0" t="s">
        <v>9</v>
      </c>
      <c r="D5" s="3" t="n">
        <f aca="false">IF(H4=100,D4-100,0)</f>
        <v>11</v>
      </c>
      <c r="E5" s="0" t="n">
        <v>0.789</v>
      </c>
      <c r="F5" s="2" t="n">
        <f aca="false">E5*D5</f>
        <v>8.679</v>
      </c>
      <c r="G5" s="4" t="s">
        <v>9</v>
      </c>
      <c r="H5" s="5" t="n">
        <f aca="false">IF(H4=150,D4-150,0)</f>
        <v>0</v>
      </c>
      <c r="I5" s="0" t="s">
        <v>10</v>
      </c>
      <c r="J5" s="2" t="n">
        <f aca="false">F4+F5</f>
        <v>54.279</v>
      </c>
      <c r="K5" s="0" t="s">
        <v>7</v>
      </c>
      <c r="L5" s="0" t="n">
        <f aca="false">IF(J5&lt;=61.38,0.8,J5-61.38+0.8)</f>
        <v>0.8</v>
      </c>
    </row>
    <row r="6" customFormat="false" ht="15" hidden="false" customHeight="false" outlineLevel="0" collapsed="false">
      <c r="A6" s="0" t="s">
        <v>11</v>
      </c>
      <c r="B6" s="0" t="n">
        <v>464</v>
      </c>
      <c r="C6" s="0" t="n">
        <v>472</v>
      </c>
      <c r="D6" s="0" t="n">
        <f aca="false">C6-B6</f>
        <v>8</v>
      </c>
      <c r="E6" s="0" t="n">
        <v>8.16</v>
      </c>
      <c r="F6" s="2" t="n">
        <f aca="false">D6*E6</f>
        <v>65.28</v>
      </c>
      <c r="K6" s="0" t="s">
        <v>11</v>
      </c>
    </row>
    <row r="7" customFormat="false" ht="15" hidden="false" customHeight="false" outlineLevel="0" collapsed="false">
      <c r="A7" s="0" t="s">
        <v>12</v>
      </c>
      <c r="F7" s="2" t="n">
        <v>1.17</v>
      </c>
    </row>
    <row r="8" customFormat="false" ht="21" hidden="false" customHeight="false" outlineLevel="0" collapsed="false">
      <c r="A8" s="0" t="s">
        <v>13</v>
      </c>
      <c r="E8" s="6" t="s">
        <v>14</v>
      </c>
      <c r="F8" s="7" t="n">
        <f aca="false">F2+J5+F6</f>
        <v>119.559</v>
      </c>
    </row>
    <row r="9" customFormat="false" ht="15" hidden="false" customHeight="false" outlineLevel="0" collapsed="false">
      <c r="A9" s="8" t="s">
        <v>15</v>
      </c>
      <c r="B9" s="8"/>
      <c r="C9" s="9" t="s">
        <v>16</v>
      </c>
    </row>
    <row r="10" customFormat="false" ht="15" hidden="false" customHeight="false" outlineLevel="0" collapsed="false">
      <c r="C10" s="9" t="s">
        <v>17</v>
      </c>
      <c r="L10" s="0" t="s">
        <v>18</v>
      </c>
    </row>
    <row r="11" customFormat="false" ht="15" hidden="false" customHeight="false" outlineLevel="0" collapsed="false">
      <c r="A11" s="0" t="s">
        <v>19</v>
      </c>
      <c r="B11" s="0" t="s">
        <v>20</v>
      </c>
      <c r="I11" s="8" t="s">
        <v>12</v>
      </c>
      <c r="J11" s="8" t="n">
        <v>1.17</v>
      </c>
      <c r="L11" s="0" t="n">
        <v>1.17</v>
      </c>
    </row>
    <row r="12" customFormat="false" ht="15" hidden="false" customHeight="false" outlineLevel="0" collapsed="false">
      <c r="A12" s="0" t="s">
        <v>21</v>
      </c>
      <c r="I12" s="8" t="s">
        <v>7</v>
      </c>
      <c r="J12" s="10" t="n">
        <v>6.53</v>
      </c>
      <c r="L12" s="0" t="s">
        <v>22</v>
      </c>
    </row>
    <row r="13" customFormat="false" ht="15" hidden="false" customHeight="false" outlineLevel="0" collapsed="false">
      <c r="I13" s="8" t="s">
        <v>6</v>
      </c>
      <c r="J13" s="10" t="n">
        <v>191.59</v>
      </c>
      <c r="L13" s="0" t="s">
        <v>23</v>
      </c>
    </row>
    <row r="14" customFormat="false" ht="15" hidden="false" customHeight="false" outlineLevel="0" collapsed="false">
      <c r="I14" s="8" t="s">
        <v>11</v>
      </c>
      <c r="J14" s="10" t="n">
        <v>4.38</v>
      </c>
      <c r="L14" s="0" t="s">
        <v>24</v>
      </c>
    </row>
    <row r="15" customFormat="false" ht="15" hidden="false" customHeight="false" outlineLevel="0" collapsed="false">
      <c r="E15" s="0" t="s">
        <v>25</v>
      </c>
      <c r="I15" s="0" t="s">
        <v>26</v>
      </c>
      <c r="J15" s="11" t="n">
        <f aca="false">J10+J11+J12+J13+J14</f>
        <v>203.67</v>
      </c>
    </row>
    <row r="16" customFormat="false" ht="15" hidden="false" customHeight="false" outlineLevel="0" collapsed="false">
      <c r="A16" s="0" t="n">
        <v>269</v>
      </c>
      <c r="C16" s="0" t="s">
        <v>27</v>
      </c>
      <c r="E16" s="0" t="n">
        <v>1.17</v>
      </c>
    </row>
    <row r="17" customFormat="false" ht="15" hidden="false" customHeight="false" outlineLevel="0" collapsed="false">
      <c r="C17" s="0" t="s">
        <v>28</v>
      </c>
      <c r="D17" s="0" t="n">
        <v>8</v>
      </c>
      <c r="E17" s="0" t="n">
        <v>4.38</v>
      </c>
      <c r="G17" s="12"/>
      <c r="H17" s="12"/>
      <c r="I17" s="12"/>
      <c r="J17" s="12"/>
      <c r="K17" s="12"/>
    </row>
    <row r="18" customFormat="false" ht="15" hidden="false" customHeight="false" outlineLevel="0" collapsed="false">
      <c r="C18" s="0" t="s">
        <v>29</v>
      </c>
      <c r="D18" s="0" t="n">
        <v>120</v>
      </c>
      <c r="E18" s="0" t="n">
        <v>6.53</v>
      </c>
      <c r="G18" s="12"/>
      <c r="H18" s="12"/>
      <c r="I18" s="12"/>
      <c r="J18" s="13"/>
      <c r="K18" s="12"/>
    </row>
    <row r="19" customFormat="false" ht="15" hidden="false" customHeight="false" outlineLevel="0" collapsed="false">
      <c r="C19" s="0" t="s">
        <v>30</v>
      </c>
      <c r="D19" s="0" t="n">
        <v>414</v>
      </c>
      <c r="E19" s="0" t="n">
        <v>191.59</v>
      </c>
      <c r="G19" s="12"/>
      <c r="H19" s="12"/>
      <c r="I19" s="12"/>
      <c r="J19" s="13"/>
      <c r="K1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 LibreOffice_project/10m0$Build-2</Application>
  <Company>Моё дело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2015-11-18T16:18:20Z</dcterms:created>
  <dc:creator>Обинякн Алексей Станиславович</dc:creator>
  <dc:description/>
  <dc:language>ru-RU</dc:language>
  <cp:lastModifiedBy/>
  <dcterms:modified xsi:type="dcterms:W3CDTF">2018-04-24T20:43:52Z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Моё дело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