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7115" windowHeight="6915"/>
  </bookViews>
  <sheets>
    <sheet name="Лист1" sheetId="1" r:id="rId1"/>
    <sheet name="Лист2" sheetId="2" r:id="rId2"/>
    <sheet name="Лист3" sheetId="3" r:id="rId3"/>
  </sheets>
  <calcPr calcId="125725"/>
</workbook>
</file>

<file path=xl/calcChain.xml><?xml version="1.0" encoding="utf-8"?>
<calcChain xmlns="http://schemas.openxmlformats.org/spreadsheetml/2006/main">
  <c r="J15" i="1"/>
  <c r="D6"/>
  <c r="F6" s="1"/>
  <c r="D4"/>
  <c r="H4" s="1"/>
  <c r="D2"/>
  <c r="F3" s="1"/>
  <c r="H5" l="1"/>
  <c r="D5"/>
  <c r="F5" s="1"/>
  <c r="F4"/>
  <c r="J5" s="1"/>
  <c r="F8"/>
</calcChain>
</file>

<file path=xl/sharedStrings.xml><?xml version="1.0" encoding="utf-8"?>
<sst xmlns="http://schemas.openxmlformats.org/spreadsheetml/2006/main" count="28" uniqueCount="24">
  <si>
    <t>Пред</t>
  </si>
  <si>
    <t>Текущ</t>
  </si>
  <si>
    <t>Расход</t>
  </si>
  <si>
    <t>Тариф</t>
  </si>
  <si>
    <t>К опл</t>
  </si>
  <si>
    <t>Газ</t>
  </si>
  <si>
    <t>Свет</t>
  </si>
  <si>
    <t>Расход 100</t>
  </si>
  <si>
    <t>Расход &gt;100</t>
  </si>
  <si>
    <t>Расход &gt;150</t>
  </si>
  <si>
    <t>Свет к оплате</t>
  </si>
  <si>
    <t>Вода</t>
  </si>
  <si>
    <t>вода пред</t>
  </si>
  <si>
    <t>К оплате</t>
  </si>
  <si>
    <t>вода сч</t>
  </si>
  <si>
    <t>0635191807</t>
  </si>
  <si>
    <t>0668437341</t>
  </si>
  <si>
    <t>за воду не платил</t>
  </si>
  <si>
    <t>под столом 2542/в яме 238</t>
  </si>
  <si>
    <t>Итого</t>
  </si>
  <si>
    <t>Разница 2304</t>
  </si>
  <si>
    <t>Мусор</t>
  </si>
  <si>
    <t>?? 73,22</t>
  </si>
  <si>
    <t>долг 4300,00</t>
  </si>
</sst>
</file>

<file path=xl/styles.xml><?xml version="1.0" encoding="utf-8"?>
<styleSheet xmlns="http://schemas.openxmlformats.org/spreadsheetml/2006/main">
  <numFmts count="1">
    <numFmt numFmtId="164" formatCode="#,##0.00\ [$UAH]"/>
  </numFmts>
  <fonts count="4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u val="double"/>
      <sz val="14"/>
      <color rgb="FF0070C0"/>
      <name val="Calibri"/>
      <family val="2"/>
      <charset val="204"/>
      <scheme val="minor"/>
    </font>
    <font>
      <sz val="16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Protection="1">
      <protection hidden="1"/>
    </xf>
    <xf numFmtId="164" fontId="1" fillId="0" borderId="0" xfId="0" applyNumberFormat="1" applyFont="1"/>
    <xf numFmtId="0" fontId="1" fillId="0" borderId="0" xfId="0" applyFont="1"/>
    <xf numFmtId="0" fontId="0" fillId="2" borderId="0" xfId="0" applyFill="1"/>
    <xf numFmtId="0" fontId="0" fillId="2" borderId="0" xfId="0" applyFont="1" applyFill="1"/>
    <xf numFmtId="3" fontId="0" fillId="2" borderId="0" xfId="0" applyNumberFormat="1" applyFont="1" applyFill="1"/>
    <xf numFmtId="0" fontId="2" fillId="0" borderId="0" xfId="0" applyFont="1"/>
    <xf numFmtId="164" fontId="3" fillId="0" borderId="0" xfId="0" applyNumberFormat="1" applyFont="1"/>
    <xf numFmtId="0" fontId="0" fillId="0" borderId="1" xfId="0" applyBorder="1"/>
    <xf numFmtId="49" fontId="0" fillId="0" borderId="0" xfId="0" applyNumberFormat="1"/>
    <xf numFmtId="2" fontId="0" fillId="0" borderId="1" xfId="0" applyNumberFormat="1" applyBorder="1"/>
    <xf numFmtId="2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>
      <selection activeCell="B9" sqref="B9"/>
    </sheetView>
  </sheetViews>
  <sheetFormatPr defaultRowHeight="15"/>
  <cols>
    <col min="1" max="1" width="18" customWidth="1"/>
    <col min="3" max="3" width="13.42578125" customWidth="1"/>
    <col min="5" max="5" width="13.42578125" customWidth="1"/>
    <col min="6" max="6" width="21.140625" customWidth="1"/>
    <col min="7" max="7" width="12.42578125" customWidth="1"/>
    <col min="8" max="8" width="10.85546875" bestFit="1" customWidth="1"/>
    <col min="9" max="9" width="15" customWidth="1"/>
    <col min="10" max="10" width="10.85546875" bestFit="1" customWidth="1"/>
  </cols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11">
      <c r="A2" t="s">
        <v>5</v>
      </c>
      <c r="B2">
        <v>40443</v>
      </c>
      <c r="C2">
        <v>40877</v>
      </c>
      <c r="D2" s="1">
        <f>C2-B2</f>
        <v>434</v>
      </c>
      <c r="E2">
        <v>3.6</v>
      </c>
      <c r="F2" s="2"/>
      <c r="G2" t="s">
        <v>23</v>
      </c>
    </row>
    <row r="3" spans="1:11">
      <c r="D3" s="1"/>
      <c r="E3">
        <v>7.18</v>
      </c>
      <c r="F3" s="2">
        <f>IF(D2&lt;=200,E2*D2,200*E2+(D2-200)*E3)</f>
        <v>2400.12</v>
      </c>
    </row>
    <row r="4" spans="1:11">
      <c r="A4" t="s">
        <v>6</v>
      </c>
      <c r="B4">
        <v>8192</v>
      </c>
      <c r="C4">
        <v>8327</v>
      </c>
      <c r="D4" s="3">
        <f>C4-B4</f>
        <v>135</v>
      </c>
      <c r="E4">
        <v>0.45600000000000002</v>
      </c>
      <c r="F4" s="2">
        <f>E4*H4</f>
        <v>45.6</v>
      </c>
      <c r="G4" s="4" t="s">
        <v>7</v>
      </c>
      <c r="H4" s="5">
        <f>IF(D4&lt;=100,D4,100)</f>
        <v>100</v>
      </c>
    </row>
    <row r="5" spans="1:11">
      <c r="C5" t="s">
        <v>8</v>
      </c>
      <c r="D5" s="3">
        <f>IF(H4=100,D4-100,0)</f>
        <v>35</v>
      </c>
      <c r="E5">
        <v>0.78900000000000003</v>
      </c>
      <c r="F5" s="2">
        <f>E5*D5</f>
        <v>27.615000000000002</v>
      </c>
      <c r="G5" s="5" t="s">
        <v>9</v>
      </c>
      <c r="H5" s="6">
        <f>IF(H4=150,D4-150,0)</f>
        <v>0</v>
      </c>
      <c r="I5" t="s">
        <v>10</v>
      </c>
      <c r="J5" s="2">
        <f>F4+F5</f>
        <v>73.215000000000003</v>
      </c>
    </row>
    <row r="6" spans="1:11">
      <c r="A6" t="s">
        <v>11</v>
      </c>
      <c r="B6">
        <v>257</v>
      </c>
      <c r="C6">
        <v>262</v>
      </c>
      <c r="D6">
        <f>C6-B6</f>
        <v>5</v>
      </c>
      <c r="E6">
        <v>8.16</v>
      </c>
      <c r="F6" s="2">
        <f>D6*E6</f>
        <v>40.799999999999997</v>
      </c>
    </row>
    <row r="7" spans="1:11">
      <c r="A7" t="s">
        <v>21</v>
      </c>
      <c r="F7" s="2">
        <v>17.36</v>
      </c>
    </row>
    <row r="8" spans="1:11" ht="21">
      <c r="A8" t="s">
        <v>12</v>
      </c>
      <c r="E8" s="7" t="s">
        <v>13</v>
      </c>
      <c r="F8" s="8">
        <f>F2+J5+F6</f>
        <v>114.015</v>
      </c>
    </row>
    <row r="9" spans="1:11">
      <c r="A9" s="9" t="s">
        <v>14</v>
      </c>
      <c r="B9" s="9"/>
      <c r="C9" s="10" t="s">
        <v>15</v>
      </c>
    </row>
    <row r="10" spans="1:11">
      <c r="C10" s="10" t="s">
        <v>16</v>
      </c>
      <c r="J10">
        <v>17.13</v>
      </c>
    </row>
    <row r="11" spans="1:11">
      <c r="A11" t="s">
        <v>17</v>
      </c>
      <c r="B11" t="s">
        <v>18</v>
      </c>
      <c r="I11" s="9" t="s">
        <v>21</v>
      </c>
      <c r="J11" s="9">
        <v>17.36</v>
      </c>
    </row>
    <row r="12" spans="1:11">
      <c r="A12" t="s">
        <v>20</v>
      </c>
      <c r="I12" s="9" t="s">
        <v>6</v>
      </c>
      <c r="J12" s="11">
        <v>69.22</v>
      </c>
      <c r="K12" t="s">
        <v>22</v>
      </c>
    </row>
    <row r="13" spans="1:11">
      <c r="I13" s="9" t="s">
        <v>5</v>
      </c>
      <c r="J13" s="11">
        <v>200.12</v>
      </c>
    </row>
    <row r="14" spans="1:11">
      <c r="I14" s="9" t="s">
        <v>11</v>
      </c>
      <c r="J14" s="11">
        <v>40.799999999999997</v>
      </c>
    </row>
    <row r="15" spans="1:11">
      <c r="I15" t="s">
        <v>19</v>
      </c>
      <c r="J15" s="12">
        <f>J10+J11+J12+J13+J14</f>
        <v>344.63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Моё дело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Обинякн Алексей Станиславович</dc:creator>
  <cp:lastModifiedBy>Обинякн Алексей Станиславович</cp:lastModifiedBy>
  <dcterms:created xsi:type="dcterms:W3CDTF">2015-11-18T16:18:20Z</dcterms:created>
  <dcterms:modified xsi:type="dcterms:W3CDTF">2016-01-23T14:49:57Z</dcterms:modified>
</cp:coreProperties>
</file>