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ichelle\Documents\OTT\Respository\"/>
    </mc:Choice>
  </mc:AlternateContent>
  <bookViews>
    <workbookView xWindow="0" yWindow="456" windowWidth="40956" windowHeight="20904" tabRatio="500"/>
  </bookViews>
  <sheets>
    <sheet name="Summary Display" sheetId="2" r:id="rId1"/>
    <sheet name="Dropdown Values" sheetId="3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14" i="3"/>
  <c r="B4" i="3"/>
  <c r="V19" i="3"/>
  <c r="V14" i="3"/>
  <c r="V9" i="3"/>
  <c r="V4" i="3"/>
  <c r="Q19" i="3"/>
  <c r="Q14" i="3"/>
  <c r="Q9" i="3"/>
  <c r="Q4" i="3"/>
  <c r="L19" i="3"/>
  <c r="L14" i="3"/>
  <c r="L9" i="3"/>
  <c r="G19" i="3"/>
  <c r="G14" i="3"/>
  <c r="G9" i="3"/>
  <c r="G4" i="3"/>
  <c r="B19" i="3"/>
  <c r="X4" i="3"/>
  <c r="Y4" i="3"/>
  <c r="X9" i="3"/>
  <c r="Y9" i="3"/>
  <c r="X14" i="3"/>
  <c r="Y14" i="3"/>
  <c r="X19" i="3"/>
  <c r="Y19" i="3"/>
  <c r="Y24" i="3"/>
  <c r="S4" i="3"/>
  <c r="T4" i="3"/>
  <c r="S14" i="3"/>
  <c r="T14" i="3"/>
  <c r="S9" i="3"/>
  <c r="T9" i="3"/>
  <c r="S19" i="3"/>
  <c r="T19" i="3"/>
  <c r="T24" i="3"/>
  <c r="N4" i="3"/>
  <c r="O4" i="3"/>
  <c r="N9" i="3"/>
  <c r="O9" i="3"/>
  <c r="N19" i="3"/>
  <c r="O19" i="3"/>
  <c r="N14" i="3"/>
  <c r="O14" i="3"/>
  <c r="O24" i="3"/>
  <c r="I4" i="3"/>
  <c r="J4" i="3"/>
  <c r="I14" i="3"/>
  <c r="J14" i="3"/>
  <c r="I19" i="3"/>
  <c r="J19" i="3"/>
  <c r="I9" i="3"/>
  <c r="J9" i="3"/>
  <c r="J24" i="3"/>
  <c r="D14" i="3"/>
  <c r="D4" i="3"/>
  <c r="E4" i="3"/>
  <c r="E14" i="3"/>
  <c r="D19" i="3"/>
  <c r="E19" i="3"/>
  <c r="D9" i="3"/>
  <c r="E9" i="3"/>
  <c r="E24" i="3"/>
  <c r="F7" i="2"/>
  <c r="G7" i="2"/>
  <c r="F12" i="2"/>
  <c r="G12" i="2"/>
  <c r="F17" i="2"/>
  <c r="G17" i="2"/>
  <c r="F22" i="2"/>
  <c r="G22" i="2"/>
  <c r="F27" i="2"/>
  <c r="G27" i="2"/>
  <c r="G32" i="2"/>
  <c r="E32" i="2"/>
</calcChain>
</file>

<file path=xl/sharedStrings.xml><?xml version="1.0" encoding="utf-8"?>
<sst xmlns="http://schemas.openxmlformats.org/spreadsheetml/2006/main" count="150" uniqueCount="74">
  <si>
    <t>Criteria</t>
  </si>
  <si>
    <t>Score</t>
  </si>
  <si>
    <t>Site Selection</t>
  </si>
  <si>
    <t>Education/Workforce</t>
  </si>
  <si>
    <t>Infrastructure</t>
  </si>
  <si>
    <t>Population/Demographics</t>
  </si>
  <si>
    <t>Charm Factor</t>
  </si>
  <si>
    <t>Weight</t>
  </si>
  <si>
    <t>Weighted Total</t>
  </si>
  <si>
    <t>Total</t>
  </si>
  <si>
    <t>Question 4</t>
  </si>
  <si>
    <t xml:space="preserve">Site Selection </t>
  </si>
  <si>
    <t xml:space="preserve">Yes </t>
  </si>
  <si>
    <t xml:space="preserve">No </t>
  </si>
  <si>
    <t xml:space="preserve">Maybe </t>
  </si>
  <si>
    <t>None</t>
  </si>
  <si>
    <t>Does your community have a current (last 3 years) strategic plan?</t>
  </si>
  <si>
    <t>Yes, but dated</t>
  </si>
  <si>
    <t>Do you have avaliable sites</t>
  </si>
  <si>
    <t>Yes, certified</t>
  </si>
  <si>
    <t>Yes</t>
  </si>
  <si>
    <t>No</t>
  </si>
  <si>
    <t>Do you have avaliable sites?</t>
  </si>
  <si>
    <t>What is your unemployement rate?</t>
  </si>
  <si>
    <t>Do you have incentives?</t>
  </si>
  <si>
    <t>0-33%</t>
  </si>
  <si>
    <t>34%-66%</t>
  </si>
  <si>
    <t>67%-100%</t>
  </si>
  <si>
    <t>Do you have easy road access? (interstate, 4 Lane, etc.)</t>
  </si>
  <si>
    <t>10-20%</t>
  </si>
  <si>
    <t>20-30%</t>
  </si>
  <si>
    <t>&gt;30%</t>
  </si>
  <si>
    <t>0-10%</t>
  </si>
  <si>
    <t xml:space="preserve">Do you have access to quality healthcare? </t>
  </si>
  <si>
    <t>Yes, in town</t>
  </si>
  <si>
    <t>Yes, greater than 20 miles</t>
  </si>
  <si>
    <t>Yes, within 20 mies</t>
  </si>
  <si>
    <t>10-15%</t>
  </si>
  <si>
    <t>15-20%</t>
  </si>
  <si>
    <t>&gt;20%</t>
  </si>
  <si>
    <t>What is your cultural scene? (Museums, movie theaters, other activities, etc.)</t>
  </si>
  <si>
    <t>Thriving, many activities</t>
  </si>
  <si>
    <t xml:space="preserve">Some activities </t>
  </si>
  <si>
    <t>Few</t>
  </si>
  <si>
    <t xml:space="preserve">How recently has your signage been renovated? </t>
  </si>
  <si>
    <t>0-3 years</t>
  </si>
  <si>
    <t xml:space="preserve">Access to rail, waterway, or other trade routes? </t>
  </si>
  <si>
    <t>4-10 years</t>
  </si>
  <si>
    <t>10-20 years</t>
  </si>
  <si>
    <t>20+ years</t>
  </si>
  <si>
    <t xml:space="preserve">Do you have a tourism or welcome center? </t>
  </si>
  <si>
    <t xml:space="preserve">Involved faith based community? </t>
  </si>
  <si>
    <t>Yes, very charitable</t>
  </si>
  <si>
    <t>Some</t>
  </si>
  <si>
    <t>Coming Soon</t>
  </si>
  <si>
    <t>Do you have a web presence and marketing strategy?</t>
  </si>
  <si>
    <t>&lt;10%</t>
  </si>
  <si>
    <t>Do you have a career center?</t>
  </si>
  <si>
    <t xml:space="preserve">What percentage of students are entering college or university? </t>
  </si>
  <si>
    <t xml:space="preserve">What percentage are entering post secondary schools? </t>
  </si>
  <si>
    <t xml:space="preserve">What is the percentage of NCRC workers? </t>
  </si>
  <si>
    <t xml:space="preserve">What percentage of the population is of working age? </t>
  </si>
  <si>
    <t xml:space="preserve">What is the total population? </t>
  </si>
  <si>
    <t>No, but will</t>
  </si>
  <si>
    <t>&gt;40%</t>
  </si>
  <si>
    <t>30-40%</t>
  </si>
  <si>
    <t>&gt;200K</t>
  </si>
  <si>
    <t>100-200K</t>
  </si>
  <si>
    <t>50-100K</t>
  </si>
  <si>
    <t>&lt;50K</t>
  </si>
  <si>
    <t>Utilities?</t>
  </si>
  <si>
    <t>rd</t>
  </si>
  <si>
    <t>chbx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</si>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</sst>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3" xfId="0" applyNumberForma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3" fillId="2" borderId="10" xfId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9" fontId="3" fillId="2" borderId="14" xfId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0" borderId="18" xfId="0" applyBorder="1" applyAlignment="1">
      <alignment vertical="center" wrapText="1"/>
    </xf>
    <xf numFmtId="0" fontId="0" fillId="3" borderId="23" xfId="0" applyFill="1" applyBorder="1"/>
    <xf numFmtId="0" fontId="0" fillId="3" borderId="0" xfId="0" applyFill="1" applyBorder="1"/>
    <xf numFmtId="0" fontId="0" fillId="3" borderId="24" xfId="0" applyFill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5" fillId="3" borderId="23" xfId="0" applyFont="1" applyFill="1" applyBorder="1"/>
    <xf numFmtId="0" fontId="5" fillId="3" borderId="0" xfId="0" applyFont="1" applyFill="1" applyBorder="1"/>
    <xf numFmtId="0" fontId="5" fillId="3" borderId="24" xfId="0" applyFont="1" applyFill="1" applyBorder="1"/>
    <xf numFmtId="0" fontId="0" fillId="0" borderId="25" xfId="0" applyBorder="1"/>
    <xf numFmtId="0" fontId="0" fillId="0" borderId="15" xfId="0" applyBorder="1"/>
    <xf numFmtId="0" fontId="0" fillId="0" borderId="26" xfId="0" applyBorder="1"/>
    <xf numFmtId="0" fontId="0" fillId="0" borderId="27" xfId="0" applyFill="1" applyBorder="1"/>
    <xf numFmtId="0" fontId="0" fillId="0" borderId="1" xfId="0" applyBorder="1"/>
    <xf numFmtId="0" fontId="0" fillId="0" borderId="11" xfId="0" applyBorder="1"/>
    <xf numFmtId="0" fontId="4" fillId="2" borderId="10" xfId="0" applyFont="1" applyFill="1" applyBorder="1" applyAlignment="1">
      <alignment horizontal="center" vertical="center"/>
    </xf>
    <xf numFmtId="16" fontId="0" fillId="0" borderId="23" xfId="0" applyNumberFormat="1" applyBorder="1"/>
    <xf numFmtId="0" fontId="6" fillId="2" borderId="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E979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419779</xdr:colOff>
      <xdr:row>8</xdr:row>
      <xdr:rowOff>213178</xdr:rowOff>
    </xdr:from>
    <xdr:to>
      <xdr:col>17</xdr:col>
      <xdr:colOff>508000</xdr:colOff>
      <xdr:row>22</xdr:row>
      <xdr:rowOff>217714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aug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aug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04F6CCDA-5C00-CA43-95FD-47AE8D90D9C6}">
  <we:reference id="wa103524919" version="1.0.0.0" store="en-US" storeType="OMEX"/>
  <we:alternateReferences>
    <we:reference id="wa103524919" version="1.0.0.0" store="wa103524919" storeType="OMEX"/>
  </we:alternateReferences>
  <we:properties>
    <we:property name="min" value="0"/>
    <we:property name="max" value="100"/>
    <we:property name="green_min" value="68"/>
    <we:property name="green_max" value="100"/>
    <we:property name="yellow_min" value="34"/>
    <we:property name="yellow_max" value="67"/>
    <we:property name="red_min" value="0"/>
    <we:property name="red_max" value="33"/>
    <we:property name="enable_green_arc" value="true"/>
    <we:property name="enable_yellow_arc" value="true"/>
    <we:property name="enable_red_arc" value="true"/>
    <we:property name="enable_value_indicator" value="true"/>
    <we:property name="enable_gauge_text" value="true"/>
    <we:property name="theme" value="&quot;basic_style&quot;"/>
  </we:properties>
  <we:bindings>
    <we:binding id="gauge_binding" type="matrix" appref="{F92C0843-93C0-7643-BB60-A7B800A8171D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2"/>
  <sheetViews>
    <sheetView tabSelected="1" topLeftCell="A7" workbookViewId="0">
      <selection activeCell="B16" sqref="B16:F16"/>
    </sheetView>
  </sheetViews>
  <sheetFormatPr defaultColWidth="11" defaultRowHeight="15.6" x14ac:dyDescent="0.3"/>
  <cols>
    <col min="1" max="1" width="6.19921875" customWidth="1"/>
    <col min="2" max="2" width="22.296875" bestFit="1" customWidth="1"/>
    <col min="7" max="7" width="23.296875" bestFit="1" customWidth="1"/>
  </cols>
  <sheetData>
    <row r="5" spans="1:7" ht="124.95" customHeight="1" thickBot="1" x14ac:dyDescent="0.35"/>
    <row r="6" spans="1:7" ht="21" x14ac:dyDescent="0.3">
      <c r="B6" s="38" t="s">
        <v>0</v>
      </c>
      <c r="C6" s="39"/>
      <c r="D6" s="39"/>
      <c r="E6" s="5" t="s">
        <v>7</v>
      </c>
      <c r="F6" s="5" t="s">
        <v>1</v>
      </c>
      <c r="G6" s="6" t="s">
        <v>8</v>
      </c>
    </row>
    <row r="7" spans="1:7" ht="18.600000000000001" thickBot="1" x14ac:dyDescent="0.4">
      <c r="B7" s="31" t="s">
        <v>2</v>
      </c>
      <c r="C7" s="32"/>
      <c r="D7" s="32"/>
      <c r="E7" s="7">
        <v>0.35</v>
      </c>
      <c r="F7" s="27">
        <f>'Dropdown Values'!E24</f>
        <v>9</v>
      </c>
      <c r="G7" s="29">
        <f>F7*E7</f>
        <v>3.15</v>
      </c>
    </row>
    <row r="8" spans="1:7" ht="21" customHeight="1" thickBot="1" x14ac:dyDescent="0.35">
      <c r="A8" t="s">
        <v>71</v>
      </c>
      <c r="B8" s="35" t="s">
        <v>16</v>
      </c>
      <c r="C8" s="36"/>
      <c r="D8" s="36"/>
      <c r="E8" s="36"/>
      <c r="F8" s="37"/>
      <c r="G8" s="11" t="s">
        <v>13</v>
      </c>
    </row>
    <row r="9" spans="1:7" ht="21" customHeight="1" thickBot="1" x14ac:dyDescent="0.35">
      <c r="A9" t="s">
        <v>71</v>
      </c>
      <c r="B9" s="35" t="s">
        <v>22</v>
      </c>
      <c r="C9" s="36"/>
      <c r="D9" s="36"/>
      <c r="E9" s="36"/>
      <c r="F9" s="36"/>
      <c r="G9" s="11" t="s">
        <v>19</v>
      </c>
    </row>
    <row r="10" spans="1:7" ht="21" customHeight="1" thickBot="1" x14ac:dyDescent="0.35">
      <c r="A10" t="s">
        <v>71</v>
      </c>
      <c r="B10" s="35" t="s">
        <v>24</v>
      </c>
      <c r="C10" s="36"/>
      <c r="D10" s="36"/>
      <c r="E10" s="36"/>
      <c r="F10" s="36"/>
      <c r="G10" s="11" t="s">
        <v>12</v>
      </c>
    </row>
    <row r="11" spans="1:7" ht="21" customHeight="1" thickBot="1" x14ac:dyDescent="0.35">
      <c r="A11" t="s">
        <v>72</v>
      </c>
      <c r="B11" s="35" t="s">
        <v>55</v>
      </c>
      <c r="C11" s="36"/>
      <c r="D11" s="36"/>
      <c r="E11" s="36"/>
      <c r="F11" s="36"/>
      <c r="G11" s="11" t="s">
        <v>13</v>
      </c>
    </row>
    <row r="12" spans="1:7" ht="18.600000000000001" thickBot="1" x14ac:dyDescent="0.4">
      <c r="B12" s="33" t="s">
        <v>3</v>
      </c>
      <c r="C12" s="34"/>
      <c r="D12" s="34"/>
      <c r="E12" s="9">
        <v>0.25</v>
      </c>
      <c r="F12" s="10">
        <f>'Dropdown Values'!J24</f>
        <v>9</v>
      </c>
      <c r="G12" s="30">
        <f t="shared" ref="G12:G27" si="0">F12*E12</f>
        <v>2.25</v>
      </c>
    </row>
    <row r="13" spans="1:7" ht="21" customHeight="1" thickBot="1" x14ac:dyDescent="0.35">
      <c r="A13" t="s">
        <v>71</v>
      </c>
      <c r="B13" s="35" t="s">
        <v>57</v>
      </c>
      <c r="C13" s="36"/>
      <c r="D13" s="36"/>
      <c r="E13" s="36"/>
      <c r="F13" s="37"/>
      <c r="G13" s="11" t="s">
        <v>20</v>
      </c>
    </row>
    <row r="14" spans="1:7" ht="21" customHeight="1" thickBot="1" x14ac:dyDescent="0.35">
      <c r="A14" t="s">
        <v>73</v>
      </c>
      <c r="B14" s="35" t="s">
        <v>58</v>
      </c>
      <c r="C14" s="36"/>
      <c r="D14" s="36"/>
      <c r="E14" s="36"/>
      <c r="F14" s="36"/>
      <c r="G14" s="11" t="s">
        <v>27</v>
      </c>
    </row>
    <row r="15" spans="1:7" ht="21" customHeight="1" thickBot="1" x14ac:dyDescent="0.35">
      <c r="A15" t="s">
        <v>73</v>
      </c>
      <c r="B15" s="35" t="s">
        <v>59</v>
      </c>
      <c r="C15" s="36"/>
      <c r="D15" s="36"/>
      <c r="E15" s="36"/>
      <c r="F15" s="36"/>
      <c r="G15" s="11" t="s">
        <v>56</v>
      </c>
    </row>
    <row r="16" spans="1:7" ht="21" customHeight="1" thickBot="1" x14ac:dyDescent="0.35">
      <c r="A16" t="s">
        <v>73</v>
      </c>
      <c r="B16" s="35" t="s">
        <v>60</v>
      </c>
      <c r="C16" s="36"/>
      <c r="D16" s="36"/>
      <c r="E16" s="36"/>
      <c r="F16" s="36"/>
      <c r="G16" s="11" t="s">
        <v>31</v>
      </c>
    </row>
    <row r="17" spans="1:7" ht="18.600000000000001" thickBot="1" x14ac:dyDescent="0.4">
      <c r="B17" s="31" t="s">
        <v>4</v>
      </c>
      <c r="C17" s="32"/>
      <c r="D17" s="32"/>
      <c r="E17" s="7">
        <v>0.15</v>
      </c>
      <c r="F17" s="8">
        <f>'Dropdown Values'!O24</f>
        <v>4</v>
      </c>
      <c r="G17" s="29">
        <f t="shared" si="0"/>
        <v>0.6</v>
      </c>
    </row>
    <row r="18" spans="1:7" ht="21" customHeight="1" thickBot="1" x14ac:dyDescent="0.35">
      <c r="A18" t="s">
        <v>71</v>
      </c>
      <c r="B18" s="35" t="s">
        <v>28</v>
      </c>
      <c r="C18" s="36"/>
      <c r="D18" s="36"/>
      <c r="E18" s="36"/>
      <c r="F18" s="36"/>
      <c r="G18" s="11" t="s">
        <v>54</v>
      </c>
    </row>
    <row r="19" spans="1:7" ht="21" customHeight="1" thickBot="1" x14ac:dyDescent="0.35">
      <c r="A19" t="s">
        <v>71</v>
      </c>
      <c r="B19" s="35" t="s">
        <v>33</v>
      </c>
      <c r="C19" s="36"/>
      <c r="D19" s="36"/>
      <c r="E19" s="36"/>
      <c r="F19" s="36"/>
      <c r="G19" s="11" t="s">
        <v>15</v>
      </c>
    </row>
    <row r="20" spans="1:7" ht="21" customHeight="1" thickBot="1" x14ac:dyDescent="0.35">
      <c r="A20" t="s">
        <v>72</v>
      </c>
      <c r="B20" s="35" t="s">
        <v>46</v>
      </c>
      <c r="C20" s="36"/>
      <c r="D20" s="36"/>
      <c r="E20" s="36"/>
      <c r="F20" s="36"/>
      <c r="G20" s="11" t="s">
        <v>13</v>
      </c>
    </row>
    <row r="21" spans="1:7" ht="21" customHeight="1" thickBot="1" x14ac:dyDescent="0.35">
      <c r="A21" t="s">
        <v>72</v>
      </c>
      <c r="B21" s="35" t="s">
        <v>70</v>
      </c>
      <c r="C21" s="36"/>
      <c r="D21" s="36"/>
      <c r="E21" s="36"/>
      <c r="F21" s="36"/>
      <c r="G21" s="11" t="s">
        <v>13</v>
      </c>
    </row>
    <row r="22" spans="1:7" ht="18.600000000000001" thickBot="1" x14ac:dyDescent="0.4">
      <c r="B22" s="31" t="s">
        <v>5</v>
      </c>
      <c r="C22" s="32"/>
      <c r="D22" s="32"/>
      <c r="E22" s="7">
        <v>0.15</v>
      </c>
      <c r="F22" s="8">
        <f>'Dropdown Values'!T24</f>
        <v>8</v>
      </c>
      <c r="G22" s="29">
        <f t="shared" si="0"/>
        <v>1.2</v>
      </c>
    </row>
    <row r="23" spans="1:7" ht="21" customHeight="1" thickBot="1" x14ac:dyDescent="0.35">
      <c r="B23" s="35" t="s">
        <v>23</v>
      </c>
      <c r="C23" s="36"/>
      <c r="D23" s="36"/>
      <c r="E23" s="36"/>
      <c r="F23" s="36"/>
      <c r="G23" s="11" t="s">
        <v>39</v>
      </c>
    </row>
    <row r="24" spans="1:7" ht="21" customHeight="1" thickBot="1" x14ac:dyDescent="0.35">
      <c r="B24" s="35" t="s">
        <v>61</v>
      </c>
      <c r="C24" s="36"/>
      <c r="D24" s="36"/>
      <c r="E24" s="36"/>
      <c r="F24" s="36"/>
      <c r="G24" s="11" t="s">
        <v>64</v>
      </c>
    </row>
    <row r="25" spans="1:7" ht="21" customHeight="1" thickBot="1" x14ac:dyDescent="0.35">
      <c r="B25" s="35" t="s">
        <v>62</v>
      </c>
      <c r="C25" s="36"/>
      <c r="D25" s="36"/>
      <c r="E25" s="36"/>
      <c r="F25" s="36"/>
      <c r="G25" s="11" t="s">
        <v>66</v>
      </c>
    </row>
    <row r="26" spans="1:7" ht="21" customHeight="1" thickBot="1" x14ac:dyDescent="0.35">
      <c r="B26" s="35" t="s">
        <v>10</v>
      </c>
      <c r="C26" s="36"/>
      <c r="D26" s="36"/>
      <c r="E26" s="36"/>
      <c r="F26" s="36"/>
      <c r="G26" s="11" t="s">
        <v>15</v>
      </c>
    </row>
    <row r="27" spans="1:7" ht="18.600000000000001" thickBot="1" x14ac:dyDescent="0.4">
      <c r="B27" s="31" t="s">
        <v>6</v>
      </c>
      <c r="C27" s="32"/>
      <c r="D27" s="32"/>
      <c r="E27" s="7">
        <v>0.1</v>
      </c>
      <c r="F27" s="8">
        <f>'Dropdown Values'!Y24</f>
        <v>3</v>
      </c>
      <c r="G27" s="29">
        <f t="shared" si="0"/>
        <v>0.30000000000000004</v>
      </c>
    </row>
    <row r="28" spans="1:7" ht="21" customHeight="1" thickBot="1" x14ac:dyDescent="0.35">
      <c r="A28" t="s">
        <v>71</v>
      </c>
      <c r="B28" s="35" t="s">
        <v>40</v>
      </c>
      <c r="C28" s="36"/>
      <c r="D28" s="36"/>
      <c r="E28" s="36"/>
      <c r="F28" s="36"/>
      <c r="G28" s="11" t="s">
        <v>43</v>
      </c>
    </row>
    <row r="29" spans="1:7" ht="21" customHeight="1" thickBot="1" x14ac:dyDescent="0.35">
      <c r="A29" t="s">
        <v>71</v>
      </c>
      <c r="B29" s="35" t="s">
        <v>44</v>
      </c>
      <c r="C29" s="36"/>
      <c r="D29" s="36"/>
      <c r="E29" s="36"/>
      <c r="F29" s="36"/>
      <c r="G29" s="11" t="s">
        <v>48</v>
      </c>
    </row>
    <row r="30" spans="1:7" ht="21" customHeight="1" thickBot="1" x14ac:dyDescent="0.35">
      <c r="A30" t="s">
        <v>71</v>
      </c>
      <c r="B30" s="35" t="s">
        <v>50</v>
      </c>
      <c r="C30" s="36"/>
      <c r="D30" s="36"/>
      <c r="E30" s="36"/>
      <c r="F30" s="36"/>
      <c r="G30" s="11" t="s">
        <v>13</v>
      </c>
    </row>
    <row r="31" spans="1:7" ht="21" customHeight="1" thickBot="1" x14ac:dyDescent="0.35">
      <c r="B31" s="35" t="s">
        <v>51</v>
      </c>
      <c r="C31" s="36"/>
      <c r="D31" s="36"/>
      <c r="E31" s="36"/>
      <c r="F31" s="36"/>
      <c r="G31" s="11" t="s">
        <v>53</v>
      </c>
    </row>
    <row r="32" spans="1:7" ht="16.2" thickBot="1" x14ac:dyDescent="0.35">
      <c r="B32" s="1" t="s">
        <v>9</v>
      </c>
      <c r="C32" s="2"/>
      <c r="D32" s="2"/>
      <c r="E32" s="4">
        <f>SUM(E7:E31)</f>
        <v>1</v>
      </c>
      <c r="F32" s="2"/>
      <c r="G32" s="3">
        <f>ROUND((SUM(G27,G22,G17,G12,G7)*10),0)</f>
        <v>75</v>
      </c>
    </row>
  </sheetData>
  <mergeCells count="26">
    <mergeCell ref="B28:F28"/>
    <mergeCell ref="B29:F29"/>
    <mergeCell ref="B30:F30"/>
    <mergeCell ref="B31:F31"/>
    <mergeCell ref="B6:D6"/>
    <mergeCell ref="B14:F14"/>
    <mergeCell ref="B15:F15"/>
    <mergeCell ref="B16:F16"/>
    <mergeCell ref="B10:F10"/>
    <mergeCell ref="B19:F19"/>
    <mergeCell ref="B20:F20"/>
    <mergeCell ref="B21:F21"/>
    <mergeCell ref="B23:F23"/>
    <mergeCell ref="B24:F24"/>
    <mergeCell ref="B25:F25"/>
    <mergeCell ref="B26:F26"/>
    <mergeCell ref="B7:D7"/>
    <mergeCell ref="B12:D12"/>
    <mergeCell ref="B17:D17"/>
    <mergeCell ref="B22:D22"/>
    <mergeCell ref="B27:D27"/>
    <mergeCell ref="B13:F13"/>
    <mergeCell ref="B8:F8"/>
    <mergeCell ref="B9:F9"/>
    <mergeCell ref="B11:F11"/>
    <mergeCell ref="B18:F18"/>
  </mergeCells>
  <conditionalFormatting sqref="G7">
    <cfRule type="colorScale" priority="21">
      <colorScale>
        <cfvo type="num" val="0"/>
        <cfvo type="num" val="1.75"/>
        <cfvo type="num" val="3.5"/>
        <color rgb="FFF8696B"/>
        <color rgb="FFFFEB84"/>
        <color rgb="FF63BE7B"/>
      </colorScale>
    </cfRule>
  </conditionalFormatting>
  <conditionalFormatting sqref="G12">
    <cfRule type="colorScale" priority="9">
      <colorScale>
        <cfvo type="num" val="0"/>
        <cfvo type="percentile" val="1.25"/>
        <cfvo type="num" val="2.5"/>
        <color rgb="FFF8696B"/>
        <color rgb="FFFFEB84"/>
        <color rgb="FF63BE7B"/>
      </colorScale>
    </cfRule>
  </conditionalFormatting>
  <conditionalFormatting sqref="G17">
    <cfRule type="colorScale" priority="8">
      <colorScale>
        <cfvo type="num" val="0"/>
        <cfvo type="num" val="0.75"/>
        <cfvo type="num" val="1.5"/>
        <color rgb="FFF8696B"/>
        <color rgb="FFFFEB84"/>
        <color rgb="FF63BE7B"/>
      </colorScale>
    </cfRule>
  </conditionalFormatting>
  <conditionalFormatting sqref="G22">
    <cfRule type="colorScale" priority="7">
      <colorScale>
        <cfvo type="num" val="0"/>
        <cfvo type="num" val="0.75"/>
        <cfvo type="num" val="1.5"/>
        <color rgb="FFF8696B"/>
        <color rgb="FFFFEB84"/>
        <color rgb="FF63BE7B"/>
      </colorScale>
    </cfRule>
  </conditionalFormatting>
  <conditionalFormatting sqref="G2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'Dropdown Values'!$B$10:$B$13</xm:f>
          </x14:formula1>
          <xm:sqref>G9</xm:sqref>
        </x14:dataValidation>
        <x14:dataValidation type="list" allowBlank="1" showInputMessage="1" showErrorMessage="1">
          <x14:formula1>
            <xm:f>'Dropdown Values'!$B$15:$B$18</xm:f>
          </x14:formula1>
          <xm:sqref>G10</xm:sqref>
        </x14:dataValidation>
        <x14:dataValidation type="list" allowBlank="1" showInputMessage="1" showErrorMessage="1">
          <x14:formula1>
            <xm:f>'Dropdown Values'!$B$20:$B$23</xm:f>
          </x14:formula1>
          <xm:sqref>G11</xm:sqref>
        </x14:dataValidation>
        <x14:dataValidation type="list" allowBlank="1" showInputMessage="1" showErrorMessage="1">
          <x14:formula1>
            <xm:f>'Dropdown Values'!$G$5:$G$8</xm:f>
          </x14:formula1>
          <xm:sqref>G13</xm:sqref>
        </x14:dataValidation>
        <x14:dataValidation type="list" allowBlank="1" showInputMessage="1" showErrorMessage="1">
          <x14:formula1>
            <xm:f>'Dropdown Values'!$G$10:$G$13</xm:f>
          </x14:formula1>
          <xm:sqref>G14</xm:sqref>
        </x14:dataValidation>
        <x14:dataValidation type="list" allowBlank="1" showInputMessage="1" showErrorMessage="1">
          <x14:formula1>
            <xm:f>'Dropdown Values'!$G$15:$G$18</xm:f>
          </x14:formula1>
          <xm:sqref>G15</xm:sqref>
        </x14:dataValidation>
        <x14:dataValidation type="list" allowBlank="1" showInputMessage="1" showErrorMessage="1">
          <x14:formula1>
            <xm:f>'Dropdown Values'!$G$20:$G$23</xm:f>
          </x14:formula1>
          <xm:sqref>G16</xm:sqref>
        </x14:dataValidation>
        <x14:dataValidation type="list" allowBlank="1" showInputMessage="1" showErrorMessage="1">
          <x14:formula1>
            <xm:f>'Dropdown Values'!$L$5:$L$8</xm:f>
          </x14:formula1>
          <xm:sqref>G18</xm:sqref>
        </x14:dataValidation>
        <x14:dataValidation type="list" allowBlank="1" showInputMessage="1" showErrorMessage="1">
          <x14:formula1>
            <xm:f>'Dropdown Values'!$L$10:$L$13</xm:f>
          </x14:formula1>
          <xm:sqref>G19</xm:sqref>
        </x14:dataValidation>
        <x14:dataValidation type="list" allowBlank="1" showInputMessage="1" showErrorMessage="1">
          <x14:formula1>
            <xm:f>'Dropdown Values'!$L$20:$L$23</xm:f>
          </x14:formula1>
          <xm:sqref>G21</xm:sqref>
        </x14:dataValidation>
        <x14:dataValidation type="list" allowBlank="1" showInputMessage="1" showErrorMessage="1">
          <x14:formula1>
            <xm:f>'Dropdown Values'!$Q$5:$Q$8</xm:f>
          </x14:formula1>
          <xm:sqref>G23</xm:sqref>
        </x14:dataValidation>
        <x14:dataValidation type="list" allowBlank="1" showInputMessage="1" showErrorMessage="1">
          <x14:formula1>
            <xm:f>'Dropdown Values'!$Q$10:$Q$13</xm:f>
          </x14:formula1>
          <xm:sqref>G24</xm:sqref>
        </x14:dataValidation>
        <x14:dataValidation type="list" allowBlank="1" showInputMessage="1" showErrorMessage="1">
          <x14:formula1>
            <xm:f>'Dropdown Values'!$Q$15:$Q$18</xm:f>
          </x14:formula1>
          <xm:sqref>G25</xm:sqref>
        </x14:dataValidation>
        <x14:dataValidation type="list" allowBlank="1" showInputMessage="1" showErrorMessage="1">
          <x14:formula1>
            <xm:f>'Dropdown Values'!$Q$20:$Q$23</xm:f>
          </x14:formula1>
          <xm:sqref>G26</xm:sqref>
        </x14:dataValidation>
        <x14:dataValidation type="list" allowBlank="1" showInputMessage="1" showErrorMessage="1">
          <x14:formula1>
            <xm:f>'Dropdown Values'!$V$5:$V$8</xm:f>
          </x14:formula1>
          <xm:sqref>G28</xm:sqref>
        </x14:dataValidation>
        <x14:dataValidation type="list" allowBlank="1" showInputMessage="1" showErrorMessage="1">
          <x14:formula1>
            <xm:f>'Dropdown Values'!$V$10:$V$13</xm:f>
          </x14:formula1>
          <xm:sqref>G29</xm:sqref>
        </x14:dataValidation>
        <x14:dataValidation type="list" allowBlank="1" showInputMessage="1" showErrorMessage="1">
          <x14:formula1>
            <xm:f>'Dropdown Values'!$V$15:$V$18</xm:f>
          </x14:formula1>
          <xm:sqref>G30</xm:sqref>
        </x14:dataValidation>
        <x14:dataValidation type="list" allowBlank="1" showInputMessage="1" showErrorMessage="1">
          <x14:formula1>
            <xm:f>'Dropdown Values'!$V$20:$V$23</xm:f>
          </x14:formula1>
          <xm:sqref>G31</xm:sqref>
        </x14:dataValidation>
        <x14:dataValidation type="list" allowBlank="1" showInputMessage="1" showErrorMessage="1">
          <x14:formula1>
            <xm:f>'Dropdown Values'!$L$15:$L$17</xm:f>
          </x14:formula1>
          <xm:sqref>G20</xm:sqref>
        </x14:dataValidation>
        <x14:dataValidation type="list" allowBlank="1" showInputMessage="1" showErrorMessage="1">
          <x14:formula1>
            <xm:f>'Dropdown Values'!B5:B8</xm:f>
          </x14:formula1>
          <xm:sqref>G8</xm:sqref>
        </x14:dataValidation>
      </x14:dataValidations>
    </ext>
    <ext xmlns:x15="http://schemas.microsoft.com/office/spreadsheetml/2010/11/main" uri="{F7C9EE02-42E1-4005-9D12-6889AFFD525C}">
      <x15:webExtensions xmlns:xm="http://schemas.microsoft.com/office/excel/2006/main">
        <x15:webExtension appRef="{F92C0843-93C0-7643-BB60-A7B800A8171D}">
          <xm:f>'Summary Display'!$G$32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4"/>
  <sheetViews>
    <sheetView topLeftCell="A10" zoomScale="160" zoomScaleNormal="160" zoomScalePageLayoutView="160" workbookViewId="0">
      <selection activeCell="B1" sqref="B1:B1048576"/>
    </sheetView>
  </sheetViews>
  <sheetFormatPr defaultColWidth="11" defaultRowHeight="15.6" x14ac:dyDescent="0.3"/>
  <cols>
    <col min="1" max="1" width="1.796875" customWidth="1"/>
    <col min="2" max="2" width="56.69921875" bestFit="1" customWidth="1"/>
    <col min="6" max="6" width="2.796875" customWidth="1"/>
    <col min="7" max="7" width="10.69921875" customWidth="1"/>
    <col min="8" max="8" width="9.69921875" customWidth="1"/>
    <col min="11" max="11" width="2.296875" customWidth="1"/>
    <col min="16" max="16" width="3" customWidth="1"/>
    <col min="21" max="21" width="4.796875" customWidth="1"/>
  </cols>
  <sheetData>
    <row r="3" spans="2:25" x14ac:dyDescent="0.3">
      <c r="B3" s="40" t="s">
        <v>11</v>
      </c>
      <c r="C3" s="41"/>
      <c r="D3" s="41"/>
      <c r="E3" s="42"/>
      <c r="G3" s="40" t="s">
        <v>3</v>
      </c>
      <c r="H3" s="41"/>
      <c r="I3" s="41"/>
      <c r="J3" s="42"/>
      <c r="L3" s="40" t="s">
        <v>4</v>
      </c>
      <c r="M3" s="41"/>
      <c r="N3" s="41"/>
      <c r="O3" s="42"/>
      <c r="Q3" s="40" t="s">
        <v>5</v>
      </c>
      <c r="R3" s="41"/>
      <c r="S3" s="41"/>
      <c r="T3" s="42"/>
      <c r="V3" s="40" t="s">
        <v>6</v>
      </c>
      <c r="W3" s="41"/>
      <c r="X3" s="41"/>
      <c r="Y3" s="42"/>
    </row>
    <row r="4" spans="2:25" x14ac:dyDescent="0.3">
      <c r="B4" s="12" t="str">
        <f>'Summary Display'!B8:F8</f>
        <v>Does your community have a current (last 3 years) strategic plan?</v>
      </c>
      <c r="C4" s="13"/>
      <c r="D4" s="13" t="str">
        <f>'Summary Display'!G8</f>
        <v xml:space="preserve">No </v>
      </c>
      <c r="E4" s="14">
        <f>VLOOKUP(D4,B5:C8,2,FALSE())</f>
        <v>0</v>
      </c>
      <c r="G4" s="12" t="str">
        <f>'Summary Display'!B13</f>
        <v>Do you have a career center?</v>
      </c>
      <c r="H4" s="13"/>
      <c r="I4" s="13" t="str">
        <f>'Summary Display'!G13</f>
        <v>Yes</v>
      </c>
      <c r="J4" s="14">
        <f>VLOOKUP(I4,G5:H8,2,FALSE())</f>
        <v>2</v>
      </c>
      <c r="L4" s="12" t="str">
        <f>'Summary Display'!B18</f>
        <v>Do you have easy road access? (interstate, 4 Lane, etc.)</v>
      </c>
      <c r="M4" s="13"/>
      <c r="N4" s="13" t="str">
        <f>'Summary Display'!G18</f>
        <v>Coming Soon</v>
      </c>
      <c r="O4" s="14">
        <f>VLOOKUP(N4,L5:M8,2,FALSE())</f>
        <v>2</v>
      </c>
      <c r="Q4" s="12" t="str">
        <f>'Summary Display'!B23</f>
        <v>What is your unemployement rate?</v>
      </c>
      <c r="R4" s="13"/>
      <c r="S4" s="13" t="str">
        <f>'Summary Display'!G23</f>
        <v>&gt;20%</v>
      </c>
      <c r="T4" s="14">
        <f>VLOOKUP(S4,Q5:R8,2,FALSE())</f>
        <v>0</v>
      </c>
      <c r="V4" s="12" t="str">
        <f>'Summary Display'!B28</f>
        <v>What is your cultural scene? (Museums, movie theaters, other activities, etc.)</v>
      </c>
      <c r="W4" s="13"/>
      <c r="X4" s="13" t="str">
        <f>'Summary Display'!G28</f>
        <v>Few</v>
      </c>
      <c r="Y4" s="14">
        <f>VLOOKUP(X4,V5:W8,2,FALSE())</f>
        <v>1</v>
      </c>
    </row>
    <row r="5" spans="2:25" x14ac:dyDescent="0.3">
      <c r="B5" s="15" t="s">
        <v>12</v>
      </c>
      <c r="C5" s="16">
        <v>4</v>
      </c>
      <c r="D5" s="16"/>
      <c r="E5" s="17"/>
      <c r="G5" s="15" t="s">
        <v>20</v>
      </c>
      <c r="H5" s="16">
        <v>2</v>
      </c>
      <c r="I5" s="16"/>
      <c r="J5" s="17"/>
      <c r="L5" s="15" t="s">
        <v>12</v>
      </c>
      <c r="M5" s="16">
        <v>4</v>
      </c>
      <c r="N5" s="16"/>
      <c r="O5" s="17"/>
      <c r="Q5" s="15" t="s">
        <v>56</v>
      </c>
      <c r="R5" s="16">
        <v>4</v>
      </c>
      <c r="S5" s="16"/>
      <c r="T5" s="17"/>
      <c r="V5" s="15" t="s">
        <v>41</v>
      </c>
      <c r="W5" s="16">
        <v>4</v>
      </c>
      <c r="X5" s="16"/>
      <c r="Y5" s="17"/>
    </row>
    <row r="6" spans="2:25" x14ac:dyDescent="0.3">
      <c r="B6" s="15" t="s">
        <v>13</v>
      </c>
      <c r="C6" s="16">
        <v>0</v>
      </c>
      <c r="D6" s="16"/>
      <c r="E6" s="17"/>
      <c r="G6" s="15" t="s">
        <v>63</v>
      </c>
      <c r="H6" s="16">
        <v>1</v>
      </c>
      <c r="I6" s="16"/>
      <c r="J6" s="17"/>
      <c r="L6" s="15" t="s">
        <v>13</v>
      </c>
      <c r="M6" s="16">
        <v>1</v>
      </c>
      <c r="N6" s="16"/>
      <c r="O6" s="17"/>
      <c r="Q6" s="15" t="s">
        <v>37</v>
      </c>
      <c r="R6" s="16">
        <v>2</v>
      </c>
      <c r="S6" s="16"/>
      <c r="T6" s="17"/>
      <c r="V6" s="15" t="s">
        <v>42</v>
      </c>
      <c r="W6" s="16">
        <v>2</v>
      </c>
      <c r="X6" s="16"/>
      <c r="Y6" s="17"/>
    </row>
    <row r="7" spans="2:25" x14ac:dyDescent="0.3">
      <c r="B7" s="15" t="s">
        <v>17</v>
      </c>
      <c r="C7" s="16">
        <v>1</v>
      </c>
      <c r="D7" s="16"/>
      <c r="E7" s="17"/>
      <c r="G7" s="15" t="s">
        <v>21</v>
      </c>
      <c r="H7" s="16">
        <v>0</v>
      </c>
      <c r="I7" s="16"/>
      <c r="J7" s="17"/>
      <c r="L7" s="15" t="s">
        <v>54</v>
      </c>
      <c r="M7" s="16">
        <v>2</v>
      </c>
      <c r="N7" s="16"/>
      <c r="O7" s="17"/>
      <c r="Q7" s="15" t="s">
        <v>38</v>
      </c>
      <c r="R7" s="16">
        <v>1</v>
      </c>
      <c r="S7" s="16"/>
      <c r="T7" s="17"/>
      <c r="V7" s="15" t="s">
        <v>43</v>
      </c>
      <c r="W7" s="16">
        <v>1</v>
      </c>
      <c r="X7" s="16"/>
      <c r="Y7" s="17"/>
    </row>
    <row r="8" spans="2:25" x14ac:dyDescent="0.3">
      <c r="B8" s="15"/>
      <c r="C8" s="16">
        <v>0</v>
      </c>
      <c r="D8" s="16"/>
      <c r="E8" s="17"/>
      <c r="G8" s="15"/>
      <c r="H8" s="16"/>
      <c r="I8" s="16"/>
      <c r="J8" s="17"/>
      <c r="L8" s="15" t="s">
        <v>15</v>
      </c>
      <c r="M8" s="16">
        <v>0</v>
      </c>
      <c r="N8" s="16"/>
      <c r="O8" s="17"/>
      <c r="Q8" s="15" t="s">
        <v>39</v>
      </c>
      <c r="R8" s="16">
        <v>0</v>
      </c>
      <c r="S8" s="16"/>
      <c r="T8" s="17"/>
      <c r="V8" s="15" t="s">
        <v>15</v>
      </c>
      <c r="W8" s="16">
        <v>0</v>
      </c>
      <c r="X8" s="16"/>
      <c r="Y8" s="17"/>
    </row>
    <row r="9" spans="2:25" x14ac:dyDescent="0.3">
      <c r="B9" s="18" t="s">
        <v>18</v>
      </c>
      <c r="C9" s="19"/>
      <c r="D9" s="13" t="str">
        <f>'Summary Display'!G9</f>
        <v>Yes, certified</v>
      </c>
      <c r="E9" s="14">
        <f>VLOOKUP(D9,B10:C13,2,FALSE)</f>
        <v>4</v>
      </c>
      <c r="G9" s="18" t="str">
        <f>'Summary Display'!B14</f>
        <v xml:space="preserve">What percentage of students are entering college or university? </v>
      </c>
      <c r="H9" s="19"/>
      <c r="I9" s="13" t="str">
        <f>'Summary Display'!G14</f>
        <v>67%-100%</v>
      </c>
      <c r="J9" s="14">
        <f>VLOOKUP(I9,G10:H13,2,FALSE)</f>
        <v>3</v>
      </c>
      <c r="L9" s="18" t="str">
        <f>'Summary Display'!B19</f>
        <v xml:space="preserve">Do you have access to quality healthcare? </v>
      </c>
      <c r="M9" s="19"/>
      <c r="N9" s="13" t="str">
        <f>'Summary Display'!G19</f>
        <v>None</v>
      </c>
      <c r="O9" s="14">
        <f>VLOOKUP(N9,L10:M13,2,FALSE)</f>
        <v>0</v>
      </c>
      <c r="Q9" s="18" t="str">
        <f>'Summary Display'!B24</f>
        <v xml:space="preserve">What percentage of the population is of working age? </v>
      </c>
      <c r="R9" s="19"/>
      <c r="S9" s="13" t="str">
        <f>'Summary Display'!G24</f>
        <v>&gt;40%</v>
      </c>
      <c r="T9" s="14">
        <f>VLOOKUP(S9,Q10:R13,2,FALSE)</f>
        <v>4</v>
      </c>
      <c r="V9" s="18" t="str">
        <f>'Summary Display'!B29</f>
        <v xml:space="preserve">How recently has your signage been renovated? </v>
      </c>
      <c r="W9" s="19"/>
      <c r="X9" s="13" t="str">
        <f>'Summary Display'!G29</f>
        <v>10-20 years</v>
      </c>
      <c r="Y9" s="14">
        <f>VLOOKUP(X9,V10:W13,2,FALSE)</f>
        <v>1</v>
      </c>
    </row>
    <row r="10" spans="2:25" x14ac:dyDescent="0.3">
      <c r="B10" s="15" t="s">
        <v>19</v>
      </c>
      <c r="C10" s="16">
        <v>4</v>
      </c>
      <c r="D10" s="16"/>
      <c r="E10" s="17"/>
      <c r="G10" s="15" t="s">
        <v>25</v>
      </c>
      <c r="H10" s="16">
        <v>1</v>
      </c>
      <c r="I10" s="16"/>
      <c r="J10" s="17"/>
      <c r="L10" s="15" t="s">
        <v>34</v>
      </c>
      <c r="M10" s="16">
        <v>4</v>
      </c>
      <c r="N10" s="16"/>
      <c r="O10" s="17"/>
      <c r="Q10" s="15" t="s">
        <v>64</v>
      </c>
      <c r="R10" s="16">
        <v>4</v>
      </c>
      <c r="S10" s="16"/>
      <c r="T10" s="17"/>
      <c r="V10" s="15" t="s">
        <v>45</v>
      </c>
      <c r="W10" s="16">
        <v>4</v>
      </c>
      <c r="X10" s="16"/>
      <c r="Y10" s="17"/>
    </row>
    <row r="11" spans="2:25" x14ac:dyDescent="0.3">
      <c r="B11" s="15" t="s">
        <v>20</v>
      </c>
      <c r="C11" s="16">
        <v>2</v>
      </c>
      <c r="D11" s="16"/>
      <c r="E11" s="17"/>
      <c r="G11" s="15" t="s">
        <v>26</v>
      </c>
      <c r="H11" s="16">
        <v>2</v>
      </c>
      <c r="I11" s="16"/>
      <c r="J11" s="17"/>
      <c r="L11" s="15" t="s">
        <v>36</v>
      </c>
      <c r="M11" s="16">
        <v>2</v>
      </c>
      <c r="N11" s="16"/>
      <c r="O11" s="17"/>
      <c r="Q11" s="15" t="s">
        <v>65</v>
      </c>
      <c r="R11" s="16">
        <v>2</v>
      </c>
      <c r="S11" s="16"/>
      <c r="T11" s="17"/>
      <c r="V11" s="28" t="s">
        <v>47</v>
      </c>
      <c r="W11" s="16">
        <v>2</v>
      </c>
      <c r="X11" s="16"/>
      <c r="Y11" s="17"/>
    </row>
    <row r="12" spans="2:25" x14ac:dyDescent="0.3">
      <c r="B12" s="15" t="s">
        <v>21</v>
      </c>
      <c r="C12" s="16">
        <v>0</v>
      </c>
      <c r="D12" s="16"/>
      <c r="E12" s="17"/>
      <c r="G12" s="15" t="s">
        <v>27</v>
      </c>
      <c r="H12" s="16">
        <v>3</v>
      </c>
      <c r="I12" s="16"/>
      <c r="J12" s="17"/>
      <c r="L12" s="15" t="s">
        <v>35</v>
      </c>
      <c r="M12" s="16">
        <v>1</v>
      </c>
      <c r="N12" s="16"/>
      <c r="O12" s="17"/>
      <c r="Q12" s="15" t="s">
        <v>30</v>
      </c>
      <c r="R12" s="16">
        <v>1</v>
      </c>
      <c r="S12" s="16"/>
      <c r="T12" s="17"/>
      <c r="V12" s="15" t="s">
        <v>48</v>
      </c>
      <c r="W12" s="16">
        <v>1</v>
      </c>
      <c r="X12" s="16"/>
      <c r="Y12" s="17"/>
    </row>
    <row r="13" spans="2:25" x14ac:dyDescent="0.3">
      <c r="B13" s="15" t="s">
        <v>15</v>
      </c>
      <c r="C13" s="16">
        <v>0</v>
      </c>
      <c r="D13" s="16"/>
      <c r="E13" s="17"/>
      <c r="G13" s="15" t="s">
        <v>15</v>
      </c>
      <c r="H13" s="16">
        <v>0</v>
      </c>
      <c r="I13" s="16"/>
      <c r="J13" s="17"/>
      <c r="L13" s="15" t="s">
        <v>15</v>
      </c>
      <c r="M13" s="16">
        <v>0</v>
      </c>
      <c r="N13" s="16"/>
      <c r="O13" s="17"/>
      <c r="Q13" s="15" t="s">
        <v>29</v>
      </c>
      <c r="R13" s="16">
        <v>0</v>
      </c>
      <c r="S13" s="16"/>
      <c r="T13" s="17"/>
      <c r="V13" s="15" t="s">
        <v>49</v>
      </c>
      <c r="W13" s="16">
        <v>0</v>
      </c>
      <c r="X13" s="16"/>
      <c r="Y13" s="17"/>
    </row>
    <row r="14" spans="2:25" x14ac:dyDescent="0.3">
      <c r="B14" s="12" t="str">
        <f>'Summary Display'!B10:F10</f>
        <v>Do you have incentives?</v>
      </c>
      <c r="C14" s="13"/>
      <c r="D14" s="13" t="str">
        <f>'Summary Display'!G10</f>
        <v xml:space="preserve">Yes </v>
      </c>
      <c r="E14" s="14">
        <f>VLOOKUP(D14,B15:C18,2,FALSE)</f>
        <v>4</v>
      </c>
      <c r="G14" s="12" t="str">
        <f>'Summary Display'!B15</f>
        <v xml:space="preserve">What percentage are entering post secondary schools? </v>
      </c>
      <c r="H14" s="13"/>
      <c r="I14" s="13" t="str">
        <f>'Summary Display'!G15</f>
        <v>&lt;10%</v>
      </c>
      <c r="J14" s="14">
        <f>VLOOKUP(I14,G15:H18,2,FALSE)</f>
        <v>0</v>
      </c>
      <c r="L14" s="12" t="str">
        <f>'Summary Display'!B20</f>
        <v xml:space="preserve">Access to rail, waterway, or other trade routes? </v>
      </c>
      <c r="M14" s="13"/>
      <c r="N14" s="13" t="str">
        <f>'Summary Display'!G20</f>
        <v xml:space="preserve">No </v>
      </c>
      <c r="O14" s="14">
        <f>VLOOKUP(N14,L15:M18,2,FALSE)</f>
        <v>1</v>
      </c>
      <c r="Q14" s="12" t="str">
        <f>'Summary Display'!B25</f>
        <v xml:space="preserve">What is the total population? </v>
      </c>
      <c r="R14" s="13"/>
      <c r="S14" s="13" t="str">
        <f>'Summary Display'!G25</f>
        <v>&gt;200K</v>
      </c>
      <c r="T14" s="14">
        <f>VLOOKUP(S14,Q15:R18,2,FALSE)</f>
        <v>4</v>
      </c>
      <c r="V14" s="12" t="str">
        <f>'Summary Display'!B30</f>
        <v xml:space="preserve">Do you have a tourism or welcome center? </v>
      </c>
      <c r="W14" s="13"/>
      <c r="X14" s="13" t="str">
        <f>'Summary Display'!G30</f>
        <v xml:space="preserve">No </v>
      </c>
      <c r="Y14" s="14">
        <f>VLOOKUP(X14,V15:W18,2,FALSE)</f>
        <v>0</v>
      </c>
    </row>
    <row r="15" spans="2:25" x14ac:dyDescent="0.3">
      <c r="B15" s="15" t="s">
        <v>12</v>
      </c>
      <c r="C15" s="16">
        <v>4</v>
      </c>
      <c r="D15" s="16"/>
      <c r="E15" s="17"/>
      <c r="G15" s="15" t="s">
        <v>31</v>
      </c>
      <c r="H15" s="16">
        <v>3</v>
      </c>
      <c r="I15" s="16"/>
      <c r="J15" s="17"/>
      <c r="L15" s="15" t="s">
        <v>12</v>
      </c>
      <c r="M15" s="16">
        <v>4</v>
      </c>
      <c r="N15" s="16"/>
      <c r="O15" s="17"/>
      <c r="Q15" s="15" t="s">
        <v>66</v>
      </c>
      <c r="R15" s="16">
        <v>4</v>
      </c>
      <c r="S15" s="16"/>
      <c r="T15" s="17"/>
      <c r="V15" s="15" t="s">
        <v>12</v>
      </c>
      <c r="W15" s="16">
        <v>2</v>
      </c>
      <c r="X15" s="16"/>
      <c r="Y15" s="17"/>
    </row>
    <row r="16" spans="2:25" x14ac:dyDescent="0.3">
      <c r="B16" s="15" t="s">
        <v>13</v>
      </c>
      <c r="C16" s="16">
        <v>1</v>
      </c>
      <c r="D16" s="16"/>
      <c r="E16" s="17"/>
      <c r="G16" s="15" t="s">
        <v>30</v>
      </c>
      <c r="H16" s="16">
        <v>2</v>
      </c>
      <c r="I16" s="16"/>
      <c r="J16" s="17"/>
      <c r="L16" s="15" t="s">
        <v>13</v>
      </c>
      <c r="M16" s="16">
        <v>1</v>
      </c>
      <c r="N16" s="16"/>
      <c r="O16" s="17"/>
      <c r="Q16" s="15" t="s">
        <v>67</v>
      </c>
      <c r="R16" s="16">
        <v>3</v>
      </c>
      <c r="S16" s="16"/>
      <c r="T16" s="17"/>
      <c r="V16" s="15" t="s">
        <v>13</v>
      </c>
      <c r="W16" s="16">
        <v>0</v>
      </c>
      <c r="X16" s="16"/>
      <c r="Y16" s="17"/>
    </row>
    <row r="17" spans="2:25" x14ac:dyDescent="0.3">
      <c r="B17" s="15" t="s">
        <v>14</v>
      </c>
      <c r="C17" s="16">
        <v>2</v>
      </c>
      <c r="D17" s="16"/>
      <c r="E17" s="17"/>
      <c r="G17" s="15" t="s">
        <v>29</v>
      </c>
      <c r="H17" s="16">
        <v>1</v>
      </c>
      <c r="I17" s="16"/>
      <c r="J17" s="17"/>
      <c r="L17" s="15" t="s">
        <v>54</v>
      </c>
      <c r="M17" s="16">
        <v>2</v>
      </c>
      <c r="N17" s="16"/>
      <c r="O17" s="17"/>
      <c r="Q17" s="15" t="s">
        <v>68</v>
      </c>
      <c r="R17" s="16">
        <v>2</v>
      </c>
      <c r="S17" s="16"/>
      <c r="T17" s="17"/>
      <c r="V17" s="15"/>
      <c r="W17" s="16"/>
      <c r="X17" s="16"/>
      <c r="Y17" s="17"/>
    </row>
    <row r="18" spans="2:25" x14ac:dyDescent="0.3">
      <c r="B18" s="15" t="s">
        <v>15</v>
      </c>
      <c r="C18" s="16">
        <v>0</v>
      </c>
      <c r="D18" s="16"/>
      <c r="E18" s="17"/>
      <c r="G18" s="15" t="s">
        <v>56</v>
      </c>
      <c r="H18" s="16">
        <v>0</v>
      </c>
      <c r="I18" s="16"/>
      <c r="J18" s="17"/>
      <c r="M18" s="16"/>
      <c r="N18" s="16"/>
      <c r="O18" s="17"/>
      <c r="Q18" s="15" t="s">
        <v>69</v>
      </c>
      <c r="R18" s="16">
        <v>1</v>
      </c>
      <c r="S18" s="16"/>
      <c r="T18" s="17"/>
      <c r="V18" s="15"/>
      <c r="W18" s="16"/>
      <c r="X18" s="16"/>
      <c r="Y18" s="17"/>
    </row>
    <row r="19" spans="2:25" x14ac:dyDescent="0.3">
      <c r="B19" s="18" t="str">
        <f>'Summary Display'!B11</f>
        <v>Do you have a web presence and marketing strategy?</v>
      </c>
      <c r="C19" s="19"/>
      <c r="D19" s="19" t="str">
        <f>'Summary Display'!G11</f>
        <v xml:space="preserve">No </v>
      </c>
      <c r="E19" s="20">
        <f>VLOOKUP(D19,B20:C23,2,FALSE)</f>
        <v>1</v>
      </c>
      <c r="G19" s="18" t="str">
        <f>'Summary Display'!B16</f>
        <v xml:space="preserve">What is the percentage of NCRC workers? </v>
      </c>
      <c r="H19" s="19"/>
      <c r="I19" s="19" t="str">
        <f>'Summary Display'!G16</f>
        <v>&gt;30%</v>
      </c>
      <c r="J19" s="20">
        <f>VLOOKUP(I19,G20:H23,2,FALSE)</f>
        <v>4</v>
      </c>
      <c r="L19" s="18" t="str">
        <f>'Summary Display'!B21</f>
        <v>Utilities?</v>
      </c>
      <c r="M19" s="19"/>
      <c r="N19" s="19" t="str">
        <f>'Summary Display'!G21</f>
        <v xml:space="preserve">No </v>
      </c>
      <c r="O19" s="20">
        <f>VLOOKUP(N19,L20:M23,2,FALSE)</f>
        <v>1</v>
      </c>
      <c r="Q19" s="18" t="str">
        <f>'Summary Display'!B26</f>
        <v>Question 4</v>
      </c>
      <c r="R19" s="19"/>
      <c r="S19" s="19" t="str">
        <f>'Summary Display'!G26</f>
        <v>None</v>
      </c>
      <c r="T19" s="20">
        <f>VLOOKUP(S19,Q20:R23,2,FALSE)</f>
        <v>0</v>
      </c>
      <c r="V19" s="18" t="str">
        <f>'Summary Display'!B31</f>
        <v xml:space="preserve">Involved faith based community? </v>
      </c>
      <c r="W19" s="19"/>
      <c r="X19" s="19" t="str">
        <f>'Summary Display'!G31</f>
        <v>Some</v>
      </c>
      <c r="Y19" s="20">
        <f>VLOOKUP(X19,V20:W23,2,FALSE)</f>
        <v>1</v>
      </c>
    </row>
    <row r="20" spans="2:25" x14ac:dyDescent="0.3">
      <c r="B20" s="15" t="s">
        <v>12</v>
      </c>
      <c r="C20" s="16">
        <v>4</v>
      </c>
      <c r="D20" s="16"/>
      <c r="E20" s="17"/>
      <c r="G20" s="15" t="s">
        <v>32</v>
      </c>
      <c r="H20" s="16">
        <v>0</v>
      </c>
      <c r="I20" s="16"/>
      <c r="J20" s="17"/>
      <c r="L20" s="15" t="s">
        <v>12</v>
      </c>
      <c r="M20" s="16">
        <v>4</v>
      </c>
      <c r="N20" s="16"/>
      <c r="O20" s="17"/>
      <c r="Q20" s="15" t="s">
        <v>12</v>
      </c>
      <c r="R20" s="16">
        <v>4</v>
      </c>
      <c r="S20" s="16"/>
      <c r="T20" s="17"/>
      <c r="V20" s="15" t="s">
        <v>52</v>
      </c>
      <c r="W20" s="16">
        <v>3</v>
      </c>
      <c r="X20" s="16"/>
      <c r="Y20" s="17"/>
    </row>
    <row r="21" spans="2:25" x14ac:dyDescent="0.3">
      <c r="B21" s="15" t="s">
        <v>13</v>
      </c>
      <c r="C21" s="16">
        <v>1</v>
      </c>
      <c r="D21" s="16"/>
      <c r="E21" s="17"/>
      <c r="G21" s="15" t="s">
        <v>29</v>
      </c>
      <c r="H21" s="16">
        <v>1</v>
      </c>
      <c r="I21" s="16"/>
      <c r="J21" s="17"/>
      <c r="L21" s="15" t="s">
        <v>13</v>
      </c>
      <c r="M21" s="16">
        <v>1</v>
      </c>
      <c r="N21" s="16"/>
      <c r="O21" s="17"/>
      <c r="Q21" s="15" t="s">
        <v>13</v>
      </c>
      <c r="R21" s="16">
        <v>1</v>
      </c>
      <c r="S21" s="16"/>
      <c r="T21" s="17"/>
      <c r="V21" s="15" t="s">
        <v>53</v>
      </c>
      <c r="W21" s="16">
        <v>1</v>
      </c>
      <c r="X21" s="16"/>
      <c r="Y21" s="17"/>
    </row>
    <row r="22" spans="2:25" x14ac:dyDescent="0.3">
      <c r="B22" s="15" t="s">
        <v>14</v>
      </c>
      <c r="C22" s="16">
        <v>2</v>
      </c>
      <c r="D22" s="16"/>
      <c r="E22" s="17"/>
      <c r="G22" s="15" t="s">
        <v>30</v>
      </c>
      <c r="H22" s="16">
        <v>2</v>
      </c>
      <c r="I22" s="16"/>
      <c r="J22" s="17"/>
      <c r="L22" s="15" t="s">
        <v>14</v>
      </c>
      <c r="M22" s="16">
        <v>2</v>
      </c>
      <c r="N22" s="16"/>
      <c r="O22" s="17"/>
      <c r="Q22" s="15" t="s">
        <v>14</v>
      </c>
      <c r="R22" s="16">
        <v>2</v>
      </c>
      <c r="S22" s="16"/>
      <c r="T22" s="17"/>
      <c r="V22" s="15" t="s">
        <v>15</v>
      </c>
      <c r="W22" s="16">
        <v>0</v>
      </c>
      <c r="X22" s="16"/>
      <c r="Y22" s="17"/>
    </row>
    <row r="23" spans="2:25" x14ac:dyDescent="0.3">
      <c r="B23" s="21" t="s">
        <v>15</v>
      </c>
      <c r="C23" s="22">
        <v>0</v>
      </c>
      <c r="D23" s="22"/>
      <c r="E23" s="23"/>
      <c r="G23" s="21" t="s">
        <v>31</v>
      </c>
      <c r="H23" s="22">
        <v>4</v>
      </c>
      <c r="I23" s="22"/>
      <c r="J23" s="23"/>
      <c r="L23" s="21" t="s">
        <v>15</v>
      </c>
      <c r="M23" s="22">
        <v>0</v>
      </c>
      <c r="N23" s="22"/>
      <c r="O23" s="23"/>
      <c r="Q23" s="21" t="s">
        <v>15</v>
      </c>
      <c r="R23" s="22">
        <v>0</v>
      </c>
      <c r="S23" s="22"/>
      <c r="T23" s="23"/>
      <c r="V23" s="21"/>
      <c r="W23" s="22"/>
      <c r="X23" s="22"/>
      <c r="Y23" s="23"/>
    </row>
    <row r="24" spans="2:25" x14ac:dyDescent="0.3">
      <c r="B24" s="24" t="s">
        <v>9</v>
      </c>
      <c r="C24" s="25"/>
      <c r="D24" s="25"/>
      <c r="E24" s="26">
        <f>IF(SUM(E4:E23)&lt;=10,SUM(E4:E23),"Invalid Score")</f>
        <v>9</v>
      </c>
      <c r="G24" s="24" t="s">
        <v>9</v>
      </c>
      <c r="H24" s="25"/>
      <c r="I24" s="25"/>
      <c r="J24" s="26">
        <f>IF(SUM(J4:J23)&lt;=10,SUM(J4:J23),"Invalid Score")</f>
        <v>9</v>
      </c>
      <c r="L24" s="24" t="s">
        <v>9</v>
      </c>
      <c r="M24" s="25"/>
      <c r="N24" s="25"/>
      <c r="O24" s="26">
        <f>IF(SUM(O4:O23)&lt;=10,SUM(O4:O23),"Invalid Score")</f>
        <v>4</v>
      </c>
      <c r="Q24" s="24" t="s">
        <v>9</v>
      </c>
      <c r="R24" s="25"/>
      <c r="S24" s="25"/>
      <c r="T24" s="26">
        <f>IF(SUM(T4:T23)&lt;=10,SUM(T4:T23),"Invalid Score")</f>
        <v>8</v>
      </c>
      <c r="V24" s="24" t="s">
        <v>9</v>
      </c>
      <c r="W24" s="25"/>
      <c r="X24" s="25"/>
      <c r="Y24" s="26">
        <f>IF(SUM(Y4:Y23)&lt;=10,SUM(Y4:Y23),"Invalid Score")</f>
        <v>3</v>
      </c>
    </row>
  </sheetData>
  <mergeCells count="5">
    <mergeCell ref="B3:E3"/>
    <mergeCell ref="G3:J3"/>
    <mergeCell ref="L3:O3"/>
    <mergeCell ref="Q3:T3"/>
    <mergeCell ref="V3:Y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Display</vt:lpstr>
      <vt:lpstr>Dropdown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Michelle</cp:lastModifiedBy>
  <dcterms:created xsi:type="dcterms:W3CDTF">2016-12-13T16:05:01Z</dcterms:created>
  <dcterms:modified xsi:type="dcterms:W3CDTF">2017-03-23T20:39:06Z</dcterms:modified>
</cp:coreProperties>
</file>