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edewerkers.ad.hvu.nl\dfs\users\FNT\annemarie.stam\Documents\Labjournal\2017\2 real guts\170217 - ELISA TNF\"/>
    </mc:Choice>
  </mc:AlternateContent>
  <bookViews>
    <workbookView xWindow="0" yWindow="0" windowWidth="15345" windowHeight="4650" activeTab="2"/>
  </bookViews>
  <sheets>
    <sheet name="Raw data" sheetId="3" r:id="rId1"/>
    <sheet name="Processed data" sheetId="1" r:id="rId2"/>
    <sheet name="sample_data" sheetId="2" r:id="rId3"/>
    <sheet name="calibration_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B11" i="4" l="1"/>
  <c r="B12" i="4" s="1"/>
  <c r="B13" i="4" s="1"/>
  <c r="B14" i="4" s="1"/>
  <c r="B15" i="4" s="1"/>
  <c r="B16" i="4" s="1"/>
  <c r="B3" i="4"/>
  <c r="B4" i="4" s="1"/>
  <c r="B5" i="4" s="1"/>
  <c r="B6" i="4" s="1"/>
  <c r="B7" i="4" s="1"/>
  <c r="B8" i="4" s="1"/>
  <c r="D29" i="3"/>
  <c r="E29" i="3" s="1"/>
  <c r="F29" i="3" s="1"/>
  <c r="G29" i="3" s="1"/>
  <c r="H29" i="3" s="1"/>
  <c r="I29" i="3" s="1"/>
  <c r="D28" i="3"/>
  <c r="E28" i="3" s="1"/>
  <c r="F28" i="3" s="1"/>
  <c r="G28" i="3" s="1"/>
  <c r="H28" i="3" s="1"/>
  <c r="I28" i="3" s="1"/>
  <c r="G38" i="1" l="1"/>
  <c r="G39" i="1"/>
  <c r="H38" i="1"/>
  <c r="H39" i="1"/>
  <c r="G40" i="1"/>
  <c r="H40" i="1"/>
  <c r="I40" i="1" s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I64" i="1" s="1"/>
  <c r="G65" i="1"/>
  <c r="H65" i="1"/>
  <c r="G66" i="1"/>
  <c r="H66" i="1"/>
  <c r="G67" i="1"/>
  <c r="H67" i="1"/>
  <c r="G68" i="1"/>
  <c r="H68" i="1"/>
  <c r="I68" i="1" s="1"/>
  <c r="G69" i="1"/>
  <c r="H69" i="1"/>
  <c r="G70" i="1"/>
  <c r="H70" i="1"/>
  <c r="G71" i="1"/>
  <c r="H71" i="1"/>
  <c r="G72" i="1"/>
  <c r="H72" i="1"/>
  <c r="I72" i="1" s="1"/>
  <c r="G73" i="1"/>
  <c r="H73" i="1"/>
  <c r="G29" i="1"/>
  <c r="H29" i="1"/>
  <c r="G30" i="1"/>
  <c r="H30" i="1"/>
  <c r="G31" i="1"/>
  <c r="H31" i="1"/>
  <c r="I31" i="1" s="1"/>
  <c r="G32" i="1"/>
  <c r="H32" i="1"/>
  <c r="G33" i="1"/>
  <c r="H33" i="1"/>
  <c r="G34" i="1"/>
  <c r="H34" i="1"/>
  <c r="G35" i="1"/>
  <c r="H35" i="1"/>
  <c r="H28" i="1"/>
  <c r="G28" i="1"/>
  <c r="C29" i="1"/>
  <c r="C30" i="1" s="1"/>
  <c r="C31" i="1" s="1"/>
  <c r="C32" i="1" s="1"/>
  <c r="C33" i="1" s="1"/>
  <c r="C34" i="1" s="1"/>
  <c r="I32" i="1" l="1"/>
  <c r="I34" i="1"/>
  <c r="K70" i="1"/>
  <c r="L70" i="1" s="1"/>
  <c r="K68" i="1"/>
  <c r="L68" i="1" s="1"/>
  <c r="K62" i="1"/>
  <c r="L62" i="1" s="1"/>
  <c r="K60" i="1"/>
  <c r="L60" i="1" s="1"/>
  <c r="K54" i="1"/>
  <c r="L54" i="1" s="1"/>
  <c r="K52" i="1"/>
  <c r="L52" i="1" s="1"/>
  <c r="K46" i="1"/>
  <c r="L46" i="1" s="1"/>
  <c r="L38" i="1"/>
  <c r="I41" i="1"/>
  <c r="I28" i="1"/>
  <c r="I39" i="1"/>
  <c r="I35" i="1"/>
  <c r="I33" i="1"/>
  <c r="K72" i="1"/>
  <c r="L72" i="1" s="1"/>
  <c r="K66" i="1"/>
  <c r="L66" i="1" s="1"/>
  <c r="K64" i="1"/>
  <c r="L64" i="1" s="1"/>
  <c r="K58" i="1"/>
  <c r="L58" i="1" s="1"/>
  <c r="K56" i="1"/>
  <c r="L56" i="1" s="1"/>
  <c r="K50" i="1"/>
  <c r="L50" i="1" s="1"/>
  <c r="K48" i="1"/>
  <c r="L48" i="1" s="1"/>
  <c r="K42" i="1"/>
  <c r="L42" i="1" s="1"/>
  <c r="K40" i="1"/>
  <c r="L40" i="1" s="1"/>
  <c r="I29" i="1"/>
  <c r="I44" i="1"/>
  <c r="I42" i="1"/>
  <c r="I30" i="1"/>
  <c r="I71" i="1"/>
  <c r="I63" i="1"/>
  <c r="I61" i="1"/>
  <c r="I59" i="1"/>
  <c r="I55" i="1"/>
  <c r="I45" i="1"/>
  <c r="I43" i="1"/>
  <c r="K44" i="1"/>
  <c r="L44" i="1" s="1"/>
  <c r="I69" i="1"/>
  <c r="I65" i="1"/>
  <c r="I73" i="1"/>
  <c r="I53" i="1"/>
  <c r="I67" i="1"/>
  <c r="I56" i="1"/>
  <c r="I52" i="1"/>
  <c r="I48" i="1"/>
  <c r="I66" i="1"/>
  <c r="I38" i="1"/>
  <c r="I57" i="1"/>
  <c r="I70" i="1"/>
  <c r="I62" i="1"/>
  <c r="I60" i="1"/>
  <c r="I51" i="1"/>
  <c r="I49" i="1"/>
  <c r="I47" i="1"/>
  <c r="I58" i="1"/>
  <c r="I50" i="1"/>
  <c r="I54" i="1"/>
  <c r="I46" i="1"/>
  <c r="R19" i="1"/>
  <c r="S19" i="1" s="1"/>
  <c r="T19" i="1" s="1"/>
  <c r="U19" i="1" s="1"/>
  <c r="V19" i="1" s="1"/>
  <c r="W19" i="1" s="1"/>
  <c r="R18" i="1"/>
  <c r="S18" i="1" s="1"/>
  <c r="T18" i="1" s="1"/>
  <c r="U18" i="1" s="1"/>
  <c r="V18" i="1" s="1"/>
  <c r="W18" i="1" s="1"/>
</calcChain>
</file>

<file path=xl/sharedStrings.xml><?xml version="1.0" encoding="utf-8"?>
<sst xmlns="http://schemas.openxmlformats.org/spreadsheetml/2006/main" count="312" uniqueCount="65">
  <si>
    <t>User: USER</t>
  </si>
  <si>
    <t>Path: C:\Program Files (x86)\BMG\Omega\User\Data\</t>
  </si>
  <si>
    <t>Test ID: 333</t>
  </si>
  <si>
    <t>Test Name: ELISA</t>
  </si>
  <si>
    <t>Date: 17-2-2017</t>
  </si>
  <si>
    <t>Time: 15:44:15</t>
  </si>
  <si>
    <t>ID1: AS 17-feb-2017</t>
  </si>
  <si>
    <t>Absorbance</t>
  </si>
  <si>
    <t>Absorbance values are displayed as OD</t>
  </si>
  <si>
    <t>Raw Data (450)</t>
  </si>
  <si>
    <t>A</t>
  </si>
  <si>
    <t>B</t>
  </si>
  <si>
    <t>C</t>
  </si>
  <si>
    <t>D</t>
  </si>
  <si>
    <t>E</t>
  </si>
  <si>
    <t>F</t>
  </si>
  <si>
    <t>G</t>
  </si>
  <si>
    <t>H</t>
  </si>
  <si>
    <t>Undil</t>
  </si>
  <si>
    <t>5X</t>
  </si>
  <si>
    <t>10X</t>
  </si>
  <si>
    <t>Jaw + EL4 + LPS + CXCL1</t>
  </si>
  <si>
    <t>Standard (ng/mL)</t>
  </si>
  <si>
    <t>Jaws + EL4</t>
  </si>
  <si>
    <t>Jaws + EL4+ LPS</t>
  </si>
  <si>
    <t>Jaws + EL4 + Pam2</t>
  </si>
  <si>
    <t>Jaw + EL4 + Pam3</t>
  </si>
  <si>
    <t>Jaw + EL4 + CXCL1</t>
  </si>
  <si>
    <t>Undiluted</t>
  </si>
  <si>
    <t>5 X dilution</t>
  </si>
  <si>
    <t>10 X dilution</t>
  </si>
  <si>
    <t>Mean</t>
  </si>
  <si>
    <t>st. dev</t>
  </si>
  <si>
    <t>CV (%)</t>
  </si>
  <si>
    <t>ST 1</t>
  </si>
  <si>
    <t>St 2</t>
  </si>
  <si>
    <t>ST 3</t>
  </si>
  <si>
    <t>ST 4</t>
  </si>
  <si>
    <t>ST 5</t>
  </si>
  <si>
    <t>ST 6</t>
  </si>
  <si>
    <t>ST 7</t>
  </si>
  <si>
    <t>Blanc</t>
  </si>
  <si>
    <t>Concentration (ng/mL)</t>
  </si>
  <si>
    <t>Mean biological replicates</t>
  </si>
  <si>
    <t>0,443x + 0,2341</t>
  </si>
  <si>
    <t>a</t>
  </si>
  <si>
    <t>b</t>
  </si>
  <si>
    <t>Calculated concentrations (ng/mL)</t>
  </si>
  <si>
    <t>Concentrations in pg/mL</t>
  </si>
  <si>
    <r>
      <t>IFN</t>
    </r>
    <r>
      <rPr>
        <sz val="11"/>
        <color theme="1"/>
        <rFont val="Calibri"/>
        <family val="2"/>
      </rPr>
      <t>γ</t>
    </r>
  </si>
  <si>
    <t>IL-22</t>
  </si>
  <si>
    <r>
      <t>TNF</t>
    </r>
    <r>
      <rPr>
        <sz val="11"/>
        <color theme="1"/>
        <rFont val="Calibri"/>
        <family val="2"/>
      </rPr>
      <t>α</t>
    </r>
  </si>
  <si>
    <t>Jaw + EL4</t>
  </si>
  <si>
    <t>Jaw + EL4 + LPS</t>
  </si>
  <si>
    <t>Jaw + EL4 + Pam2</t>
  </si>
  <si>
    <t>Samples</t>
  </si>
  <si>
    <t>treatment</t>
  </si>
  <si>
    <t>absorbance</t>
  </si>
  <si>
    <t>repeat</t>
  </si>
  <si>
    <t>conc</t>
  </si>
  <si>
    <t>repeat 1</t>
  </si>
  <si>
    <t>repeat 2</t>
  </si>
  <si>
    <t>label</t>
  </si>
  <si>
    <t>dilution</t>
  </si>
  <si>
    <t>undiluted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</si>
</sst>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9" xfId="0" applyFill="1" applyBorder="1" applyAlignment="1"/>
    <xf numFmtId="0" fontId="0" fillId="2" borderId="10" xfId="0" applyFill="1" applyBorder="1" applyAlignment="1"/>
    <xf numFmtId="0" fontId="3" fillId="2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2" fontId="0" fillId="0" borderId="0" xfId="0" applyNumberFormat="1"/>
    <xf numFmtId="0" fontId="0" fillId="0" borderId="9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Border="1"/>
    <xf numFmtId="2" fontId="0" fillId="0" borderId="12" xfId="0" applyNumberFormat="1" applyBorder="1"/>
    <xf numFmtId="2" fontId="0" fillId="0" borderId="13" xfId="0" applyNumberFormat="1" applyBorder="1"/>
    <xf numFmtId="0" fontId="0" fillId="0" borderId="10" xfId="0" applyBorder="1"/>
    <xf numFmtId="0" fontId="0" fillId="0" borderId="15" xfId="0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2" fillId="0" borderId="5" xfId="0" applyNumberFormat="1" applyFont="1" applyBorder="1"/>
    <xf numFmtId="2" fontId="0" fillId="0" borderId="6" xfId="0" applyNumberFormat="1" applyBorder="1"/>
    <xf numFmtId="2" fontId="2" fillId="0" borderId="8" xfId="0" applyNumberFormat="1" applyFont="1" applyBorder="1"/>
    <xf numFmtId="2" fontId="0" fillId="0" borderId="14" xfId="0" applyNumberFormat="1" applyBorder="1"/>
    <xf numFmtId="164" fontId="0" fillId="0" borderId="0" xfId="0" applyNumberFormat="1"/>
    <xf numFmtId="0" fontId="3" fillId="2" borderId="10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9" xfId="0" applyBorder="1"/>
    <xf numFmtId="0" fontId="0" fillId="0" borderId="13" xfId="0" applyFill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2" xfId="0" applyBorder="1"/>
    <xf numFmtId="0" fontId="0" fillId="0" borderId="13" xfId="0" applyBorder="1"/>
    <xf numFmtId="0" fontId="3" fillId="2" borderId="9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TNF</a:t>
            </a:r>
            <a:r>
              <a:rPr lang="el-GR" baseline="0">
                <a:latin typeface="Calibri" panose="020F0502020204030204" pitchFamily="34" charset="0"/>
              </a:rPr>
              <a:t>α</a:t>
            </a:r>
            <a:r>
              <a:rPr lang="nl-NL" baseline="0">
                <a:latin typeface="Calibri" panose="020F0502020204030204" pitchFamily="34" charset="0"/>
              </a:rPr>
              <a:t> ELISA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'Processed data'!$C$30:$C$34</c:f>
              <c:numCache>
                <c:formatCode>General</c:formatCode>
                <c:ptCount val="5"/>
                <c:pt idx="0">
                  <c:v>2.5</c:v>
                </c:pt>
                <c:pt idx="1">
                  <c:v>1.25</c:v>
                </c:pt>
                <c:pt idx="2">
                  <c:v>0.625</c:v>
                </c:pt>
                <c:pt idx="3">
                  <c:v>0.3125</c:v>
                </c:pt>
                <c:pt idx="4">
                  <c:v>0.15625</c:v>
                </c:pt>
              </c:numCache>
            </c:numRef>
          </c:xVal>
          <c:yVal>
            <c:numRef>
              <c:f>'Processed data'!$G$30:$G$34</c:f>
              <c:numCache>
                <c:formatCode>0.00</c:formatCode>
                <c:ptCount val="5"/>
                <c:pt idx="0">
                  <c:v>1.2890000000000001</c:v>
                </c:pt>
                <c:pt idx="1">
                  <c:v>0.88900000000000001</c:v>
                </c:pt>
                <c:pt idx="2">
                  <c:v>0.54800000000000004</c:v>
                </c:pt>
                <c:pt idx="3">
                  <c:v>0.34050000000000002</c:v>
                </c:pt>
                <c:pt idx="4">
                  <c:v>0.2495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F-4775-ADA8-637F4B11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40792"/>
        <c:axId val="243111912"/>
      </c:scatterChart>
      <c:valAx>
        <c:axId val="39574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3111912"/>
        <c:crosses val="autoZero"/>
        <c:crossBetween val="midCat"/>
      </c:valAx>
      <c:valAx>
        <c:axId val="24311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450 nm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574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s TNF</a:t>
            </a:r>
            <a:r>
              <a:rPr lang="el-GR" baseline="0">
                <a:latin typeface="Calibri" panose="020F0502020204030204" pitchFamily="34" charset="0"/>
              </a:rPr>
              <a:t>α</a:t>
            </a:r>
            <a:r>
              <a:rPr lang="en-US" baseline="0"/>
              <a:t> of undiluted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'Processed data'!$B$77:$B$82</c:f>
              <c:strCache>
                <c:ptCount val="6"/>
                <c:pt idx="0">
                  <c:v>Jaws + EL4</c:v>
                </c:pt>
                <c:pt idx="1">
                  <c:v>Jaws + EL4+ LPS</c:v>
                </c:pt>
                <c:pt idx="2">
                  <c:v>Jaws + EL4 + Pam2</c:v>
                </c:pt>
                <c:pt idx="3">
                  <c:v>Jaw + EL4 + Pam3</c:v>
                </c:pt>
                <c:pt idx="4">
                  <c:v>Jaw + EL4 + CXCL1</c:v>
                </c:pt>
                <c:pt idx="5">
                  <c:v>Jaw + EL4 + LPS + CXCL1</c:v>
                </c:pt>
              </c:strCache>
            </c:strRef>
          </c:cat>
          <c:val>
            <c:numRef>
              <c:f>'Processed data'!$C$77:$C$82</c:f>
              <c:numCache>
                <c:formatCode>0.000</c:formatCode>
                <c:ptCount val="6"/>
                <c:pt idx="0">
                  <c:v>-0.18984198645598188</c:v>
                </c:pt>
                <c:pt idx="1">
                  <c:v>2.6352144469526002</c:v>
                </c:pt>
                <c:pt idx="2">
                  <c:v>0.68148984198645612</c:v>
                </c:pt>
                <c:pt idx="3">
                  <c:v>0.75541760722347628</c:v>
                </c:pt>
                <c:pt idx="4">
                  <c:v>-0.19379232505643343</c:v>
                </c:pt>
                <c:pt idx="5">
                  <c:v>2.4602708803611741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4-4A60-A467-A5F87246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48592"/>
        <c:axId val="395286656"/>
      </c:barChart>
      <c:catAx>
        <c:axId val="1641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5286656"/>
        <c:crossesAt val="0"/>
        <c:auto val="1"/>
        <c:lblAlgn val="ctr"/>
        <c:lblOffset val="100"/>
        <c:noMultiLvlLbl val="0"/>
      </c:catAx>
      <c:valAx>
        <c:axId val="3952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TNF</a:t>
                </a:r>
                <a:r>
                  <a:rPr lang="el-GR" baseline="0">
                    <a:latin typeface="Calibri" panose="020F0502020204030204" pitchFamily="34" charset="0"/>
                  </a:rPr>
                  <a:t>α</a:t>
                </a:r>
                <a:r>
                  <a:rPr lang="nl-NL" baseline="0">
                    <a:latin typeface="Calibri" panose="020F0502020204030204" pitchFamily="34" charset="0"/>
                  </a:rPr>
                  <a:t> (ng/mL)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1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of IL-22, IFN</a:t>
            </a:r>
            <a:r>
              <a:rPr lang="el-GR" baseline="0">
                <a:latin typeface="Calibri" panose="020F0502020204030204" pitchFamily="34" charset="0"/>
              </a:rPr>
              <a:t>γ</a:t>
            </a:r>
            <a:r>
              <a:rPr lang="nl-NL" baseline="0">
                <a:latin typeface="Calibri" panose="020F0502020204030204" pitchFamily="34" charset="0"/>
              </a:rPr>
              <a:t> and TNF</a:t>
            </a:r>
            <a:r>
              <a:rPr lang="el-GR" baseline="0">
                <a:latin typeface="Calibri" panose="020F0502020204030204" pitchFamily="34" charset="0"/>
              </a:rPr>
              <a:t>α</a:t>
            </a:r>
            <a:r>
              <a:rPr lang="nl-NL" baseline="0">
                <a:latin typeface="Calibri" panose="020F0502020204030204" pitchFamily="34" charset="0"/>
              </a:rPr>
              <a:t> 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'Processed data'!$D$96</c:f>
              <c:strCache>
                <c:ptCount val="1"/>
                <c:pt idx="0">
                  <c:v>IFNγ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'Processed data'!$C$97:$C$102</c:f>
              <c:strCache>
                <c:ptCount val="6"/>
                <c:pt idx="0">
                  <c:v>Jaw + EL4</c:v>
                </c:pt>
                <c:pt idx="1">
                  <c:v>Jaw + EL4 + LPS</c:v>
                </c:pt>
                <c:pt idx="2">
                  <c:v>Jaw + EL4 + Pam2</c:v>
                </c:pt>
                <c:pt idx="3">
                  <c:v>Jaw + EL4 + Pam3</c:v>
                </c:pt>
                <c:pt idx="4">
                  <c:v>Jaw + EL4 + CXCL1</c:v>
                </c:pt>
                <c:pt idx="5">
                  <c:v>Jaw + EL4 + LPS + CXCL1</c:v>
                </c:pt>
              </c:strCache>
            </c:strRef>
          </c:cat>
          <c:val>
            <c:numRef>
              <c:f>'Processed data'!$D$97:$D$102</c:f>
              <c:numCache>
                <c:formatCode>0.00</c:formatCode>
                <c:ptCount val="6"/>
                <c:pt idx="0">
                  <c:v>-1.9384615384615385</c:v>
                </c:pt>
                <c:pt idx="1">
                  <c:v>-2.2653846153846153</c:v>
                </c:pt>
                <c:pt idx="2">
                  <c:v>-2.1307692307692303</c:v>
                </c:pt>
                <c:pt idx="3">
                  <c:v>-2.4961538461538462</c:v>
                </c:pt>
                <c:pt idx="4">
                  <c:v>-2.3038461538461537</c:v>
                </c:pt>
                <c:pt idx="5">
                  <c:v>-1.9576923076923072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4-4841-9233-5A0D98A9CA9A}"/>
            </c:ext>
          </c:extLst>
        </c:ser>
        <c:ser>
          <c:idx val="1"/>
          <c:order val="1"/>
          <c:tx>
            <c:strRef>
              <c:f>'Processed data'!$E$96</c:f>
              <c:strCache>
                <c:ptCount val="1"/>
                <c:pt idx="0">
                  <c:v>IL-22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'Processed data'!$C$97:$C$102</c:f>
              <c:strCache>
                <c:ptCount val="6"/>
                <c:pt idx="0">
                  <c:v>Jaw + EL4</c:v>
                </c:pt>
                <c:pt idx="1">
                  <c:v>Jaw + EL4 + LPS</c:v>
                </c:pt>
                <c:pt idx="2">
                  <c:v>Jaw + EL4 + Pam2</c:v>
                </c:pt>
                <c:pt idx="3">
                  <c:v>Jaw + EL4 + Pam3</c:v>
                </c:pt>
                <c:pt idx="4">
                  <c:v>Jaw + EL4 + CXCL1</c:v>
                </c:pt>
                <c:pt idx="5">
                  <c:v>Jaw + EL4 + LPS + CXCL1</c:v>
                </c:pt>
              </c:strCache>
            </c:strRef>
          </c:cat>
          <c:val>
            <c:numRef>
              <c:f>'Processed data'!$E$97:$E$102</c:f>
              <c:numCache>
                <c:formatCode>0.00</c:formatCode>
                <c:ptCount val="6"/>
                <c:pt idx="0">
                  <c:v>-0.69777777777777772</c:v>
                </c:pt>
                <c:pt idx="1">
                  <c:v>23.713333333333331</c:v>
                </c:pt>
                <c:pt idx="2">
                  <c:v>1.3577777777777782</c:v>
                </c:pt>
                <c:pt idx="3">
                  <c:v>1.1911111111111115</c:v>
                </c:pt>
                <c:pt idx="4">
                  <c:v>-0.57555555555555538</c:v>
                </c:pt>
                <c:pt idx="5">
                  <c:v>26.18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4-4841-9233-5A0D98A9CA9A}"/>
            </c:ext>
          </c:extLst>
        </c:ser>
        <c:ser>
          <c:idx val="2"/>
          <c:order val="2"/>
          <c:tx>
            <c:strRef>
              <c:f>'Processed data'!$F$96</c:f>
              <c:strCache>
                <c:ptCount val="1"/>
                <c:pt idx="0">
                  <c:v>TNFα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'Processed data'!$C$97:$C$102</c:f>
              <c:strCache>
                <c:ptCount val="6"/>
                <c:pt idx="0">
                  <c:v>Jaw + EL4</c:v>
                </c:pt>
                <c:pt idx="1">
                  <c:v>Jaw + EL4 + LPS</c:v>
                </c:pt>
                <c:pt idx="2">
                  <c:v>Jaw + EL4 + Pam2</c:v>
                </c:pt>
                <c:pt idx="3">
                  <c:v>Jaw + EL4 + Pam3</c:v>
                </c:pt>
                <c:pt idx="4">
                  <c:v>Jaw + EL4 + CXCL1</c:v>
                </c:pt>
                <c:pt idx="5">
                  <c:v>Jaw + EL4 + LPS + CXCL1</c:v>
                </c:pt>
              </c:strCache>
            </c:strRef>
          </c:cat>
          <c:val>
            <c:numRef>
              <c:f>'Processed data'!$F$97:$F$102</c:f>
              <c:numCache>
                <c:formatCode>0.000</c:formatCode>
                <c:ptCount val="6"/>
                <c:pt idx="0">
                  <c:v>-0.18984198645598188</c:v>
                </c:pt>
                <c:pt idx="1">
                  <c:v>2.6352144469526002</c:v>
                </c:pt>
                <c:pt idx="2">
                  <c:v>0.68148984198645612</c:v>
                </c:pt>
                <c:pt idx="3">
                  <c:v>0.75541760722347628</c:v>
                </c:pt>
                <c:pt idx="4">
                  <c:v>-0.19379232505643343</c:v>
                </c:pt>
                <c:pt idx="5">
                  <c:v>2.4602708803611741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4-4841-9233-5A0D98A9C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43928"/>
        <c:axId val="395741184"/>
      </c:barChart>
      <c:catAx>
        <c:axId val="39574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5741184"/>
        <c:crosses val="autoZero"/>
        <c:auto val="1"/>
        <c:lblAlgn val="ctr"/>
        <c:lblOffset val="100"/>
        <c:noMultiLvlLbl val="0"/>
      </c:catAx>
      <c:valAx>
        <c:axId val="3957411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574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26</xdr:row>
      <xdr:rowOff>95250</xdr:rowOff>
    </xdr:from>
    <xdr:to>
      <xdr:col>21</xdr:col>
      <xdr:colOff>38100</xdr:colOff>
      <xdr:row>40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242886</xdr:colOff>
      <xdr:row>74</xdr:row>
      <xdr:rowOff>180975</xdr:rowOff>
    </xdr:from>
    <xdr:to>
      <xdr:col>11</xdr:col>
      <xdr:colOff>523874</xdr:colOff>
      <xdr:row>88</xdr:row>
      <xdr:rowOff>47625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223837</xdr:colOff>
      <xdr:row>96</xdr:row>
      <xdr:rowOff>9525</xdr:rowOff>
    </xdr:from>
    <xdr:to>
      <xdr:col>14</xdr:col>
      <xdr:colOff>342900</xdr:colOff>
      <xdr:row>116</xdr:row>
      <xdr:rowOff>152401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5"/>
  <sheetViews>
    <sheetView topLeftCell="A10" workbookViewId="0">
      <selection activeCell="A14" sqref="A14:M23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</row>
    <row r="10" spans="1:13" x14ac:dyDescent="0.25">
      <c r="A10" s="1" t="s">
        <v>7</v>
      </c>
      <c r="D10" s="1" t="s">
        <v>8</v>
      </c>
    </row>
    <row r="14" spans="1:13" x14ac:dyDescent="0.25">
      <c r="B14" t="s">
        <v>9</v>
      </c>
    </row>
    <row r="15" spans="1:13" x14ac:dyDescent="0.25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</row>
    <row r="16" spans="1:13" x14ac:dyDescent="0.25">
      <c r="A16" s="2" t="s">
        <v>10</v>
      </c>
      <c r="B16" s="3">
        <v>2.125</v>
      </c>
      <c r="C16" s="4">
        <v>1.6890000000000001</v>
      </c>
      <c r="D16" s="4">
        <v>1.272</v>
      </c>
      <c r="E16" s="4">
        <v>0.92700000000000005</v>
      </c>
      <c r="F16" s="4">
        <v>0.54800000000000004</v>
      </c>
      <c r="G16" s="4">
        <v>0.374</v>
      </c>
      <c r="H16" s="4">
        <v>0.25600000000000001</v>
      </c>
      <c r="I16" s="4">
        <v>0.11600000000000001</v>
      </c>
      <c r="J16" s="4">
        <v>1.595</v>
      </c>
      <c r="K16" s="4">
        <v>0.61799999999999999</v>
      </c>
      <c r="L16" s="4">
        <v>0.73699999999999999</v>
      </c>
      <c r="M16" s="5">
        <v>0.04</v>
      </c>
    </row>
    <row r="17" spans="1:14" x14ac:dyDescent="0.25">
      <c r="A17" s="2" t="s">
        <v>11</v>
      </c>
      <c r="B17" s="6">
        <v>1.7150000000000001</v>
      </c>
      <c r="C17" s="7">
        <v>1.534</v>
      </c>
      <c r="D17" s="7">
        <v>1.306</v>
      </c>
      <c r="E17" s="7">
        <v>0.85099999999999998</v>
      </c>
      <c r="F17" s="7">
        <v>0.54800000000000004</v>
      </c>
      <c r="G17" s="7">
        <v>0.307</v>
      </c>
      <c r="H17" s="7">
        <v>0.24299999999999999</v>
      </c>
      <c r="I17" s="7">
        <v>0.1</v>
      </c>
      <c r="J17" s="7">
        <v>1.153</v>
      </c>
      <c r="K17" s="7">
        <v>0.49399999999999999</v>
      </c>
      <c r="L17" s="7">
        <v>0.35499999999999998</v>
      </c>
      <c r="M17" s="8">
        <v>3.6999999999999998E-2</v>
      </c>
    </row>
    <row r="18" spans="1:14" x14ac:dyDescent="0.25">
      <c r="A18" s="2" t="s">
        <v>12</v>
      </c>
      <c r="B18" s="6">
        <v>0.14599999999999999</v>
      </c>
      <c r="C18" s="7">
        <v>0.129</v>
      </c>
      <c r="D18" s="7">
        <v>1.33</v>
      </c>
      <c r="E18" s="7">
        <v>1.3520000000000001</v>
      </c>
      <c r="F18" s="7">
        <v>0.53200000000000003</v>
      </c>
      <c r="G18" s="7">
        <v>0.46200000000000002</v>
      </c>
      <c r="H18" s="7">
        <v>0.54</v>
      </c>
      <c r="I18" s="7">
        <v>0.52</v>
      </c>
      <c r="J18" s="7">
        <v>0.13500000000000001</v>
      </c>
      <c r="K18" s="7">
        <v>0.14399999999999999</v>
      </c>
      <c r="L18" s="7">
        <v>1.095</v>
      </c>
      <c r="M18" s="8">
        <v>3.5000000000000003E-2</v>
      </c>
    </row>
    <row r="19" spans="1:14" x14ac:dyDescent="0.25">
      <c r="A19" s="2" t="s">
        <v>13</v>
      </c>
      <c r="B19" s="6">
        <v>0.159</v>
      </c>
      <c r="C19" s="7">
        <v>0.16600000000000001</v>
      </c>
      <c r="D19" s="7">
        <v>1.4730000000000001</v>
      </c>
      <c r="E19" s="7">
        <v>1.4510000000000001</v>
      </c>
      <c r="F19" s="7">
        <v>0.56799999999999995</v>
      </c>
      <c r="G19" s="7">
        <v>0.58199999999999996</v>
      </c>
      <c r="H19" s="7">
        <v>0.59399999999999997</v>
      </c>
      <c r="I19" s="7">
        <v>0.621</v>
      </c>
      <c r="J19" s="7">
        <v>0.157</v>
      </c>
      <c r="K19" s="7">
        <v>0.157</v>
      </c>
      <c r="L19" s="7">
        <v>1.4530000000000001</v>
      </c>
      <c r="M19" s="8">
        <v>3.7999999999999999E-2</v>
      </c>
    </row>
    <row r="20" spans="1:14" x14ac:dyDescent="0.25">
      <c r="A20" s="2" t="s">
        <v>14</v>
      </c>
      <c r="B20" s="6">
        <v>0.122</v>
      </c>
      <c r="C20" s="7">
        <v>0.13600000000000001</v>
      </c>
      <c r="D20" s="7">
        <v>0.56200000000000006</v>
      </c>
      <c r="E20" s="7">
        <v>0.55100000000000005</v>
      </c>
      <c r="F20" s="7">
        <v>0.189</v>
      </c>
      <c r="G20" s="7">
        <v>0.22600000000000001</v>
      </c>
      <c r="H20" s="7">
        <v>0.254</v>
      </c>
      <c r="I20" s="7">
        <v>0.245</v>
      </c>
      <c r="J20" s="7">
        <v>0.114</v>
      </c>
      <c r="K20" s="7">
        <v>0.113</v>
      </c>
      <c r="L20" s="7">
        <v>0.56100000000000005</v>
      </c>
      <c r="M20" s="8">
        <v>3.5999999999999997E-2</v>
      </c>
    </row>
    <row r="21" spans="1:14" x14ac:dyDescent="0.25">
      <c r="A21" s="2" t="s">
        <v>15</v>
      </c>
      <c r="B21" s="6">
        <v>0.11899999999999999</v>
      </c>
      <c r="C21" s="7">
        <v>0.11799999999999999</v>
      </c>
      <c r="D21" s="7">
        <v>0.53900000000000003</v>
      </c>
      <c r="E21" s="7">
        <v>0.59799999999999998</v>
      </c>
      <c r="F21" s="7">
        <v>0.20699999999999999</v>
      </c>
      <c r="G21" s="7">
        <v>0.20300000000000001</v>
      </c>
      <c r="H21" s="7">
        <v>0.216</v>
      </c>
      <c r="I21" s="7">
        <v>0.217</v>
      </c>
      <c r="J21" s="7">
        <v>9.7000000000000003E-2</v>
      </c>
      <c r="K21" s="7">
        <v>9.7000000000000003E-2</v>
      </c>
      <c r="L21" s="7">
        <v>0.49299999999999999</v>
      </c>
      <c r="M21" s="8">
        <v>3.6999999999999998E-2</v>
      </c>
    </row>
    <row r="22" spans="1:14" x14ac:dyDescent="0.25">
      <c r="A22" s="2" t="s">
        <v>16</v>
      </c>
      <c r="B22" s="6">
        <v>0.114</v>
      </c>
      <c r="C22" s="7">
        <v>0.12</v>
      </c>
      <c r="D22" s="7">
        <v>0.38200000000000001</v>
      </c>
      <c r="E22" s="7">
        <v>0.434</v>
      </c>
      <c r="F22" s="7">
        <v>0.17699999999999999</v>
      </c>
      <c r="G22" s="7">
        <v>0.189</v>
      </c>
      <c r="H22" s="7">
        <v>0.188</v>
      </c>
      <c r="I22" s="7">
        <v>0.183</v>
      </c>
      <c r="J22" s="7">
        <v>0.113</v>
      </c>
      <c r="K22" s="7">
        <v>0.10199999999999999</v>
      </c>
      <c r="L22" s="7">
        <v>0.36199999999999999</v>
      </c>
      <c r="M22" s="8">
        <v>3.6999999999999998E-2</v>
      </c>
    </row>
    <row r="23" spans="1:14" x14ac:dyDescent="0.25">
      <c r="A23" s="2" t="s">
        <v>17</v>
      </c>
      <c r="B23" s="9">
        <v>0.121</v>
      </c>
      <c r="C23" s="10">
        <v>0.121</v>
      </c>
      <c r="D23" s="10">
        <v>0.35699999999999998</v>
      </c>
      <c r="E23" s="10">
        <v>0.36399999999999999</v>
      </c>
      <c r="F23" s="10">
        <v>0.16200000000000001</v>
      </c>
      <c r="G23" s="10">
        <v>0.16900000000000001</v>
      </c>
      <c r="H23" s="10">
        <v>0.188</v>
      </c>
      <c r="I23" s="10">
        <v>0.191</v>
      </c>
      <c r="J23" s="10">
        <v>0.109</v>
      </c>
      <c r="K23" s="10">
        <v>0.105</v>
      </c>
      <c r="L23" s="10">
        <v>0.36399999999999999</v>
      </c>
      <c r="M23" s="11">
        <v>3.7999999999999999E-2</v>
      </c>
    </row>
    <row r="27" spans="1:14" x14ac:dyDescent="0.25">
      <c r="C27" s="2">
        <v>1</v>
      </c>
      <c r="D27" s="2">
        <v>2</v>
      </c>
      <c r="E27" s="2">
        <v>3</v>
      </c>
      <c r="F27" s="2">
        <v>4</v>
      </c>
      <c r="G27" s="2">
        <v>5</v>
      </c>
      <c r="H27" s="2">
        <v>6</v>
      </c>
      <c r="I27" s="2">
        <v>7</v>
      </c>
      <c r="J27" s="2">
        <v>8</v>
      </c>
      <c r="K27" s="2">
        <v>9</v>
      </c>
      <c r="L27" s="2">
        <v>10</v>
      </c>
      <c r="M27" s="2">
        <v>11</v>
      </c>
      <c r="N27" s="2">
        <v>12</v>
      </c>
    </row>
    <row r="28" spans="1:14" x14ac:dyDescent="0.25">
      <c r="A28" s="2"/>
      <c r="B28" t="s">
        <v>10</v>
      </c>
      <c r="C28" s="20">
        <v>10</v>
      </c>
      <c r="D28" s="21">
        <f>C28/2</f>
        <v>5</v>
      </c>
      <c r="E28" s="21">
        <f t="shared" ref="E28:I29" si="0">D28/2</f>
        <v>2.5</v>
      </c>
      <c r="F28" s="21">
        <f t="shared" si="0"/>
        <v>1.25</v>
      </c>
      <c r="G28" s="21">
        <f t="shared" si="0"/>
        <v>0.625</v>
      </c>
      <c r="H28" s="21">
        <f t="shared" si="0"/>
        <v>0.3125</v>
      </c>
      <c r="I28" s="21">
        <f t="shared" si="0"/>
        <v>0.15625</v>
      </c>
      <c r="J28" s="22">
        <v>0</v>
      </c>
      <c r="K28" s="59" t="s">
        <v>21</v>
      </c>
      <c r="L28" s="60"/>
      <c r="M28" s="61"/>
      <c r="N28" s="22"/>
    </row>
    <row r="29" spans="1:14" x14ac:dyDescent="0.25">
      <c r="A29" s="2"/>
      <c r="B29" t="s">
        <v>11</v>
      </c>
      <c r="C29" s="20">
        <v>10</v>
      </c>
      <c r="D29" s="21">
        <f>C29/2</f>
        <v>5</v>
      </c>
      <c r="E29" s="21">
        <f t="shared" si="0"/>
        <v>2.5</v>
      </c>
      <c r="F29" s="21">
        <f t="shared" si="0"/>
        <v>1.25</v>
      </c>
      <c r="G29" s="21">
        <f t="shared" si="0"/>
        <v>0.625</v>
      </c>
      <c r="H29" s="21">
        <f t="shared" si="0"/>
        <v>0.3125</v>
      </c>
      <c r="I29" s="21">
        <f t="shared" si="0"/>
        <v>0.15625</v>
      </c>
      <c r="J29" s="22">
        <v>0</v>
      </c>
      <c r="K29" s="62"/>
      <c r="L29" s="63"/>
      <c r="M29" s="64"/>
      <c r="N29" s="22"/>
    </row>
    <row r="30" spans="1:14" x14ac:dyDescent="0.25">
      <c r="A30" s="2"/>
      <c r="B30" t="s">
        <v>12</v>
      </c>
      <c r="C30" s="57" t="s">
        <v>23</v>
      </c>
      <c r="D30" s="58"/>
      <c r="E30" s="57" t="s">
        <v>24</v>
      </c>
      <c r="F30" s="58"/>
      <c r="G30" s="57" t="s">
        <v>25</v>
      </c>
      <c r="H30" s="58"/>
      <c r="I30" s="57" t="s">
        <v>26</v>
      </c>
      <c r="J30" s="58"/>
      <c r="K30" s="57" t="s">
        <v>27</v>
      </c>
      <c r="L30" s="58"/>
      <c r="M30" s="57" t="s">
        <v>21</v>
      </c>
      <c r="N30" s="58"/>
    </row>
    <row r="31" spans="1:14" x14ac:dyDescent="0.25">
      <c r="A31" s="2"/>
      <c r="B31" t="s">
        <v>13</v>
      </c>
      <c r="C31" s="57" t="s">
        <v>23</v>
      </c>
      <c r="D31" s="58"/>
      <c r="E31" s="57" t="s">
        <v>24</v>
      </c>
      <c r="F31" s="58"/>
      <c r="G31" s="57" t="s">
        <v>25</v>
      </c>
      <c r="H31" s="58"/>
      <c r="I31" s="57" t="s">
        <v>26</v>
      </c>
      <c r="J31" s="58"/>
      <c r="K31" s="57" t="s">
        <v>27</v>
      </c>
      <c r="L31" s="58"/>
      <c r="M31" s="57" t="s">
        <v>21</v>
      </c>
      <c r="N31" s="58"/>
    </row>
    <row r="32" spans="1:14" x14ac:dyDescent="0.25">
      <c r="A32" s="2"/>
      <c r="B32" t="s">
        <v>14</v>
      </c>
      <c r="C32" s="57" t="s">
        <v>23</v>
      </c>
      <c r="D32" s="58"/>
      <c r="E32" s="57" t="s">
        <v>24</v>
      </c>
      <c r="F32" s="58"/>
      <c r="G32" s="57" t="s">
        <v>25</v>
      </c>
      <c r="H32" s="58"/>
      <c r="I32" s="57" t="s">
        <v>26</v>
      </c>
      <c r="J32" s="58"/>
      <c r="K32" s="57" t="s">
        <v>27</v>
      </c>
      <c r="L32" s="58"/>
      <c r="M32" s="57" t="s">
        <v>21</v>
      </c>
      <c r="N32" s="58"/>
    </row>
    <row r="33" spans="1:14" x14ac:dyDescent="0.25">
      <c r="A33" s="2"/>
      <c r="B33" t="s">
        <v>15</v>
      </c>
      <c r="C33" s="57" t="s">
        <v>23</v>
      </c>
      <c r="D33" s="58"/>
      <c r="E33" s="57" t="s">
        <v>24</v>
      </c>
      <c r="F33" s="58"/>
      <c r="G33" s="57" t="s">
        <v>25</v>
      </c>
      <c r="H33" s="58"/>
      <c r="I33" s="57" t="s">
        <v>26</v>
      </c>
      <c r="J33" s="58"/>
      <c r="K33" s="57" t="s">
        <v>27</v>
      </c>
      <c r="L33" s="58"/>
      <c r="M33" s="57" t="s">
        <v>21</v>
      </c>
      <c r="N33" s="58"/>
    </row>
    <row r="34" spans="1:14" x14ac:dyDescent="0.25">
      <c r="A34" s="2"/>
      <c r="B34" t="s">
        <v>16</v>
      </c>
      <c r="C34" s="57" t="s">
        <v>23</v>
      </c>
      <c r="D34" s="58"/>
      <c r="E34" s="57" t="s">
        <v>24</v>
      </c>
      <c r="F34" s="58"/>
      <c r="G34" s="57" t="s">
        <v>25</v>
      </c>
      <c r="H34" s="58"/>
      <c r="I34" s="57" t="s">
        <v>26</v>
      </c>
      <c r="J34" s="58"/>
      <c r="K34" s="57" t="s">
        <v>27</v>
      </c>
      <c r="L34" s="58"/>
      <c r="M34" s="57" t="s">
        <v>21</v>
      </c>
      <c r="N34" s="58"/>
    </row>
    <row r="35" spans="1:14" x14ac:dyDescent="0.25">
      <c r="A35" s="2"/>
      <c r="B35" t="s">
        <v>17</v>
      </c>
      <c r="C35" s="57" t="s">
        <v>23</v>
      </c>
      <c r="D35" s="58"/>
      <c r="E35" s="57" t="s">
        <v>24</v>
      </c>
      <c r="F35" s="58"/>
      <c r="G35" s="57" t="s">
        <v>25</v>
      </c>
      <c r="H35" s="58"/>
      <c r="I35" s="57" t="s">
        <v>26</v>
      </c>
      <c r="J35" s="58"/>
      <c r="K35" s="57" t="s">
        <v>27</v>
      </c>
      <c r="L35" s="58"/>
      <c r="M35" s="57" t="s">
        <v>21</v>
      </c>
      <c r="N35" s="58"/>
    </row>
  </sheetData>
  <mergeCells count="37">
    <mergeCell ref="M31:N31"/>
    <mergeCell ref="K28:M29"/>
    <mergeCell ref="C30:D30"/>
    <mergeCell ref="E30:F30"/>
    <mergeCell ref="G30:H30"/>
    <mergeCell ref="I30:J30"/>
    <mergeCell ref="K30:L30"/>
    <mergeCell ref="M30:N30"/>
    <mergeCell ref="C31:D31"/>
    <mergeCell ref="E31:F31"/>
    <mergeCell ref="G31:H31"/>
    <mergeCell ref="I31:J31"/>
    <mergeCell ref="K31:L31"/>
    <mergeCell ref="M33:N33"/>
    <mergeCell ref="C32:D32"/>
    <mergeCell ref="E32:F32"/>
    <mergeCell ref="G32:H32"/>
    <mergeCell ref="I32:J32"/>
    <mergeCell ref="K32:L32"/>
    <mergeCell ref="M32:N32"/>
    <mergeCell ref="C33:D33"/>
    <mergeCell ref="E33:F33"/>
    <mergeCell ref="G33:H33"/>
    <mergeCell ref="I33:J33"/>
    <mergeCell ref="K33:L33"/>
    <mergeCell ref="M35:N35"/>
    <mergeCell ref="C34:D34"/>
    <mergeCell ref="E34:F34"/>
    <mergeCell ref="G34:H34"/>
    <mergeCell ref="I34:J34"/>
    <mergeCell ref="K34:L34"/>
    <mergeCell ref="M34:N34"/>
    <mergeCell ref="C35:D35"/>
    <mergeCell ref="E35:F35"/>
    <mergeCell ref="G35:H35"/>
    <mergeCell ref="I35:J35"/>
    <mergeCell ref="K35:L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107"/>
  <sheetViews>
    <sheetView topLeftCell="A32" zoomScaleNormal="100" workbookViewId="0">
      <selection activeCell="B38" sqref="B38:E73"/>
    </sheetView>
  </sheetViews>
  <sheetFormatPr defaultRowHeight="15" x14ac:dyDescent="0.25"/>
  <cols>
    <col min="1" max="1" width="4.28515625" customWidth="1"/>
    <col min="3" max="3" width="17.5703125" customWidth="1"/>
    <col min="4" max="4" width="13.85546875" customWidth="1"/>
    <col min="5" max="5" width="14.28515625" customWidth="1"/>
    <col min="6" max="6" width="14" customWidth="1"/>
    <col min="11" max="11" width="13.28515625" customWidth="1"/>
    <col min="12" max="12" width="14.5703125" customWidth="1"/>
  </cols>
  <sheetData>
    <row r="3" spans="1:29" x14ac:dyDescent="0.25">
      <c r="A3" s="1" t="s">
        <v>0</v>
      </c>
    </row>
    <row r="4" spans="1:29" x14ac:dyDescent="0.25">
      <c r="A4" s="1" t="s">
        <v>1</v>
      </c>
    </row>
    <row r="5" spans="1:29" x14ac:dyDescent="0.25">
      <c r="A5" s="1" t="s">
        <v>2</v>
      </c>
    </row>
    <row r="6" spans="1:29" x14ac:dyDescent="0.25">
      <c r="A6" s="1" t="s">
        <v>3</v>
      </c>
    </row>
    <row r="7" spans="1:29" x14ac:dyDescent="0.25">
      <c r="A7" s="1" t="s">
        <v>4</v>
      </c>
    </row>
    <row r="8" spans="1:29" x14ac:dyDescent="0.25">
      <c r="A8" s="1" t="s">
        <v>5</v>
      </c>
    </row>
    <row r="9" spans="1:29" x14ac:dyDescent="0.25">
      <c r="A9" s="1" t="s">
        <v>6</v>
      </c>
    </row>
    <row r="10" spans="1:29" x14ac:dyDescent="0.25">
      <c r="A10" s="1" t="s">
        <v>7</v>
      </c>
      <c r="D10" s="1" t="s">
        <v>8</v>
      </c>
    </row>
    <row r="14" spans="1:29" x14ac:dyDescent="0.25">
      <c r="B14" t="s">
        <v>9</v>
      </c>
    </row>
    <row r="15" spans="1:29" x14ac:dyDescent="0.25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</row>
    <row r="16" spans="1:29" x14ac:dyDescent="0.25">
      <c r="A16" s="2" t="s">
        <v>10</v>
      </c>
      <c r="B16" s="3">
        <v>2.125</v>
      </c>
      <c r="C16" s="4">
        <v>1.6890000000000001</v>
      </c>
      <c r="D16" s="4">
        <v>1.272</v>
      </c>
      <c r="E16" s="4">
        <v>0.92700000000000005</v>
      </c>
      <c r="F16" s="4">
        <v>0.54800000000000004</v>
      </c>
      <c r="G16" s="4">
        <v>0.374</v>
      </c>
      <c r="H16" s="4">
        <v>0.25600000000000001</v>
      </c>
      <c r="I16" s="4">
        <v>0.11600000000000001</v>
      </c>
      <c r="J16" s="4">
        <v>1.595</v>
      </c>
      <c r="K16" s="4">
        <v>0.61799999999999999</v>
      </c>
      <c r="L16" s="4">
        <v>0.73699999999999999</v>
      </c>
      <c r="M16" s="5">
        <v>0.04</v>
      </c>
      <c r="Q16" s="12"/>
      <c r="Y16" s="13" t="s">
        <v>18</v>
      </c>
      <c r="Z16" s="14" t="s">
        <v>19</v>
      </c>
      <c r="AA16" s="15" t="s">
        <v>20</v>
      </c>
      <c r="AB16" s="16"/>
      <c r="AC16" s="16"/>
    </row>
    <row r="17" spans="1:31" x14ac:dyDescent="0.25">
      <c r="A17" s="2" t="s">
        <v>11</v>
      </c>
      <c r="B17" s="6">
        <v>1.7150000000000001</v>
      </c>
      <c r="C17" s="7">
        <v>1.534</v>
      </c>
      <c r="D17" s="7">
        <v>1.306</v>
      </c>
      <c r="E17" s="7">
        <v>0.85099999999999998</v>
      </c>
      <c r="F17" s="7">
        <v>0.54800000000000004</v>
      </c>
      <c r="G17" s="7">
        <v>0.307</v>
      </c>
      <c r="H17" s="7">
        <v>0.24299999999999999</v>
      </c>
      <c r="I17" s="7">
        <v>0.1</v>
      </c>
      <c r="J17" s="7">
        <v>1.153</v>
      </c>
      <c r="K17" s="7">
        <v>0.49399999999999999</v>
      </c>
      <c r="L17" s="7">
        <v>0.35499999999999998</v>
      </c>
      <c r="M17" s="8">
        <v>3.6999999999999998E-2</v>
      </c>
      <c r="Q17" s="12">
        <v>1</v>
      </c>
      <c r="R17" s="12">
        <v>2</v>
      </c>
      <c r="S17" s="12">
        <v>3</v>
      </c>
      <c r="T17" s="12">
        <v>4</v>
      </c>
      <c r="U17" s="12">
        <v>5</v>
      </c>
      <c r="V17" s="12">
        <v>6</v>
      </c>
      <c r="W17" s="12">
        <v>7</v>
      </c>
      <c r="X17" s="12">
        <v>8</v>
      </c>
      <c r="Y17" s="17">
        <v>9</v>
      </c>
      <c r="Z17" s="18">
        <v>10</v>
      </c>
      <c r="AA17" s="19">
        <v>11</v>
      </c>
      <c r="AB17" s="12">
        <v>12</v>
      </c>
    </row>
    <row r="18" spans="1:31" x14ac:dyDescent="0.25">
      <c r="A18" s="2" t="s">
        <v>12</v>
      </c>
      <c r="B18" s="6">
        <v>0.14599999999999999</v>
      </c>
      <c r="C18" s="7">
        <v>0.129</v>
      </c>
      <c r="D18" s="7">
        <v>1.33</v>
      </c>
      <c r="E18" s="7">
        <v>1.3520000000000001</v>
      </c>
      <c r="F18" s="7">
        <v>0.53200000000000003</v>
      </c>
      <c r="G18" s="7">
        <v>0.46200000000000002</v>
      </c>
      <c r="H18" s="7">
        <v>0.54</v>
      </c>
      <c r="I18" s="7">
        <v>0.52</v>
      </c>
      <c r="J18" s="7">
        <v>0.13500000000000001</v>
      </c>
      <c r="K18" s="7">
        <v>0.14399999999999999</v>
      </c>
      <c r="L18" s="7">
        <v>1.095</v>
      </c>
      <c r="M18" s="8">
        <v>3.5000000000000003E-2</v>
      </c>
      <c r="P18" t="s">
        <v>10</v>
      </c>
      <c r="Q18" s="20">
        <v>10</v>
      </c>
      <c r="R18" s="21">
        <f>Q18/2</f>
        <v>5</v>
      </c>
      <c r="S18" s="21">
        <f t="shared" ref="S18:W19" si="0">R18/2</f>
        <v>2.5</v>
      </c>
      <c r="T18" s="21">
        <f t="shared" si="0"/>
        <v>1.25</v>
      </c>
      <c r="U18" s="21">
        <f t="shared" si="0"/>
        <v>0.625</v>
      </c>
      <c r="V18" s="21">
        <f t="shared" si="0"/>
        <v>0.3125</v>
      </c>
      <c r="W18" s="21">
        <f t="shared" si="0"/>
        <v>0.15625</v>
      </c>
      <c r="X18" s="22">
        <v>0</v>
      </c>
      <c r="Y18" s="59" t="s">
        <v>21</v>
      </c>
      <c r="Z18" s="60"/>
      <c r="AA18" s="61"/>
      <c r="AB18" s="22"/>
      <c r="AC18" s="65" t="s">
        <v>22</v>
      </c>
      <c r="AD18" s="66"/>
      <c r="AE18" s="67"/>
    </row>
    <row r="19" spans="1:31" x14ac:dyDescent="0.25">
      <c r="A19" s="2" t="s">
        <v>13</v>
      </c>
      <c r="B19" s="6">
        <v>0.159</v>
      </c>
      <c r="C19" s="7">
        <v>0.16600000000000001</v>
      </c>
      <c r="D19" s="7">
        <v>1.4730000000000001</v>
      </c>
      <c r="E19" s="7">
        <v>1.4510000000000001</v>
      </c>
      <c r="F19" s="7">
        <v>0.56799999999999995</v>
      </c>
      <c r="G19" s="7">
        <v>0.58199999999999996</v>
      </c>
      <c r="H19" s="7">
        <v>0.59399999999999997</v>
      </c>
      <c r="I19" s="7">
        <v>0.621</v>
      </c>
      <c r="J19" s="7">
        <v>0.157</v>
      </c>
      <c r="K19" s="7">
        <v>0.157</v>
      </c>
      <c r="L19" s="7">
        <v>1.4530000000000001</v>
      </c>
      <c r="M19" s="8">
        <v>3.7999999999999999E-2</v>
      </c>
      <c r="P19" t="s">
        <v>11</v>
      </c>
      <c r="Q19" s="20">
        <v>10</v>
      </c>
      <c r="R19" s="21">
        <f>Q19/2</f>
        <v>5</v>
      </c>
      <c r="S19" s="21">
        <f t="shared" si="0"/>
        <v>2.5</v>
      </c>
      <c r="T19" s="21">
        <f t="shared" si="0"/>
        <v>1.25</v>
      </c>
      <c r="U19" s="21">
        <f t="shared" si="0"/>
        <v>0.625</v>
      </c>
      <c r="V19" s="21">
        <f t="shared" si="0"/>
        <v>0.3125</v>
      </c>
      <c r="W19" s="21">
        <f t="shared" si="0"/>
        <v>0.15625</v>
      </c>
      <c r="X19" s="22">
        <v>0</v>
      </c>
      <c r="Y19" s="62"/>
      <c r="Z19" s="63"/>
      <c r="AA19" s="64"/>
      <c r="AB19" s="22"/>
      <c r="AC19" s="68"/>
      <c r="AD19" s="69"/>
      <c r="AE19" s="70"/>
    </row>
    <row r="20" spans="1:31" x14ac:dyDescent="0.25">
      <c r="A20" s="2" t="s">
        <v>14</v>
      </c>
      <c r="B20" s="6">
        <v>0.122</v>
      </c>
      <c r="C20" s="7">
        <v>0.13600000000000001</v>
      </c>
      <c r="D20" s="7">
        <v>0.56200000000000006</v>
      </c>
      <c r="E20" s="7">
        <v>0.55100000000000005</v>
      </c>
      <c r="F20" s="7">
        <v>0.189</v>
      </c>
      <c r="G20" s="7">
        <v>0.22600000000000001</v>
      </c>
      <c r="H20" s="7">
        <v>0.254</v>
      </c>
      <c r="I20" s="7">
        <v>0.245</v>
      </c>
      <c r="J20" s="7">
        <v>0.114</v>
      </c>
      <c r="K20" s="7">
        <v>0.113</v>
      </c>
      <c r="L20" s="7">
        <v>0.56100000000000005</v>
      </c>
      <c r="M20" s="8">
        <v>3.5999999999999997E-2</v>
      </c>
      <c r="P20" t="s">
        <v>12</v>
      </c>
      <c r="Q20" s="57" t="s">
        <v>23</v>
      </c>
      <c r="R20" s="58"/>
      <c r="S20" s="57" t="s">
        <v>24</v>
      </c>
      <c r="T20" s="58"/>
      <c r="U20" s="57" t="s">
        <v>25</v>
      </c>
      <c r="V20" s="58"/>
      <c r="W20" s="57" t="s">
        <v>26</v>
      </c>
      <c r="X20" s="58"/>
      <c r="Y20" s="57" t="s">
        <v>27</v>
      </c>
      <c r="Z20" s="58"/>
      <c r="AA20" s="57" t="s">
        <v>21</v>
      </c>
      <c r="AB20" s="58"/>
      <c r="AC20" s="71" t="s">
        <v>28</v>
      </c>
      <c r="AD20" s="72"/>
      <c r="AE20" s="73"/>
    </row>
    <row r="21" spans="1:31" x14ac:dyDescent="0.25">
      <c r="A21" s="2" t="s">
        <v>15</v>
      </c>
      <c r="B21" s="6">
        <v>0.11899999999999999</v>
      </c>
      <c r="C21" s="7">
        <v>0.11799999999999999</v>
      </c>
      <c r="D21" s="7">
        <v>0.53900000000000003</v>
      </c>
      <c r="E21" s="7">
        <v>0.59799999999999998</v>
      </c>
      <c r="F21" s="7">
        <v>0.20699999999999999</v>
      </c>
      <c r="G21" s="7">
        <v>0.20300000000000001</v>
      </c>
      <c r="H21" s="7">
        <v>0.216</v>
      </c>
      <c r="I21" s="7">
        <v>0.217</v>
      </c>
      <c r="J21" s="7">
        <v>9.7000000000000003E-2</v>
      </c>
      <c r="K21" s="7">
        <v>9.7000000000000003E-2</v>
      </c>
      <c r="L21" s="7">
        <v>0.49299999999999999</v>
      </c>
      <c r="M21" s="8">
        <v>3.6999999999999998E-2</v>
      </c>
      <c r="P21" t="s">
        <v>13</v>
      </c>
      <c r="Q21" s="57" t="s">
        <v>23</v>
      </c>
      <c r="R21" s="58"/>
      <c r="S21" s="57" t="s">
        <v>24</v>
      </c>
      <c r="T21" s="58"/>
      <c r="U21" s="57" t="s">
        <v>25</v>
      </c>
      <c r="V21" s="58"/>
      <c r="W21" s="57" t="s">
        <v>26</v>
      </c>
      <c r="X21" s="58"/>
      <c r="Y21" s="57" t="s">
        <v>27</v>
      </c>
      <c r="Z21" s="58"/>
      <c r="AA21" s="57" t="s">
        <v>21</v>
      </c>
      <c r="AB21" s="58"/>
      <c r="AC21" s="74"/>
      <c r="AD21" s="75"/>
      <c r="AE21" s="76"/>
    </row>
    <row r="22" spans="1:31" x14ac:dyDescent="0.25">
      <c r="A22" s="2" t="s">
        <v>16</v>
      </c>
      <c r="B22" s="6">
        <v>0.114</v>
      </c>
      <c r="C22" s="7">
        <v>0.12</v>
      </c>
      <c r="D22" s="7">
        <v>0.38200000000000001</v>
      </c>
      <c r="E22" s="7">
        <v>0.434</v>
      </c>
      <c r="F22" s="7">
        <v>0.17699999999999999</v>
      </c>
      <c r="G22" s="7">
        <v>0.189</v>
      </c>
      <c r="H22" s="7">
        <v>0.188</v>
      </c>
      <c r="I22" s="7">
        <v>0.183</v>
      </c>
      <c r="J22" s="7">
        <v>0.113</v>
      </c>
      <c r="K22" s="7">
        <v>0.10199999999999999</v>
      </c>
      <c r="L22" s="7">
        <v>0.36199999999999999</v>
      </c>
      <c r="M22" s="8">
        <v>3.6999999999999998E-2</v>
      </c>
      <c r="P22" t="s">
        <v>14</v>
      </c>
      <c r="Q22" s="57" t="s">
        <v>23</v>
      </c>
      <c r="R22" s="58"/>
      <c r="S22" s="57" t="s">
        <v>24</v>
      </c>
      <c r="T22" s="58"/>
      <c r="U22" s="57" t="s">
        <v>25</v>
      </c>
      <c r="V22" s="58"/>
      <c r="W22" s="57" t="s">
        <v>26</v>
      </c>
      <c r="X22" s="58"/>
      <c r="Y22" s="57" t="s">
        <v>27</v>
      </c>
      <c r="Z22" s="58"/>
      <c r="AA22" s="57" t="s">
        <v>21</v>
      </c>
      <c r="AB22" s="58"/>
      <c r="AC22" s="71" t="s">
        <v>29</v>
      </c>
      <c r="AD22" s="72"/>
      <c r="AE22" s="73"/>
    </row>
    <row r="23" spans="1:31" x14ac:dyDescent="0.25">
      <c r="A23" s="2" t="s">
        <v>17</v>
      </c>
      <c r="B23" s="9">
        <v>0.121</v>
      </c>
      <c r="C23" s="10">
        <v>0.121</v>
      </c>
      <c r="D23" s="10">
        <v>0.35699999999999998</v>
      </c>
      <c r="E23" s="10">
        <v>0.36399999999999999</v>
      </c>
      <c r="F23" s="10">
        <v>0.16200000000000001</v>
      </c>
      <c r="G23" s="10">
        <v>0.16900000000000001</v>
      </c>
      <c r="H23" s="10">
        <v>0.188</v>
      </c>
      <c r="I23" s="10">
        <v>0.191</v>
      </c>
      <c r="J23" s="10">
        <v>0.109</v>
      </c>
      <c r="K23" s="10">
        <v>0.105</v>
      </c>
      <c r="L23" s="10">
        <v>0.36399999999999999</v>
      </c>
      <c r="M23" s="11">
        <v>3.7999999999999999E-2</v>
      </c>
      <c r="P23" t="s">
        <v>15</v>
      </c>
      <c r="Q23" s="57" t="s">
        <v>23</v>
      </c>
      <c r="R23" s="58"/>
      <c r="S23" s="57" t="s">
        <v>24</v>
      </c>
      <c r="T23" s="58"/>
      <c r="U23" s="57" t="s">
        <v>25</v>
      </c>
      <c r="V23" s="58"/>
      <c r="W23" s="57" t="s">
        <v>26</v>
      </c>
      <c r="X23" s="58"/>
      <c r="Y23" s="57" t="s">
        <v>27</v>
      </c>
      <c r="Z23" s="58"/>
      <c r="AA23" s="57" t="s">
        <v>21</v>
      </c>
      <c r="AB23" s="58"/>
      <c r="AC23" s="74"/>
      <c r="AD23" s="75"/>
      <c r="AE23" s="76"/>
    </row>
    <row r="24" spans="1:31" x14ac:dyDescent="0.25">
      <c r="P24" t="s">
        <v>16</v>
      </c>
      <c r="Q24" s="57" t="s">
        <v>23</v>
      </c>
      <c r="R24" s="58"/>
      <c r="S24" s="57" t="s">
        <v>24</v>
      </c>
      <c r="T24" s="58"/>
      <c r="U24" s="57" t="s">
        <v>25</v>
      </c>
      <c r="V24" s="58"/>
      <c r="W24" s="57" t="s">
        <v>26</v>
      </c>
      <c r="X24" s="58"/>
      <c r="Y24" s="57" t="s">
        <v>27</v>
      </c>
      <c r="Z24" s="58"/>
      <c r="AA24" s="57" t="s">
        <v>21</v>
      </c>
      <c r="AB24" s="58"/>
      <c r="AC24" s="71" t="s">
        <v>30</v>
      </c>
      <c r="AD24" s="72"/>
      <c r="AE24" s="73"/>
    </row>
    <row r="25" spans="1:31" x14ac:dyDescent="0.25">
      <c r="P25" t="s">
        <v>17</v>
      </c>
      <c r="Q25" s="57" t="s">
        <v>23</v>
      </c>
      <c r="R25" s="58"/>
      <c r="S25" s="57" t="s">
        <v>24</v>
      </c>
      <c r="T25" s="58"/>
      <c r="U25" s="57" t="s">
        <v>25</v>
      </c>
      <c r="V25" s="58"/>
      <c r="W25" s="57" t="s">
        <v>26</v>
      </c>
      <c r="X25" s="58"/>
      <c r="Y25" s="57" t="s">
        <v>27</v>
      </c>
      <c r="Z25" s="58"/>
      <c r="AA25" s="57" t="s">
        <v>21</v>
      </c>
      <c r="AB25" s="58"/>
      <c r="AC25" s="74"/>
      <c r="AD25" s="75"/>
      <c r="AE25" s="76"/>
    </row>
    <row r="26" spans="1:31" x14ac:dyDescent="0.25">
      <c r="C26" s="23"/>
      <c r="D26" s="79" t="s">
        <v>7</v>
      </c>
      <c r="E26" s="80"/>
    </row>
    <row r="27" spans="1:31" ht="30" x14ac:dyDescent="0.25">
      <c r="C27" s="23" t="s">
        <v>42</v>
      </c>
      <c r="D27" s="26">
        <v>1</v>
      </c>
      <c r="E27" s="27">
        <v>2</v>
      </c>
      <c r="G27" s="34" t="s">
        <v>31</v>
      </c>
      <c r="H27" s="35" t="s">
        <v>32</v>
      </c>
      <c r="I27" s="34" t="s">
        <v>33</v>
      </c>
    </row>
    <row r="28" spans="1:31" x14ac:dyDescent="0.25">
      <c r="B28" t="s">
        <v>34</v>
      </c>
      <c r="C28" s="24">
        <v>10</v>
      </c>
      <c r="D28" s="6">
        <v>2.125</v>
      </c>
      <c r="E28" s="28">
        <v>1.7150000000000001</v>
      </c>
      <c r="G28" s="32">
        <f>AVERAGE(D28:E28)</f>
        <v>1.92</v>
      </c>
      <c r="H28" s="36">
        <f>STDEV(D28:E28)</f>
        <v>0.28991378028648518</v>
      </c>
      <c r="I28" s="32">
        <f>H28/G28*100</f>
        <v>15.099676056587771</v>
      </c>
    </row>
    <row r="29" spans="1:31" x14ac:dyDescent="0.25">
      <c r="B29" t="s">
        <v>35</v>
      </c>
      <c r="C29" s="24">
        <f>C28/2</f>
        <v>5</v>
      </c>
      <c r="D29" s="6">
        <v>1.6890000000000001</v>
      </c>
      <c r="E29" s="28">
        <v>1.534</v>
      </c>
      <c r="G29" s="32">
        <f t="shared" ref="G29:G35" si="1">AVERAGE(D29:E29)</f>
        <v>1.6114999999999999</v>
      </c>
      <c r="H29" s="36">
        <f t="shared" ref="H29:H35" si="2">STDEV(D29:E29)</f>
        <v>0.10960155108391488</v>
      </c>
      <c r="I29" s="32">
        <f t="shared" ref="I29:I35" si="3">H29/G29*100</f>
        <v>6.801213222706477</v>
      </c>
    </row>
    <row r="30" spans="1:31" x14ac:dyDescent="0.25">
      <c r="B30" t="s">
        <v>36</v>
      </c>
      <c r="C30" s="24">
        <f t="shared" ref="C30:C34" si="4">C29/2</f>
        <v>2.5</v>
      </c>
      <c r="D30" s="6">
        <v>1.272</v>
      </c>
      <c r="E30" s="28">
        <v>1.306</v>
      </c>
      <c r="G30" s="32">
        <f t="shared" si="1"/>
        <v>1.2890000000000001</v>
      </c>
      <c r="H30" s="36">
        <f t="shared" si="2"/>
        <v>2.4041630560342638E-2</v>
      </c>
      <c r="I30" s="32">
        <f t="shared" si="3"/>
        <v>1.8651381350149445</v>
      </c>
    </row>
    <row r="31" spans="1:31" x14ac:dyDescent="0.25">
      <c r="B31" t="s">
        <v>37</v>
      </c>
      <c r="C31" s="24">
        <f t="shared" si="4"/>
        <v>1.25</v>
      </c>
      <c r="D31" s="6">
        <v>0.92700000000000005</v>
      </c>
      <c r="E31" s="28">
        <v>0.85099999999999998</v>
      </c>
      <c r="G31" s="32">
        <f t="shared" si="1"/>
        <v>0.88900000000000001</v>
      </c>
      <c r="H31" s="36">
        <f t="shared" si="2"/>
        <v>5.3740115370177657E-2</v>
      </c>
      <c r="I31" s="32">
        <f t="shared" si="3"/>
        <v>6.0450073532258335</v>
      </c>
    </row>
    <row r="32" spans="1:31" x14ac:dyDescent="0.25">
      <c r="B32" t="s">
        <v>38</v>
      </c>
      <c r="C32" s="24">
        <f t="shared" si="4"/>
        <v>0.625</v>
      </c>
      <c r="D32" s="6">
        <v>0.54800000000000004</v>
      </c>
      <c r="E32" s="28">
        <v>0.54800000000000004</v>
      </c>
      <c r="G32" s="32">
        <f t="shared" si="1"/>
        <v>0.54800000000000004</v>
      </c>
      <c r="H32" s="36">
        <f t="shared" si="2"/>
        <v>0</v>
      </c>
      <c r="I32" s="32">
        <f t="shared" si="3"/>
        <v>0</v>
      </c>
      <c r="K32" t="s">
        <v>44</v>
      </c>
    </row>
    <row r="33" spans="1:12" x14ac:dyDescent="0.25">
      <c r="B33" t="s">
        <v>39</v>
      </c>
      <c r="C33" s="24">
        <f t="shared" si="4"/>
        <v>0.3125</v>
      </c>
      <c r="D33" s="6">
        <v>0.374</v>
      </c>
      <c r="E33" s="28">
        <v>0.307</v>
      </c>
      <c r="G33" s="32">
        <f t="shared" si="1"/>
        <v>0.34050000000000002</v>
      </c>
      <c r="H33" s="36">
        <f t="shared" si="2"/>
        <v>4.7376154339498683E-2</v>
      </c>
      <c r="I33" s="32">
        <f t="shared" si="3"/>
        <v>13.913701714977586</v>
      </c>
      <c r="K33" t="s">
        <v>45</v>
      </c>
      <c r="L33">
        <v>0.443</v>
      </c>
    </row>
    <row r="34" spans="1:12" x14ac:dyDescent="0.25">
      <c r="B34" t="s">
        <v>40</v>
      </c>
      <c r="C34" s="24">
        <f t="shared" si="4"/>
        <v>0.15625</v>
      </c>
      <c r="D34" s="6">
        <v>0.25600000000000001</v>
      </c>
      <c r="E34" s="28">
        <v>0.24299999999999999</v>
      </c>
      <c r="G34" s="32">
        <f t="shared" si="1"/>
        <v>0.2495</v>
      </c>
      <c r="H34" s="36">
        <f t="shared" si="2"/>
        <v>9.1923881554251269E-3</v>
      </c>
      <c r="I34" s="32">
        <f t="shared" si="3"/>
        <v>3.6843239099900309</v>
      </c>
      <c r="K34" t="s">
        <v>46</v>
      </c>
      <c r="L34">
        <v>0.2341</v>
      </c>
    </row>
    <row r="35" spans="1:12" x14ac:dyDescent="0.25">
      <c r="B35" t="s">
        <v>41</v>
      </c>
      <c r="C35" s="24">
        <v>0</v>
      </c>
      <c r="D35" s="9">
        <v>0.11600000000000001</v>
      </c>
      <c r="E35" s="29">
        <v>0.1</v>
      </c>
      <c r="G35" s="33">
        <f t="shared" si="1"/>
        <v>0.10800000000000001</v>
      </c>
      <c r="H35" s="38">
        <f t="shared" si="2"/>
        <v>1.1313708498984762E-2</v>
      </c>
      <c r="I35" s="33">
        <f t="shared" si="3"/>
        <v>10.475656017578482</v>
      </c>
    </row>
    <row r="36" spans="1:12" x14ac:dyDescent="0.25">
      <c r="C36" s="24"/>
      <c r="D36" s="7" t="s">
        <v>57</v>
      </c>
      <c r="E36" s="7" t="s">
        <v>57</v>
      </c>
      <c r="G36" s="36"/>
      <c r="H36" s="36"/>
      <c r="I36" s="36"/>
    </row>
    <row r="37" spans="1:12" ht="45" x14ac:dyDescent="0.25">
      <c r="D37" t="s">
        <v>60</v>
      </c>
      <c r="E37" t="s">
        <v>61</v>
      </c>
      <c r="G37" s="25"/>
      <c r="H37" s="25"/>
      <c r="I37" s="25"/>
      <c r="K37" s="23" t="s">
        <v>43</v>
      </c>
      <c r="L37" s="23" t="s">
        <v>47</v>
      </c>
    </row>
    <row r="38" spans="1:12" x14ac:dyDescent="0.25">
      <c r="B38" s="77" t="s">
        <v>23</v>
      </c>
      <c r="D38" s="30">
        <v>0.14599999999999999</v>
      </c>
      <c r="E38" s="30">
        <v>0.159</v>
      </c>
      <c r="G38" s="39">
        <f>AVERAGE(D38:E38)</f>
        <v>0.1525</v>
      </c>
      <c r="H38" s="45">
        <f t="shared" ref="H38:H73" si="5">STDEV(D38:E38)</f>
        <v>9.1923881554251269E-3</v>
      </c>
      <c r="I38" s="40">
        <f t="shared" ref="I38:I73" si="6">H38/G38*100</f>
        <v>6.0277955117541815</v>
      </c>
      <c r="K38" s="25">
        <f>AVERAGE(G38:G39)</f>
        <v>0.15000000000000002</v>
      </c>
      <c r="L38" s="25">
        <f>(K38-$L$34)/$L$33</f>
        <v>-0.18984198645598188</v>
      </c>
    </row>
    <row r="39" spans="1:12" x14ac:dyDescent="0.25">
      <c r="A39">
        <v>1</v>
      </c>
      <c r="B39" s="77"/>
      <c r="D39" s="28">
        <v>0.129</v>
      </c>
      <c r="E39" s="28">
        <v>0.16600000000000001</v>
      </c>
      <c r="G39" s="41">
        <f>AVERAGE(D39:E39)</f>
        <v>0.14750000000000002</v>
      </c>
      <c r="H39" s="32">
        <f t="shared" si="5"/>
        <v>2.6162950903902079E-2</v>
      </c>
      <c r="I39" s="42">
        <f t="shared" si="6"/>
        <v>17.737593833153952</v>
      </c>
    </row>
    <row r="40" spans="1:12" x14ac:dyDescent="0.25">
      <c r="B40" s="77" t="s">
        <v>24</v>
      </c>
      <c r="D40" s="28">
        <v>1.33</v>
      </c>
      <c r="E40" s="28">
        <v>1.4730000000000001</v>
      </c>
      <c r="G40" s="41">
        <f t="shared" ref="G40:G73" si="7">AVERAGE(D40:E40)</f>
        <v>1.4015</v>
      </c>
      <c r="H40" s="32">
        <f t="shared" si="5"/>
        <v>0.1011162697096763</v>
      </c>
      <c r="I40" s="37">
        <f t="shared" si="6"/>
        <v>7.2148604858848593</v>
      </c>
      <c r="K40" s="25">
        <f t="shared" ref="K40" si="8">AVERAGE(G40:G41)</f>
        <v>1.4015</v>
      </c>
      <c r="L40" s="25">
        <f t="shared" ref="L40" si="9">(K40-$L$34)/$L$33</f>
        <v>2.6352144469525958</v>
      </c>
    </row>
    <row r="41" spans="1:12" x14ac:dyDescent="0.25">
      <c r="A41">
        <v>2</v>
      </c>
      <c r="B41" s="77"/>
      <c r="D41" s="28">
        <v>1.3520000000000001</v>
      </c>
      <c r="E41" s="28">
        <v>1.4510000000000001</v>
      </c>
      <c r="G41" s="41">
        <f t="shared" si="7"/>
        <v>1.4015</v>
      </c>
      <c r="H41" s="32">
        <f t="shared" si="5"/>
        <v>7.0003571337468193E-2</v>
      </c>
      <c r="I41" s="37">
        <f t="shared" si="6"/>
        <v>4.9949034133049013</v>
      </c>
    </row>
    <row r="42" spans="1:12" x14ac:dyDescent="0.25">
      <c r="B42" s="77" t="s">
        <v>25</v>
      </c>
      <c r="D42" s="28">
        <v>0.53200000000000003</v>
      </c>
      <c r="E42" s="28">
        <v>0.56799999999999995</v>
      </c>
      <c r="G42" s="41">
        <f t="shared" si="7"/>
        <v>0.55000000000000004</v>
      </c>
      <c r="H42" s="32">
        <f t="shared" si="5"/>
        <v>2.5455844122715655E-2</v>
      </c>
      <c r="I42" s="37">
        <f t="shared" si="6"/>
        <v>4.6283352950392098</v>
      </c>
      <c r="K42" s="25">
        <f t="shared" ref="K42" si="10">AVERAGE(G42:G43)</f>
        <v>0.53600000000000003</v>
      </c>
      <c r="L42" s="25">
        <f t="shared" ref="L42" si="11">(K42-$L$34)/$L$33</f>
        <v>0.68148984198645612</v>
      </c>
    </row>
    <row r="43" spans="1:12" x14ac:dyDescent="0.25">
      <c r="A43">
        <v>3</v>
      </c>
      <c r="B43" s="77"/>
      <c r="D43" s="28">
        <v>0.46200000000000002</v>
      </c>
      <c r="E43" s="28">
        <v>0.58199999999999996</v>
      </c>
      <c r="G43" s="41">
        <f t="shared" si="7"/>
        <v>0.52200000000000002</v>
      </c>
      <c r="H43" s="32">
        <f t="shared" si="5"/>
        <v>8.485281374238561E-2</v>
      </c>
      <c r="I43" s="42">
        <f t="shared" si="6"/>
        <v>16.255328303139006</v>
      </c>
    </row>
    <row r="44" spans="1:12" x14ac:dyDescent="0.25">
      <c r="B44" s="77" t="s">
        <v>26</v>
      </c>
      <c r="D44" s="28">
        <v>0.54</v>
      </c>
      <c r="E44" s="28">
        <v>0.59399999999999997</v>
      </c>
      <c r="G44" s="41">
        <f t="shared" si="7"/>
        <v>0.56699999999999995</v>
      </c>
      <c r="H44" s="32">
        <f t="shared" si="5"/>
        <v>3.8183766184073521E-2</v>
      </c>
      <c r="I44" s="37">
        <f t="shared" si="6"/>
        <v>6.7343502970147311</v>
      </c>
      <c r="K44" s="25">
        <f t="shared" ref="K44" si="12">AVERAGE(G44:G45)</f>
        <v>0.56874999999999998</v>
      </c>
      <c r="L44" s="25">
        <f t="shared" ref="L44" si="13">(K44-$L$34)/$L$33</f>
        <v>0.75541760722347628</v>
      </c>
    </row>
    <row r="45" spans="1:12" x14ac:dyDescent="0.25">
      <c r="A45">
        <v>4</v>
      </c>
      <c r="B45" s="77"/>
      <c r="D45" s="28">
        <v>0.52</v>
      </c>
      <c r="E45" s="28">
        <v>0.621</v>
      </c>
      <c r="G45" s="41">
        <f t="shared" si="7"/>
        <v>0.57050000000000001</v>
      </c>
      <c r="H45" s="32">
        <f t="shared" si="5"/>
        <v>7.1417784899841283E-2</v>
      </c>
      <c r="I45" s="37">
        <f t="shared" si="6"/>
        <v>12.518454846597946</v>
      </c>
    </row>
    <row r="46" spans="1:12" x14ac:dyDescent="0.25">
      <c r="B46" s="77" t="s">
        <v>27</v>
      </c>
      <c r="D46" s="28">
        <v>0.13500000000000001</v>
      </c>
      <c r="E46" s="28">
        <v>0.157</v>
      </c>
      <c r="G46" s="41">
        <f t="shared" si="7"/>
        <v>0.14600000000000002</v>
      </c>
      <c r="H46" s="32">
        <f t="shared" si="5"/>
        <v>1.5556349186104039E-2</v>
      </c>
      <c r="I46" s="37">
        <f t="shared" si="6"/>
        <v>10.655033689112354</v>
      </c>
      <c r="K46" s="25">
        <f t="shared" ref="K46" si="14">AVERAGE(G46:G47)</f>
        <v>0.14824999999999999</v>
      </c>
      <c r="L46" s="25">
        <f t="shared" ref="L46" si="15">(K46-$L$34)/$L$33</f>
        <v>-0.19379232505643343</v>
      </c>
    </row>
    <row r="47" spans="1:12" x14ac:dyDescent="0.25">
      <c r="A47">
        <v>5</v>
      </c>
      <c r="B47" s="77"/>
      <c r="D47" s="28">
        <v>0.14399999999999999</v>
      </c>
      <c r="E47" s="28">
        <v>0.157</v>
      </c>
      <c r="G47" s="41">
        <f t="shared" si="7"/>
        <v>0.15049999999999999</v>
      </c>
      <c r="H47" s="32">
        <f t="shared" si="5"/>
        <v>9.1923881554251269E-3</v>
      </c>
      <c r="I47" s="37">
        <f t="shared" si="6"/>
        <v>6.1078991065947692</v>
      </c>
    </row>
    <row r="48" spans="1:12" x14ac:dyDescent="0.25">
      <c r="B48" s="77" t="s">
        <v>21</v>
      </c>
      <c r="D48" s="28">
        <v>1.095</v>
      </c>
      <c r="E48" s="28">
        <v>1.4530000000000001</v>
      </c>
      <c r="G48" s="41">
        <f t="shared" si="7"/>
        <v>1.274</v>
      </c>
      <c r="H48" s="32">
        <f t="shared" si="5"/>
        <v>0.25314422766478484</v>
      </c>
      <c r="I48" s="42">
        <f t="shared" si="6"/>
        <v>19.870033568664429</v>
      </c>
      <c r="K48" s="25">
        <f t="shared" ref="K48" si="16">AVERAGE(G48:G49)</f>
        <v>1.3240000000000001</v>
      </c>
      <c r="L48" s="25">
        <f t="shared" ref="L48" si="17">(K48-$L$34)/$L$33</f>
        <v>2.4602708803611741</v>
      </c>
    </row>
    <row r="49" spans="1:12" x14ac:dyDescent="0.25">
      <c r="A49">
        <v>6</v>
      </c>
      <c r="B49" s="77"/>
      <c r="D49" s="28">
        <v>1.595</v>
      </c>
      <c r="E49" s="28">
        <v>1.153</v>
      </c>
      <c r="G49" s="41">
        <f t="shared" si="7"/>
        <v>1.3740000000000001</v>
      </c>
      <c r="H49" s="32">
        <f t="shared" si="5"/>
        <v>0.31254119728445301</v>
      </c>
      <c r="I49" s="42">
        <f t="shared" si="6"/>
        <v>22.746812029436171</v>
      </c>
    </row>
    <row r="50" spans="1:12" x14ac:dyDescent="0.25">
      <c r="B50" s="77" t="s">
        <v>23</v>
      </c>
      <c r="D50" s="28">
        <v>0.122</v>
      </c>
      <c r="E50" s="28">
        <v>0.11899999999999999</v>
      </c>
      <c r="G50" s="41">
        <f t="shared" si="7"/>
        <v>0.1205</v>
      </c>
      <c r="H50" s="32">
        <f t="shared" si="5"/>
        <v>2.1213203435596446E-3</v>
      </c>
      <c r="I50" s="37">
        <f t="shared" si="6"/>
        <v>1.760431820381448</v>
      </c>
      <c r="K50" s="25">
        <f t="shared" ref="K50" si="18">AVERAGE(G50:G51)</f>
        <v>0.12375</v>
      </c>
      <c r="L50" s="25">
        <f t="shared" ref="L50" si="19">(K50-$L$34)/$L$33</f>
        <v>-0.24909706546275395</v>
      </c>
    </row>
    <row r="51" spans="1:12" x14ac:dyDescent="0.25">
      <c r="A51">
        <v>7</v>
      </c>
      <c r="B51" s="77"/>
      <c r="D51" s="28">
        <v>0.13600000000000001</v>
      </c>
      <c r="E51" s="28">
        <v>0.11799999999999999</v>
      </c>
      <c r="G51" s="41">
        <f t="shared" si="7"/>
        <v>0.127</v>
      </c>
      <c r="H51" s="32">
        <f t="shared" si="5"/>
        <v>1.2727922061357866E-2</v>
      </c>
      <c r="I51" s="37">
        <f t="shared" si="6"/>
        <v>10.021985875084933</v>
      </c>
    </row>
    <row r="52" spans="1:12" x14ac:dyDescent="0.25">
      <c r="B52" s="77" t="s">
        <v>24</v>
      </c>
      <c r="D52" s="28">
        <v>0.56200000000000006</v>
      </c>
      <c r="E52" s="28">
        <v>0.53900000000000003</v>
      </c>
      <c r="G52" s="41">
        <f t="shared" si="7"/>
        <v>0.55049999999999999</v>
      </c>
      <c r="H52" s="32">
        <f t="shared" si="5"/>
        <v>1.6263455967290608E-2</v>
      </c>
      <c r="I52" s="37">
        <f t="shared" si="6"/>
        <v>2.9543062610882123</v>
      </c>
      <c r="K52" s="25">
        <f t="shared" ref="K52" si="20">AVERAGE(G52:G53)</f>
        <v>0.5625</v>
      </c>
      <c r="L52" s="25">
        <f t="shared" ref="L52" si="21">(K52-$L$34)/$L$33</f>
        <v>0.7413092550790068</v>
      </c>
    </row>
    <row r="53" spans="1:12" x14ac:dyDescent="0.25">
      <c r="A53">
        <v>8</v>
      </c>
      <c r="B53" s="77"/>
      <c r="D53" s="28">
        <v>0.55100000000000005</v>
      </c>
      <c r="E53" s="28">
        <v>0.59799999999999998</v>
      </c>
      <c r="G53" s="41">
        <f t="shared" si="7"/>
        <v>0.57450000000000001</v>
      </c>
      <c r="H53" s="32">
        <f t="shared" si="5"/>
        <v>3.3234018715767685E-2</v>
      </c>
      <c r="I53" s="37">
        <f t="shared" si="6"/>
        <v>5.7848596546157847</v>
      </c>
    </row>
    <row r="54" spans="1:12" x14ac:dyDescent="0.25">
      <c r="B54" s="77" t="s">
        <v>25</v>
      </c>
      <c r="D54" s="28">
        <v>0.189</v>
      </c>
      <c r="E54" s="28">
        <v>0.20699999999999999</v>
      </c>
      <c r="G54" s="41">
        <f t="shared" si="7"/>
        <v>0.19800000000000001</v>
      </c>
      <c r="H54" s="32">
        <f t="shared" si="5"/>
        <v>1.2727922061357847E-2</v>
      </c>
      <c r="I54" s="37">
        <f t="shared" si="6"/>
        <v>6.4282434653322449</v>
      </c>
      <c r="K54" s="25">
        <f t="shared" ref="K54" si="22">AVERAGE(G54:G55)</f>
        <v>0.20625000000000002</v>
      </c>
      <c r="L54" s="25">
        <f t="shared" ref="L54" si="23">(K54-$L$34)/$L$33</f>
        <v>-6.2866817155756177E-2</v>
      </c>
    </row>
    <row r="55" spans="1:12" x14ac:dyDescent="0.25">
      <c r="A55">
        <v>9</v>
      </c>
      <c r="B55" s="77"/>
      <c r="D55" s="28">
        <v>0.22600000000000001</v>
      </c>
      <c r="E55" s="28">
        <v>0.20300000000000001</v>
      </c>
      <c r="G55" s="41">
        <f t="shared" si="7"/>
        <v>0.21450000000000002</v>
      </c>
      <c r="H55" s="32">
        <f t="shared" si="5"/>
        <v>1.6263455967290587E-2</v>
      </c>
      <c r="I55" s="37">
        <f t="shared" si="6"/>
        <v>7.5820307539816252</v>
      </c>
    </row>
    <row r="56" spans="1:12" x14ac:dyDescent="0.25">
      <c r="B56" s="77" t="s">
        <v>26</v>
      </c>
      <c r="D56" s="28">
        <v>0.254</v>
      </c>
      <c r="E56" s="28">
        <v>0.216</v>
      </c>
      <c r="G56" s="41">
        <f t="shared" si="7"/>
        <v>0.23499999999999999</v>
      </c>
      <c r="H56" s="32">
        <f t="shared" si="5"/>
        <v>2.6870057685088811E-2</v>
      </c>
      <c r="I56" s="37">
        <f t="shared" si="6"/>
        <v>11.434067100037792</v>
      </c>
      <c r="K56" s="25">
        <f t="shared" ref="K56" si="24">AVERAGE(G56:G57)</f>
        <v>0.23299999999999998</v>
      </c>
      <c r="L56" s="25">
        <f t="shared" ref="L56" si="25">(K56-$L$34)/$L$33</f>
        <v>-2.4830699774266761E-3</v>
      </c>
    </row>
    <row r="57" spans="1:12" x14ac:dyDescent="0.25">
      <c r="A57">
        <v>10</v>
      </c>
      <c r="B57" s="77"/>
      <c r="D57" s="28">
        <v>0.245</v>
      </c>
      <c r="E57" s="28">
        <v>0.217</v>
      </c>
      <c r="G57" s="41">
        <f t="shared" si="7"/>
        <v>0.23099999999999998</v>
      </c>
      <c r="H57" s="32">
        <f t="shared" si="5"/>
        <v>1.9798989873223326E-2</v>
      </c>
      <c r="I57" s="37">
        <f t="shared" si="6"/>
        <v>8.5709912871096652</v>
      </c>
    </row>
    <row r="58" spans="1:12" x14ac:dyDescent="0.25">
      <c r="B58" s="77" t="s">
        <v>27</v>
      </c>
      <c r="D58" s="28">
        <v>0.114</v>
      </c>
      <c r="E58" s="28">
        <v>9.7000000000000003E-2</v>
      </c>
      <c r="G58" s="41">
        <f t="shared" si="7"/>
        <v>0.10550000000000001</v>
      </c>
      <c r="H58" s="32">
        <f t="shared" si="5"/>
        <v>1.2020815280171309E-2</v>
      </c>
      <c r="I58" s="37">
        <f t="shared" si="6"/>
        <v>11.394137706323514</v>
      </c>
      <c r="K58" s="25">
        <f t="shared" ref="K58" si="26">AVERAGE(G58:G59)</f>
        <v>0.10525000000000001</v>
      </c>
      <c r="L58" s="25">
        <f t="shared" ref="L58" si="27">(K58-$L$34)/$L$33</f>
        <v>-0.29085778781038374</v>
      </c>
    </row>
    <row r="59" spans="1:12" x14ac:dyDescent="0.25">
      <c r="A59">
        <v>11</v>
      </c>
      <c r="B59" s="77"/>
      <c r="D59" s="28">
        <v>0.113</v>
      </c>
      <c r="E59" s="28">
        <v>9.7000000000000003E-2</v>
      </c>
      <c r="G59" s="41">
        <f t="shared" si="7"/>
        <v>0.10500000000000001</v>
      </c>
      <c r="H59" s="32">
        <f t="shared" si="5"/>
        <v>1.1313708498984762E-2</v>
      </c>
      <c r="I59" s="37">
        <f t="shared" si="6"/>
        <v>10.774960475223581</v>
      </c>
    </row>
    <row r="60" spans="1:12" x14ac:dyDescent="0.25">
      <c r="B60" s="77" t="s">
        <v>21</v>
      </c>
      <c r="D60" s="28">
        <v>0.56100000000000005</v>
      </c>
      <c r="E60" s="28">
        <v>0.49299999999999999</v>
      </c>
      <c r="G60" s="41">
        <f t="shared" si="7"/>
        <v>0.52700000000000002</v>
      </c>
      <c r="H60" s="32">
        <f t="shared" si="5"/>
        <v>4.8083261120685276E-2</v>
      </c>
      <c r="I60" s="37">
        <f t="shared" si="6"/>
        <v>9.1239584669232023</v>
      </c>
      <c r="K60" s="25">
        <f t="shared" ref="K60" si="28">AVERAGE(G60:G61)</f>
        <v>0.54150000000000009</v>
      </c>
      <c r="L60" s="25">
        <f t="shared" ref="L60" si="29">(K60-$L$34)/$L$33</f>
        <v>0.69390519187358946</v>
      </c>
    </row>
    <row r="61" spans="1:12" x14ac:dyDescent="0.25">
      <c r="A61">
        <v>12</v>
      </c>
      <c r="B61" s="77"/>
      <c r="D61" s="28">
        <v>0.61799999999999999</v>
      </c>
      <c r="E61" s="28">
        <v>0.49399999999999999</v>
      </c>
      <c r="G61" s="41">
        <f t="shared" si="7"/>
        <v>0.55600000000000005</v>
      </c>
      <c r="H61" s="32">
        <f t="shared" si="5"/>
        <v>8.7681240867130791E-2</v>
      </c>
      <c r="I61" s="42">
        <f t="shared" si="6"/>
        <v>15.770007350203377</v>
      </c>
    </row>
    <row r="62" spans="1:12" x14ac:dyDescent="0.25">
      <c r="B62" s="77" t="s">
        <v>23</v>
      </c>
      <c r="D62" s="28">
        <v>0.114</v>
      </c>
      <c r="E62" s="28">
        <v>0.121</v>
      </c>
      <c r="G62" s="41">
        <f>AVERAGE(D62:E62)</f>
        <v>0.11749999999999999</v>
      </c>
      <c r="H62" s="32">
        <f>STDEV(D62:E62)</f>
        <v>4.9497474683058273E-3</v>
      </c>
      <c r="I62" s="37">
        <f t="shared" si="6"/>
        <v>4.2125510368560235</v>
      </c>
      <c r="K62" s="25">
        <f t="shared" ref="K62" si="30">AVERAGE(G62:G63)</f>
        <v>0.11899999999999999</v>
      </c>
      <c r="L62" s="25">
        <f t="shared" ref="L62" si="31">(K62-$L$34)/$L$33</f>
        <v>-0.2598194130925508</v>
      </c>
    </row>
    <row r="63" spans="1:12" x14ac:dyDescent="0.25">
      <c r="A63">
        <v>13</v>
      </c>
      <c r="B63" s="77"/>
      <c r="D63" s="28">
        <v>0.12</v>
      </c>
      <c r="E63" s="28">
        <v>0.121</v>
      </c>
      <c r="G63" s="41">
        <f>AVERAGE(D63:E63)</f>
        <v>0.1205</v>
      </c>
      <c r="H63" s="32">
        <f>STDEV(D63:E63)</f>
        <v>7.0710678118654816E-4</v>
      </c>
      <c r="I63" s="37">
        <f t="shared" si="6"/>
        <v>0.58681060679381591</v>
      </c>
    </row>
    <row r="64" spans="1:12" x14ac:dyDescent="0.25">
      <c r="B64" s="77" t="s">
        <v>24</v>
      </c>
      <c r="D64" s="28">
        <v>0.38200000000000001</v>
      </c>
      <c r="E64" s="28">
        <v>0.35699999999999998</v>
      </c>
      <c r="G64" s="41">
        <f t="shared" si="7"/>
        <v>0.3695</v>
      </c>
      <c r="H64" s="32">
        <f t="shared" si="5"/>
        <v>1.7677669529663705E-2</v>
      </c>
      <c r="I64" s="37">
        <f t="shared" si="6"/>
        <v>4.7842136751457929</v>
      </c>
      <c r="K64" s="25">
        <f t="shared" ref="K64" si="32">AVERAGE(G64:G65)</f>
        <v>0.38424999999999998</v>
      </c>
      <c r="L64" s="25">
        <f t="shared" ref="L64" si="33">(K64-$L$34)/$L$33</f>
        <v>0.33893905191873586</v>
      </c>
    </row>
    <row r="65" spans="1:12" x14ac:dyDescent="0.25">
      <c r="A65">
        <v>14</v>
      </c>
      <c r="B65" s="77"/>
      <c r="D65" s="28">
        <v>0.434</v>
      </c>
      <c r="E65" s="28">
        <v>0.36399999999999999</v>
      </c>
      <c r="G65" s="41">
        <f t="shared" si="7"/>
        <v>0.39900000000000002</v>
      </c>
      <c r="H65" s="32">
        <f t="shared" si="5"/>
        <v>4.9497474683058332E-2</v>
      </c>
      <c r="I65" s="37">
        <f t="shared" si="6"/>
        <v>12.405382126079783</v>
      </c>
    </row>
    <row r="66" spans="1:12" x14ac:dyDescent="0.25">
      <c r="B66" s="77" t="s">
        <v>25</v>
      </c>
      <c r="D66" s="28">
        <v>0.17699999999999999</v>
      </c>
      <c r="E66" s="28">
        <v>0.16200000000000001</v>
      </c>
      <c r="G66" s="41">
        <f t="shared" si="7"/>
        <v>0.16949999999999998</v>
      </c>
      <c r="H66" s="32">
        <f t="shared" si="5"/>
        <v>1.0606601717798203E-2</v>
      </c>
      <c r="I66" s="37">
        <f t="shared" si="6"/>
        <v>6.2575821343942213</v>
      </c>
      <c r="K66" s="25">
        <f t="shared" ref="K66" si="34">AVERAGE(G66:G67)</f>
        <v>0.17424999999999999</v>
      </c>
      <c r="L66" s="25">
        <f t="shared" ref="L66" si="35">(K66-$L$34)/$L$33</f>
        <v>-0.13510158013544021</v>
      </c>
    </row>
    <row r="67" spans="1:12" x14ac:dyDescent="0.25">
      <c r="A67">
        <v>15</v>
      </c>
      <c r="B67" s="77"/>
      <c r="D67" s="28">
        <v>0.189</v>
      </c>
      <c r="E67" s="28">
        <v>0.16900000000000001</v>
      </c>
      <c r="G67" s="41">
        <f t="shared" si="7"/>
        <v>0.17899999999999999</v>
      </c>
      <c r="H67" s="32">
        <f t="shared" si="5"/>
        <v>1.4142135623730944E-2</v>
      </c>
      <c r="I67" s="37">
        <f t="shared" si="6"/>
        <v>7.9006344266653317</v>
      </c>
    </row>
    <row r="68" spans="1:12" x14ac:dyDescent="0.25">
      <c r="B68" s="77" t="s">
        <v>26</v>
      </c>
      <c r="D68" s="28">
        <v>0.188</v>
      </c>
      <c r="E68" s="28">
        <v>0.188</v>
      </c>
      <c r="G68" s="41">
        <f t="shared" si="7"/>
        <v>0.188</v>
      </c>
      <c r="H68" s="32">
        <f t="shared" si="5"/>
        <v>0</v>
      </c>
      <c r="I68" s="37">
        <f t="shared" si="6"/>
        <v>0</v>
      </c>
      <c r="K68" s="25">
        <f t="shared" ref="K68" si="36">AVERAGE(G68:G69)</f>
        <v>0.1875</v>
      </c>
      <c r="L68" s="25">
        <f t="shared" ref="L68" si="37">(K68-$L$34)/$L$33</f>
        <v>-0.10519187358916479</v>
      </c>
    </row>
    <row r="69" spans="1:12" x14ac:dyDescent="0.25">
      <c r="A69">
        <v>16</v>
      </c>
      <c r="B69" s="77"/>
      <c r="D69" s="28">
        <v>0.183</v>
      </c>
      <c r="E69" s="28">
        <v>0.191</v>
      </c>
      <c r="G69" s="41">
        <f t="shared" si="7"/>
        <v>0.187</v>
      </c>
      <c r="H69" s="32">
        <f t="shared" si="5"/>
        <v>5.6568542494923853E-3</v>
      </c>
      <c r="I69" s="37">
        <f t="shared" si="6"/>
        <v>3.0250557483916496</v>
      </c>
    </row>
    <row r="70" spans="1:12" x14ac:dyDescent="0.25">
      <c r="B70" s="77" t="s">
        <v>27</v>
      </c>
      <c r="D70" s="28">
        <v>0.113</v>
      </c>
      <c r="E70" s="28">
        <v>0.109</v>
      </c>
      <c r="G70" s="41">
        <f t="shared" si="7"/>
        <v>0.111</v>
      </c>
      <c r="H70" s="32">
        <f t="shared" si="5"/>
        <v>2.8284271247461927E-3</v>
      </c>
      <c r="I70" s="37">
        <f t="shared" si="6"/>
        <v>2.5481325448163896</v>
      </c>
      <c r="K70" s="25">
        <f t="shared" ref="K70" si="38">AVERAGE(G70:G71)</f>
        <v>0.10725</v>
      </c>
      <c r="L70" s="25">
        <f t="shared" ref="L70" si="39">(K70-$L$34)/$L$33</f>
        <v>-0.28634311512415356</v>
      </c>
    </row>
    <row r="71" spans="1:12" x14ac:dyDescent="0.25">
      <c r="A71">
        <v>17</v>
      </c>
      <c r="B71" s="77"/>
      <c r="D71" s="28">
        <v>0.10199999999999999</v>
      </c>
      <c r="E71" s="28">
        <v>0.105</v>
      </c>
      <c r="G71" s="41">
        <f t="shared" si="7"/>
        <v>0.10349999999999999</v>
      </c>
      <c r="H71" s="32">
        <f t="shared" si="5"/>
        <v>2.1213203435596446E-3</v>
      </c>
      <c r="I71" s="37">
        <f t="shared" si="6"/>
        <v>2.0495848730044877</v>
      </c>
    </row>
    <row r="72" spans="1:12" x14ac:dyDescent="0.25">
      <c r="B72" s="77" t="s">
        <v>21</v>
      </c>
      <c r="D72" s="28">
        <v>0.36199999999999999</v>
      </c>
      <c r="E72" s="28">
        <v>0.36399999999999999</v>
      </c>
      <c r="G72" s="41">
        <f t="shared" si="7"/>
        <v>0.36299999999999999</v>
      </c>
      <c r="H72" s="32">
        <f t="shared" si="5"/>
        <v>1.4142135623730963E-3</v>
      </c>
      <c r="I72" s="37">
        <f t="shared" si="6"/>
        <v>0.38959051305043974</v>
      </c>
      <c r="K72" s="25">
        <f t="shared" ref="K72" si="40">AVERAGE(G72:G73)</f>
        <v>0.45450000000000002</v>
      </c>
      <c r="L72" s="25">
        <f t="shared" ref="L72" si="41">(K72-$L$34)/$L$33</f>
        <v>0.49751693002257341</v>
      </c>
    </row>
    <row r="73" spans="1:12" x14ac:dyDescent="0.25">
      <c r="A73">
        <v>18</v>
      </c>
      <c r="B73" s="77"/>
      <c r="D73" s="29">
        <v>0.73699999999999999</v>
      </c>
      <c r="E73" s="29">
        <v>0.35499999999999998</v>
      </c>
      <c r="G73" s="43">
        <f t="shared" si="7"/>
        <v>0.54600000000000004</v>
      </c>
      <c r="H73" s="33">
        <f t="shared" si="5"/>
        <v>0.27011479041326109</v>
      </c>
      <c r="I73" s="44">
        <f t="shared" si="6"/>
        <v>49.471573335762095</v>
      </c>
    </row>
    <row r="76" spans="1:12" ht="45" x14ac:dyDescent="0.25">
      <c r="C76" s="23" t="s">
        <v>47</v>
      </c>
    </row>
    <row r="77" spans="1:12" x14ac:dyDescent="0.25">
      <c r="B77" s="48" t="s">
        <v>23</v>
      </c>
      <c r="C77" s="46">
        <v>-0.18984198645598188</v>
      </c>
    </row>
    <row r="78" spans="1:12" ht="15" customHeight="1" x14ac:dyDescent="0.25">
      <c r="B78" s="47" t="s">
        <v>24</v>
      </c>
      <c r="C78" s="46">
        <v>2.6352144469526002</v>
      </c>
    </row>
    <row r="79" spans="1:12" ht="15" customHeight="1" x14ac:dyDescent="0.25">
      <c r="B79" s="47" t="s">
        <v>25</v>
      </c>
      <c r="C79" s="46">
        <v>0.68148984198645612</v>
      </c>
    </row>
    <row r="80" spans="1:12" ht="15" customHeight="1" x14ac:dyDescent="0.25">
      <c r="B80" s="47" t="s">
        <v>26</v>
      </c>
      <c r="C80" s="46">
        <v>0.75541760722347628</v>
      </c>
    </row>
    <row r="81" spans="2:6" ht="15" customHeight="1" x14ac:dyDescent="0.25">
      <c r="B81" s="48" t="s">
        <v>27</v>
      </c>
      <c r="C81" s="46">
        <v>-0.19379232505643343</v>
      </c>
    </row>
    <row r="82" spans="2:6" ht="15" customHeight="1" x14ac:dyDescent="0.25">
      <c r="B82" s="47" t="s">
        <v>21</v>
      </c>
      <c r="C82" s="46">
        <v>2.4602708803611741</v>
      </c>
    </row>
    <row r="83" spans="2:6" x14ac:dyDescent="0.25">
      <c r="B83" s="78"/>
      <c r="C83" s="46"/>
    </row>
    <row r="84" spans="2:6" x14ac:dyDescent="0.25">
      <c r="B84" s="78"/>
      <c r="C84" s="46"/>
    </row>
    <row r="85" spans="2:6" x14ac:dyDescent="0.25">
      <c r="B85" s="78"/>
      <c r="C85" s="46"/>
    </row>
    <row r="86" spans="2:6" x14ac:dyDescent="0.25">
      <c r="B86" s="78"/>
      <c r="C86" s="46"/>
    </row>
    <row r="87" spans="2:6" ht="15" customHeight="1" x14ac:dyDescent="0.25">
      <c r="B87" s="78"/>
      <c r="C87" s="46"/>
    </row>
    <row r="88" spans="2:6" x14ac:dyDescent="0.25">
      <c r="B88" s="78"/>
      <c r="C88" s="46"/>
    </row>
    <row r="89" spans="2:6" ht="15" customHeight="1" x14ac:dyDescent="0.25">
      <c r="B89" s="81"/>
      <c r="C89" s="46"/>
    </row>
    <row r="90" spans="2:6" x14ac:dyDescent="0.25">
      <c r="B90" s="81"/>
      <c r="C90" s="46"/>
    </row>
    <row r="91" spans="2:6" ht="15" customHeight="1" x14ac:dyDescent="0.25">
      <c r="B91" s="81"/>
      <c r="C91" s="46"/>
    </row>
    <row r="92" spans="2:6" x14ac:dyDescent="0.25">
      <c r="B92" s="81"/>
      <c r="C92" s="46"/>
    </row>
    <row r="93" spans="2:6" x14ac:dyDescent="0.25">
      <c r="B93" s="81"/>
      <c r="C93" s="46"/>
    </row>
    <row r="94" spans="2:6" x14ac:dyDescent="0.25">
      <c r="B94" s="81"/>
      <c r="C94" s="46"/>
    </row>
    <row r="95" spans="2:6" ht="30" x14ac:dyDescent="0.25">
      <c r="B95" s="81"/>
      <c r="D95" s="82" t="s">
        <v>48</v>
      </c>
      <c r="E95" s="83"/>
      <c r="F95" s="49" t="s">
        <v>42</v>
      </c>
    </row>
    <row r="96" spans="2:6" x14ac:dyDescent="0.25">
      <c r="B96" s="81"/>
      <c r="C96" s="34" t="s">
        <v>55</v>
      </c>
      <c r="D96" s="50" t="s">
        <v>49</v>
      </c>
      <c r="E96" s="34" t="s">
        <v>50</v>
      </c>
      <c r="F96" s="51" t="s">
        <v>51</v>
      </c>
    </row>
    <row r="97" spans="2:6" x14ac:dyDescent="0.25">
      <c r="B97" s="81"/>
      <c r="C97" s="31" t="s">
        <v>52</v>
      </c>
      <c r="D97" s="39">
        <v>-1.9384615384615385</v>
      </c>
      <c r="E97" s="45">
        <v>-0.69777777777777772</v>
      </c>
      <c r="F97" s="54">
        <v>-0.18984198645598188</v>
      </c>
    </row>
    <row r="98" spans="2:6" x14ac:dyDescent="0.25">
      <c r="B98" s="81"/>
      <c r="C98" s="55" t="s">
        <v>53</v>
      </c>
      <c r="D98" s="41">
        <v>-2.2653846153846153</v>
      </c>
      <c r="E98" s="32">
        <v>23.713333333333331</v>
      </c>
      <c r="F98" s="52">
        <v>2.6352144469526002</v>
      </c>
    </row>
    <row r="99" spans="2:6" x14ac:dyDescent="0.25">
      <c r="B99" s="81"/>
      <c r="C99" s="55" t="s">
        <v>54</v>
      </c>
      <c r="D99" s="41">
        <v>-2.1307692307692303</v>
      </c>
      <c r="E99" s="32">
        <v>1.3577777777777782</v>
      </c>
      <c r="F99" s="52">
        <v>0.68148984198645612</v>
      </c>
    </row>
    <row r="100" spans="2:6" x14ac:dyDescent="0.25">
      <c r="B100" s="81"/>
      <c r="C100" s="55" t="s">
        <v>26</v>
      </c>
      <c r="D100" s="41">
        <v>-2.4961538461538462</v>
      </c>
      <c r="E100" s="32">
        <v>1.1911111111111115</v>
      </c>
      <c r="F100" s="52">
        <v>0.75541760722347628</v>
      </c>
    </row>
    <row r="101" spans="2:6" x14ac:dyDescent="0.25">
      <c r="B101" s="81"/>
      <c r="C101" s="55" t="s">
        <v>27</v>
      </c>
      <c r="D101" s="41">
        <v>-2.3038461538461537</v>
      </c>
      <c r="E101" s="32">
        <v>-0.57555555555555538</v>
      </c>
      <c r="F101" s="52">
        <v>-0.19379232505643343</v>
      </c>
    </row>
    <row r="102" spans="2:6" x14ac:dyDescent="0.25">
      <c r="B102" s="81"/>
      <c r="C102" s="56" t="s">
        <v>21</v>
      </c>
      <c r="D102" s="43">
        <v>-1.9576923076923072</v>
      </c>
      <c r="E102" s="33">
        <v>26.18</v>
      </c>
      <c r="F102" s="53">
        <v>2.4602708803611741</v>
      </c>
    </row>
    <row r="103" spans="2:6" x14ac:dyDescent="0.25">
      <c r="B103" s="81"/>
      <c r="C103" s="24"/>
      <c r="D103" s="36"/>
      <c r="E103" s="36"/>
    </row>
    <row r="104" spans="2:6" x14ac:dyDescent="0.25">
      <c r="B104" s="81"/>
      <c r="C104" s="24"/>
      <c r="D104" s="36"/>
      <c r="E104" s="36"/>
    </row>
    <row r="105" spans="2:6" x14ac:dyDescent="0.25">
      <c r="B105" s="81"/>
      <c r="C105" s="24"/>
      <c r="D105" s="36"/>
      <c r="E105" s="36"/>
    </row>
    <row r="106" spans="2:6" x14ac:dyDescent="0.25">
      <c r="B106" s="81"/>
      <c r="C106" s="24"/>
      <c r="D106" s="36"/>
      <c r="E106" s="36"/>
    </row>
    <row r="107" spans="2:6" x14ac:dyDescent="0.25">
      <c r="B107" s="16"/>
      <c r="C107" s="24"/>
      <c r="D107" s="24"/>
      <c r="E107" s="24"/>
    </row>
  </sheetData>
  <mergeCells count="73">
    <mergeCell ref="B105:B106"/>
    <mergeCell ref="B91:B92"/>
    <mergeCell ref="B89:B90"/>
    <mergeCell ref="B87:B88"/>
    <mergeCell ref="D95:E95"/>
    <mergeCell ref="B93:B94"/>
    <mergeCell ref="B95:B96"/>
    <mergeCell ref="B97:B98"/>
    <mergeCell ref="B99:B100"/>
    <mergeCell ref="B101:B102"/>
    <mergeCell ref="B103:B104"/>
    <mergeCell ref="B83:B84"/>
    <mergeCell ref="B85:B86"/>
    <mergeCell ref="D26:E26"/>
    <mergeCell ref="B62:B63"/>
    <mergeCell ref="B64:B65"/>
    <mergeCell ref="B66:B67"/>
    <mergeCell ref="B68:B69"/>
    <mergeCell ref="B70:B71"/>
    <mergeCell ref="B72:B73"/>
    <mergeCell ref="B50:B51"/>
    <mergeCell ref="B52:B53"/>
    <mergeCell ref="B54:B55"/>
    <mergeCell ref="B56:B57"/>
    <mergeCell ref="B58:B59"/>
    <mergeCell ref="B60:B61"/>
    <mergeCell ref="B38:B39"/>
    <mergeCell ref="B40:B41"/>
    <mergeCell ref="B42:B43"/>
    <mergeCell ref="B44:B45"/>
    <mergeCell ref="B46:B47"/>
    <mergeCell ref="B48:B49"/>
    <mergeCell ref="AC24:AE25"/>
    <mergeCell ref="Q25:R25"/>
    <mergeCell ref="S25:T25"/>
    <mergeCell ref="U25:V25"/>
    <mergeCell ref="W25:X25"/>
    <mergeCell ref="Y25:Z25"/>
    <mergeCell ref="AA25:AB25"/>
    <mergeCell ref="Q24:R24"/>
    <mergeCell ref="S24:T24"/>
    <mergeCell ref="U24:V24"/>
    <mergeCell ref="W24:X24"/>
    <mergeCell ref="Y24:Z24"/>
    <mergeCell ref="AA24:AB24"/>
    <mergeCell ref="AA22:AB22"/>
    <mergeCell ref="AC22:AE23"/>
    <mergeCell ref="Q23:R23"/>
    <mergeCell ref="S23:T23"/>
    <mergeCell ref="U23:V23"/>
    <mergeCell ref="W23:X23"/>
    <mergeCell ref="Y23:Z23"/>
    <mergeCell ref="AA23:AB23"/>
    <mergeCell ref="Q22:R22"/>
    <mergeCell ref="S22:T22"/>
    <mergeCell ref="U22:V22"/>
    <mergeCell ref="W22:X22"/>
    <mergeCell ref="Y22:Z22"/>
    <mergeCell ref="Y18:AA19"/>
    <mergeCell ref="AC18:AE19"/>
    <mergeCell ref="Q20:R20"/>
    <mergeCell ref="S20:T20"/>
    <mergeCell ref="U20:V20"/>
    <mergeCell ref="W20:X20"/>
    <mergeCell ref="Y20:Z20"/>
    <mergeCell ref="AA20:AB20"/>
    <mergeCell ref="AC20:AE21"/>
    <mergeCell ref="Q21:R21"/>
    <mergeCell ref="S21:T21"/>
    <mergeCell ref="U21:V21"/>
    <mergeCell ref="W21:X21"/>
    <mergeCell ref="Y21:Z21"/>
    <mergeCell ref="AA21:AB21"/>
  </mergeCells>
  <conditionalFormatting sqref="B16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>
      <selection activeCell="N11" sqref="N11"/>
    </sheetView>
  </sheetViews>
  <sheetFormatPr defaultRowHeight="15" x14ac:dyDescent="0.25"/>
  <cols>
    <col min="1" max="1" width="25.42578125" customWidth="1"/>
    <col min="2" max="2" width="14.140625" customWidth="1"/>
  </cols>
  <sheetData>
    <row r="1" spans="1:4" x14ac:dyDescent="0.25">
      <c r="A1" t="s">
        <v>56</v>
      </c>
      <c r="B1" t="s">
        <v>57</v>
      </c>
      <c r="C1" t="s">
        <v>58</v>
      </c>
      <c r="D1" t="s">
        <v>63</v>
      </c>
    </row>
    <row r="2" spans="1:4" ht="14.45" customHeight="1" x14ac:dyDescent="0.25">
      <c r="A2" t="s">
        <v>23</v>
      </c>
      <c r="B2" s="7">
        <v>0.14599999999999999</v>
      </c>
      <c r="C2" s="24">
        <v>1</v>
      </c>
      <c r="D2" s="24" t="s">
        <v>64</v>
      </c>
    </row>
    <row r="3" spans="1:4" x14ac:dyDescent="0.25">
      <c r="A3" t="s">
        <v>24</v>
      </c>
      <c r="B3" s="7">
        <v>1.33</v>
      </c>
      <c r="C3" s="24">
        <v>1</v>
      </c>
      <c r="D3" s="24" t="s">
        <v>64</v>
      </c>
    </row>
    <row r="4" spans="1:4" x14ac:dyDescent="0.25">
      <c r="A4" t="s">
        <v>25</v>
      </c>
      <c r="B4" s="7">
        <v>0.53200000000000003</v>
      </c>
      <c r="C4" s="24">
        <v>1</v>
      </c>
      <c r="D4" s="24" t="s">
        <v>64</v>
      </c>
    </row>
    <row r="5" spans="1:4" x14ac:dyDescent="0.25">
      <c r="A5" t="s">
        <v>26</v>
      </c>
      <c r="B5" s="7">
        <v>0.54</v>
      </c>
      <c r="C5" s="24">
        <v>1</v>
      </c>
      <c r="D5" s="24" t="s">
        <v>64</v>
      </c>
    </row>
    <row r="6" spans="1:4" x14ac:dyDescent="0.25">
      <c r="A6" t="s">
        <v>27</v>
      </c>
      <c r="B6" s="7">
        <v>0.13500000000000001</v>
      </c>
      <c r="C6" s="24">
        <v>1</v>
      </c>
      <c r="D6" s="24" t="s">
        <v>64</v>
      </c>
    </row>
    <row r="7" spans="1:4" x14ac:dyDescent="0.25">
      <c r="A7" t="s">
        <v>21</v>
      </c>
      <c r="B7" s="7">
        <v>1.095</v>
      </c>
      <c r="C7" s="24">
        <v>1</v>
      </c>
      <c r="D7" s="24" t="s">
        <v>64</v>
      </c>
    </row>
    <row r="8" spans="1:4" x14ac:dyDescent="0.25">
      <c r="A8" t="s">
        <v>23</v>
      </c>
      <c r="B8" s="7">
        <v>0.129</v>
      </c>
      <c r="C8" s="24">
        <v>2</v>
      </c>
      <c r="D8" s="24" t="s">
        <v>64</v>
      </c>
    </row>
    <row r="9" spans="1:4" x14ac:dyDescent="0.25">
      <c r="A9" t="s">
        <v>24</v>
      </c>
      <c r="B9" s="7">
        <v>1.3520000000000001</v>
      </c>
      <c r="C9" s="24">
        <v>2</v>
      </c>
      <c r="D9" s="24" t="s">
        <v>64</v>
      </c>
    </row>
    <row r="10" spans="1:4" x14ac:dyDescent="0.25">
      <c r="A10" t="s">
        <v>25</v>
      </c>
      <c r="B10" s="7">
        <v>0.46200000000000002</v>
      </c>
      <c r="C10" s="24">
        <v>2</v>
      </c>
      <c r="D10" s="24" t="s">
        <v>64</v>
      </c>
    </row>
    <row r="11" spans="1:4" x14ac:dyDescent="0.25">
      <c r="A11" t="s">
        <v>26</v>
      </c>
      <c r="B11" s="7">
        <v>0.52</v>
      </c>
      <c r="C11" s="24">
        <v>2</v>
      </c>
      <c r="D11" s="24" t="s">
        <v>64</v>
      </c>
    </row>
    <row r="12" spans="1:4" x14ac:dyDescent="0.25">
      <c r="A12" t="s">
        <v>27</v>
      </c>
      <c r="B12" s="7">
        <v>0.14399999999999999</v>
      </c>
      <c r="C12" s="24">
        <v>2</v>
      </c>
      <c r="D12" s="24" t="s">
        <v>64</v>
      </c>
    </row>
    <row r="13" spans="1:4" x14ac:dyDescent="0.25">
      <c r="A13" t="s">
        <v>21</v>
      </c>
      <c r="B13" s="7">
        <v>1.595</v>
      </c>
      <c r="C13" s="24">
        <v>2</v>
      </c>
      <c r="D13" s="24" t="s">
        <v>64</v>
      </c>
    </row>
    <row r="14" spans="1:4" x14ac:dyDescent="0.25">
      <c r="A14" t="s">
        <v>23</v>
      </c>
      <c r="B14" s="7">
        <v>0.159</v>
      </c>
      <c r="C14" s="24">
        <v>3</v>
      </c>
      <c r="D14" s="24" t="s">
        <v>64</v>
      </c>
    </row>
    <row r="15" spans="1:4" x14ac:dyDescent="0.25">
      <c r="A15" t="s">
        <v>24</v>
      </c>
      <c r="B15" s="7">
        <v>1.4730000000000001</v>
      </c>
      <c r="C15" s="24">
        <v>3</v>
      </c>
      <c r="D15" s="24" t="s">
        <v>64</v>
      </c>
    </row>
    <row r="16" spans="1:4" x14ac:dyDescent="0.25">
      <c r="A16" t="s">
        <v>25</v>
      </c>
      <c r="B16" s="7">
        <v>0.56799999999999995</v>
      </c>
      <c r="C16" s="24">
        <v>3</v>
      </c>
      <c r="D16" s="24" t="s">
        <v>64</v>
      </c>
    </row>
    <row r="17" spans="1:4" x14ac:dyDescent="0.25">
      <c r="A17" t="s">
        <v>26</v>
      </c>
      <c r="B17" s="7">
        <v>0.59399999999999997</v>
      </c>
      <c r="C17" s="24">
        <v>3</v>
      </c>
      <c r="D17" s="24" t="s">
        <v>64</v>
      </c>
    </row>
    <row r="18" spans="1:4" x14ac:dyDescent="0.25">
      <c r="A18" t="s">
        <v>27</v>
      </c>
      <c r="B18" s="7">
        <v>0.157</v>
      </c>
      <c r="C18" s="24">
        <v>3</v>
      </c>
      <c r="D18" s="24" t="s">
        <v>64</v>
      </c>
    </row>
    <row r="19" spans="1:4" x14ac:dyDescent="0.25">
      <c r="A19" t="s">
        <v>21</v>
      </c>
      <c r="B19" s="7">
        <v>1.4530000000000001</v>
      </c>
      <c r="C19" s="24">
        <v>3</v>
      </c>
      <c r="D19" s="24" t="s">
        <v>64</v>
      </c>
    </row>
    <row r="20" spans="1:4" x14ac:dyDescent="0.25">
      <c r="A20" t="s">
        <v>23</v>
      </c>
      <c r="B20" s="7">
        <v>0.16600000000000001</v>
      </c>
      <c r="C20" s="24">
        <v>4</v>
      </c>
      <c r="D20" s="24" t="s">
        <v>64</v>
      </c>
    </row>
    <row r="21" spans="1:4" x14ac:dyDescent="0.25">
      <c r="A21" t="s">
        <v>24</v>
      </c>
      <c r="B21" s="7">
        <v>1.4510000000000001</v>
      </c>
      <c r="C21" s="24">
        <v>4</v>
      </c>
      <c r="D21" s="24" t="s">
        <v>64</v>
      </c>
    </row>
    <row r="22" spans="1:4" x14ac:dyDescent="0.25">
      <c r="A22" t="s">
        <v>25</v>
      </c>
      <c r="B22" s="7">
        <v>0.58199999999999996</v>
      </c>
      <c r="C22" s="24">
        <v>4</v>
      </c>
      <c r="D22" s="24" t="s">
        <v>64</v>
      </c>
    </row>
    <row r="23" spans="1:4" x14ac:dyDescent="0.25">
      <c r="A23" t="s">
        <v>26</v>
      </c>
      <c r="B23" s="7">
        <v>0.621</v>
      </c>
      <c r="C23" s="24">
        <v>4</v>
      </c>
      <c r="D23" s="24" t="s">
        <v>64</v>
      </c>
    </row>
    <row r="24" spans="1:4" x14ac:dyDescent="0.25">
      <c r="A24" t="s">
        <v>27</v>
      </c>
      <c r="B24" s="7">
        <v>0.157</v>
      </c>
      <c r="C24" s="24">
        <v>4</v>
      </c>
      <c r="D24" s="24" t="s">
        <v>64</v>
      </c>
    </row>
    <row r="25" spans="1:4" x14ac:dyDescent="0.25">
      <c r="A25" t="s">
        <v>21</v>
      </c>
      <c r="B25" s="7">
        <v>1.153</v>
      </c>
      <c r="C25" s="24">
        <v>4</v>
      </c>
      <c r="D25" s="24" t="s">
        <v>64</v>
      </c>
    </row>
    <row r="26" spans="1:4" x14ac:dyDescent="0.25">
      <c r="A26" t="s">
        <v>23</v>
      </c>
      <c r="B26" s="7">
        <v>0.122</v>
      </c>
      <c r="C26" s="24">
        <v>1</v>
      </c>
      <c r="D26" s="24">
        <v>5</v>
      </c>
    </row>
    <row r="27" spans="1:4" x14ac:dyDescent="0.25">
      <c r="A27" t="s">
        <v>24</v>
      </c>
      <c r="B27" s="7">
        <v>0.56200000000000006</v>
      </c>
      <c r="C27" s="24">
        <v>1</v>
      </c>
      <c r="D27" s="24">
        <v>5</v>
      </c>
    </row>
    <row r="28" spans="1:4" x14ac:dyDescent="0.25">
      <c r="A28" t="s">
        <v>25</v>
      </c>
      <c r="B28" s="7">
        <v>0.189</v>
      </c>
      <c r="C28" s="24">
        <v>1</v>
      </c>
      <c r="D28" s="24">
        <v>5</v>
      </c>
    </row>
    <row r="29" spans="1:4" x14ac:dyDescent="0.25">
      <c r="A29" t="s">
        <v>26</v>
      </c>
      <c r="B29" s="7">
        <v>0.254</v>
      </c>
      <c r="C29" s="24">
        <v>1</v>
      </c>
      <c r="D29" s="24">
        <v>5</v>
      </c>
    </row>
    <row r="30" spans="1:4" x14ac:dyDescent="0.25">
      <c r="A30" t="s">
        <v>27</v>
      </c>
      <c r="B30" s="7">
        <v>0.114</v>
      </c>
      <c r="C30" s="24">
        <v>1</v>
      </c>
      <c r="D30" s="24">
        <v>5</v>
      </c>
    </row>
    <row r="31" spans="1:4" x14ac:dyDescent="0.25">
      <c r="A31" t="s">
        <v>21</v>
      </c>
      <c r="B31" s="7">
        <v>0.56100000000000005</v>
      </c>
      <c r="C31" s="24">
        <v>1</v>
      </c>
      <c r="D31" s="24">
        <v>5</v>
      </c>
    </row>
    <row r="32" spans="1:4" x14ac:dyDescent="0.25">
      <c r="A32" t="s">
        <v>23</v>
      </c>
      <c r="B32" s="7">
        <v>0.13600000000000001</v>
      </c>
      <c r="C32" s="24">
        <v>2</v>
      </c>
      <c r="D32" s="24">
        <v>5</v>
      </c>
    </row>
    <row r="33" spans="1:4" x14ac:dyDescent="0.25">
      <c r="A33" t="s">
        <v>24</v>
      </c>
      <c r="B33" s="7">
        <v>0.55100000000000005</v>
      </c>
      <c r="C33" s="24">
        <v>2</v>
      </c>
      <c r="D33" s="24">
        <v>5</v>
      </c>
    </row>
    <row r="34" spans="1:4" x14ac:dyDescent="0.25">
      <c r="A34" t="s">
        <v>25</v>
      </c>
      <c r="B34" s="7">
        <v>0.22600000000000001</v>
      </c>
      <c r="C34" s="24">
        <v>2</v>
      </c>
      <c r="D34" s="24">
        <v>5</v>
      </c>
    </row>
    <row r="35" spans="1:4" x14ac:dyDescent="0.25">
      <c r="A35" t="s">
        <v>26</v>
      </c>
      <c r="B35" s="7">
        <v>0.245</v>
      </c>
      <c r="C35" s="24">
        <v>2</v>
      </c>
      <c r="D35" s="24">
        <v>5</v>
      </c>
    </row>
    <row r="36" spans="1:4" x14ac:dyDescent="0.25">
      <c r="A36" t="s">
        <v>27</v>
      </c>
      <c r="B36" s="7">
        <v>0.113</v>
      </c>
      <c r="C36" s="24">
        <v>2</v>
      </c>
      <c r="D36" s="24">
        <v>5</v>
      </c>
    </row>
    <row r="37" spans="1:4" x14ac:dyDescent="0.25">
      <c r="A37" t="s">
        <v>21</v>
      </c>
      <c r="B37" s="7">
        <v>0.61799999999999999</v>
      </c>
      <c r="C37" s="24">
        <v>2</v>
      </c>
      <c r="D37" s="24">
        <v>5</v>
      </c>
    </row>
    <row r="38" spans="1:4" x14ac:dyDescent="0.25">
      <c r="A38" t="s">
        <v>23</v>
      </c>
      <c r="B38" s="7">
        <v>0.11899999999999999</v>
      </c>
      <c r="C38" s="24">
        <v>3</v>
      </c>
      <c r="D38" s="24">
        <v>5</v>
      </c>
    </row>
    <row r="39" spans="1:4" x14ac:dyDescent="0.25">
      <c r="A39" t="s">
        <v>24</v>
      </c>
      <c r="B39" s="7">
        <v>0.53900000000000003</v>
      </c>
      <c r="C39" s="24">
        <v>3</v>
      </c>
      <c r="D39" s="24">
        <v>5</v>
      </c>
    </row>
    <row r="40" spans="1:4" x14ac:dyDescent="0.25">
      <c r="A40" t="s">
        <v>25</v>
      </c>
      <c r="B40" s="7">
        <v>0.20699999999999999</v>
      </c>
      <c r="C40" s="24">
        <v>3</v>
      </c>
      <c r="D40" s="24">
        <v>5</v>
      </c>
    </row>
    <row r="41" spans="1:4" x14ac:dyDescent="0.25">
      <c r="A41" t="s">
        <v>26</v>
      </c>
      <c r="B41" s="7">
        <v>0.216</v>
      </c>
      <c r="C41" s="24">
        <v>3</v>
      </c>
      <c r="D41" s="24">
        <v>5</v>
      </c>
    </row>
    <row r="42" spans="1:4" x14ac:dyDescent="0.25">
      <c r="A42" t="s">
        <v>27</v>
      </c>
      <c r="B42" s="7">
        <v>9.7000000000000003E-2</v>
      </c>
      <c r="C42" s="24">
        <v>3</v>
      </c>
      <c r="D42" s="24">
        <v>5</v>
      </c>
    </row>
    <row r="43" spans="1:4" x14ac:dyDescent="0.25">
      <c r="A43" t="s">
        <v>21</v>
      </c>
      <c r="B43" s="7">
        <v>0.49299999999999999</v>
      </c>
      <c r="C43" s="24">
        <v>3</v>
      </c>
      <c r="D43" s="24">
        <v>5</v>
      </c>
    </row>
    <row r="44" spans="1:4" x14ac:dyDescent="0.25">
      <c r="A44" t="s">
        <v>23</v>
      </c>
      <c r="B44" s="7">
        <v>0.11799999999999999</v>
      </c>
      <c r="C44" s="24">
        <v>4</v>
      </c>
      <c r="D44" s="24">
        <v>5</v>
      </c>
    </row>
    <row r="45" spans="1:4" x14ac:dyDescent="0.25">
      <c r="A45" t="s">
        <v>24</v>
      </c>
      <c r="B45" s="7">
        <v>0.59799999999999998</v>
      </c>
      <c r="C45" s="24">
        <v>4</v>
      </c>
      <c r="D45" s="24">
        <v>5</v>
      </c>
    </row>
    <row r="46" spans="1:4" x14ac:dyDescent="0.25">
      <c r="A46" t="s">
        <v>25</v>
      </c>
      <c r="B46" s="7">
        <v>0.20300000000000001</v>
      </c>
      <c r="C46" s="24">
        <v>4</v>
      </c>
      <c r="D46" s="24">
        <v>5</v>
      </c>
    </row>
    <row r="47" spans="1:4" x14ac:dyDescent="0.25">
      <c r="A47" t="s">
        <v>26</v>
      </c>
      <c r="B47" s="7">
        <v>0.217</v>
      </c>
      <c r="C47" s="24">
        <v>4</v>
      </c>
      <c r="D47" s="24">
        <v>5</v>
      </c>
    </row>
    <row r="48" spans="1:4" x14ac:dyDescent="0.25">
      <c r="A48" t="s">
        <v>27</v>
      </c>
      <c r="B48" s="7">
        <v>9.7000000000000003E-2</v>
      </c>
      <c r="C48" s="24">
        <v>4</v>
      </c>
      <c r="D48" s="24">
        <v>5</v>
      </c>
    </row>
    <row r="49" spans="1:4" x14ac:dyDescent="0.25">
      <c r="A49" t="s">
        <v>21</v>
      </c>
      <c r="B49" s="7">
        <v>0.49399999999999999</v>
      </c>
      <c r="C49" s="24">
        <v>4</v>
      </c>
      <c r="D49" s="24">
        <v>5</v>
      </c>
    </row>
    <row r="50" spans="1:4" x14ac:dyDescent="0.25">
      <c r="A50" t="s">
        <v>23</v>
      </c>
      <c r="B50" s="7">
        <v>0.114</v>
      </c>
      <c r="C50" s="24">
        <v>1</v>
      </c>
      <c r="D50" s="24">
        <v>10</v>
      </c>
    </row>
    <row r="51" spans="1:4" x14ac:dyDescent="0.25">
      <c r="A51" t="s">
        <v>24</v>
      </c>
      <c r="B51" s="7">
        <v>0.38200000000000001</v>
      </c>
      <c r="C51" s="24">
        <v>1</v>
      </c>
      <c r="D51" s="24">
        <v>10</v>
      </c>
    </row>
    <row r="52" spans="1:4" ht="15" customHeight="1" x14ac:dyDescent="0.25">
      <c r="A52" t="s">
        <v>25</v>
      </c>
      <c r="B52" s="7">
        <v>0.17699999999999999</v>
      </c>
      <c r="C52" s="24">
        <v>1</v>
      </c>
      <c r="D52" s="24">
        <v>10</v>
      </c>
    </row>
    <row r="53" spans="1:4" x14ac:dyDescent="0.25">
      <c r="A53" t="s">
        <v>26</v>
      </c>
      <c r="B53" s="7">
        <v>0.188</v>
      </c>
      <c r="C53" s="24">
        <v>1</v>
      </c>
      <c r="D53" s="24">
        <v>10</v>
      </c>
    </row>
    <row r="54" spans="1:4" ht="15" customHeight="1" x14ac:dyDescent="0.25">
      <c r="A54" t="s">
        <v>27</v>
      </c>
      <c r="B54" s="7">
        <v>0.113</v>
      </c>
      <c r="C54" s="24">
        <v>1</v>
      </c>
      <c r="D54" s="24">
        <v>10</v>
      </c>
    </row>
    <row r="55" spans="1:4" x14ac:dyDescent="0.25">
      <c r="A55" t="s">
        <v>21</v>
      </c>
      <c r="B55" s="7">
        <v>0.36199999999999999</v>
      </c>
      <c r="C55" s="24">
        <v>1</v>
      </c>
      <c r="D55" s="24">
        <v>10</v>
      </c>
    </row>
    <row r="56" spans="1:4" ht="15" customHeight="1" x14ac:dyDescent="0.25">
      <c r="A56" t="s">
        <v>23</v>
      </c>
      <c r="B56" s="7">
        <v>0.12</v>
      </c>
      <c r="C56" s="24">
        <v>2</v>
      </c>
      <c r="D56" s="24">
        <v>10</v>
      </c>
    </row>
    <row r="57" spans="1:4" x14ac:dyDescent="0.25">
      <c r="A57" t="s">
        <v>24</v>
      </c>
      <c r="B57" s="7">
        <v>0.434</v>
      </c>
      <c r="C57" s="24">
        <v>2</v>
      </c>
      <c r="D57" s="24">
        <v>10</v>
      </c>
    </row>
    <row r="58" spans="1:4" ht="15" customHeight="1" x14ac:dyDescent="0.25">
      <c r="A58" t="s">
        <v>25</v>
      </c>
      <c r="B58" s="7">
        <v>0.189</v>
      </c>
      <c r="C58" s="24">
        <v>2</v>
      </c>
      <c r="D58" s="24">
        <v>10</v>
      </c>
    </row>
    <row r="59" spans="1:4" x14ac:dyDescent="0.25">
      <c r="A59" t="s">
        <v>26</v>
      </c>
      <c r="B59" s="7">
        <v>0.183</v>
      </c>
      <c r="C59" s="24">
        <v>2</v>
      </c>
      <c r="D59" s="24">
        <v>10</v>
      </c>
    </row>
    <row r="60" spans="1:4" ht="15" customHeight="1" x14ac:dyDescent="0.25">
      <c r="A60" t="s">
        <v>27</v>
      </c>
      <c r="B60" s="7">
        <v>0.10199999999999999</v>
      </c>
      <c r="C60" s="24">
        <v>2</v>
      </c>
      <c r="D60" s="24">
        <v>10</v>
      </c>
    </row>
    <row r="61" spans="1:4" x14ac:dyDescent="0.25">
      <c r="A61" t="s">
        <v>21</v>
      </c>
      <c r="B61" s="7">
        <v>0.73699999999999999</v>
      </c>
      <c r="C61" s="24">
        <v>2</v>
      </c>
      <c r="D61" s="24">
        <v>10</v>
      </c>
    </row>
    <row r="62" spans="1:4" x14ac:dyDescent="0.25">
      <c r="A62" t="s">
        <v>23</v>
      </c>
      <c r="B62" s="7">
        <v>0.121</v>
      </c>
      <c r="C62" s="24">
        <v>3</v>
      </c>
      <c r="D62" s="24">
        <v>10</v>
      </c>
    </row>
    <row r="63" spans="1:4" x14ac:dyDescent="0.25">
      <c r="A63" t="s">
        <v>24</v>
      </c>
      <c r="B63" s="7">
        <v>0.35699999999999998</v>
      </c>
      <c r="C63" s="24">
        <v>3</v>
      </c>
      <c r="D63" s="24">
        <v>10</v>
      </c>
    </row>
    <row r="64" spans="1:4" ht="15" customHeight="1" x14ac:dyDescent="0.25">
      <c r="A64" t="s">
        <v>25</v>
      </c>
      <c r="B64" s="7">
        <v>0.16200000000000001</v>
      </c>
      <c r="C64" s="24">
        <v>3</v>
      </c>
      <c r="D64" s="24">
        <v>10</v>
      </c>
    </row>
    <row r="65" spans="1:4" x14ac:dyDescent="0.25">
      <c r="A65" t="s">
        <v>26</v>
      </c>
      <c r="B65" s="7">
        <v>0.188</v>
      </c>
      <c r="C65" s="24">
        <v>3</v>
      </c>
      <c r="D65" s="24">
        <v>10</v>
      </c>
    </row>
    <row r="66" spans="1:4" ht="15" customHeight="1" x14ac:dyDescent="0.25">
      <c r="A66" t="s">
        <v>27</v>
      </c>
      <c r="B66" s="7">
        <v>0.109</v>
      </c>
      <c r="C66" s="24">
        <v>3</v>
      </c>
      <c r="D66" s="24">
        <v>10</v>
      </c>
    </row>
    <row r="67" spans="1:4" x14ac:dyDescent="0.25">
      <c r="A67" t="s">
        <v>21</v>
      </c>
      <c r="B67" s="7">
        <v>0.36399999999999999</v>
      </c>
      <c r="C67" s="24">
        <v>3</v>
      </c>
      <c r="D67" s="24">
        <v>10</v>
      </c>
    </row>
    <row r="68" spans="1:4" ht="15" customHeight="1" x14ac:dyDescent="0.25">
      <c r="A68" t="s">
        <v>23</v>
      </c>
      <c r="B68" s="7">
        <v>0.121</v>
      </c>
      <c r="C68" s="24">
        <v>4</v>
      </c>
      <c r="D68" s="24">
        <v>10</v>
      </c>
    </row>
    <row r="69" spans="1:4" x14ac:dyDescent="0.25">
      <c r="A69" t="s">
        <v>24</v>
      </c>
      <c r="B69" s="7">
        <v>0.36399999999999999</v>
      </c>
      <c r="C69" s="24">
        <v>4</v>
      </c>
      <c r="D69" s="24">
        <v>10</v>
      </c>
    </row>
    <row r="70" spans="1:4" x14ac:dyDescent="0.25">
      <c r="A70" t="s">
        <v>25</v>
      </c>
      <c r="B70" s="7">
        <v>0.16900000000000001</v>
      </c>
      <c r="C70" s="24">
        <v>4</v>
      </c>
      <c r="D70" s="24">
        <v>10</v>
      </c>
    </row>
    <row r="71" spans="1:4" x14ac:dyDescent="0.25">
      <c r="A71" t="s">
        <v>26</v>
      </c>
      <c r="B71" s="7">
        <v>0.191</v>
      </c>
      <c r="C71" s="24">
        <v>4</v>
      </c>
      <c r="D71" s="24">
        <v>10</v>
      </c>
    </row>
    <row r="72" spans="1:4" x14ac:dyDescent="0.25">
      <c r="A72" t="s">
        <v>27</v>
      </c>
      <c r="B72" s="7">
        <v>0.105</v>
      </c>
      <c r="C72" s="24">
        <v>4</v>
      </c>
      <c r="D72" s="24">
        <v>10</v>
      </c>
    </row>
    <row r="73" spans="1:4" x14ac:dyDescent="0.25">
      <c r="A73" t="s">
        <v>21</v>
      </c>
      <c r="B73" s="7">
        <v>0.35499999999999998</v>
      </c>
      <c r="C73" s="24">
        <v>4</v>
      </c>
      <c r="D73" s="2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10" sqref="H10"/>
    </sheetView>
  </sheetViews>
  <sheetFormatPr defaultColWidth="8.7109375" defaultRowHeight="15" x14ac:dyDescent="0.25"/>
  <cols>
    <col min="1" max="2" width="8.7109375" style="24"/>
    <col min="3" max="3" width="12.140625" style="24" customWidth="1"/>
    <col min="4" max="16384" width="8.7109375" style="24"/>
  </cols>
  <sheetData>
    <row r="1" spans="1:4" x14ac:dyDescent="0.25">
      <c r="A1" s="24" t="s">
        <v>62</v>
      </c>
      <c r="B1" s="24" t="s">
        <v>59</v>
      </c>
      <c r="C1" s="24" t="s">
        <v>57</v>
      </c>
      <c r="D1" s="24" t="s">
        <v>58</v>
      </c>
    </row>
    <row r="2" spans="1:4" x14ac:dyDescent="0.25">
      <c r="A2" s="24" t="s">
        <v>34</v>
      </c>
      <c r="B2" s="24">
        <v>10</v>
      </c>
      <c r="C2" s="7">
        <v>2.125</v>
      </c>
      <c r="D2" s="24">
        <v>1</v>
      </c>
    </row>
    <row r="3" spans="1:4" x14ac:dyDescent="0.25">
      <c r="A3" s="24" t="s">
        <v>35</v>
      </c>
      <c r="B3" s="24">
        <f>B2/2</f>
        <v>5</v>
      </c>
      <c r="C3" s="7">
        <v>1.6890000000000001</v>
      </c>
      <c r="D3" s="24">
        <v>1</v>
      </c>
    </row>
    <row r="4" spans="1:4" x14ac:dyDescent="0.25">
      <c r="A4" s="24" t="s">
        <v>36</v>
      </c>
      <c r="B4" s="24">
        <f t="shared" ref="B4:B8" si="0">B3/2</f>
        <v>2.5</v>
      </c>
      <c r="C4" s="7">
        <v>1.272</v>
      </c>
      <c r="D4" s="24">
        <v>1</v>
      </c>
    </row>
    <row r="5" spans="1:4" x14ac:dyDescent="0.25">
      <c r="A5" s="24" t="s">
        <v>37</v>
      </c>
      <c r="B5" s="24">
        <f t="shared" si="0"/>
        <v>1.25</v>
      </c>
      <c r="C5" s="7">
        <v>0.92700000000000005</v>
      </c>
      <c r="D5" s="24">
        <v>1</v>
      </c>
    </row>
    <row r="6" spans="1:4" x14ac:dyDescent="0.25">
      <c r="A6" s="24" t="s">
        <v>38</v>
      </c>
      <c r="B6" s="24">
        <f t="shared" si="0"/>
        <v>0.625</v>
      </c>
      <c r="C6" s="7">
        <v>0.54800000000000004</v>
      </c>
      <c r="D6" s="24">
        <v>1</v>
      </c>
    </row>
    <row r="7" spans="1:4" x14ac:dyDescent="0.25">
      <c r="A7" s="24" t="s">
        <v>39</v>
      </c>
      <c r="B7" s="24">
        <f t="shared" si="0"/>
        <v>0.3125</v>
      </c>
      <c r="C7" s="7">
        <v>0.374</v>
      </c>
      <c r="D7" s="24">
        <v>1</v>
      </c>
    </row>
    <row r="8" spans="1:4" x14ac:dyDescent="0.25">
      <c r="A8" s="24" t="s">
        <v>40</v>
      </c>
      <c r="B8" s="24">
        <f t="shared" si="0"/>
        <v>0.15625</v>
      </c>
      <c r="C8" s="7">
        <v>0.25600000000000001</v>
      </c>
      <c r="D8" s="24">
        <v>1</v>
      </c>
    </row>
    <row r="9" spans="1:4" x14ac:dyDescent="0.25">
      <c r="A9" s="24" t="s">
        <v>41</v>
      </c>
      <c r="B9" s="24">
        <v>0</v>
      </c>
      <c r="C9" s="7">
        <v>0.11600000000000001</v>
      </c>
      <c r="D9" s="24">
        <v>1</v>
      </c>
    </row>
    <row r="10" spans="1:4" x14ac:dyDescent="0.25">
      <c r="A10" s="24" t="s">
        <v>34</v>
      </c>
      <c r="B10" s="24">
        <v>10</v>
      </c>
      <c r="C10" s="7">
        <v>1.7150000000000001</v>
      </c>
      <c r="D10" s="24">
        <v>2</v>
      </c>
    </row>
    <row r="11" spans="1:4" x14ac:dyDescent="0.25">
      <c r="A11" s="24" t="s">
        <v>35</v>
      </c>
      <c r="B11" s="24">
        <f>B10/2</f>
        <v>5</v>
      </c>
      <c r="C11" s="7">
        <v>1.534</v>
      </c>
      <c r="D11" s="24">
        <v>2</v>
      </c>
    </row>
    <row r="12" spans="1:4" x14ac:dyDescent="0.25">
      <c r="A12" s="24" t="s">
        <v>36</v>
      </c>
      <c r="B12" s="24">
        <f t="shared" ref="B12:B16" si="1">B11/2</f>
        <v>2.5</v>
      </c>
      <c r="C12" s="7">
        <v>1.306</v>
      </c>
      <c r="D12" s="24">
        <v>2</v>
      </c>
    </row>
    <row r="13" spans="1:4" x14ac:dyDescent="0.25">
      <c r="A13" s="24" t="s">
        <v>37</v>
      </c>
      <c r="B13" s="24">
        <f t="shared" si="1"/>
        <v>1.25</v>
      </c>
      <c r="C13" s="7">
        <v>0.85099999999999998</v>
      </c>
      <c r="D13" s="24">
        <v>2</v>
      </c>
    </row>
    <row r="14" spans="1:4" x14ac:dyDescent="0.25">
      <c r="A14" s="24" t="s">
        <v>38</v>
      </c>
      <c r="B14" s="24">
        <f t="shared" si="1"/>
        <v>0.625</v>
      </c>
      <c r="C14" s="7">
        <v>0.54800000000000004</v>
      </c>
      <c r="D14" s="24">
        <v>2</v>
      </c>
    </row>
    <row r="15" spans="1:4" x14ac:dyDescent="0.25">
      <c r="A15" s="24" t="s">
        <v>39</v>
      </c>
      <c r="B15" s="24">
        <f t="shared" si="1"/>
        <v>0.3125</v>
      </c>
      <c r="C15" s="7">
        <v>0.307</v>
      </c>
      <c r="D15" s="24">
        <v>2</v>
      </c>
    </row>
    <row r="16" spans="1:4" x14ac:dyDescent="0.25">
      <c r="A16" s="24" t="s">
        <v>40</v>
      </c>
      <c r="B16" s="24">
        <f t="shared" si="1"/>
        <v>0.15625</v>
      </c>
      <c r="C16" s="7">
        <v>0.24299999999999999</v>
      </c>
      <c r="D16" s="24">
        <v>2</v>
      </c>
    </row>
    <row r="17" spans="1:4" x14ac:dyDescent="0.25">
      <c r="A17" s="24" t="s">
        <v>41</v>
      </c>
      <c r="B17" s="24">
        <v>0</v>
      </c>
      <c r="C17" s="7">
        <v>0.1</v>
      </c>
      <c r="D17" s="24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Processed data</vt:lpstr>
      <vt:lpstr>sample_data</vt:lpstr>
      <vt:lpstr>calibration_data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Annemarie Stam</dc:creator>
  <cp:lastModifiedBy>Annemarie Stam</cp:lastModifiedBy>
  <dcterms:created xsi:type="dcterms:W3CDTF">2017-02-17T14:47:43Z</dcterms:created>
  <dcterms:modified xsi:type="dcterms:W3CDTF">2018-07-16T06:02:21Z</dcterms:modified>
</cp:coreProperties>
</file>