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12460" yWindow="40" windowWidth="38300" windowHeight="25300" tabRatio="500"/>
  </bookViews>
  <sheets>
    <sheet name="Skills Grid" sheetId="2" r:id="rId1"/>
    <sheet name="WnS Bill" sheetId="5" r:id="rId2"/>
    <sheet name="WnS Bill Move Ship" sheetId="8" r:id="rId3"/>
    <sheet name="WnS Bill Harbour Cruise" sheetId="9" r:id="rId4"/>
    <sheet name="WnS Bill Day Sail" sheetId="10" r:id="rId5"/>
    <sheet name="Task Listing" sheetId="3" r:id="rId6"/>
    <sheet name="Sheet2" sheetId="4" r:id="rId7"/>
    <sheet name="Minimum Manning Station" sheetId="7" r:id="rId8"/>
  </sheets>
  <definedNames>
    <definedName name="BillAssignmentRef">'Skills Grid'!$C$6</definedName>
    <definedName name="_xlnm.Print_Area" localSheetId="0">'Skills Grid'!$EN$5:$GY$90</definedName>
    <definedName name="_xlnm.Print_Titles" localSheetId="0">'Skills Grid'!$A:$D,'Skills Grid'!$1:$3</definedName>
    <definedName name="SkillsRef">'Skills Grid'!$A$12</definedName>
    <definedName name="TaskRankRequirements">'Skills Grid'!$E$5:$GX$5</definedName>
    <definedName name="TasksRef">'Skills Grid'!$C$1</definedName>
    <definedName name="WnSAssignmentDaySail">'Skills Grid'!$E$11:$GX$11</definedName>
    <definedName name="WnSAssignmentHarbourCruise">'Skills Grid'!$E$9:$JG$9</definedName>
    <definedName name="WnSAssignmentMoveShip">'Skills Grid'!$E$7:$IW$7</definedName>
  </definedNames>
  <calcPr calcId="140001" concurrentCalc="0"/>
  <pivotCaches>
    <pivotCache cacheId="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9" l="1" a="1"/>
  <c r="D7" i="9"/>
  <c r="D8" i="9" a="1"/>
  <c r="D8" i="9"/>
  <c r="D9" i="9" a="1"/>
  <c r="D9" i="9"/>
  <c r="D10" i="9" a="1"/>
  <c r="D10" i="9"/>
  <c r="D11" i="9" a="1"/>
  <c r="D11" i="9"/>
  <c r="D12" i="9" a="1"/>
  <c r="D12" i="9"/>
  <c r="D13" i="9" a="1"/>
  <c r="D13" i="9"/>
  <c r="D14" i="9" a="1"/>
  <c r="D14" i="9"/>
  <c r="D15" i="9" a="1"/>
  <c r="D15" i="9"/>
  <c r="D16" i="9" a="1"/>
  <c r="D16" i="9"/>
  <c r="D17" i="9" a="1"/>
  <c r="D17" i="9"/>
  <c r="D18" i="9" a="1"/>
  <c r="D18" i="9"/>
  <c r="D19" i="9" a="1"/>
  <c r="D19" i="9"/>
  <c r="D20" i="9" a="1"/>
  <c r="D20" i="9"/>
  <c r="D21" i="9" a="1"/>
  <c r="D21" i="9"/>
  <c r="D22" i="9" a="1"/>
  <c r="D22" i="9"/>
  <c r="D23" i="9" a="1"/>
  <c r="D23" i="9"/>
  <c r="D24" i="9" a="1"/>
  <c r="D24" i="9"/>
  <c r="D25" i="9" a="1"/>
  <c r="D25" i="9"/>
  <c r="D26" i="9" a="1"/>
  <c r="D26" i="9"/>
  <c r="D27" i="9" a="1"/>
  <c r="D27" i="9"/>
  <c r="D28" i="9" a="1"/>
  <c r="D28" i="9"/>
  <c r="D29" i="9" a="1"/>
  <c r="D29" i="9"/>
  <c r="D30" i="9" a="1"/>
  <c r="D30" i="9"/>
  <c r="D31" i="9" a="1"/>
  <c r="D31" i="9"/>
  <c r="D32" i="9" a="1"/>
  <c r="D32" i="9"/>
  <c r="D33" i="9" a="1"/>
  <c r="D33" i="9"/>
  <c r="D34" i="9" a="1"/>
  <c r="D34" i="9"/>
  <c r="D35" i="9" a="1"/>
  <c r="D35" i="9"/>
  <c r="D36" i="9" a="1"/>
  <c r="D36" i="9"/>
  <c r="D37" i="9" a="1"/>
  <c r="D37" i="9"/>
  <c r="D38" i="9" a="1"/>
  <c r="D38" i="9"/>
  <c r="D39" i="9" a="1"/>
  <c r="D39" i="9"/>
  <c r="D40" i="9" a="1"/>
  <c r="D40" i="9"/>
  <c r="D41" i="9" a="1"/>
  <c r="D41" i="9"/>
  <c r="D42" i="9" a="1"/>
  <c r="D42" i="9"/>
  <c r="D43" i="9" a="1"/>
  <c r="D43" i="9"/>
  <c r="D44" i="9" a="1"/>
  <c r="D44" i="9"/>
  <c r="D45" i="9" a="1"/>
  <c r="D45" i="9"/>
  <c r="D46" i="9" a="1"/>
  <c r="D46" i="9"/>
  <c r="D47" i="9" a="1"/>
  <c r="D47" i="9"/>
  <c r="D48" i="9" a="1"/>
  <c r="D48" i="9"/>
  <c r="D49" i="9" a="1"/>
  <c r="D49" i="9"/>
  <c r="D50" i="9" a="1"/>
  <c r="D50" i="9"/>
  <c r="D51" i="9" a="1"/>
  <c r="D51" i="9"/>
  <c r="D52" i="9" a="1"/>
  <c r="D52" i="9"/>
  <c r="D53" i="9" a="1"/>
  <c r="D53" i="9"/>
  <c r="D54" i="9" a="1"/>
  <c r="D54" i="9"/>
  <c r="D55" i="9" a="1"/>
  <c r="D55" i="9"/>
  <c r="D56" i="9" a="1"/>
  <c r="D56" i="9"/>
  <c r="D57" i="9" a="1"/>
  <c r="D57" i="9"/>
  <c r="D58" i="9" a="1"/>
  <c r="D58" i="9"/>
  <c r="D59" i="9" a="1"/>
  <c r="D59" i="9"/>
  <c r="D60" i="9" a="1"/>
  <c r="D60" i="9"/>
  <c r="D61" i="9" a="1"/>
  <c r="D61" i="9"/>
  <c r="D62" i="9" a="1"/>
  <c r="D62" i="9"/>
  <c r="D63" i="9" a="1"/>
  <c r="D63" i="9"/>
  <c r="D64" i="9" a="1"/>
  <c r="D64" i="9"/>
  <c r="D65" i="9" a="1"/>
  <c r="D65" i="9"/>
  <c r="D66" i="9" a="1"/>
  <c r="D66" i="9"/>
  <c r="D67" i="9" a="1"/>
  <c r="D67" i="9"/>
  <c r="D68" i="9" a="1"/>
  <c r="D68" i="9"/>
  <c r="D6" i="9" a="1"/>
  <c r="D6" i="9"/>
  <c r="FV12" i="2"/>
  <c r="FW12" i="2"/>
  <c r="FX12" i="2"/>
  <c r="FY12" i="2"/>
  <c r="FZ12" i="2"/>
  <c r="GA12" i="2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E51" i="10"/>
  <c r="D50" i="10"/>
  <c r="E50" i="10"/>
  <c r="D49" i="10"/>
  <c r="E49" i="10"/>
  <c r="D48" i="10"/>
  <c r="E48" i="10"/>
  <c r="D47" i="10"/>
  <c r="E47" i="10"/>
  <c r="D46" i="10"/>
  <c r="E46" i="10"/>
  <c r="D45" i="10"/>
  <c r="E45" i="10"/>
  <c r="D44" i="10"/>
  <c r="E44" i="10"/>
  <c r="D43" i="10"/>
  <c r="E43" i="10"/>
  <c r="D42" i="10"/>
  <c r="E42" i="10"/>
  <c r="D41" i="10"/>
  <c r="E41" i="10"/>
  <c r="D40" i="10"/>
  <c r="E40" i="10"/>
  <c r="D39" i="10"/>
  <c r="E39" i="10"/>
  <c r="D38" i="10"/>
  <c r="E38" i="10"/>
  <c r="D37" i="10"/>
  <c r="E37" i="10"/>
  <c r="D36" i="10"/>
  <c r="E36" i="10"/>
  <c r="D35" i="10"/>
  <c r="E35" i="10"/>
  <c r="D34" i="10"/>
  <c r="E34" i="10"/>
  <c r="D33" i="10"/>
  <c r="E33" i="10"/>
  <c r="D32" i="10"/>
  <c r="E32" i="10"/>
  <c r="D31" i="10"/>
  <c r="E31" i="10"/>
  <c r="D30" i="10"/>
  <c r="E30" i="10"/>
  <c r="D29" i="10"/>
  <c r="E29" i="10"/>
  <c r="D28" i="10"/>
  <c r="E28" i="10"/>
  <c r="D27" i="10"/>
  <c r="E27" i="10"/>
  <c r="D26" i="10"/>
  <c r="E26" i="10"/>
  <c r="D25" i="10"/>
  <c r="E25" i="10"/>
  <c r="D24" i="10"/>
  <c r="E24" i="10"/>
  <c r="D23" i="10"/>
  <c r="E23" i="10"/>
  <c r="D22" i="10"/>
  <c r="E22" i="10"/>
  <c r="D21" i="10"/>
  <c r="E21" i="10"/>
  <c r="D20" i="10"/>
  <c r="E20" i="10"/>
  <c r="D19" i="10"/>
  <c r="E19" i="10"/>
  <c r="D18" i="10"/>
  <c r="E18" i="10"/>
  <c r="D17" i="10"/>
  <c r="E17" i="10"/>
  <c r="D16" i="10"/>
  <c r="E16" i="10"/>
  <c r="D15" i="10"/>
  <c r="E15" i="10"/>
  <c r="D14" i="10"/>
  <c r="E14" i="10"/>
  <c r="D13" i="10"/>
  <c r="E13" i="10"/>
  <c r="D12" i="10"/>
  <c r="E12" i="10"/>
  <c r="D11" i="10"/>
  <c r="E11" i="10"/>
  <c r="D10" i="10"/>
  <c r="D9" i="10"/>
  <c r="E9" i="10"/>
  <c r="D8" i="10"/>
  <c r="E8" i="10"/>
  <c r="D7" i="10"/>
  <c r="E7" i="10"/>
  <c r="D6" i="10"/>
  <c r="E6" i="10"/>
  <c r="D5" i="10"/>
  <c r="E5" i="10"/>
  <c r="D2" i="10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68" i="8" a="1"/>
  <c r="D68" i="8"/>
  <c r="D6" i="8" a="1"/>
  <c r="D6" i="8"/>
  <c r="E68" i="9" a="1"/>
  <c r="E68" i="9"/>
  <c r="E67" i="9" a="1"/>
  <c r="E67" i="9"/>
  <c r="E66" i="9" a="1"/>
  <c r="E66" i="9"/>
  <c r="E65" i="9" a="1"/>
  <c r="E65" i="9"/>
  <c r="E64" i="9" a="1"/>
  <c r="E64" i="9"/>
  <c r="E63" i="9" a="1"/>
  <c r="E63" i="9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R5" i="2" a="1"/>
  <c r="ER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V5" i="2" a="1"/>
  <c r="FV5" i="2"/>
  <c r="FW5" i="2" a="1"/>
  <c r="FW5" i="2"/>
  <c r="FX5" i="2" a="1"/>
  <c r="FX5" i="2"/>
  <c r="FY5" i="2" a="1"/>
  <c r="FY5" i="2"/>
  <c r="FZ5" i="2" a="1"/>
  <c r="FZ5" i="2"/>
  <c r="GA5" i="2" a="1"/>
  <c r="GA5" i="2"/>
  <c r="GB5" i="2" a="1"/>
  <c r="GB5" i="2"/>
  <c r="GC5" i="2" a="1"/>
  <c r="GC5" i="2"/>
  <c r="GD5" i="2" a="1"/>
  <c r="GD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L5" i="2" a="1"/>
  <c r="GL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GX5" i="2" a="1"/>
  <c r="GX5" i="2"/>
  <c r="E62" i="9" a="1"/>
  <c r="E62" i="9"/>
  <c r="E61" i="9" a="1"/>
  <c r="E61" i="9"/>
  <c r="E60" i="9" a="1"/>
  <c r="E60" i="9"/>
  <c r="E59" i="9" a="1"/>
  <c r="E59" i="9"/>
  <c r="E58" i="9" a="1"/>
  <c r="E58" i="9"/>
  <c r="E57" i="9" a="1"/>
  <c r="E57" i="9"/>
  <c r="E56" i="9" a="1"/>
  <c r="E56" i="9"/>
  <c r="E55" i="9" a="1"/>
  <c r="E55" i="9"/>
  <c r="E54" i="9" a="1"/>
  <c r="E54" i="9"/>
  <c r="E53" i="9" a="1"/>
  <c r="E53" i="9"/>
  <c r="E52" i="9" a="1"/>
  <c r="E52" i="9"/>
  <c r="E51" i="9" a="1"/>
  <c r="E51" i="9"/>
  <c r="E50" i="9" a="1"/>
  <c r="E50" i="9"/>
  <c r="E49" i="9" a="1"/>
  <c r="E49" i="9"/>
  <c r="E48" i="9" a="1"/>
  <c r="E48" i="9"/>
  <c r="E47" i="9" a="1"/>
  <c r="E47" i="9"/>
  <c r="E46" i="9" a="1"/>
  <c r="E46" i="9"/>
  <c r="E45" i="9" a="1"/>
  <c r="E45" i="9"/>
  <c r="E44" i="9" a="1"/>
  <c r="E44" i="9"/>
  <c r="E43" i="9" a="1"/>
  <c r="E43" i="9"/>
  <c r="E42" i="9" a="1"/>
  <c r="E42" i="9"/>
  <c r="E41" i="9" a="1"/>
  <c r="E41" i="9"/>
  <c r="E40" i="9" a="1"/>
  <c r="E40" i="9"/>
  <c r="E39" i="9" a="1"/>
  <c r="E39" i="9"/>
  <c r="E38" i="9" a="1"/>
  <c r="E38" i="9"/>
  <c r="E37" i="9" a="1"/>
  <c r="E37" i="9"/>
  <c r="E36" i="9" a="1"/>
  <c r="E36" i="9"/>
  <c r="E35" i="9" a="1"/>
  <c r="E35" i="9"/>
  <c r="E34" i="9" a="1"/>
  <c r="E34" i="9"/>
  <c r="E33" i="9" a="1"/>
  <c r="E33" i="9"/>
  <c r="E32" i="9" a="1"/>
  <c r="E32" i="9"/>
  <c r="E31" i="9" a="1"/>
  <c r="E31" i="9"/>
  <c r="E30" i="9" a="1"/>
  <c r="E30" i="9"/>
  <c r="E29" i="9" a="1"/>
  <c r="E29" i="9"/>
  <c r="E28" i="9" a="1"/>
  <c r="E28" i="9"/>
  <c r="E27" i="9" a="1"/>
  <c r="E27" i="9"/>
  <c r="E26" i="9" a="1"/>
  <c r="E26" i="9"/>
  <c r="E25" i="9" a="1"/>
  <c r="E25" i="9"/>
  <c r="E24" i="9" a="1"/>
  <c r="E24" i="9"/>
  <c r="E23" i="9" a="1"/>
  <c r="E23" i="9"/>
  <c r="E22" i="9" a="1"/>
  <c r="E22" i="9"/>
  <c r="E21" i="9" a="1"/>
  <c r="E21" i="9"/>
  <c r="E20" i="9" a="1"/>
  <c r="E20" i="9"/>
  <c r="E19" i="9" a="1"/>
  <c r="E19" i="9"/>
  <c r="E18" i="9" a="1"/>
  <c r="E18" i="9"/>
  <c r="E17" i="9" a="1"/>
  <c r="E17" i="9"/>
  <c r="E16" i="9" a="1"/>
  <c r="E16" i="9"/>
  <c r="E15" i="9" a="1"/>
  <c r="E15" i="9"/>
  <c r="E14" i="9" a="1"/>
  <c r="E14" i="9"/>
  <c r="E13" i="9" a="1"/>
  <c r="E13" i="9"/>
  <c r="E12" i="9" a="1"/>
  <c r="E12" i="9"/>
  <c r="E11" i="9" a="1"/>
  <c r="E11" i="9"/>
  <c r="E10" i="9" a="1"/>
  <c r="E10" i="9"/>
  <c r="E9" i="9" a="1"/>
  <c r="E9" i="9"/>
  <c r="E8" i="9" a="1"/>
  <c r="E8" i="9"/>
  <c r="E7" i="9" a="1"/>
  <c r="E7" i="9"/>
  <c r="E6" i="9" a="1"/>
  <c r="E6" i="9"/>
  <c r="D2" i="9"/>
  <c r="E52" i="8" a="1"/>
  <c r="E52" i="8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8" i="8" a="1"/>
  <c r="E8" i="8"/>
  <c r="E7" i="8" a="1"/>
  <c r="E7" i="8"/>
  <c r="E6" i="8" a="1"/>
  <c r="E6" i="8"/>
  <c r="D2" i="8"/>
  <c r="EN6" i="2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2" i="5"/>
  <c r="J63" i="5"/>
  <c r="J64" i="5"/>
  <c r="J65" i="5"/>
  <c r="J66" i="5"/>
  <c r="J67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5" i="5"/>
  <c r="K31" i="5" a="1"/>
  <c r="K31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5" i="5" a="1"/>
  <c r="K5" i="5"/>
  <c r="K6" i="5" a="1"/>
  <c r="K6" i="5"/>
  <c r="Q2" i="5"/>
  <c r="J2" i="5"/>
  <c r="D2" i="5"/>
  <c r="E10" i="5" a="1"/>
  <c r="E10" i="5"/>
  <c r="X2" i="5"/>
  <c r="R5" i="5"/>
  <c r="R6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9" i="5"/>
  <c r="R8" i="5"/>
  <c r="R7" i="5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B5" i="7"/>
  <c r="A5" i="7"/>
  <c r="A4" i="3"/>
  <c r="A3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B3" i="3"/>
  <c r="C3" i="3"/>
  <c r="A2" i="3"/>
  <c r="B2" i="3"/>
  <c r="C2" i="3"/>
  <c r="D2" i="3"/>
  <c r="D1" i="3"/>
  <c r="E1" i="3"/>
  <c r="F1" i="3"/>
  <c r="G1" i="3"/>
  <c r="H1" i="3"/>
  <c r="E2" i="3"/>
  <c r="F2" i="3"/>
  <c r="G2" i="3"/>
  <c r="H2" i="3"/>
  <c r="D3" i="3"/>
  <c r="E3" i="3"/>
  <c r="F3" i="3"/>
  <c r="G3" i="3"/>
  <c r="H3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D86" i="3"/>
  <c r="E86" i="3"/>
  <c r="F86" i="3"/>
  <c r="G86" i="3"/>
  <c r="H86" i="3"/>
  <c r="D87" i="3"/>
  <c r="E87" i="3"/>
  <c r="F87" i="3"/>
  <c r="G87" i="3"/>
  <c r="H87" i="3"/>
  <c r="D88" i="3"/>
  <c r="E88" i="3"/>
  <c r="F88" i="3"/>
  <c r="G88" i="3"/>
  <c r="H88" i="3"/>
  <c r="D89" i="3"/>
  <c r="E89" i="3"/>
  <c r="F89" i="3"/>
  <c r="G89" i="3"/>
  <c r="H89" i="3"/>
  <c r="D90" i="3"/>
  <c r="E90" i="3"/>
  <c r="F90" i="3"/>
  <c r="G90" i="3"/>
  <c r="H90" i="3"/>
  <c r="D91" i="3"/>
  <c r="E91" i="3"/>
  <c r="F91" i="3"/>
  <c r="G91" i="3"/>
  <c r="H91" i="3"/>
  <c r="D92" i="3"/>
  <c r="E92" i="3"/>
  <c r="F92" i="3"/>
  <c r="G92" i="3"/>
  <c r="H92" i="3"/>
  <c r="D93" i="3"/>
  <c r="E93" i="3"/>
  <c r="F93" i="3"/>
  <c r="G93" i="3"/>
  <c r="H93" i="3"/>
  <c r="D94" i="3"/>
  <c r="E94" i="3"/>
  <c r="F94" i="3"/>
  <c r="G94" i="3"/>
  <c r="H94" i="3"/>
  <c r="D95" i="3"/>
  <c r="E95" i="3"/>
  <c r="F95" i="3"/>
  <c r="G95" i="3"/>
  <c r="H95" i="3"/>
  <c r="D96" i="3"/>
  <c r="E96" i="3"/>
  <c r="F96" i="3"/>
  <c r="G96" i="3"/>
  <c r="H96" i="3"/>
  <c r="D97" i="3"/>
  <c r="E97" i="3"/>
  <c r="F97" i="3"/>
  <c r="G97" i="3"/>
  <c r="H97" i="3"/>
  <c r="D98" i="3"/>
  <c r="E98" i="3"/>
  <c r="F98" i="3"/>
  <c r="G98" i="3"/>
  <c r="H98" i="3"/>
  <c r="D99" i="3"/>
  <c r="E99" i="3"/>
  <c r="F99" i="3"/>
  <c r="G99" i="3"/>
  <c r="H99" i="3"/>
  <c r="D100" i="3"/>
  <c r="E100" i="3"/>
  <c r="F100" i="3"/>
  <c r="G100" i="3"/>
  <c r="H100" i="3"/>
  <c r="D101" i="3"/>
  <c r="E101" i="3"/>
  <c r="F101" i="3"/>
  <c r="G101" i="3"/>
  <c r="H101" i="3"/>
  <c r="D102" i="3"/>
  <c r="E102" i="3"/>
  <c r="F102" i="3"/>
  <c r="G102" i="3"/>
  <c r="H102" i="3"/>
  <c r="D103" i="3"/>
  <c r="E103" i="3"/>
  <c r="F103" i="3"/>
  <c r="G103" i="3"/>
  <c r="H103" i="3"/>
  <c r="D104" i="3"/>
  <c r="E104" i="3"/>
  <c r="F104" i="3"/>
  <c r="G104" i="3"/>
  <c r="H104" i="3"/>
  <c r="D105" i="3"/>
  <c r="E105" i="3"/>
  <c r="F105" i="3"/>
  <c r="G105" i="3"/>
  <c r="H105" i="3"/>
  <c r="D106" i="3"/>
  <c r="E106" i="3"/>
  <c r="F106" i="3"/>
  <c r="G106" i="3"/>
  <c r="H106" i="3"/>
  <c r="D107" i="3"/>
  <c r="E107" i="3"/>
  <c r="F107" i="3"/>
  <c r="G107" i="3"/>
  <c r="H107" i="3"/>
  <c r="D108" i="3"/>
  <c r="E108" i="3"/>
  <c r="F108" i="3"/>
  <c r="G108" i="3"/>
  <c r="H108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D112" i="3"/>
  <c r="E112" i="3"/>
  <c r="F112" i="3"/>
  <c r="G112" i="3"/>
  <c r="H112" i="3"/>
  <c r="D113" i="3"/>
  <c r="E113" i="3"/>
  <c r="F113" i="3"/>
  <c r="G113" i="3"/>
  <c r="H113" i="3"/>
  <c r="D114" i="3"/>
  <c r="E114" i="3"/>
  <c r="F114" i="3"/>
  <c r="G114" i="3"/>
  <c r="H114" i="3"/>
  <c r="D115" i="3"/>
  <c r="E115" i="3"/>
  <c r="F115" i="3"/>
  <c r="G115" i="3"/>
  <c r="H115" i="3"/>
  <c r="D116" i="3"/>
  <c r="E116" i="3"/>
  <c r="F116" i="3"/>
  <c r="G116" i="3"/>
  <c r="H116" i="3"/>
  <c r="D117" i="3"/>
  <c r="E117" i="3"/>
  <c r="F117" i="3"/>
  <c r="G117" i="3"/>
  <c r="H117" i="3"/>
  <c r="D118" i="3"/>
  <c r="E118" i="3"/>
  <c r="F118" i="3"/>
  <c r="G118" i="3"/>
  <c r="H118" i="3"/>
  <c r="D119" i="3"/>
  <c r="E119" i="3"/>
  <c r="F119" i="3"/>
  <c r="G119" i="3"/>
  <c r="H119" i="3"/>
  <c r="D120" i="3"/>
  <c r="E120" i="3"/>
  <c r="F120" i="3"/>
  <c r="G120" i="3"/>
  <c r="H120" i="3"/>
  <c r="D121" i="3"/>
  <c r="E121" i="3"/>
  <c r="F121" i="3"/>
  <c r="G121" i="3"/>
  <c r="H121" i="3"/>
  <c r="D122" i="3"/>
  <c r="E122" i="3"/>
  <c r="F122" i="3"/>
  <c r="G122" i="3"/>
  <c r="H122" i="3"/>
  <c r="D123" i="3"/>
  <c r="E123" i="3"/>
  <c r="F123" i="3"/>
  <c r="G123" i="3"/>
  <c r="H123" i="3"/>
  <c r="D124" i="3"/>
  <c r="E124" i="3"/>
  <c r="F124" i="3"/>
  <c r="G124" i="3"/>
  <c r="H124" i="3"/>
  <c r="D125" i="3"/>
  <c r="E125" i="3"/>
  <c r="F125" i="3"/>
  <c r="G125" i="3"/>
  <c r="H125" i="3"/>
  <c r="D126" i="3"/>
  <c r="E126" i="3"/>
  <c r="F126" i="3"/>
  <c r="G126" i="3"/>
  <c r="H126" i="3"/>
  <c r="D127" i="3"/>
  <c r="E127" i="3"/>
  <c r="F127" i="3"/>
  <c r="G127" i="3"/>
  <c r="H127" i="3"/>
  <c r="D128" i="3"/>
  <c r="E128" i="3"/>
  <c r="F128" i="3"/>
  <c r="G128" i="3"/>
  <c r="H128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3" i="3"/>
  <c r="E153" i="3"/>
  <c r="F153" i="3"/>
  <c r="G153" i="3"/>
  <c r="H153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2" i="3"/>
  <c r="E162" i="3"/>
  <c r="F162" i="3"/>
  <c r="G162" i="3"/>
  <c r="H162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6" i="3"/>
  <c r="E166" i="3"/>
  <c r="F166" i="3"/>
  <c r="G166" i="3"/>
  <c r="H166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3" i="3"/>
  <c r="E173" i="3"/>
  <c r="F173" i="3"/>
  <c r="G173" i="3"/>
  <c r="H173" i="3"/>
  <c r="D174" i="3"/>
  <c r="E174" i="3"/>
  <c r="F174" i="3"/>
  <c r="G174" i="3"/>
  <c r="H174" i="3"/>
  <c r="D175" i="3"/>
  <c r="E175" i="3"/>
  <c r="F175" i="3"/>
  <c r="G175" i="3"/>
  <c r="H175" i="3"/>
  <c r="D176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D179" i="3"/>
  <c r="E179" i="3"/>
  <c r="F179" i="3"/>
  <c r="G179" i="3"/>
  <c r="H179" i="3"/>
  <c r="D180" i="3"/>
  <c r="E180" i="3"/>
  <c r="F180" i="3"/>
  <c r="G180" i="3"/>
  <c r="H180" i="3"/>
  <c r="D181" i="3"/>
  <c r="E181" i="3"/>
  <c r="F181" i="3"/>
  <c r="G181" i="3"/>
  <c r="H181" i="3"/>
  <c r="D182" i="3"/>
  <c r="E182" i="3"/>
  <c r="F182" i="3"/>
  <c r="G182" i="3"/>
  <c r="H182" i="3"/>
  <c r="D183" i="3"/>
  <c r="E183" i="3"/>
  <c r="F183" i="3"/>
  <c r="G183" i="3"/>
  <c r="H183" i="3"/>
  <c r="D184" i="3"/>
  <c r="E184" i="3"/>
  <c r="F184" i="3"/>
  <c r="G184" i="3"/>
  <c r="H184" i="3"/>
  <c r="D185" i="3"/>
  <c r="E185" i="3"/>
  <c r="F185" i="3"/>
  <c r="G185" i="3"/>
  <c r="H185" i="3"/>
  <c r="D186" i="3"/>
  <c r="E186" i="3"/>
  <c r="F186" i="3"/>
  <c r="G186" i="3"/>
  <c r="H186" i="3"/>
  <c r="D187" i="3"/>
  <c r="E187" i="3"/>
  <c r="F187" i="3"/>
  <c r="G187" i="3"/>
  <c r="H187" i="3"/>
  <c r="D188" i="3"/>
  <c r="E188" i="3"/>
  <c r="F188" i="3"/>
  <c r="G188" i="3"/>
  <c r="H188" i="3"/>
  <c r="D189" i="3"/>
  <c r="E189" i="3"/>
  <c r="F189" i="3"/>
  <c r="G189" i="3"/>
  <c r="H189" i="3"/>
  <c r="D190" i="3"/>
  <c r="E190" i="3"/>
  <c r="F190" i="3"/>
  <c r="G190" i="3"/>
  <c r="H190" i="3"/>
  <c r="D191" i="3"/>
  <c r="E191" i="3"/>
  <c r="F191" i="3"/>
  <c r="G191" i="3"/>
  <c r="H191" i="3"/>
  <c r="D192" i="3"/>
  <c r="E192" i="3"/>
  <c r="F192" i="3"/>
  <c r="G192" i="3"/>
  <c r="H192" i="3"/>
  <c r="D193" i="3"/>
  <c r="E193" i="3"/>
  <c r="F193" i="3"/>
  <c r="G193" i="3"/>
  <c r="H193" i="3"/>
  <c r="D194" i="3"/>
  <c r="E194" i="3"/>
  <c r="F194" i="3"/>
  <c r="G194" i="3"/>
  <c r="H194" i="3"/>
  <c r="D195" i="3"/>
  <c r="E195" i="3"/>
  <c r="F195" i="3"/>
  <c r="G195" i="3"/>
  <c r="H195" i="3"/>
  <c r="D196" i="3"/>
  <c r="E196" i="3"/>
  <c r="F196" i="3"/>
  <c r="G196" i="3"/>
  <c r="H196" i="3"/>
  <c r="D197" i="3"/>
  <c r="E197" i="3"/>
  <c r="F197" i="3"/>
  <c r="G197" i="3"/>
  <c r="H197" i="3"/>
  <c r="D198" i="3"/>
  <c r="E198" i="3"/>
  <c r="F198" i="3"/>
  <c r="G198" i="3"/>
  <c r="H198" i="3"/>
  <c r="D199" i="3"/>
  <c r="E199" i="3"/>
  <c r="F199" i="3"/>
  <c r="G199" i="3"/>
  <c r="H199" i="3"/>
  <c r="D200" i="3"/>
  <c r="E200" i="3"/>
  <c r="F200" i="3"/>
  <c r="G200" i="3"/>
  <c r="H200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E4" i="3"/>
  <c r="F4" i="3"/>
  <c r="G4" i="3"/>
  <c r="H4" i="3"/>
  <c r="E6" i="5" a="1"/>
  <c r="E6" i="5"/>
  <c r="E7" i="5" a="1"/>
  <c r="E7" i="5"/>
  <c r="E9" i="5" a="1"/>
  <c r="E9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" i="5" a="1"/>
  <c r="E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FE12" i="2"/>
  <c r="FF12" i="2"/>
  <c r="FG12" i="2"/>
  <c r="FH12" i="2"/>
  <c r="FI12" i="2"/>
  <c r="FJ12" i="2"/>
  <c r="FK12" i="2"/>
  <c r="FL12" i="2"/>
  <c r="FS12" i="2"/>
  <c r="FT12" i="2"/>
  <c r="FU12" i="2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B71" i="3"/>
  <c r="B72" i="3"/>
  <c r="B73" i="3"/>
  <c r="B74" i="3"/>
  <c r="B75" i="3"/>
  <c r="B76" i="3"/>
  <c r="B77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<sst xmlns="http://schemas.openxmlformats.org/spreadsheetml/2006/main" count="2427" uniqueCount="536">
  <si>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</si>
  <si>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</si>
  <si>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</si>
  <si>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</si>
  <si>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</si>
  <si>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</si>
  <si>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</si>
  <si>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</si>
  <si>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</si>
  <si>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</si>
  <si>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</si>
  <si>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</si>
  <si>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</si>
  <si>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</si>
  <si>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</si>
  <si>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</si>
  <si>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</si>
  <si>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</si>
  <si>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</si>
  <si>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</si>
  <si>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</si>
  <si>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</si>
  <si>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</si>
  <si>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</si>
  <si>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</si>
  <si>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</si>
  <si>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</si>
  <si>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</si>
  <si>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</si>
  <si>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</si>
  <si>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</si>
  <si>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</si>
  <si>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</si>
  <si>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</si>
  <si>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</si>
  <si>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</si>
  <si>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</si>
  <si>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</si>
  <si>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</si>
  <si>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</si>
  <si>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</si>
  <si>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</si>
  <si>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</si>
  <si>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</si>
  <si>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</si>
  <si>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</si>
  <si>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</si>
  <si>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</si>
  <si>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</si>
  <si>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</si>
  <si>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</si>
  <si>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</si>
  <si>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</si>
  <si>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</si>
  <si>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</si>
  <si>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</si>
  <si>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</si>
  <si>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</si>
  <si>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</si>
  <si>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</si>
  <si>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</si>
  <si>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</si>
  <si>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</si>
  <si>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</si>
  <si>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</si>
  <si>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</si>
  <si>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</si>
  <si>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</si>
  <si>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</si>
  <si>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</si>
  <si>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</si>
  <si>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</si>
  <si>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</si>
  <si>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</si>
  <si>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</si>
  <si>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</si>
  <si>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</si>
  <si>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</si>
  <si>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</si>
  <si>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</si>
  <si>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</si>
  <si>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</si>
  <si>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</si>
  <si>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</si>
  <si>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</si>
  <si>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</si>
  <si>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</si>
  <si>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</si>
  <si>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</si>
  <si>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</si>
  <si>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</si>
  <si>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</si>
  <si>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</si>
  <si>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</si>
  <si>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</si>
  <si>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</si>
  <si>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</si>
  <si>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</si>
  <si>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</si>
  <si>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</si>
  <si>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</si>
  <si>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</si>
  <si>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</si>
  <si>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</si>
  <si>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</si>
  <si>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</si>
  <si>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</si>
  <si>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</si>
  <si>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</si>
  <si>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</si>
  <si>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</si>
  <si>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</si>
  <si>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</si>
  <si>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</si>
  <si>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</si>
  <si>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</si>
  <si>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</si>
  <si>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</si>
  <si>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</si>
  <si>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</si>
  <si>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</si>
  <si>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</si>
  <si>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</si>
  <si>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</si>
  <si>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</si>
  <si>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</si>
  <si>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</si>
  <si>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</si>
  <si>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</si>
  <si>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</si>
  <si>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</si>
  <si>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</si>
  <si>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</si>
  <si>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</si>
  <si>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</si>
  <si>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</si>
  <si>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</si>
  <si>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</si>
  <si>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</si>
  <si>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</si>
  <si>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</si>
  <si>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</si>
  <si>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</si>
  <si>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</si>
  <si>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</si>
  <si>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</si>
  <si>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</si>
  <si>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</si>
  <si>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</si>
  <si>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</si>
  <si>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</si>
  <si>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</si>
  <si>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</si>
  <si>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</si>
  <si>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</si>
  <si>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</si>
  <si>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</si>
  <si>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</si>
  <si>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</si>
  <si>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</si>
  <si>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</si>
  <si>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</si>
  <si>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</si>
  <si>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</si>
  <si>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</si>
  <si>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</si>
  <si>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</si>
  <si>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</si>
  <si>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</si>
  <si>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</si>
  <si>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</si>
  <si>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</si>
  <si>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</si>
  <si>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</si>
  <si>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</si>
  <si>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</si>
  <si>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</si>
  <si>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</si>
  <si>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</si>
  <si>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</si>
  <si>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</si>
  <si>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</si>
  <si>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</si>
  <si>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</si>
  <si>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</si>
  <si>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</si>
  <si>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</si>
  <si>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</si>
  <si>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</si>
  <si>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</si>
  <si>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</si>
  <si>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</si>
  <si>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</si>
  <si>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</si>
  <si>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</si>
  <si>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</si>
  <si>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</si>
  <si>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</si>
  <si>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</si>
  <si>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</si>
  <si>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</si>
  <si>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</si>
  <si>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</si>
  <si>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</si>
  <si>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</si>
  <si>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</si>
  <si>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</si>
  <si>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</si>
  <si>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</si>
  <si>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</si>
  <si>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</si>
  <si>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</si>
  <si>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</si>
  <si>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</si>
  <si>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</si>
  <si>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</si>
  <si>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</si>
  <si>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</si>
  <si>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</si>
  <si>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</si>
  <si>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</si>
  <si>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Direct the movement of the gangway</t>
  </si>
  <si>
    <t>Manage berthing locks</t>
  </si>
  <si>
    <t>All Tasks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</si>
  <si>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</si>
  <si>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</si>
  <si>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</si>
  <si>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</si>
  <si>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</si>
  <si>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</si>
  <si>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</si>
  <si>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</si>
  <si>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</si>
  <si>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</si>
  <si>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</si>
  <si>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</si>
  <si>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</si>
  <si>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</si>
  <si>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</si>
  <si>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</si>
  <si>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</si>
  <si>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</si>
  <si>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</si>
  <si>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</si>
  <si>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</si>
  <si>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</si>
  <si>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</si>
  <si>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</si>
  <si>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</si>
  <si>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</si>
  <si>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</si>
  <si>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</si>
  <si>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</si>
  <si>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</si>
  <si>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</si>
  <si>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</si>
  <si>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</si>
  <si>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</si>
  <si>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</si>
  <si>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</si>
  <si>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</si>
  <si>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</si>
  <si>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</si>
  <si>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</si>
  <si>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</si>
  <si>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</si>
  <si>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</si>
  <si>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</si>
  <si>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</si>
  <si>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</si>
  <si>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</si>
  <si>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</si>
  <si>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</si>
  <si>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</si>
  <si>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</si>
  <si>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</si>
  <si>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</si>
  <si>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</si>
  <si>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</si>
  <si>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</si>
  <si>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</si>
  <si>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</si>
  <si>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</si>
  <si>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B</t>
  </si>
  <si>
    <t>WL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</si>
  <si>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</si>
  <si>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</si>
  <si>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</si>
  <si>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</si>
  <si>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</si>
  <si>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</si>
  <si>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</si>
  <si>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</si>
  <si>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</si>
  <si>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</si>
  <si>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</si>
  <si>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</si>
  <si>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</si>
  <si>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</si>
  <si>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</si>
  <si>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</si>
  <si>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</si>
  <si>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Skills</t>
  </si>
  <si>
    <t>(blank)</t>
  </si>
  <si>
    <t>Grand Total</t>
  </si>
  <si>
    <t>Total</t>
  </si>
  <si>
    <t>Command</t>
  </si>
  <si>
    <t>Acknowledge an order</t>
  </si>
  <si>
    <t>Raise an issue</t>
  </si>
  <si>
    <t>Basic safe line handling (pin rail)</t>
  </si>
  <si>
    <t>Belay a line to a standard pin</t>
  </si>
  <si>
    <t>Cast off a line</t>
  </si>
  <si>
    <t>Climb the mizzen shrouds to a height of two metres</t>
  </si>
  <si>
    <t>Coil and stow a line on a standard pin</t>
  </si>
  <si>
    <t>Confirm that fridges and freezers are operating correctly</t>
  </si>
  <si>
    <t>Describe a ship or other obstical on the water</t>
  </si>
  <si>
    <t>Describe current situation to another crew member</t>
  </si>
  <si>
    <t>Ease a line under a standard pin</t>
  </si>
  <si>
    <t>Handle an upper topsail downhaul while brining in a sail</t>
  </si>
  <si>
    <t>Haul on a line under a standard pin</t>
  </si>
  <si>
    <t>Identify and use entry and exit points for all compartments</t>
  </si>
  <si>
    <t>Identify areas of each compartment that are high risk for fire</t>
  </si>
  <si>
    <t>Identify signs of a fire</t>
  </si>
  <si>
    <t>Identify signs of water ingress</t>
  </si>
  <si>
    <t>Identify square sail gear</t>
  </si>
  <si>
    <t>Identify the OOW</t>
  </si>
  <si>
    <t>Maintain vigillance for on hour</t>
  </si>
  <si>
    <t>Point to a person in the water until relieved</t>
  </si>
  <si>
    <t>Record observations in writing</t>
  </si>
  <si>
    <t>Sweat a line under a standard pin</t>
  </si>
  <si>
    <t>Throw the MOB gear to a person in the water</t>
  </si>
  <si>
    <t>Use a two-way radio</t>
  </si>
  <si>
    <t>Use directions in points or degrees</t>
  </si>
  <si>
    <t>Advanced Safe Line Handling (pin rail)</t>
  </si>
  <si>
    <t>Apply a stopper</t>
  </si>
  <si>
    <t>Belay to a spider band</t>
  </si>
  <si>
    <t>Ease line on a spider band</t>
  </si>
  <si>
    <t>Handle a staysail sheet while setting/taking in the sail</t>
  </si>
  <si>
    <t>Haul on line on a spider band</t>
  </si>
  <si>
    <t>Identify lower braces (topsails and course)</t>
  </si>
  <si>
    <t>Identify square sail halyards</t>
  </si>
  <si>
    <t>Identify square sail sheets (lower topsail, topgallant, royal)</t>
  </si>
  <si>
    <t>Identify Staysail Lines</t>
  </si>
  <si>
    <t>Identify Topgallant and Royal Braces</t>
  </si>
  <si>
    <t>Marry a line</t>
  </si>
  <si>
    <t>Spiderband safe line handling</t>
  </si>
  <si>
    <t>Sweat a line on a spider band</t>
  </si>
  <si>
    <t>Belay a line to twin bollards</t>
  </si>
  <si>
    <t>Handle a line on twin bollards (ease, haul, etc)</t>
  </si>
  <si>
    <t>Identify Course Tacks and Sheets</t>
  </si>
  <si>
    <t>Work the fore course tack on the capstan</t>
  </si>
  <si>
    <t>Give an order</t>
  </si>
  <si>
    <t>Overhaul a lazy sheet on a staysail</t>
  </si>
  <si>
    <t>Rig a handy billy to advantage</t>
  </si>
  <si>
    <t>Walk a line down the deck</t>
  </si>
  <si>
    <t>(All)</t>
  </si>
  <si>
    <t>Skills by Rank</t>
  </si>
  <si>
    <t>Count of Tasks</t>
  </si>
  <si>
    <t>Fore AWL</t>
  </si>
  <si>
    <t>F11</t>
  </si>
  <si>
    <t>F12</t>
  </si>
  <si>
    <t>F18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</si>
  <si>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</si>
  <si>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</si>
  <si>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</si>
  <si>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</si>
  <si>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</si>
  <si>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</si>
  <si>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</si>
  <si>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</si>
  <si>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</si>
  <si>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</si>
  <si>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</si>
  <si>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</si>
  <si>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</si>
  <si>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</si>
  <si>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</si>
  <si>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</si>
  <si>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</si>
  <si>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</si>
  <si>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</si>
  <si>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</si>
  <si>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</si>
  <si>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</si>
  <si>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Prepare the seaboat</t>
  </si>
  <si>
    <t>Drive the seaboat to a MoB</t>
  </si>
  <si>
    <t>Be lowered in the boat</t>
  </si>
  <si>
    <t>Seaboat Crew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</si>
  <si>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</si>
  <si>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</si>
  <si>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</si>
  <si>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</si>
  <si>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</si>
  <si>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</si>
  <si>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</si>
  <si>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</si>
  <si>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</si>
  <si>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</si>
  <si>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</si>
  <si>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</si>
  <si>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</si>
  <si>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</si>
  <si>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</si>
  <si>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</si>
  <si>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</si>
  <si>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</si>
  <si>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</si>
  <si>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</si>
  <si>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</si>
  <si>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</si>
  <si>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</si>
  <si>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</si>
  <si>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</si>
  <si>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</si>
  <si>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</si>
  <si>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</si>
  <si>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</si>
  <si>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</si>
  <si>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</si>
  <si>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</si>
  <si>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</si>
  <si>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</si>
  <si>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</si>
  <si>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</si>
  <si>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</si>
  <si>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</si>
  <si>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</si>
  <si>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</si>
  <si>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</si>
  <si>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</si>
  <si>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</si>
  <si>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</si>
  <si>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</si>
  <si>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</si>
  <si>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</si>
  <si>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</si>
  <si>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</si>
  <si>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</si>
  <si>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</si>
  <si>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</si>
  <si>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</si>
  <si>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</si>
  <si>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</si>
  <si>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</si>
  <si>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</si>
  <si>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</si>
  <si>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</si>
  <si>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</si>
  <si>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</si>
  <si>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</si>
  <si>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</si>
  <si>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</si>
  <si>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</si>
  <si>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</si>
  <si>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</si>
  <si>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</si>
  <si>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</si>
  <si>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</si>
  <si>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</si>
  <si>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</si>
  <si>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</si>
  <si>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</si>
  <si>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</si>
  <si>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</si>
  <si>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</si>
  <si>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</si>
  <si>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</si>
  <si>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</si>
  <si>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</si>
  <si>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</si>
  <si>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</si>
  <si>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</si>
  <si>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</si>
  <si>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</si>
  <si>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</si>
  <si>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</si>
  <si>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</si>
  <si>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</si>
  <si>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</si>
  <si>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</si>
  <si>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</si>
  <si>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</si>
  <si>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</si>
  <si>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F21,F22</t>
  </si>
  <si>
    <t>Position Number</t>
  </si>
  <si>
    <t>Call every 10 degrees when ship is turning</t>
  </si>
  <si>
    <t>Harbour Cruise</t>
  </si>
  <si>
    <t>Seaboat Coxain &amp; Crew</t>
  </si>
  <si>
    <t>mM4</t>
  </si>
  <si>
    <t>mF1</t>
  </si>
  <si>
    <t>mM3,mF1</t>
  </si>
  <si>
    <t>mM6</t>
  </si>
  <si>
    <t>mM3</t>
  </si>
  <si>
    <t>mF6,mF7</t>
  </si>
  <si>
    <t>mM7</t>
  </si>
  <si>
    <t>mM1</t>
  </si>
  <si>
    <t>mM20</t>
  </si>
  <si>
    <t>mF2</t>
  </si>
  <si>
    <t>mF6</t>
  </si>
  <si>
    <t>mF7</t>
  </si>
  <si>
    <t>hM1</t>
  </si>
  <si>
    <t>hM8</t>
  </si>
  <si>
    <t>hF18</t>
  </si>
  <si>
    <t>hM11</t>
  </si>
  <si>
    <t>hF1</t>
  </si>
  <si>
    <t>hM4</t>
  </si>
  <si>
    <t>hF9</t>
  </si>
  <si>
    <t>hM10</t>
  </si>
  <si>
    <t>hM3</t>
  </si>
  <si>
    <t>hM9</t>
  </si>
  <si>
    <t>hF8</t>
  </si>
  <si>
    <t>hM20</t>
  </si>
  <si>
    <t>hF2</t>
  </si>
  <si>
    <t>hM21</t>
  </si>
  <si>
    <t>hF20</t>
  </si>
  <si>
    <t>hF21</t>
  </si>
  <si>
    <t>hM6</t>
  </si>
  <si>
    <t>hM7</t>
  </si>
  <si>
    <t>hF6</t>
  </si>
  <si>
    <t>hF7</t>
  </si>
  <si>
    <t>hF22</t>
  </si>
  <si>
    <t>F09,M10</t>
  </si>
  <si>
    <t>hM9,hF8</t>
  </si>
  <si>
    <t>sM9,sF8</t>
  </si>
  <si>
    <t>hM9,hM6,hF6,hM7,hF7</t>
  </si>
  <si>
    <t>hF21,hF22</t>
  </si>
  <si>
    <t>hF9,hM10</t>
  </si>
  <si>
    <t>Call Evolution</t>
  </si>
  <si>
    <t>hM3,hF1</t>
  </si>
  <si>
    <t>sM3,sF1</t>
  </si>
  <si>
    <r>
      <t xml:space="preserve">Area: </t>
    </r>
    <r>
      <rPr>
        <b/>
        <sz val="10"/>
        <rFont val="Verdana"/>
      </rPr>
      <t>Engineering</t>
    </r>
  </si>
  <si>
    <r>
      <t xml:space="preserve">Area: </t>
    </r>
    <r>
      <rPr>
        <b/>
        <sz val="10"/>
        <rFont val="Verdana"/>
      </rPr>
      <t>Deck</t>
    </r>
  </si>
  <si>
    <r>
      <t xml:space="preserve">Area: </t>
    </r>
    <r>
      <rPr>
        <b/>
        <sz val="10"/>
        <rFont val="Verdana"/>
      </rPr>
      <t>Officers</t>
    </r>
  </si>
  <si>
    <r>
      <t>Area:</t>
    </r>
    <r>
      <rPr>
        <b/>
        <sz val="10"/>
        <rFont val="Verdana"/>
      </rPr>
      <t xml:space="preserve"> Hospitality</t>
    </r>
  </si>
  <si>
    <t>All Deck</t>
  </si>
  <si>
    <r>
      <t xml:space="preserve">Area: </t>
    </r>
    <r>
      <rPr>
        <b/>
        <sz val="10"/>
        <rFont val="Verdana"/>
      </rPr>
      <t>Hospitality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</si>
</sst>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0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</cellStyles>
  <dxfs count="31">
    <dxf>
      <font>
        <color theme="0" tint="-0.249977111117893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Green" refreshedDate="42182.546506134262" createdVersion="4" refreshedVersion="4" minRefreshableVersion="3" recordCount="76">
  <cacheSource type="worksheet">
    <worksheetSource ref="A13:D86" sheet="Skills Grid"/>
  </cacheSource>
  <cacheFields count="4">
    <cacheField name="Category" numFmtId="0">
      <sharedItems containsBlank="1" count="15">
        <s v="Basics"/>
        <s v="Climbing"/>
        <s v="Command"/>
        <s v="Emergency"/>
        <s v="Fire"/>
        <s v="Fitness"/>
        <s v="Gangway"/>
        <s v="Helming"/>
        <s v="Knots"/>
        <s v="Line Handling"/>
        <s v="Line ID"/>
        <s v="Lookout"/>
        <s v="Ship Keeping"/>
        <s v="Special: Sails"/>
        <m/>
      </sharedItems>
    </cacheField>
    <cacheField name="Skill" numFmtId="0">
      <sharedItems containsBlank="1" count="72">
        <s v="Access the ship's keys"/>
        <s v="Describe current situation to another crew member"/>
        <s v="Fit and wear a life jacket"/>
        <s v="Maintain vigillance for on hour"/>
        <s v="Point to a person in the water until relieved"/>
        <s v="Record observations in writing"/>
        <s v="Throw the MOB gear to a person in the water"/>
        <s v="Use a two-way radio"/>
        <s v="Use directions in points or degrees"/>
        <s v="Climb the mizzen shrouds to a height of two metres"/>
        <s v="Acknowledge an order"/>
        <s v="Give an order"/>
        <s v="Identify the OOW"/>
        <s v="Raise an issue"/>
        <s v="Identify and use entry and exit points for all compartments"/>
        <s v="Don a fire suit"/>
        <s v="Identify and check a fire extinguisher"/>
        <s v="Know the location of hydrants and hoses"/>
        <s v="Use a fire hose and hydrant"/>
        <s v="Able to climb a pilot ladder"/>
        <s v="Connect the gangway to the gallows tackle (shipboard)"/>
        <s v="Connect the gangway to the gallows tackle (shoreside)"/>
        <s v="Invert the gangway wheels"/>
        <s v="Physically move the ship's wheel as required"/>
        <s v="Tie a Bowline"/>
        <s v="Advanced Safe Line Handling (pin rail)"/>
        <s v="Apply a stopper"/>
        <s v="Basic safe line handling (pin rail)"/>
        <s v="Belay a line to a standard pin"/>
        <s v="Belay a line to carrack bits"/>
        <s v="Belay a line to twin bollards"/>
        <s v="Belay to a spider band"/>
        <s v="Cast off a line"/>
        <s v="Coil and stow a line on a standard pin"/>
        <s v="Connect an eye to a bollard"/>
        <s v="Dip the eye"/>
        <s v="Ease a line under a standard pin"/>
        <s v="Ease line on a spider band"/>
        <s v="Flake a line on the deck"/>
        <s v="Handle a line on twin bollards (ease, haul, etc)"/>
        <s v="Haul on a line under a standard pin"/>
        <s v="Haul on line on a spider band"/>
        <s v="Lift and handle a berthing line"/>
        <s v="Marry a line"/>
        <s v="Spiderband safe line handling"/>
        <s v="Store a heaving line"/>
        <s v="Sweat a line on a spider band"/>
        <s v="Sweat a line under a standard pin"/>
        <s v="Walk a line down the deck"/>
        <s v="Identify Course Tacks and Sheets"/>
        <s v="Identify lower braces (topsails and course)"/>
        <s v="Identify square sail gear"/>
        <s v="Identify square sail halyards"/>
        <s v="Identify square sail sheets (lower topsail, topgallant, royal)"/>
        <s v="Identify Staysail Lines"/>
        <s v="Identify Topgallant and Royal Braces"/>
        <s v="Describe a ship or other obstical on the water"/>
        <s v="Identify day shapes and their meaning"/>
        <s v="Identify light configurations and their meaning"/>
        <s v="Identify sound signals and their meaning"/>
        <s v="Identify stand on and give way vessels"/>
        <s v="Confirm that fridges and freezers are operating correctly"/>
        <s v="Identify areas of each compartment that are high risk for fire"/>
        <s v="Identify signs of a fire"/>
        <s v="Identify signs of water ingress"/>
        <s v="Start the general service pump for fire or deck washing"/>
        <s v="Handle a staysail sheet while setting/taking in the sail"/>
        <s v="Handle an upper topsail downhaul while brining in a sail"/>
        <s v="Overhaul a lazy sheet on a staysail"/>
        <s v="Work the fore course tack on the capstan"/>
        <s v="Rig a handy billy to advantage"/>
        <m/>
      </sharedItems>
    </cacheField>
    <cacheField name="Level" numFmtId="0">
      <sharedItems containsString="0" containsBlank="1" containsNumber="1" containsInteger="1" minValue="0" maxValue="4" count="6">
        <n v="2"/>
        <n v="1"/>
        <n v="0"/>
        <n v="4"/>
        <n v="3"/>
        <m/>
      </sharedItems>
    </cacheField>
    <cacheField name="Tasks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"/>
  </r>
  <r>
    <x v="0"/>
    <x v="1"/>
    <x v="1"/>
    <n v="5"/>
  </r>
  <r>
    <x v="0"/>
    <x v="2"/>
    <x v="2"/>
    <n v="1"/>
  </r>
  <r>
    <x v="0"/>
    <x v="3"/>
    <x v="1"/>
    <n v="4"/>
  </r>
  <r>
    <x v="0"/>
    <x v="4"/>
    <x v="1"/>
    <n v="1"/>
  </r>
  <r>
    <x v="0"/>
    <x v="5"/>
    <x v="1"/>
    <n v="0"/>
  </r>
  <r>
    <x v="0"/>
    <x v="6"/>
    <x v="1"/>
    <n v="1"/>
  </r>
  <r>
    <x v="0"/>
    <x v="7"/>
    <x v="1"/>
    <n v="5"/>
  </r>
  <r>
    <x v="0"/>
    <x v="8"/>
    <x v="1"/>
    <n v="5"/>
  </r>
  <r>
    <x v="1"/>
    <x v="9"/>
    <x v="1"/>
    <n v="1"/>
  </r>
  <r>
    <x v="2"/>
    <x v="10"/>
    <x v="2"/>
    <n v="111"/>
  </r>
  <r>
    <x v="2"/>
    <x v="11"/>
    <x v="3"/>
    <n v="16"/>
  </r>
  <r>
    <x v="2"/>
    <x v="12"/>
    <x v="1"/>
    <n v="8"/>
  </r>
  <r>
    <x v="2"/>
    <x v="13"/>
    <x v="2"/>
    <n v="113"/>
  </r>
  <r>
    <x v="3"/>
    <x v="14"/>
    <x v="1"/>
    <n v="2"/>
  </r>
  <r>
    <x v="4"/>
    <x v="15"/>
    <x v="0"/>
    <n v="0"/>
  </r>
  <r>
    <x v="4"/>
    <x v="16"/>
    <x v="0"/>
    <n v="0"/>
  </r>
  <r>
    <x v="4"/>
    <x v="17"/>
    <x v="0"/>
    <n v="0"/>
  </r>
  <r>
    <x v="4"/>
    <x v="18"/>
    <x v="0"/>
    <n v="0"/>
  </r>
  <r>
    <x v="5"/>
    <x v="19"/>
    <x v="1"/>
    <n v="0"/>
  </r>
  <r>
    <x v="6"/>
    <x v="20"/>
    <x v="1"/>
    <n v="0"/>
  </r>
  <r>
    <x v="6"/>
    <x v="21"/>
    <x v="1"/>
    <n v="0"/>
  </r>
  <r>
    <x v="6"/>
    <x v="22"/>
    <x v="1"/>
    <n v="0"/>
  </r>
  <r>
    <x v="7"/>
    <x v="23"/>
    <x v="1"/>
    <n v="1"/>
  </r>
  <r>
    <x v="8"/>
    <x v="24"/>
    <x v="1"/>
    <n v="0"/>
  </r>
  <r>
    <x v="9"/>
    <x v="25"/>
    <x v="0"/>
    <n v="30"/>
  </r>
  <r>
    <x v="9"/>
    <x v="26"/>
    <x v="0"/>
    <n v="1"/>
  </r>
  <r>
    <x v="9"/>
    <x v="27"/>
    <x v="1"/>
    <n v="35"/>
  </r>
  <r>
    <x v="9"/>
    <x v="28"/>
    <x v="1"/>
    <n v="59"/>
  </r>
  <r>
    <x v="9"/>
    <x v="29"/>
    <x v="4"/>
    <n v="0"/>
  </r>
  <r>
    <x v="9"/>
    <x v="30"/>
    <x v="4"/>
    <n v="3"/>
  </r>
  <r>
    <x v="9"/>
    <x v="31"/>
    <x v="0"/>
    <n v="8"/>
  </r>
  <r>
    <x v="9"/>
    <x v="32"/>
    <x v="1"/>
    <n v="18"/>
  </r>
  <r>
    <x v="9"/>
    <x v="33"/>
    <x v="1"/>
    <n v="56"/>
  </r>
  <r>
    <x v="9"/>
    <x v="34"/>
    <x v="1"/>
    <n v="0"/>
  </r>
  <r>
    <x v="9"/>
    <x v="35"/>
    <x v="1"/>
    <n v="0"/>
  </r>
  <r>
    <x v="9"/>
    <x v="36"/>
    <x v="1"/>
    <n v="26"/>
  </r>
  <r>
    <x v="9"/>
    <x v="37"/>
    <x v="0"/>
    <n v="4"/>
  </r>
  <r>
    <x v="9"/>
    <x v="38"/>
    <x v="1"/>
    <n v="0"/>
  </r>
  <r>
    <x v="9"/>
    <x v="39"/>
    <x v="4"/>
    <n v="3"/>
  </r>
  <r>
    <x v="9"/>
    <x v="40"/>
    <x v="1"/>
    <n v="29"/>
  </r>
  <r>
    <x v="9"/>
    <x v="41"/>
    <x v="0"/>
    <n v="6"/>
  </r>
  <r>
    <x v="9"/>
    <x v="42"/>
    <x v="5"/>
    <n v="0"/>
  </r>
  <r>
    <x v="9"/>
    <x v="43"/>
    <x v="0"/>
    <n v="3"/>
  </r>
  <r>
    <x v="9"/>
    <x v="44"/>
    <x v="0"/>
    <n v="8"/>
  </r>
  <r>
    <x v="9"/>
    <x v="45"/>
    <x v="1"/>
    <n v="0"/>
  </r>
  <r>
    <x v="9"/>
    <x v="46"/>
    <x v="0"/>
    <n v="6"/>
  </r>
  <r>
    <x v="9"/>
    <x v="47"/>
    <x v="1"/>
    <n v="27"/>
  </r>
  <r>
    <x v="9"/>
    <x v="48"/>
    <x v="5"/>
    <n v="1"/>
  </r>
  <r>
    <x v="10"/>
    <x v="49"/>
    <x v="4"/>
    <n v="8"/>
  </r>
  <r>
    <x v="10"/>
    <x v="50"/>
    <x v="0"/>
    <n v="7"/>
  </r>
  <r>
    <x v="10"/>
    <x v="51"/>
    <x v="1"/>
    <n v="22"/>
  </r>
  <r>
    <x v="10"/>
    <x v="52"/>
    <x v="0"/>
    <n v="5"/>
  </r>
  <r>
    <x v="10"/>
    <x v="53"/>
    <x v="0"/>
    <n v="13"/>
  </r>
  <r>
    <x v="10"/>
    <x v="54"/>
    <x v="0"/>
    <n v="36"/>
  </r>
  <r>
    <x v="10"/>
    <x v="55"/>
    <x v="0"/>
    <n v="7"/>
  </r>
  <r>
    <x v="11"/>
    <x v="56"/>
    <x v="1"/>
    <n v="3"/>
  </r>
  <r>
    <x v="11"/>
    <x v="57"/>
    <x v="5"/>
    <n v="1"/>
  </r>
  <r>
    <x v="11"/>
    <x v="58"/>
    <x v="5"/>
    <n v="1"/>
  </r>
  <r>
    <x v="11"/>
    <x v="59"/>
    <x v="5"/>
    <n v="1"/>
  </r>
  <r>
    <x v="11"/>
    <x v="60"/>
    <x v="5"/>
    <n v="1"/>
  </r>
  <r>
    <x v="12"/>
    <x v="61"/>
    <x v="1"/>
    <n v="1"/>
  </r>
  <r>
    <x v="12"/>
    <x v="62"/>
    <x v="1"/>
    <n v="1"/>
  </r>
  <r>
    <x v="12"/>
    <x v="63"/>
    <x v="1"/>
    <n v="1"/>
  </r>
  <r>
    <x v="12"/>
    <x v="64"/>
    <x v="1"/>
    <n v="1"/>
  </r>
  <r>
    <x v="12"/>
    <x v="65"/>
    <x v="5"/>
    <n v="0"/>
  </r>
  <r>
    <x v="13"/>
    <x v="66"/>
    <x v="0"/>
    <n v="7"/>
  </r>
  <r>
    <x v="13"/>
    <x v="67"/>
    <x v="1"/>
    <n v="1"/>
  </r>
  <r>
    <x v="13"/>
    <x v="68"/>
    <x v="5"/>
    <n v="5"/>
  </r>
  <r>
    <x v="13"/>
    <x v="69"/>
    <x v="4"/>
    <n v="3"/>
  </r>
  <r>
    <x v="14"/>
    <x v="70"/>
    <x v="5"/>
    <n v="0"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rowHeaderCaption="Skills by Rank">
  <location ref="A6:B86" firstHeaderRow="2" firstDataRow="2" firstDataCol="1" rowPageCount="1" colPageCount="1"/>
  <pivotFields count="4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3">
        <item x="19"/>
        <item x="0"/>
        <item x="10"/>
        <item x="25"/>
        <item x="26"/>
        <item x="27"/>
        <item x="28"/>
        <item x="29"/>
        <item x="30"/>
        <item x="31"/>
        <item x="32"/>
        <item x="9"/>
        <item x="33"/>
        <item x="61"/>
        <item x="34"/>
        <item x="20"/>
        <item x="21"/>
        <item x="56"/>
        <item x="1"/>
        <item x="35"/>
        <item x="15"/>
        <item x="36"/>
        <item x="37"/>
        <item x="2"/>
        <item x="38"/>
        <item x="11"/>
        <item x="39"/>
        <item x="66"/>
        <item x="67"/>
        <item x="40"/>
        <item x="41"/>
        <item x="16"/>
        <item x="14"/>
        <item x="62"/>
        <item x="49"/>
        <item x="57"/>
        <item x="58"/>
        <item x="50"/>
        <item x="63"/>
        <item x="64"/>
        <item x="59"/>
        <item x="51"/>
        <item x="52"/>
        <item x="53"/>
        <item x="60"/>
        <item x="54"/>
        <item x="12"/>
        <item x="55"/>
        <item x="22"/>
        <item x="17"/>
        <item x="42"/>
        <item x="3"/>
        <item x="43"/>
        <item x="68"/>
        <item x="23"/>
        <item x="4"/>
        <item x="13"/>
        <item x="5"/>
        <item x="70"/>
        <item x="44"/>
        <item x="65"/>
        <item x="45"/>
        <item x="46"/>
        <item x="47"/>
        <item x="6"/>
        <item x="24"/>
        <item x="18"/>
        <item x="7"/>
        <item x="8"/>
        <item x="48"/>
        <item x="69"/>
        <item x="71"/>
        <item t="default"/>
      </items>
    </pivotField>
    <pivotField axis="axisRow" showAll="0">
      <items count="7">
        <item x="2"/>
        <item x="1"/>
        <item x="0"/>
        <item x="4"/>
        <item x="3"/>
        <item x="5"/>
        <item t="default"/>
      </items>
    </pivotField>
    <pivotField dataField="1" showAll="0" defaultSubtotal="0"/>
  </pivotFields>
  <rowFields count="2">
    <field x="2"/>
    <field x="1"/>
  </rowFields>
  <rowItems count="79">
    <i>
      <x/>
    </i>
    <i r="1">
      <x v="2"/>
    </i>
    <i r="1">
      <x v="23"/>
    </i>
    <i r="1">
      <x v="56"/>
    </i>
    <i>
      <x v="1"/>
    </i>
    <i r="1">
      <x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4"/>
    </i>
    <i r="1">
      <x v="28"/>
    </i>
    <i r="1">
      <x v="29"/>
    </i>
    <i r="1">
      <x v="32"/>
    </i>
    <i r="1">
      <x v="33"/>
    </i>
    <i r="1">
      <x v="38"/>
    </i>
    <i r="1">
      <x v="39"/>
    </i>
    <i r="1">
      <x v="41"/>
    </i>
    <i r="1">
      <x v="46"/>
    </i>
    <i r="1">
      <x v="48"/>
    </i>
    <i r="1">
      <x v="51"/>
    </i>
    <i r="1">
      <x v="54"/>
    </i>
    <i r="1">
      <x v="55"/>
    </i>
    <i r="1">
      <x v="57"/>
    </i>
    <i r="1">
      <x v="61"/>
    </i>
    <i r="1">
      <x v="63"/>
    </i>
    <i r="1">
      <x v="64"/>
    </i>
    <i r="1">
      <x v="65"/>
    </i>
    <i r="1">
      <x v="67"/>
    </i>
    <i r="1">
      <x v="68"/>
    </i>
    <i>
      <x v="2"/>
    </i>
    <i r="1">
      <x v="1"/>
    </i>
    <i r="1">
      <x v="3"/>
    </i>
    <i r="1">
      <x v="4"/>
    </i>
    <i r="1">
      <x v="9"/>
    </i>
    <i r="1">
      <x v="20"/>
    </i>
    <i r="1">
      <x v="22"/>
    </i>
    <i r="1">
      <x v="27"/>
    </i>
    <i r="1">
      <x v="30"/>
    </i>
    <i r="1">
      <x v="31"/>
    </i>
    <i r="1">
      <x v="37"/>
    </i>
    <i r="1">
      <x v="42"/>
    </i>
    <i r="1">
      <x v="43"/>
    </i>
    <i r="1">
      <x v="45"/>
    </i>
    <i r="1">
      <x v="47"/>
    </i>
    <i r="1">
      <x v="49"/>
    </i>
    <i r="1">
      <x v="52"/>
    </i>
    <i r="1">
      <x v="59"/>
    </i>
    <i r="1">
      <x v="62"/>
    </i>
    <i r="1">
      <x v="66"/>
    </i>
    <i>
      <x v="3"/>
    </i>
    <i r="1">
      <x v="7"/>
    </i>
    <i r="1">
      <x v="8"/>
    </i>
    <i r="1">
      <x v="26"/>
    </i>
    <i r="1">
      <x v="34"/>
    </i>
    <i r="1">
      <x v="70"/>
    </i>
    <i>
      <x v="4"/>
    </i>
    <i r="1">
      <x v="25"/>
    </i>
    <i>
      <x v="5"/>
    </i>
    <i r="1">
      <x v="35"/>
    </i>
    <i r="1">
      <x v="36"/>
    </i>
    <i r="1">
      <x v="40"/>
    </i>
    <i r="1">
      <x v="44"/>
    </i>
    <i r="1">
      <x v="50"/>
    </i>
    <i r="1">
      <x v="53"/>
    </i>
    <i r="1">
      <x v="58"/>
    </i>
    <i r="1">
      <x v="60"/>
    </i>
    <i r="1">
      <x v="69"/>
    </i>
    <i r="1">
      <x v="71"/>
    </i>
    <i t="grand">
      <x/>
    </i>
  </rowItems>
  <colItems count="1">
    <i/>
  </colItems>
  <pageFields count="1">
    <pageField fld="0" hier="-1"/>
  </pageFields>
  <dataFields count="1">
    <dataField name="Count of Tasks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G132"/>
  <sheetViews>
    <sheetView tabSelected="1" zoomScale="75" zoomScaleNormal="75" zoomScalePageLayoutView="75" workbookViewId="0">
      <pane xSplit="4" ySplit="3" topLeftCell="EG4" activePane="bottomRight" state="frozenSplit"/>
      <selection pane="topRight" activeCell="E1" sqref="E1"/>
      <selection pane="bottomLeft" activeCell="A4" sqref="A4"/>
      <selection pane="bottomRight" activeCell="GJ11" sqref="GJ11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3" width="3.140625" style="7" customWidth="1"/>
    <col min="184" max="184" width="3.140625" style="16" customWidth="1"/>
    <col min="185" max="187" width="3.140625" style="7" customWidth="1"/>
    <col min="188" max="188" width="3.140625" style="16"/>
    <col min="189" max="190" width="3.140625" style="7"/>
    <col min="191" max="191" width="3.5703125" style="7" bestFit="1" customWidth="1"/>
    <col min="192" max="194" width="3.140625" style="7"/>
    <col min="195" max="195" width="3.140625" style="16"/>
    <col min="196" max="201" width="3.140625" style="7"/>
    <col min="202" max="202" width="3.140625" style="16"/>
    <col min="203" max="205" width="3.140625" style="7"/>
    <col min="206" max="206" width="3.140625" style="16"/>
    <col min="207" max="208" width="3.140625" style="7"/>
    <col min="209" max="209" width="3.140625" style="16"/>
  </cols>
  <sheetData>
    <row r="1" spans="1:267" ht="18">
      <c r="C1" t="s">
        <v>224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225</v>
      </c>
      <c r="GF1" s="13" t="s">
        <v>258</v>
      </c>
      <c r="HA1" s="13" t="s">
        <v>459</v>
      </c>
      <c r="HK1" s="13" t="s">
        <v>477</v>
      </c>
      <c r="HP1" s="13" t="s">
        <v>436</v>
      </c>
    </row>
    <row r="2" spans="1:267" s="4" customFormat="1" ht="60" customHeight="1">
      <c r="C2" s="30" t="s">
        <v>273</v>
      </c>
      <c r="D2" s="30"/>
      <c r="E2" s="114" t="s">
        <v>67</v>
      </c>
      <c r="F2" s="115"/>
      <c r="G2" s="115"/>
      <c r="H2" s="115"/>
      <c r="I2" s="115"/>
      <c r="J2" s="115"/>
      <c r="K2" s="116"/>
      <c r="L2" s="114" t="s">
        <v>187</v>
      </c>
      <c r="M2" s="115"/>
      <c r="N2" s="115"/>
      <c r="O2" s="116"/>
      <c r="P2" s="114" t="s">
        <v>188</v>
      </c>
      <c r="Q2" s="115"/>
      <c r="R2" s="115"/>
      <c r="S2" s="115"/>
      <c r="T2" s="115"/>
      <c r="U2" s="116"/>
      <c r="V2" s="114" t="s">
        <v>189</v>
      </c>
      <c r="W2" s="115"/>
      <c r="X2" s="115"/>
      <c r="Y2" s="115"/>
      <c r="Z2" s="115"/>
      <c r="AA2" s="115"/>
      <c r="AB2" s="116"/>
      <c r="AC2" s="114" t="s">
        <v>190</v>
      </c>
      <c r="AD2" s="115"/>
      <c r="AE2" s="115"/>
      <c r="AF2" s="115"/>
      <c r="AG2" s="115"/>
      <c r="AH2" s="116"/>
      <c r="AI2" s="114" t="s">
        <v>67</v>
      </c>
      <c r="AJ2" s="115"/>
      <c r="AK2" s="115"/>
      <c r="AL2" s="115"/>
      <c r="AM2" s="115"/>
      <c r="AN2" s="115"/>
      <c r="AO2" s="116"/>
      <c r="AP2" s="114" t="s">
        <v>187</v>
      </c>
      <c r="AQ2" s="115"/>
      <c r="AR2" s="115"/>
      <c r="AS2" s="116"/>
      <c r="AT2" s="114" t="s">
        <v>188</v>
      </c>
      <c r="AU2" s="115"/>
      <c r="AV2" s="115"/>
      <c r="AW2" s="115"/>
      <c r="AX2" s="115"/>
      <c r="AY2" s="116"/>
      <c r="AZ2" s="114" t="s">
        <v>189</v>
      </c>
      <c r="BA2" s="115"/>
      <c r="BB2" s="115"/>
      <c r="BC2" s="115"/>
      <c r="BD2" s="115"/>
      <c r="BE2" s="115"/>
      <c r="BF2" s="116"/>
      <c r="BG2" s="114" t="s">
        <v>190</v>
      </c>
      <c r="BH2" s="115"/>
      <c r="BI2" s="115"/>
      <c r="BJ2" s="115"/>
      <c r="BK2" s="116"/>
      <c r="BL2" s="114" t="s">
        <v>191</v>
      </c>
      <c r="BM2" s="115"/>
      <c r="BN2" s="115"/>
      <c r="BO2" s="115"/>
      <c r="BP2" s="115"/>
      <c r="BQ2" s="115"/>
      <c r="BR2" s="115"/>
      <c r="BS2" s="116"/>
      <c r="BT2" s="117" t="s">
        <v>192</v>
      </c>
      <c r="BU2" s="117"/>
      <c r="BV2" s="117"/>
      <c r="BW2" s="117"/>
      <c r="BX2" s="117"/>
      <c r="BY2" s="114" t="s">
        <v>149</v>
      </c>
      <c r="BZ2" s="115"/>
      <c r="CA2" s="115"/>
      <c r="CB2" s="115"/>
      <c r="CC2" s="115"/>
      <c r="CD2" s="116"/>
      <c r="CE2" s="117" t="s">
        <v>193</v>
      </c>
      <c r="CF2" s="117"/>
      <c r="CG2" s="117"/>
      <c r="CH2" s="117"/>
      <c r="CI2" s="117"/>
      <c r="CJ2" s="114" t="s">
        <v>149</v>
      </c>
      <c r="CK2" s="115"/>
      <c r="CL2" s="116"/>
      <c r="CM2" s="114" t="s">
        <v>193</v>
      </c>
      <c r="CN2" s="119"/>
      <c r="CO2" s="119"/>
      <c r="CP2" s="114" t="s">
        <v>137</v>
      </c>
      <c r="CQ2" s="115"/>
      <c r="CR2" s="115"/>
      <c r="CS2" s="115"/>
      <c r="CT2" s="116"/>
      <c r="CU2" s="114" t="s">
        <v>149</v>
      </c>
      <c r="CV2" s="115"/>
      <c r="CW2" s="115"/>
      <c r="CX2" s="115"/>
      <c r="CY2" s="115"/>
      <c r="CZ2" s="116"/>
      <c r="DA2" s="114" t="s">
        <v>147</v>
      </c>
      <c r="DB2" s="115"/>
      <c r="DC2" s="115"/>
      <c r="DD2" s="115"/>
      <c r="DE2" s="116"/>
      <c r="DF2" s="114" t="s">
        <v>194</v>
      </c>
      <c r="DG2" s="115"/>
      <c r="DH2" s="115"/>
      <c r="DI2" s="115"/>
      <c r="DJ2" s="115"/>
      <c r="DK2" s="116"/>
      <c r="DL2" s="114" t="s">
        <v>195</v>
      </c>
      <c r="DM2" s="115"/>
      <c r="DN2" s="115"/>
      <c r="DO2" s="115"/>
      <c r="DP2" s="115"/>
      <c r="DQ2" s="116"/>
      <c r="DR2" s="114" t="s">
        <v>196</v>
      </c>
      <c r="DS2" s="115"/>
      <c r="DT2" s="115"/>
      <c r="DU2" s="115"/>
      <c r="DV2" s="115"/>
      <c r="DW2" s="116"/>
      <c r="DX2" s="114" t="s">
        <v>197</v>
      </c>
      <c r="DY2" s="115"/>
      <c r="DZ2" s="115"/>
      <c r="EA2" s="115"/>
      <c r="EB2" s="115"/>
      <c r="EC2" s="116"/>
      <c r="ED2" s="114" t="s">
        <v>198</v>
      </c>
      <c r="EE2" s="115"/>
      <c r="EF2" s="115"/>
      <c r="EG2" s="115"/>
      <c r="EH2" s="115"/>
      <c r="EI2" s="115"/>
      <c r="EJ2" s="114" t="s">
        <v>148</v>
      </c>
      <c r="EK2" s="115"/>
      <c r="EL2" s="115"/>
      <c r="EM2" s="116"/>
      <c r="EN2" s="115" t="s">
        <v>43</v>
      </c>
      <c r="EO2" s="117"/>
      <c r="EP2" s="117"/>
      <c r="EQ2" s="117"/>
      <c r="ER2" s="117"/>
      <c r="ES2" s="117"/>
      <c r="ET2" s="117"/>
      <c r="EU2" s="117"/>
      <c r="EV2" s="114" t="s">
        <v>55</v>
      </c>
      <c r="EW2" s="115"/>
      <c r="EX2" s="115"/>
      <c r="EY2" s="115"/>
      <c r="EZ2" s="114" t="s">
        <v>24</v>
      </c>
      <c r="FA2" s="115"/>
      <c r="FB2" s="116"/>
      <c r="FC2" s="114" t="s">
        <v>5</v>
      </c>
      <c r="FD2" s="115"/>
      <c r="FE2" s="115"/>
      <c r="FF2" s="115"/>
      <c r="FG2" s="116"/>
      <c r="FH2" s="121" t="s">
        <v>211</v>
      </c>
      <c r="FI2" s="118"/>
      <c r="FJ2" s="118"/>
      <c r="FK2" s="118"/>
      <c r="FL2" s="118"/>
      <c r="FM2" s="118" t="s">
        <v>487</v>
      </c>
      <c r="FN2" s="118"/>
      <c r="FO2" s="118"/>
      <c r="FP2" s="118" t="s">
        <v>387</v>
      </c>
      <c r="FQ2" s="118"/>
      <c r="FR2" s="118"/>
      <c r="FS2" s="120" t="s">
        <v>274</v>
      </c>
      <c r="FT2" s="120"/>
      <c r="FU2" s="120"/>
      <c r="FV2" s="120"/>
      <c r="FW2" s="120"/>
      <c r="FX2" s="120"/>
      <c r="FY2" s="120"/>
      <c r="FZ2" s="120"/>
      <c r="GA2" s="49"/>
      <c r="GB2" s="120" t="s">
        <v>276</v>
      </c>
      <c r="GC2" s="120"/>
      <c r="GD2" s="120"/>
      <c r="GE2" s="120"/>
      <c r="GF2" s="120" t="s">
        <v>252</v>
      </c>
      <c r="GG2" s="120"/>
      <c r="GH2" s="120"/>
      <c r="GI2" s="120"/>
      <c r="GJ2" s="120"/>
      <c r="GK2" s="120"/>
      <c r="GL2" s="120"/>
      <c r="GM2" s="120" t="s">
        <v>259</v>
      </c>
      <c r="GN2" s="120"/>
      <c r="GO2" s="120"/>
      <c r="GP2" s="120"/>
      <c r="GQ2" s="120"/>
      <c r="GR2" s="120"/>
      <c r="GS2" s="120"/>
      <c r="GT2" s="120" t="s">
        <v>267</v>
      </c>
      <c r="GU2" s="120"/>
      <c r="GV2" s="120"/>
      <c r="GW2" s="120"/>
      <c r="GX2" s="120" t="s">
        <v>272</v>
      </c>
      <c r="GY2" s="120"/>
      <c r="GZ2" s="120"/>
      <c r="HA2" s="121" t="s">
        <v>458</v>
      </c>
      <c r="HB2" s="120"/>
      <c r="HC2" s="120"/>
      <c r="HD2" s="120"/>
      <c r="HE2" s="118" t="s">
        <v>383</v>
      </c>
      <c r="HF2" s="118"/>
      <c r="HG2" s="118"/>
      <c r="HH2" s="118" t="s">
        <v>380</v>
      </c>
      <c r="HI2" s="118"/>
      <c r="HJ2" s="118"/>
      <c r="HK2" s="118" t="s">
        <v>478</v>
      </c>
      <c r="HL2" s="118"/>
      <c r="HM2" s="118"/>
    </row>
    <row r="3" spans="1:267" s="2" customFormat="1" ht="188" customHeight="1">
      <c r="C3" s="48" t="s">
        <v>251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296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384</v>
      </c>
      <c r="FN3" s="9" t="s">
        <v>385</v>
      </c>
      <c r="FO3" s="9" t="s">
        <v>386</v>
      </c>
      <c r="FP3" s="9" t="s">
        <v>386</v>
      </c>
      <c r="FQ3" s="9"/>
      <c r="FR3" s="9"/>
      <c r="FS3" s="14" t="s">
        <v>275</v>
      </c>
      <c r="FT3" s="9" t="s">
        <v>222</v>
      </c>
      <c r="FU3" s="9" t="s">
        <v>279</v>
      </c>
      <c r="FV3" s="9" t="s">
        <v>527</v>
      </c>
      <c r="FW3" s="9" t="s">
        <v>226</v>
      </c>
      <c r="FX3" s="9" t="s">
        <v>280</v>
      </c>
      <c r="FY3" s="9" t="s">
        <v>280</v>
      </c>
      <c r="FZ3" s="9" t="s">
        <v>281</v>
      </c>
      <c r="GA3" s="9" t="s">
        <v>281</v>
      </c>
      <c r="GB3" s="14" t="s">
        <v>221</v>
      </c>
      <c r="GC3" s="9" t="s">
        <v>277</v>
      </c>
      <c r="GD3" s="9" t="s">
        <v>299</v>
      </c>
      <c r="GE3" s="9" t="s">
        <v>278</v>
      </c>
      <c r="GF3" s="14" t="s">
        <v>253</v>
      </c>
      <c r="GG3" s="9" t="s">
        <v>249</v>
      </c>
      <c r="GH3" s="9" t="s">
        <v>254</v>
      </c>
      <c r="GI3" s="9" t="s">
        <v>254</v>
      </c>
      <c r="GJ3" s="9" t="s">
        <v>255</v>
      </c>
      <c r="GK3" s="9" t="s">
        <v>256</v>
      </c>
      <c r="GL3" s="9" t="s">
        <v>257</v>
      </c>
      <c r="GM3" s="14" t="s">
        <v>260</v>
      </c>
      <c r="GN3" s="9" t="s">
        <v>261</v>
      </c>
      <c r="GO3" s="9" t="s">
        <v>262</v>
      </c>
      <c r="GP3" s="9" t="s">
        <v>263</v>
      </c>
      <c r="GQ3" s="9" t="s">
        <v>264</v>
      </c>
      <c r="GR3" s="9" t="s">
        <v>265</v>
      </c>
      <c r="GS3" s="9" t="s">
        <v>266</v>
      </c>
      <c r="GT3" s="14" t="s">
        <v>268</v>
      </c>
      <c r="GU3" s="9" t="s">
        <v>269</v>
      </c>
      <c r="GV3" s="9" t="s">
        <v>270</v>
      </c>
      <c r="GW3" s="9" t="s">
        <v>271</v>
      </c>
      <c r="GX3" s="14" t="s">
        <v>269</v>
      </c>
      <c r="GY3" s="9"/>
      <c r="GZ3" s="9"/>
      <c r="HA3" s="14"/>
      <c r="HK3" s="2" t="s">
        <v>479</v>
      </c>
      <c r="HL3" s="2" t="s">
        <v>480</v>
      </c>
      <c r="HP3" s="2" t="s">
        <v>481</v>
      </c>
      <c r="HQ3" s="2" t="s">
        <v>482</v>
      </c>
    </row>
    <row r="4" spans="1:267" s="2" customFormat="1" ht="27" customHeight="1">
      <c r="C4" s="48" t="s">
        <v>484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1</v>
      </c>
      <c r="FW4" s="9">
        <v>1</v>
      </c>
      <c r="FX4" s="9">
        <v>1</v>
      </c>
      <c r="FY4" s="9">
        <v>2</v>
      </c>
      <c r="FZ4" s="9">
        <v>1</v>
      </c>
      <c r="GA4" s="9">
        <v>2</v>
      </c>
      <c r="GB4" s="9">
        <v>1</v>
      </c>
      <c r="GC4" s="9">
        <v>1</v>
      </c>
      <c r="GD4" s="9">
        <v>1</v>
      </c>
      <c r="GE4" s="9">
        <v>1</v>
      </c>
      <c r="GF4" s="9">
        <v>1</v>
      </c>
      <c r="GG4" s="9">
        <v>1</v>
      </c>
      <c r="GH4" s="9">
        <v>1</v>
      </c>
      <c r="GI4" s="9">
        <v>2</v>
      </c>
      <c r="GJ4" s="9">
        <v>1</v>
      </c>
      <c r="GK4" s="9">
        <v>1</v>
      </c>
      <c r="GL4" s="9">
        <v>1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9">
        <v>1</v>
      </c>
      <c r="HA4" s="14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</row>
    <row r="5" spans="1:267" s="2" customFormat="1" ht="24" customHeight="1">
      <c r="B5" s="3"/>
      <c r="C5" s="2" t="s">
        <v>389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4</v>
      </c>
      <c r="FW5" s="9">
        <f t="array" ref="FW5">MAX(IF(FW14:FW74="Y",$C14:$C74))</f>
        <v>2</v>
      </c>
      <c r="FX5" s="9">
        <f t="array" ref="FX5">MAX(IF(FX14:FX74="Y",$C14:$C74))</f>
        <v>3</v>
      </c>
      <c r="FY5" s="9">
        <f t="array" ref="FY5">MAX(IF(FY14:FY74="Y",$C14:$C74))</f>
        <v>0</v>
      </c>
      <c r="FZ5" s="9">
        <f t="array" ref="FZ5">MAX(IF(FZ14:FZ74="Y",$C14:$C74))</f>
        <v>0</v>
      </c>
      <c r="GA5" s="9">
        <f t="array" ref="GA5">MAX(IF(GA14:GA74="Y",$C14:$C74))</f>
        <v>0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0</v>
      </c>
      <c r="GG5" s="9">
        <f t="array" ref="GG5">MAX(IF(GG14:GG74="Y",$C14:$C74))</f>
        <v>4</v>
      </c>
      <c r="GH5" s="9">
        <f t="array" ref="GH5">MAX(IF(GH14:GH74="Y",$C14:$C74))</f>
        <v>0</v>
      </c>
      <c r="GI5" s="9">
        <f t="array" ref="GI5">MAX(IF(GI14:GI74="Y",$C14:$C74))</f>
        <v>0</v>
      </c>
      <c r="GJ5" s="9">
        <f t="array" ref="GJ5">MAX(IF(GJ14:GJ74="Y",$C14:$C74))</f>
        <v>0</v>
      </c>
      <c r="GK5" s="9">
        <f t="array" ref="GK5">MAX(IF(GK14:GK74="Y",$C14:$C74))</f>
        <v>1</v>
      </c>
      <c r="GL5" s="9">
        <f t="array" ref="GL5">MAX(IF(GL14:GL74="Y",$C14:$C74))</f>
        <v>0</v>
      </c>
      <c r="GM5" s="9">
        <f t="array" ref="GM5">MAX(IF(GM14:GM74="Y",$C14:$C74))</f>
        <v>0</v>
      </c>
      <c r="GN5" s="9">
        <f t="array" ref="GN5">MAX(IF(GN14:GN74="Y",$C14:$C74))</f>
        <v>0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>
        <f t="array" ref="GX5">MAX(IF(GX14:GX74="Y",$C14:$C74))</f>
        <v>0</v>
      </c>
      <c r="GY5" s="9"/>
      <c r="GZ5" s="9"/>
      <c r="HA5" s="14"/>
    </row>
    <row r="6" spans="1:267" s="2" customFormat="1" ht="27">
      <c r="B6" s="31"/>
      <c r="C6" s="38" t="s">
        <v>297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 t="s">
        <v>210</v>
      </c>
      <c r="GG6" s="9" t="s">
        <v>210</v>
      </c>
      <c r="GH6" s="9" t="s">
        <v>210</v>
      </c>
      <c r="GI6" s="9" t="s">
        <v>210</v>
      </c>
      <c r="GJ6" s="9" t="s">
        <v>210</v>
      </c>
      <c r="GK6" s="9" t="s">
        <v>210</v>
      </c>
      <c r="GL6" s="9"/>
      <c r="GM6" s="9"/>
      <c r="GN6" s="9"/>
      <c r="GO6" s="9"/>
      <c r="GP6" s="9"/>
      <c r="GQ6" s="9"/>
      <c r="GR6" s="9"/>
      <c r="GS6" s="9"/>
      <c r="GT6" s="14"/>
      <c r="GU6" s="9"/>
      <c r="GV6" s="9"/>
      <c r="GW6" s="9"/>
      <c r="GX6" s="14"/>
      <c r="GY6" s="9"/>
      <c r="GZ6" s="9"/>
      <c r="HA6" s="14" t="s">
        <v>210</v>
      </c>
    </row>
    <row r="7" spans="1:267" s="2" customFormat="1" ht="58">
      <c r="B7" s="3"/>
      <c r="C7" s="38" t="s">
        <v>298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488</v>
      </c>
      <c r="EO7" s="9" t="s">
        <v>488</v>
      </c>
      <c r="EP7" s="9"/>
      <c r="EQ7" s="9"/>
      <c r="ER7" s="9"/>
      <c r="ES7" s="9" t="s">
        <v>488</v>
      </c>
      <c r="ET7" s="9" t="s">
        <v>488</v>
      </c>
      <c r="EU7" s="9" t="s">
        <v>488</v>
      </c>
      <c r="EV7" s="14"/>
      <c r="EW7" s="14"/>
      <c r="EX7" s="14"/>
      <c r="EY7" s="14"/>
      <c r="EZ7" s="14"/>
      <c r="FA7" s="9"/>
      <c r="FB7" s="10"/>
      <c r="FC7" s="9"/>
      <c r="FD7" s="9"/>
      <c r="FE7" s="9"/>
      <c r="FF7" s="9"/>
      <c r="FG7" s="9"/>
      <c r="FH7" s="9" t="s">
        <v>489</v>
      </c>
      <c r="FI7" s="9" t="s">
        <v>489</v>
      </c>
      <c r="FJ7" s="9" t="s">
        <v>489</v>
      </c>
      <c r="FK7" s="9" t="s">
        <v>489</v>
      </c>
      <c r="FL7" s="9" t="s">
        <v>489</v>
      </c>
      <c r="FM7" s="9"/>
      <c r="FN7" s="9"/>
      <c r="FO7" s="9"/>
      <c r="FP7" s="9"/>
      <c r="FQ7" s="9"/>
      <c r="FR7" s="9"/>
      <c r="FS7" s="9"/>
      <c r="FT7" s="9"/>
      <c r="FU7" s="9"/>
      <c r="FV7" s="9" t="s">
        <v>490</v>
      </c>
      <c r="FW7" s="9"/>
      <c r="FX7" s="9"/>
      <c r="FY7" s="9"/>
      <c r="FZ7" s="9"/>
      <c r="GA7" s="9"/>
      <c r="GB7" s="9"/>
      <c r="GC7" s="9"/>
      <c r="GD7" s="9"/>
      <c r="GE7" s="9"/>
      <c r="GF7" s="9" t="s">
        <v>491</v>
      </c>
      <c r="GG7" s="9" t="s">
        <v>492</v>
      </c>
      <c r="GH7" s="9" t="s">
        <v>493</v>
      </c>
      <c r="GI7" s="9"/>
      <c r="GJ7" s="9" t="s">
        <v>494</v>
      </c>
      <c r="GK7" s="9"/>
      <c r="GL7" s="9"/>
      <c r="GM7" s="9"/>
      <c r="GN7" s="9"/>
      <c r="GO7" s="9"/>
      <c r="GP7" s="9"/>
      <c r="GQ7" s="9"/>
      <c r="GR7" s="9"/>
      <c r="GS7" s="9"/>
      <c r="GT7" s="14"/>
      <c r="GU7" s="9"/>
      <c r="GV7" s="9"/>
      <c r="GW7" s="9"/>
      <c r="GX7" s="14"/>
      <c r="GY7" s="9"/>
      <c r="GZ7" s="9"/>
      <c r="HA7" s="14" t="s">
        <v>495</v>
      </c>
      <c r="HE7" s="2" t="s">
        <v>496</v>
      </c>
      <c r="HH7" s="2" t="s">
        <v>497</v>
      </c>
      <c r="HK7" s="2" t="s">
        <v>495</v>
      </c>
    </row>
    <row r="8" spans="1:267" s="31" customFormat="1" ht="14">
      <c r="B8" s="3"/>
      <c r="C8" s="38" t="s">
        <v>295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6" t="s">
        <v>210</v>
      </c>
      <c r="EX8" s="46" t="s">
        <v>210</v>
      </c>
      <c r="EY8" s="46" t="s">
        <v>210</v>
      </c>
      <c r="EZ8" s="14"/>
      <c r="FA8" s="46"/>
      <c r="FB8" s="10"/>
      <c r="FC8" s="9" t="s">
        <v>210</v>
      </c>
      <c r="FD8" s="9" t="s">
        <v>210</v>
      </c>
      <c r="FE8" s="9" t="s">
        <v>210</v>
      </c>
      <c r="FF8" s="46" t="s">
        <v>210</v>
      </c>
      <c r="FG8" s="46" t="s">
        <v>210</v>
      </c>
      <c r="FH8" s="46" t="s">
        <v>210</v>
      </c>
      <c r="FI8" s="46" t="s">
        <v>210</v>
      </c>
      <c r="FJ8" s="46" t="s">
        <v>210</v>
      </c>
      <c r="FK8" s="46" t="s">
        <v>210</v>
      </c>
      <c r="FL8" s="46" t="s">
        <v>210</v>
      </c>
      <c r="FM8" s="46"/>
      <c r="FN8" s="46"/>
      <c r="FO8" s="46"/>
      <c r="FP8" s="46"/>
      <c r="FQ8" s="46"/>
      <c r="FR8" s="46"/>
      <c r="FS8" s="46" t="s">
        <v>210</v>
      </c>
      <c r="FT8" s="46" t="s">
        <v>210</v>
      </c>
      <c r="FU8" s="46" t="s">
        <v>210</v>
      </c>
      <c r="FV8" s="46"/>
      <c r="FW8" s="46" t="s">
        <v>210</v>
      </c>
      <c r="FX8" s="46" t="s">
        <v>210</v>
      </c>
      <c r="FY8" s="46" t="s">
        <v>210</v>
      </c>
      <c r="FZ8" s="46" t="s">
        <v>210</v>
      </c>
      <c r="GA8" s="46" t="s">
        <v>210</v>
      </c>
      <c r="GB8" s="46" t="s">
        <v>210</v>
      </c>
      <c r="GC8" s="46" t="s">
        <v>210</v>
      </c>
      <c r="GD8" s="46" t="s">
        <v>210</v>
      </c>
      <c r="GE8" s="46" t="s">
        <v>210</v>
      </c>
      <c r="GF8" s="46" t="s">
        <v>210</v>
      </c>
      <c r="GG8" s="46" t="s">
        <v>210</v>
      </c>
      <c r="GH8" s="46" t="s">
        <v>210</v>
      </c>
      <c r="GI8" s="46" t="s">
        <v>210</v>
      </c>
      <c r="GJ8" s="46" t="s">
        <v>210</v>
      </c>
      <c r="GK8" s="46" t="s">
        <v>210</v>
      </c>
      <c r="GL8" s="46"/>
      <c r="GM8" s="46" t="s">
        <v>210</v>
      </c>
      <c r="GN8" s="46" t="s">
        <v>210</v>
      </c>
      <c r="GO8" s="46" t="s">
        <v>210</v>
      </c>
      <c r="GP8" s="46" t="s">
        <v>210</v>
      </c>
      <c r="GQ8" s="46" t="s">
        <v>210</v>
      </c>
      <c r="GR8" s="46" t="s">
        <v>210</v>
      </c>
      <c r="GS8" s="46" t="s">
        <v>210</v>
      </c>
      <c r="GT8" s="14" t="s">
        <v>210</v>
      </c>
      <c r="GU8" s="46" t="s">
        <v>210</v>
      </c>
      <c r="GV8" s="46" t="s">
        <v>210</v>
      </c>
      <c r="GW8" s="46" t="s">
        <v>210</v>
      </c>
      <c r="GX8" s="47" t="s">
        <v>210</v>
      </c>
      <c r="GY8" s="9"/>
      <c r="GZ8" s="9"/>
      <c r="HA8" s="14" t="s">
        <v>210</v>
      </c>
      <c r="HB8" s="2"/>
      <c r="HC8" s="2"/>
      <c r="HD8" s="2"/>
      <c r="HE8" s="2" t="s">
        <v>210</v>
      </c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</row>
    <row r="9" spans="1:267" s="31" customFormat="1" ht="63" customHeight="1">
      <c r="B9" s="3"/>
      <c r="C9" s="38" t="s">
        <v>285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7" t="s">
        <v>501</v>
      </c>
      <c r="EO9" s="37" t="s">
        <v>501</v>
      </c>
      <c r="EP9" s="9"/>
      <c r="EQ9" s="9"/>
      <c r="ER9" s="9"/>
      <c r="ES9" s="37" t="s">
        <v>501</v>
      </c>
      <c r="ET9" s="37" t="s">
        <v>501</v>
      </c>
      <c r="EU9" s="37" t="s">
        <v>501</v>
      </c>
      <c r="EV9" s="14" t="s">
        <v>502</v>
      </c>
      <c r="EW9" s="14" t="s">
        <v>502</v>
      </c>
      <c r="EX9" s="14" t="s">
        <v>502</v>
      </c>
      <c r="EY9" s="14" t="s">
        <v>502</v>
      </c>
      <c r="EZ9" s="14"/>
      <c r="FA9" s="9"/>
      <c r="FB9" s="10"/>
      <c r="FC9" s="9" t="s">
        <v>503</v>
      </c>
      <c r="FD9" s="9" t="s">
        <v>503</v>
      </c>
      <c r="FE9" s="9" t="s">
        <v>503</v>
      </c>
      <c r="FF9" s="9" t="s">
        <v>503</v>
      </c>
      <c r="FG9" s="9" t="s">
        <v>503</v>
      </c>
      <c r="FH9" s="9" t="s">
        <v>504</v>
      </c>
      <c r="FI9" s="9" t="s">
        <v>504</v>
      </c>
      <c r="FJ9" s="9" t="s">
        <v>504</v>
      </c>
      <c r="FK9" s="9" t="s">
        <v>504</v>
      </c>
      <c r="FL9" s="9" t="s">
        <v>504</v>
      </c>
      <c r="FM9" s="9"/>
      <c r="FN9" s="9"/>
      <c r="FO9" s="9"/>
      <c r="FP9" s="9"/>
      <c r="FQ9" s="9"/>
      <c r="FR9" s="9"/>
      <c r="FS9" s="9" t="s">
        <v>505</v>
      </c>
      <c r="FT9" s="9" t="s">
        <v>505</v>
      </c>
      <c r="FU9" s="9" t="s">
        <v>526</v>
      </c>
      <c r="FV9" s="9" t="s">
        <v>528</v>
      </c>
      <c r="FW9" s="9" t="s">
        <v>522</v>
      </c>
      <c r="FX9" s="9" t="s">
        <v>524</v>
      </c>
      <c r="FY9" s="9" t="s">
        <v>510</v>
      </c>
      <c r="FZ9" s="9" t="s">
        <v>507</v>
      </c>
      <c r="GA9" s="9" t="s">
        <v>506</v>
      </c>
      <c r="GB9" s="9" t="s">
        <v>534</v>
      </c>
      <c r="GC9" s="9" t="s">
        <v>282</v>
      </c>
      <c r="GD9" s="9"/>
      <c r="GE9" s="9" t="s">
        <v>282</v>
      </c>
      <c r="GF9" s="9" t="s">
        <v>516</v>
      </c>
      <c r="GG9" s="9" t="s">
        <v>505</v>
      </c>
      <c r="GH9" s="9" t="s">
        <v>518</v>
      </c>
      <c r="GI9" s="9" t="s">
        <v>519</v>
      </c>
      <c r="GJ9" s="9" t="s">
        <v>517</v>
      </c>
      <c r="GK9" s="9"/>
      <c r="GL9" s="9"/>
      <c r="GM9" s="9" t="s">
        <v>282</v>
      </c>
      <c r="GN9" s="9" t="s">
        <v>282</v>
      </c>
      <c r="GO9" s="9" t="s">
        <v>282</v>
      </c>
      <c r="GP9" s="9" t="s">
        <v>282</v>
      </c>
      <c r="GQ9" s="9" t="s">
        <v>282</v>
      </c>
      <c r="GR9" s="9" t="s">
        <v>282</v>
      </c>
      <c r="GS9" s="9" t="s">
        <v>282</v>
      </c>
      <c r="GT9" s="14" t="s">
        <v>283</v>
      </c>
      <c r="GU9" s="46" t="s">
        <v>284</v>
      </c>
      <c r="GV9" s="46" t="s">
        <v>282</v>
      </c>
      <c r="GW9" s="46" t="s">
        <v>283</v>
      </c>
      <c r="GX9" s="47" t="s">
        <v>284</v>
      </c>
      <c r="GY9" s="9"/>
      <c r="GZ9" s="9"/>
      <c r="HA9" s="14" t="s">
        <v>500</v>
      </c>
      <c r="HB9" s="2"/>
      <c r="HC9" s="2"/>
      <c r="HD9" s="2"/>
      <c r="HE9" s="2" t="s">
        <v>511</v>
      </c>
      <c r="HF9" s="2"/>
      <c r="HG9" s="2"/>
      <c r="HH9" s="2" t="s">
        <v>512</v>
      </c>
      <c r="HI9" s="2"/>
      <c r="HJ9" s="2"/>
      <c r="HK9" s="2" t="s">
        <v>513</v>
      </c>
      <c r="HL9" s="2" t="s">
        <v>513</v>
      </c>
      <c r="HM9" s="2"/>
      <c r="HN9" s="2"/>
      <c r="HO9" s="2"/>
      <c r="HP9" s="2" t="s">
        <v>514</v>
      </c>
      <c r="HQ9" s="2" t="s">
        <v>525</v>
      </c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</row>
    <row r="10" spans="1:267" s="31" customFormat="1" ht="14">
      <c r="B10" s="3"/>
      <c r="C10" s="38" t="s">
        <v>294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14"/>
      <c r="GU10" s="46"/>
      <c r="GV10" s="46"/>
      <c r="GW10" s="46"/>
      <c r="GX10" s="47"/>
      <c r="GY10" s="9"/>
      <c r="GZ10" s="9"/>
      <c r="HA10" s="14" t="s">
        <v>210</v>
      </c>
      <c r="HB10" s="2"/>
      <c r="HC10" s="2"/>
      <c r="HD10" s="2"/>
      <c r="HE10" s="2" t="s">
        <v>210</v>
      </c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</row>
    <row r="11" spans="1:267" s="31" customFormat="1" ht="64" customHeight="1">
      <c r="B11" s="3"/>
      <c r="C11" s="38" t="s">
        <v>286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7" t="s">
        <v>473</v>
      </c>
      <c r="EO11" s="37" t="s">
        <v>473</v>
      </c>
      <c r="EP11" s="9"/>
      <c r="EQ11" s="9"/>
      <c r="ER11" s="9"/>
      <c r="ES11" s="37" t="s">
        <v>473</v>
      </c>
      <c r="ET11" s="37" t="s">
        <v>473</v>
      </c>
      <c r="EU11" s="37" t="s">
        <v>473</v>
      </c>
      <c r="EV11" s="14" t="s">
        <v>361</v>
      </c>
      <c r="EW11" s="14" t="s">
        <v>361</v>
      </c>
      <c r="EX11" s="14" t="s">
        <v>361</v>
      </c>
      <c r="EY11" s="14" t="s">
        <v>361</v>
      </c>
      <c r="EZ11" s="14"/>
      <c r="FA11" s="9"/>
      <c r="FB11" s="10"/>
      <c r="FC11" s="9" t="s">
        <v>371</v>
      </c>
      <c r="FD11" s="9" t="s">
        <v>371</v>
      </c>
      <c r="FE11" s="9" t="s">
        <v>371</v>
      </c>
      <c r="FF11" s="9" t="s">
        <v>371</v>
      </c>
      <c r="FG11" s="9" t="s">
        <v>371</v>
      </c>
      <c r="FH11" s="9" t="s">
        <v>461</v>
      </c>
      <c r="FI11" s="9" t="s">
        <v>461</v>
      </c>
      <c r="FJ11" s="9" t="s">
        <v>461</v>
      </c>
      <c r="FK11" s="9" t="s">
        <v>461</v>
      </c>
      <c r="FL11" s="9" t="s">
        <v>461</v>
      </c>
      <c r="FM11" s="9" t="s">
        <v>375</v>
      </c>
      <c r="FN11" s="9" t="s">
        <v>375</v>
      </c>
      <c r="FO11" s="9" t="s">
        <v>375</v>
      </c>
      <c r="FP11" s="9" t="s">
        <v>474</v>
      </c>
      <c r="FQ11" s="9"/>
      <c r="FR11" s="9"/>
      <c r="FS11" s="9" t="s">
        <v>465</v>
      </c>
      <c r="FT11" s="9" t="s">
        <v>465</v>
      </c>
      <c r="FU11" s="9" t="s">
        <v>521</v>
      </c>
      <c r="FV11" s="9" t="s">
        <v>529</v>
      </c>
      <c r="FW11" s="9" t="s">
        <v>523</v>
      </c>
      <c r="FX11" s="9" t="s">
        <v>474</v>
      </c>
      <c r="FY11" s="9" t="s">
        <v>475</v>
      </c>
      <c r="FZ11" s="9" t="s">
        <v>370</v>
      </c>
      <c r="GA11" s="9" t="s">
        <v>476</v>
      </c>
      <c r="GB11" s="9" t="s">
        <v>282</v>
      </c>
      <c r="GC11" s="9" t="s">
        <v>282</v>
      </c>
      <c r="GD11" s="9"/>
      <c r="GE11" s="9" t="s">
        <v>282</v>
      </c>
      <c r="GF11" s="9" t="s">
        <v>469</v>
      </c>
      <c r="GG11" s="9" t="s">
        <v>465</v>
      </c>
      <c r="GH11" s="9" t="s">
        <v>471</v>
      </c>
      <c r="GI11" s="9" t="s">
        <v>472</v>
      </c>
      <c r="GJ11" s="9" t="s">
        <v>470</v>
      </c>
      <c r="GK11" s="9"/>
      <c r="GL11" s="9"/>
      <c r="GM11" s="9" t="s">
        <v>282</v>
      </c>
      <c r="GN11" s="9" t="s">
        <v>282</v>
      </c>
      <c r="GO11" s="9" t="s">
        <v>282</v>
      </c>
      <c r="GP11" s="9" t="s">
        <v>282</v>
      </c>
      <c r="GQ11" s="9" t="s">
        <v>282</v>
      </c>
      <c r="GR11" s="9" t="s">
        <v>282</v>
      </c>
      <c r="GS11" s="9" t="s">
        <v>282</v>
      </c>
      <c r="GT11" s="14" t="s">
        <v>283</v>
      </c>
      <c r="GU11" s="46" t="s">
        <v>284</v>
      </c>
      <c r="GV11" s="46" t="s">
        <v>282</v>
      </c>
      <c r="GW11" s="46" t="s">
        <v>283</v>
      </c>
      <c r="GX11" s="47" t="s">
        <v>284</v>
      </c>
      <c r="GY11" s="9"/>
      <c r="GZ11" s="9"/>
      <c r="HA11" s="14" t="s">
        <v>460</v>
      </c>
      <c r="HB11" s="2"/>
      <c r="HC11" s="2"/>
      <c r="HD11" s="2"/>
      <c r="HE11" s="2" t="s">
        <v>454</v>
      </c>
      <c r="HF11" s="2"/>
      <c r="HG11" s="2"/>
      <c r="HH11" s="2" t="s">
        <v>462</v>
      </c>
      <c r="HI11" s="2"/>
      <c r="HJ11" s="2"/>
      <c r="HK11" s="2" t="s">
        <v>455</v>
      </c>
      <c r="HL11" s="2"/>
      <c r="HM11" s="2"/>
      <c r="HN11" s="2"/>
      <c r="HO11" s="2"/>
      <c r="HP11" s="2" t="s">
        <v>362</v>
      </c>
      <c r="HQ11" s="2" t="s">
        <v>483</v>
      </c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</row>
    <row r="12" spans="1:267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GA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>
        <f t="shared" si="2"/>
        <v>1</v>
      </c>
      <c r="FW12" s="11">
        <f t="shared" si="2"/>
        <v>1</v>
      </c>
      <c r="FX12" s="11">
        <f t="shared" si="2"/>
        <v>3</v>
      </c>
      <c r="FY12" s="11">
        <f t="shared" si="2"/>
        <v>0</v>
      </c>
      <c r="FZ12" s="11">
        <f t="shared" si="2"/>
        <v>1</v>
      </c>
      <c r="GA12" s="11">
        <f t="shared" si="2"/>
        <v>0</v>
      </c>
      <c r="GB12" s="15"/>
      <c r="GC12" s="11"/>
      <c r="GD12" s="11"/>
      <c r="GE12" s="11"/>
      <c r="GF12" s="15"/>
      <c r="GG12" s="11"/>
      <c r="GH12" s="11"/>
      <c r="GI12" s="11"/>
      <c r="GJ12" s="11"/>
      <c r="GK12" s="11"/>
      <c r="GL12" s="11"/>
      <c r="GM12" s="15"/>
      <c r="GN12" s="11"/>
      <c r="GO12" s="11"/>
      <c r="GP12" s="11"/>
      <c r="GQ12" s="11"/>
      <c r="GR12" s="11"/>
      <c r="GS12" s="11"/>
      <c r="GT12" s="15"/>
      <c r="GU12" s="11"/>
      <c r="GV12" s="11"/>
      <c r="GW12" s="11"/>
      <c r="GX12" s="15"/>
      <c r="GY12" s="11"/>
      <c r="GZ12" s="11"/>
      <c r="HA12" s="15"/>
    </row>
    <row r="13" spans="1:267" s="6" customFormat="1">
      <c r="A13" s="6" t="s">
        <v>180</v>
      </c>
      <c r="B13" s="21" t="s">
        <v>181</v>
      </c>
      <c r="C13" s="6" t="s">
        <v>182</v>
      </c>
      <c r="D13" s="32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5"/>
    </row>
    <row r="14" spans="1:267">
      <c r="A14" t="s">
        <v>289</v>
      </c>
      <c r="B14" s="3" t="s">
        <v>244</v>
      </c>
      <c r="C14">
        <v>2</v>
      </c>
      <c r="D14">
        <f>COUNTA(E14:JC14)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W14" s="7" t="s">
        <v>210</v>
      </c>
    </row>
    <row r="15" spans="1:267" ht="26">
      <c r="A15" t="s">
        <v>289</v>
      </c>
      <c r="B15" s="3" t="s">
        <v>19</v>
      </c>
      <c r="C15">
        <v>1</v>
      </c>
      <c r="D15">
        <f>COUNTA(E15:JC15)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67">
      <c r="A16" t="s">
        <v>289</v>
      </c>
      <c r="B16" s="3" t="s">
        <v>237</v>
      </c>
      <c r="C16">
        <v>0</v>
      </c>
      <c r="D16">
        <f>COUNTA(E16:JC16)</f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FZ16" s="7" t="s">
        <v>210</v>
      </c>
    </row>
    <row r="17" spans="1:193">
      <c r="A17" t="s">
        <v>289</v>
      </c>
      <c r="B17" s="3" t="s">
        <v>22</v>
      </c>
      <c r="C17">
        <v>1</v>
      </c>
      <c r="D17">
        <f>COUNTA(E17:JC17)</f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3" ht="26">
      <c r="A18" t="s">
        <v>289</v>
      </c>
      <c r="B18" s="3" t="s">
        <v>3</v>
      </c>
      <c r="C18">
        <v>1</v>
      </c>
      <c r="D18">
        <f>COUNTA(E18:JC18)</f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3">
      <c r="A19" t="s">
        <v>289</v>
      </c>
      <c r="B19" s="3" t="s">
        <v>14</v>
      </c>
      <c r="C19">
        <v>1</v>
      </c>
      <c r="D19">
        <f>COUNTA(E19:JC19)</f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3" ht="26">
      <c r="A20" t="s">
        <v>289</v>
      </c>
      <c r="B20" s="3" t="s">
        <v>4</v>
      </c>
      <c r="C20">
        <v>1</v>
      </c>
      <c r="D20">
        <f>COUNTA(E20:JC20)</f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3">
      <c r="A21" t="s">
        <v>289</v>
      </c>
      <c r="B21" s="3" t="s">
        <v>13</v>
      </c>
      <c r="C21">
        <v>1</v>
      </c>
      <c r="D21">
        <f>COUNTA(E21:JC21)</f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K21" s="7" t="s">
        <v>210</v>
      </c>
    </row>
    <row r="22" spans="1:193">
      <c r="A22" t="s">
        <v>289</v>
      </c>
      <c r="B22" s="3" t="s">
        <v>21</v>
      </c>
      <c r="C22">
        <v>1</v>
      </c>
      <c r="D22">
        <f>COUNTA(E22:JC22)</f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3" ht="26">
      <c r="A23" t="s">
        <v>291</v>
      </c>
      <c r="B23" s="3" t="s">
        <v>2</v>
      </c>
      <c r="C23">
        <v>1</v>
      </c>
      <c r="D23">
        <f>COUNTA(E23:JC23)</f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3">
      <c r="A24" t="s">
        <v>178</v>
      </c>
      <c r="B24" s="3" t="s">
        <v>201</v>
      </c>
      <c r="C24">
        <v>0</v>
      </c>
      <c r="D24">
        <f>COUNTA(E24:JC24)</f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3">
      <c r="A25" t="s">
        <v>178</v>
      </c>
      <c r="B25" s="3" t="s">
        <v>202</v>
      </c>
      <c r="C25">
        <v>4</v>
      </c>
      <c r="D25">
        <f>COUNTA(E25:JC25)</f>
        <v>18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V25" s="7" t="s">
        <v>210</v>
      </c>
      <c r="GG25" s="7" t="s">
        <v>210</v>
      </c>
    </row>
    <row r="26" spans="1:193">
      <c r="A26" t="s">
        <v>15</v>
      </c>
      <c r="B26" s="3" t="s">
        <v>11</v>
      </c>
      <c r="C26">
        <v>1</v>
      </c>
      <c r="D26">
        <f>COUNTA(E26:JC26)</f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3">
      <c r="A27" t="s">
        <v>178</v>
      </c>
      <c r="B27" s="3" t="s">
        <v>205</v>
      </c>
      <c r="C27">
        <v>0</v>
      </c>
      <c r="D27">
        <f>COUNTA(E27:JC27)</f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3" ht="26">
      <c r="A28" t="s">
        <v>287</v>
      </c>
      <c r="B28" s="3" t="s">
        <v>6</v>
      </c>
      <c r="C28">
        <v>1</v>
      </c>
      <c r="D28">
        <f>COUNTA(E28:JC28)</f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3">
      <c r="A29" t="s">
        <v>293</v>
      </c>
      <c r="B29" s="3" t="s">
        <v>245</v>
      </c>
      <c r="C29">
        <v>2</v>
      </c>
      <c r="D29">
        <f>COUNTA(E29:JC29)</f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3">
      <c r="A30" t="s">
        <v>293</v>
      </c>
      <c r="B30" s="3" t="s">
        <v>250</v>
      </c>
      <c r="C30">
        <v>2</v>
      </c>
      <c r="D30">
        <f>COUNTA(E30:JC30)</f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3">
      <c r="A31" t="s">
        <v>293</v>
      </c>
      <c r="B31" s="3" t="s">
        <v>248</v>
      </c>
      <c r="C31">
        <v>2</v>
      </c>
      <c r="D31">
        <f>COUNTA(E31:JC31)</f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3">
      <c r="A32" t="s">
        <v>293</v>
      </c>
      <c r="B32" s="3" t="s">
        <v>246</v>
      </c>
      <c r="C32">
        <v>2</v>
      </c>
      <c r="D32">
        <f>COUNTA(E32:JC32)</f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0">
      <c r="A33" t="s">
        <v>238</v>
      </c>
      <c r="B33" s="3" t="s">
        <v>239</v>
      </c>
      <c r="C33">
        <v>1</v>
      </c>
      <c r="D33">
        <f>COUNTA(E33:JC33)</f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0" ht="26">
      <c r="A34" t="s">
        <v>240</v>
      </c>
      <c r="B34" s="3" t="s">
        <v>242</v>
      </c>
      <c r="C34">
        <v>1</v>
      </c>
      <c r="D34">
        <f>COUNTA(E34:JC34)</f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0" ht="26">
      <c r="A35" t="s">
        <v>240</v>
      </c>
      <c r="B35" s="3" t="s">
        <v>243</v>
      </c>
      <c r="C35">
        <v>1</v>
      </c>
      <c r="D35">
        <f>COUNTA(E35:JC35)</f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0">
      <c r="A36" t="s">
        <v>240</v>
      </c>
      <c r="B36" s="3" t="s">
        <v>241</v>
      </c>
      <c r="C36">
        <v>1</v>
      </c>
      <c r="D36">
        <f>COUNTA(E36:JC36)</f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0" ht="26">
      <c r="A37" t="s">
        <v>292</v>
      </c>
      <c r="B37" s="3" t="s">
        <v>300</v>
      </c>
      <c r="C37">
        <v>1</v>
      </c>
      <c r="D37">
        <f>COUNTA(E37:JC37)</f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0" ht="26">
      <c r="A38" t="s">
        <v>292</v>
      </c>
      <c r="B38" s="3" t="s">
        <v>485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0">
      <c r="A39" t="s">
        <v>230</v>
      </c>
      <c r="B39" s="3" t="s">
        <v>231</v>
      </c>
      <c r="C39">
        <v>1</v>
      </c>
      <c r="D39">
        <f>COUNTA(E39:JC39)</f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0">
      <c r="A40" t="s">
        <v>87</v>
      </c>
      <c r="B40" s="3" t="s">
        <v>175</v>
      </c>
      <c r="C40">
        <v>2</v>
      </c>
      <c r="D40">
        <f>COUNTA(E40:JC40)</f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0">
      <c r="A41" t="s">
        <v>87</v>
      </c>
      <c r="B41" s="3" t="s">
        <v>176</v>
      </c>
      <c r="C41">
        <v>2</v>
      </c>
      <c r="D41">
        <f>COUNTA(E41:JC41)</f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0">
      <c r="A42" t="s">
        <v>87</v>
      </c>
      <c r="B42" s="3" t="s">
        <v>207</v>
      </c>
      <c r="C42">
        <v>1</v>
      </c>
      <c r="D42">
        <f>COUNTA(E42:JC42)</f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0">
      <c r="A43" t="s">
        <v>87</v>
      </c>
      <c r="B43" s="3" t="s">
        <v>208</v>
      </c>
      <c r="C43">
        <v>1</v>
      </c>
      <c r="D43">
        <f>COUNTA(E43:JC43)</f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0">
      <c r="A44" t="s">
        <v>227</v>
      </c>
      <c r="B44" s="3" t="s">
        <v>229</v>
      </c>
      <c r="C44">
        <v>3</v>
      </c>
      <c r="D44">
        <f>COUNTA(E44:JC44)</f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FX44" s="7" t="s">
        <v>210</v>
      </c>
    </row>
    <row r="45" spans="1:180">
      <c r="A45" t="s">
        <v>87</v>
      </c>
      <c r="B45" s="3" t="s">
        <v>113</v>
      </c>
      <c r="C45">
        <v>3</v>
      </c>
      <c r="D45">
        <f>COUNTA(E45:JC45)</f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0">
      <c r="A46" t="s">
        <v>87</v>
      </c>
      <c r="B46" s="3" t="s">
        <v>104</v>
      </c>
      <c r="C46">
        <v>2</v>
      </c>
      <c r="D46">
        <f>COUNTA(E46:JC46)</f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0">
      <c r="A47" t="s">
        <v>87</v>
      </c>
      <c r="B47" s="3" t="s">
        <v>200</v>
      </c>
      <c r="C47">
        <v>1</v>
      </c>
      <c r="D47">
        <f>COUNTA(E47:JC47)</f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0">
      <c r="A48" t="s">
        <v>87</v>
      </c>
      <c r="B48" s="3" t="s">
        <v>206</v>
      </c>
      <c r="C48">
        <v>1</v>
      </c>
      <c r="D48">
        <f>COUNTA(E48:JC48)</f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0">
      <c r="A49" t="s">
        <v>227</v>
      </c>
      <c r="B49" s="3" t="s">
        <v>236</v>
      </c>
      <c r="C49">
        <v>1</v>
      </c>
      <c r="D49">
        <f>COUNTA(E49:JC49)</f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0">
      <c r="A50" t="s">
        <v>234</v>
      </c>
      <c r="B50" s="3" t="s">
        <v>235</v>
      </c>
      <c r="C50">
        <v>1</v>
      </c>
      <c r="D50">
        <f>COUNTA(E50:JC50)</f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0">
      <c r="A51" t="s">
        <v>87</v>
      </c>
      <c r="B51" s="3" t="s">
        <v>209</v>
      </c>
      <c r="C51">
        <v>1</v>
      </c>
      <c r="D51">
        <f>COUNTA(E51:JC51)</f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0">
      <c r="A52" t="s">
        <v>87</v>
      </c>
      <c r="B52" s="3" t="s">
        <v>105</v>
      </c>
      <c r="C52">
        <v>2</v>
      </c>
      <c r="D52">
        <f>COUNTA(E52:JC52)</f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0">
      <c r="A53" t="s">
        <v>227</v>
      </c>
      <c r="B53" s="3" t="s">
        <v>232</v>
      </c>
      <c r="C53">
        <v>1</v>
      </c>
      <c r="D53">
        <f>COUNTA(E53:JC53)</f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0" ht="26">
      <c r="A54" t="s">
        <v>87</v>
      </c>
      <c r="B54" s="3" t="s">
        <v>114</v>
      </c>
      <c r="C54">
        <v>3</v>
      </c>
      <c r="D54">
        <f>COUNTA(E54:JC54)</f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FX54" s="7" t="s">
        <v>210</v>
      </c>
    </row>
    <row r="55" spans="1:180">
      <c r="A55" t="s">
        <v>87</v>
      </c>
      <c r="B55" s="3" t="s">
        <v>101</v>
      </c>
      <c r="C55">
        <v>1</v>
      </c>
      <c r="D55">
        <f>COUNTA(E55:JC55)</f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0">
      <c r="A56" t="s">
        <v>87</v>
      </c>
      <c r="B56" s="3" t="s">
        <v>106</v>
      </c>
      <c r="C56">
        <v>2</v>
      </c>
      <c r="D56">
        <f>COUNTA(E56:JC56)</f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0">
      <c r="A57" t="s">
        <v>227</v>
      </c>
      <c r="B57" s="3" t="s">
        <v>228</v>
      </c>
      <c r="D57">
        <f>COUNTA(E57:JC57)</f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FX57" s="7" t="s">
        <v>210</v>
      </c>
    </row>
    <row r="58" spans="1:180">
      <c r="A58" t="s">
        <v>87</v>
      </c>
      <c r="B58" s="3" t="s">
        <v>108</v>
      </c>
      <c r="C58">
        <v>2</v>
      </c>
      <c r="D58">
        <f>COUNTA(E58:JC58)</f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0">
      <c r="A59" t="s">
        <v>87</v>
      </c>
      <c r="B59" s="3" t="s">
        <v>103</v>
      </c>
      <c r="C59">
        <v>2</v>
      </c>
      <c r="D59">
        <f>COUNTA(E59:JC59)</f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0">
      <c r="A60" t="s">
        <v>227</v>
      </c>
      <c r="B60" s="3" t="s">
        <v>233</v>
      </c>
      <c r="C60">
        <v>1</v>
      </c>
      <c r="D60">
        <f>COUNTA(E60:JC60)</f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0">
      <c r="A61" t="s">
        <v>87</v>
      </c>
      <c r="B61" s="3" t="s">
        <v>107</v>
      </c>
      <c r="C61">
        <v>2</v>
      </c>
      <c r="D61">
        <f>COUNTA(E61:JC61)</f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0">
      <c r="A62" t="s">
        <v>87</v>
      </c>
      <c r="B62" s="3" t="s">
        <v>102</v>
      </c>
      <c r="C62">
        <v>1</v>
      </c>
      <c r="D62">
        <f>COUNTA(E62:JC62)</f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0">
      <c r="A63" t="s">
        <v>36</v>
      </c>
      <c r="B63" s="3" t="s">
        <v>35</v>
      </c>
      <c r="D63">
        <f>COUNTA(E63:JC63)</f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0">
      <c r="A64" t="s">
        <v>169</v>
      </c>
      <c r="B64" s="3" t="s">
        <v>116</v>
      </c>
      <c r="C64">
        <v>3</v>
      </c>
      <c r="D64">
        <f>COUNTA(E64:JC64)</f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>COUNTA(E65:JC65)</f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>COUNTA(E66:JC66)</f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>COUNTA(E67:JC67)</f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>COUNTA(E68:JC68)</f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>COUNTA(E69:JC69)</f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>COUNTA(E70:JC70)</f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290</v>
      </c>
      <c r="B71" s="3" t="s">
        <v>20</v>
      </c>
      <c r="C71">
        <v>1</v>
      </c>
      <c r="D71">
        <f>COUNTA(E71:JC71)</f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290</v>
      </c>
      <c r="B72" s="3" t="s">
        <v>216</v>
      </c>
      <c r="D72">
        <f>COUNTA(E72:JC72)</f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290</v>
      </c>
      <c r="B73" s="3" t="s">
        <v>217</v>
      </c>
      <c r="D73">
        <f>COUNTA(E73:JC73)</f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290</v>
      </c>
      <c r="B74" s="3" t="s">
        <v>218</v>
      </c>
      <c r="D74">
        <f>COUNTA(E74:JC74)</f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290</v>
      </c>
      <c r="B75" s="3" t="s">
        <v>219</v>
      </c>
      <c r="D75">
        <f>COUNTA(E75:JC75)</f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288</v>
      </c>
      <c r="B76" s="3" t="s">
        <v>9</v>
      </c>
      <c r="C76">
        <v>1</v>
      </c>
      <c r="D76">
        <f>COUNTA(E76:JC76)</f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288</v>
      </c>
      <c r="B77" s="3" t="s">
        <v>10</v>
      </c>
      <c r="C77">
        <v>1</v>
      </c>
      <c r="D77">
        <f>COUNTA(E77:JC77)</f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288</v>
      </c>
      <c r="B78" s="3" t="s">
        <v>7</v>
      </c>
      <c r="C78">
        <v>1</v>
      </c>
      <c r="D78">
        <f>COUNTA(E78:JC78)</f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288</v>
      </c>
      <c r="B79" s="3" t="s">
        <v>8</v>
      </c>
      <c r="C79">
        <v>1</v>
      </c>
      <c r="D79">
        <f>COUNTA(E79:JC79)</f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288</v>
      </c>
      <c r="B80" s="3" t="s">
        <v>247</v>
      </c>
      <c r="D80">
        <f t="shared" ref="D80:D85" si="3">COUNTA(E80:JC80)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4" ht="26">
      <c r="A81" t="s">
        <v>97</v>
      </c>
      <c r="B81" s="3" t="s">
        <v>95</v>
      </c>
      <c r="C81">
        <v>2</v>
      </c>
      <c r="D81">
        <f t="shared" si="3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4" ht="26">
      <c r="A82" t="s">
        <v>170</v>
      </c>
      <c r="B82" s="3" t="s">
        <v>168</v>
      </c>
      <c r="C82">
        <v>1</v>
      </c>
      <c r="D82">
        <f t="shared" si="3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4">
      <c r="A83" t="s">
        <v>97</v>
      </c>
      <c r="B83" s="3" t="s">
        <v>25</v>
      </c>
      <c r="D83">
        <f t="shared" si="3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4">
      <c r="A84" t="s">
        <v>170</v>
      </c>
      <c r="B84" s="3" t="s">
        <v>112</v>
      </c>
      <c r="C84">
        <v>3</v>
      </c>
      <c r="D84">
        <f t="shared" si="3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4">
      <c r="B85" s="3" t="s">
        <v>179</v>
      </c>
      <c r="D85">
        <f t="shared" si="3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4">
      <c r="A86" t="s">
        <v>402</v>
      </c>
      <c r="B86" s="3" t="s">
        <v>403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F86" s="16" t="s">
        <v>210</v>
      </c>
      <c r="GG86" s="7" t="s">
        <v>210</v>
      </c>
      <c r="GH86" s="7" t="s">
        <v>210</v>
      </c>
      <c r="GI86" s="39" t="s">
        <v>210</v>
      </c>
      <c r="GJ86" s="39" t="s">
        <v>210</v>
      </c>
      <c r="GK86" s="39" t="s">
        <v>210</v>
      </c>
      <c r="GL86" s="39" t="s">
        <v>210</v>
      </c>
    </row>
    <row r="87" spans="1:194" ht="26">
      <c r="A87" t="s">
        <v>417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4">
      <c r="A88" t="s">
        <v>417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4" ht="26">
      <c r="A89" t="s">
        <v>417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4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4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4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4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4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4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4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2">
    <mergeCell ref="HK2:HM2"/>
    <mergeCell ref="GF2:GL2"/>
    <mergeCell ref="GM2:GS2"/>
    <mergeCell ref="GT2:GW2"/>
    <mergeCell ref="GX2:GZ2"/>
    <mergeCell ref="FC2:FG2"/>
    <mergeCell ref="FM2:FO2"/>
    <mergeCell ref="HA2:HD2"/>
    <mergeCell ref="HE2:HG2"/>
    <mergeCell ref="HH2:HJ2"/>
    <mergeCell ref="BT2:BX2"/>
    <mergeCell ref="CM2:CO2"/>
    <mergeCell ref="GB2:GE2"/>
    <mergeCell ref="FS2:FZ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FP2:FR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2" sqref="A52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  <col min="10" max="10" width="3" style="28" bestFit="1" customWidth="1"/>
    <col min="11" max="11" width="5" bestFit="1" customWidth="1"/>
    <col min="12" max="16" width="12.5703125" customWidth="1"/>
    <col min="17" max="17" width="2" style="28" bestFit="1" customWidth="1"/>
    <col min="18" max="18" width="2" bestFit="1" customWidth="1"/>
    <col min="19" max="19" width="12.85546875" bestFit="1" customWidth="1"/>
    <col min="20" max="20" width="11.7109375" customWidth="1"/>
  </cols>
  <sheetData>
    <row r="1" spans="1:30" ht="20">
      <c r="D1" s="127" t="s">
        <v>378</v>
      </c>
      <c r="E1" s="128"/>
      <c r="F1" s="128"/>
      <c r="G1" s="128"/>
      <c r="H1" s="128"/>
      <c r="I1" s="129"/>
      <c r="J1" s="122" t="s">
        <v>486</v>
      </c>
      <c r="K1" s="123"/>
      <c r="L1" s="123"/>
      <c r="M1" s="123"/>
      <c r="N1" s="123"/>
      <c r="O1" s="123"/>
      <c r="P1" s="124"/>
      <c r="Q1" s="122" t="s">
        <v>379</v>
      </c>
      <c r="R1" s="123"/>
      <c r="S1" s="123"/>
      <c r="T1" s="123"/>
      <c r="U1" s="123"/>
      <c r="V1" s="123"/>
      <c r="W1" s="124"/>
      <c r="X1" s="122" t="s">
        <v>440</v>
      </c>
      <c r="Y1" s="123"/>
      <c r="Z1" s="123"/>
      <c r="AA1" s="123"/>
      <c r="AB1" s="123"/>
      <c r="AC1" s="123"/>
      <c r="AD1" s="124"/>
    </row>
    <row r="2" spans="1:30">
      <c r="C2" s="38" t="s">
        <v>388</v>
      </c>
      <c r="D2" s="16">
        <f>COUNTIF(D5:D67,"Y")</f>
        <v>0</v>
      </c>
      <c r="E2" s="7"/>
      <c r="F2" s="7"/>
      <c r="G2" s="7"/>
      <c r="H2" s="7"/>
      <c r="I2" s="8"/>
      <c r="J2" s="22">
        <f>COUNTIF(J5:J67,"Y")</f>
        <v>1</v>
      </c>
      <c r="K2" s="7"/>
      <c r="L2" s="7"/>
      <c r="M2" s="7"/>
      <c r="N2" s="7"/>
      <c r="O2" s="7"/>
      <c r="P2" s="8"/>
      <c r="Q2" s="22">
        <f>COUNTIF(Q5:Q67,"Y")</f>
        <v>13</v>
      </c>
      <c r="R2" s="7"/>
      <c r="S2" s="7"/>
      <c r="T2" s="7"/>
      <c r="U2" s="7"/>
      <c r="V2" s="7"/>
      <c r="W2" s="8"/>
      <c r="X2" s="22">
        <f>COUNTIF(X5:X51,"Y")</f>
        <v>0</v>
      </c>
      <c r="Y2" s="7"/>
      <c r="Z2" s="7"/>
      <c r="AA2" s="7"/>
      <c r="AB2" s="7"/>
      <c r="AC2" s="7"/>
      <c r="AD2" s="8"/>
    </row>
    <row r="3" spans="1:30">
      <c r="B3" s="38"/>
      <c r="C3" s="38"/>
      <c r="D3" s="22"/>
      <c r="E3" s="23" t="s">
        <v>301</v>
      </c>
      <c r="F3" s="125" t="s">
        <v>390</v>
      </c>
      <c r="G3" s="125"/>
      <c r="H3" s="125"/>
      <c r="I3" s="126"/>
      <c r="J3" s="22"/>
      <c r="K3" s="7"/>
      <c r="L3" s="125" t="s">
        <v>390</v>
      </c>
      <c r="M3" s="125"/>
      <c r="N3" s="125"/>
      <c r="O3" s="125"/>
      <c r="P3" s="126"/>
      <c r="Q3" s="22"/>
      <c r="R3" s="7"/>
      <c r="S3" s="125" t="s">
        <v>390</v>
      </c>
      <c r="T3" s="125"/>
      <c r="U3" s="125"/>
      <c r="V3" s="125"/>
      <c r="W3" s="126"/>
      <c r="X3" s="22"/>
      <c r="Y3" s="7"/>
      <c r="Z3" s="125" t="s">
        <v>390</v>
      </c>
      <c r="AA3" s="125"/>
      <c r="AB3" s="125"/>
      <c r="AC3" s="125"/>
      <c r="AD3" s="126"/>
    </row>
    <row r="4" spans="1:30">
      <c r="A4" t="s">
        <v>376</v>
      </c>
      <c r="B4" t="s">
        <v>448</v>
      </c>
      <c r="C4" t="s">
        <v>377</v>
      </c>
      <c r="D4" s="22"/>
      <c r="E4" s="23"/>
      <c r="F4" s="44" t="s">
        <v>394</v>
      </c>
      <c r="G4" s="44" t="s">
        <v>293</v>
      </c>
      <c r="H4" s="44" t="s">
        <v>401</v>
      </c>
      <c r="I4" s="45" t="s">
        <v>404</v>
      </c>
      <c r="J4" s="50"/>
      <c r="K4" s="51"/>
      <c r="L4" s="44" t="s">
        <v>394</v>
      </c>
      <c r="M4" s="44" t="s">
        <v>413</v>
      </c>
      <c r="N4" s="44" t="s">
        <v>293</v>
      </c>
      <c r="O4" s="44" t="s">
        <v>401</v>
      </c>
      <c r="P4" s="45" t="s">
        <v>404</v>
      </c>
      <c r="Q4" s="50"/>
      <c r="R4" s="51"/>
      <c r="S4" s="44" t="s">
        <v>394</v>
      </c>
      <c r="T4" s="44" t="s">
        <v>413</v>
      </c>
      <c r="U4" s="44" t="s">
        <v>293</v>
      </c>
      <c r="V4" s="44" t="s">
        <v>401</v>
      </c>
      <c r="W4" s="45" t="s">
        <v>404</v>
      </c>
      <c r="X4" s="50"/>
      <c r="Y4" s="51"/>
      <c r="Z4" s="44" t="s">
        <v>394</v>
      </c>
      <c r="AA4" s="44" t="s">
        <v>413</v>
      </c>
      <c r="AB4" s="44" t="s">
        <v>293</v>
      </c>
      <c r="AC4" s="44" t="s">
        <v>401</v>
      </c>
      <c r="AD4" s="45" t="s">
        <v>404</v>
      </c>
    </row>
    <row r="5" spans="1:30">
      <c r="A5" t="s">
        <v>460</v>
      </c>
      <c r="B5" s="84" t="s">
        <v>381</v>
      </c>
      <c r="C5" s="95" t="s">
        <v>381</v>
      </c>
      <c r="D5" s="85" t="str">
        <f t="shared" ref="D5:D36" si="0">IF(COUNTIF(WnSAssignmentMoveShip,$A5)&gt;0,"Y","-")</f>
        <v>-</v>
      </c>
      <c r="E5" s="86" t="str">
        <f t="array" ref="E5">IF(D5="Y",MAX(IF(WnSAssignmentMoveShip=A5,TaskRankRequirements)),"")</f>
        <v/>
      </c>
      <c r="F5" s="87" t="s">
        <v>306</v>
      </c>
      <c r="G5" s="87" t="s">
        <v>399</v>
      </c>
      <c r="H5" s="87"/>
      <c r="I5" s="88"/>
      <c r="J5" s="85" t="str">
        <f t="shared" ref="J5:J36" si="1">IF(COUNTIF(WnSAssignmentHarbourCruise,$A5)&gt;0,"Y","-")</f>
        <v>-</v>
      </c>
      <c r="K5" s="86" t="str">
        <f t="array" ref="K5">IF(J5="Y",MAX(IF(WnSAssignmentHarbourCruise=$A5,TaskRankRequirements)),"")</f>
        <v/>
      </c>
      <c r="L5" s="87" t="s">
        <v>306</v>
      </c>
      <c r="M5" s="87" t="s">
        <v>306</v>
      </c>
      <c r="N5" s="87" t="s">
        <v>306</v>
      </c>
      <c r="O5" s="87" t="s">
        <v>306</v>
      </c>
      <c r="P5" s="111" t="s">
        <v>306</v>
      </c>
      <c r="Q5" s="85" t="str">
        <f t="shared" ref="Q5:Q36" si="2">IF(COUNTIF(WnSAssignmentDaySail,$A5)&gt;0,"Y","-")</f>
        <v>-</v>
      </c>
      <c r="R5" s="87" t="str">
        <f t="shared" ref="R5:R51" si="3">IF(Q5="Y",MAX(IF(WnSAssignmentHarbourCruise=$A5,TaskRankRequirements)),"")</f>
        <v/>
      </c>
      <c r="S5" s="87" t="s">
        <v>306</v>
      </c>
      <c r="T5" s="87" t="s">
        <v>306</v>
      </c>
      <c r="U5" s="87" t="s">
        <v>306</v>
      </c>
      <c r="V5" s="86" t="s">
        <v>306</v>
      </c>
      <c r="W5" s="111" t="s">
        <v>306</v>
      </c>
      <c r="X5" s="89"/>
      <c r="Y5" s="89"/>
      <c r="Z5" s="89"/>
      <c r="AA5" s="89"/>
      <c r="AB5" s="89"/>
      <c r="AC5" s="89"/>
      <c r="AD5" s="90"/>
    </row>
    <row r="6" spans="1:30">
      <c r="A6" t="s">
        <v>461</v>
      </c>
      <c r="B6" s="68" t="s">
        <v>382</v>
      </c>
      <c r="C6" s="96" t="s">
        <v>382</v>
      </c>
      <c r="D6" s="52" t="str">
        <f t="shared" si="0"/>
        <v>-</v>
      </c>
      <c r="E6" s="53" t="str">
        <f t="array" ref="E6">IF(D6="Y",MAX(IF(WnSAssignmentMoveShip=A6,TaskRankRequirements)),"")</f>
        <v/>
      </c>
      <c r="F6" s="54" t="s">
        <v>412</v>
      </c>
      <c r="G6" s="54" t="s">
        <v>391</v>
      </c>
      <c r="H6" s="54"/>
      <c r="I6" s="55"/>
      <c r="J6" s="52" t="str">
        <f t="shared" si="1"/>
        <v>-</v>
      </c>
      <c r="K6" s="53" t="str">
        <f t="array" ref="K6">IF(J6="Y",MAX(IF(WnSAssignmentHarbourCruise=$A6,TaskRankRequirements)),"")</f>
        <v/>
      </c>
      <c r="L6" s="54" t="s">
        <v>412</v>
      </c>
      <c r="M6" s="54" t="s">
        <v>414</v>
      </c>
      <c r="N6" s="54" t="s">
        <v>391</v>
      </c>
      <c r="O6" s="54"/>
      <c r="P6" s="91"/>
      <c r="Q6" s="52" t="str">
        <f t="shared" si="2"/>
        <v>Y</v>
      </c>
      <c r="R6" s="54">
        <f t="shared" si="3"/>
        <v>0</v>
      </c>
      <c r="S6" s="54" t="s">
        <v>414</v>
      </c>
      <c r="T6" s="54" t="s">
        <v>414</v>
      </c>
      <c r="U6" s="54" t="s">
        <v>391</v>
      </c>
      <c r="V6" s="53"/>
      <c r="W6" s="91"/>
      <c r="X6" s="53"/>
      <c r="Y6" s="53"/>
      <c r="Z6" s="53"/>
      <c r="AA6" s="53"/>
      <c r="AB6" s="53"/>
      <c r="AC6" s="53"/>
      <c r="AD6" s="91"/>
    </row>
    <row r="7" spans="1:30">
      <c r="A7" s="39" t="s">
        <v>456</v>
      </c>
      <c r="B7" s="69" t="s">
        <v>423</v>
      </c>
      <c r="C7" s="83" t="s">
      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  <c r="J7" s="26" t="str">
        <f t="shared" si="1"/>
        <v>-</v>
      </c>
      <c r="K7" s="24" t="str">
        <f t="array" ref="K7">IF(J7="Y",MAX(IF(WnSAssignmentHarbourCruise=$A7,TaskRankRequirements)),"")</f>
        <v/>
      </c>
      <c r="L7" s="39"/>
      <c r="M7" s="39"/>
      <c r="N7" s="39"/>
      <c r="O7" s="39"/>
      <c r="P7" s="66"/>
      <c r="Q7" s="26" t="str">
        <f t="shared" si="2"/>
        <v>-</v>
      </c>
      <c r="R7" s="39" t="str">
        <f t="shared" si="3"/>
        <v/>
      </c>
      <c r="S7" s="39"/>
      <c r="T7" s="39"/>
      <c r="U7" s="39"/>
      <c r="V7" s="39"/>
      <c r="W7" s="66"/>
      <c r="X7" s="56"/>
      <c r="Y7" s="56"/>
      <c r="Z7" s="56"/>
      <c r="AA7" s="56"/>
      <c r="AB7" s="56"/>
      <c r="AC7" s="56"/>
      <c r="AD7" s="57"/>
    </row>
    <row r="8" spans="1:30">
      <c r="A8" s="39" t="s">
        <v>456</v>
      </c>
      <c r="B8" s="70" t="s">
        <v>424</v>
      </c>
      <c r="C8" s="81" t="s">
        <v>424</v>
      </c>
      <c r="D8" s="22" t="str">
        <f t="shared" si="0"/>
        <v>-</v>
      </c>
      <c r="E8" s="23"/>
      <c r="F8" s="7"/>
      <c r="G8" s="7"/>
      <c r="H8" s="7"/>
      <c r="I8" s="8"/>
      <c r="J8" s="22" t="str">
        <f t="shared" si="1"/>
        <v>-</v>
      </c>
      <c r="K8" s="23" t="str">
        <f t="array" ref="K8">IF(J8="Y",MAX(IF(WnSAssignmentHarbourCruise=$A8,TaskRankRequirements)),"")</f>
        <v/>
      </c>
      <c r="L8" s="7"/>
      <c r="M8" s="7"/>
      <c r="N8" s="7"/>
      <c r="O8" s="7"/>
      <c r="P8" s="8"/>
      <c r="Q8" s="22" t="str">
        <f t="shared" si="2"/>
        <v>-</v>
      </c>
      <c r="R8" s="23" t="str">
        <f t="shared" si="3"/>
        <v/>
      </c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</row>
    <row r="9" spans="1:30">
      <c r="A9" s="39" t="s">
        <v>456</v>
      </c>
      <c r="B9" s="71" t="s">
        <v>425</v>
      </c>
      <c r="C9" s="97" t="s">
        <v>425</v>
      </c>
      <c r="D9" s="22" t="str">
        <f t="shared" si="0"/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  <c r="J9" s="22" t="str">
        <f t="shared" si="1"/>
        <v>-</v>
      </c>
      <c r="K9" s="23" t="str">
        <f t="array" ref="K9">IF(J9="Y",MAX(IF(WnSAssignmentHarbourCruise=$A9,TaskRankRequirements)),"")</f>
        <v/>
      </c>
      <c r="L9" s="39"/>
      <c r="M9" s="7"/>
      <c r="N9" s="7"/>
      <c r="O9" s="7"/>
      <c r="P9" s="8"/>
      <c r="Q9" s="22" t="str">
        <f t="shared" si="2"/>
        <v>-</v>
      </c>
      <c r="R9" s="23" t="str">
        <f t="shared" si="3"/>
        <v/>
      </c>
      <c r="S9" s="39"/>
      <c r="T9" s="7"/>
      <c r="U9" s="7"/>
      <c r="V9" s="7"/>
      <c r="W9" s="8"/>
      <c r="X9" s="7"/>
      <c r="Y9" s="7"/>
      <c r="Z9" s="7"/>
      <c r="AA9" s="7"/>
      <c r="AB9" s="7"/>
      <c r="AC9" s="7"/>
      <c r="AD9" s="8"/>
    </row>
    <row r="10" spans="1:30">
      <c r="A10" s="108" t="s">
        <v>456</v>
      </c>
      <c r="B10" s="109" t="s">
        <v>457</v>
      </c>
      <c r="C10" s="110"/>
      <c r="D10" s="40" t="str">
        <f t="shared" si="0"/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  <c r="J10" s="40" t="str">
        <f t="shared" si="1"/>
        <v>-</v>
      </c>
      <c r="K10" s="41" t="str">
        <f t="array" ref="K10">IF(J10="Y",MAX(IF(WnSAssignmentHarbourCruise=$A10,TaskRankRequirements)),"")</f>
        <v/>
      </c>
      <c r="L10" s="108"/>
      <c r="M10" s="42"/>
      <c r="N10" s="42"/>
      <c r="O10" s="42"/>
      <c r="P10" s="43"/>
      <c r="Q10" s="40" t="str">
        <f t="shared" si="2"/>
        <v>-</v>
      </c>
      <c r="R10" s="41"/>
      <c r="S10" s="108"/>
      <c r="T10" s="42"/>
      <c r="U10" s="42"/>
      <c r="V10" s="42"/>
      <c r="W10" s="43"/>
      <c r="X10" s="42"/>
      <c r="Y10" s="42"/>
      <c r="Z10" s="42"/>
      <c r="AA10" s="42"/>
      <c r="AB10" s="42"/>
      <c r="AC10" s="42"/>
      <c r="AD10" s="43"/>
    </row>
    <row r="11" spans="1:30">
      <c r="A11" t="s">
        <v>462</v>
      </c>
      <c r="B11" s="67" t="s">
        <v>380</v>
      </c>
      <c r="C11" s="98" t="s">
        <v>380</v>
      </c>
      <c r="D11" s="52" t="str">
        <f t="shared" si="0"/>
        <v>-</v>
      </c>
      <c r="E11" s="53" t="str">
        <f t="array" ref="E11">IF(D11="Y",MAX(IF(WnSAssignmentMoveShip=A11,TaskRankRequirements)),"")</f>
        <v/>
      </c>
      <c r="F11" s="54" t="s">
        <v>422</v>
      </c>
      <c r="G11" s="54" t="s">
        <v>422</v>
      </c>
      <c r="H11" s="54" t="s">
        <v>422</v>
      </c>
      <c r="I11" s="55" t="s">
        <v>422</v>
      </c>
      <c r="J11" s="52" t="str">
        <f t="shared" si="1"/>
        <v>-</v>
      </c>
      <c r="K11" s="53" t="str">
        <f t="array" ref="K11">IF(J11="Y",MAX(IF(WnSAssignmentHarbourCruise=$A11,TaskRankRequirements)),"")</f>
        <v/>
      </c>
      <c r="L11" s="54" t="s">
        <v>422</v>
      </c>
      <c r="M11" s="54" t="s">
        <v>422</v>
      </c>
      <c r="N11" s="54" t="s">
        <v>422</v>
      </c>
      <c r="O11" s="54" t="s">
        <v>422</v>
      </c>
      <c r="P11" s="91" t="s">
        <v>422</v>
      </c>
      <c r="Q11" s="52" t="str">
        <f t="shared" si="2"/>
        <v>-</v>
      </c>
      <c r="R11" s="54" t="str">
        <f t="shared" si="3"/>
        <v/>
      </c>
      <c r="S11" s="54" t="s">
        <v>422</v>
      </c>
      <c r="T11" s="54" t="s">
        <v>422</v>
      </c>
      <c r="U11" s="54" t="s">
        <v>422</v>
      </c>
      <c r="V11" s="53" t="s">
        <v>422</v>
      </c>
      <c r="W11" s="91" t="s">
        <v>422</v>
      </c>
      <c r="X11" s="53"/>
      <c r="Y11" s="53"/>
      <c r="Z11" s="53"/>
      <c r="AA11" s="53"/>
      <c r="AB11" s="53"/>
      <c r="AC11" s="53"/>
      <c r="AD11" s="91"/>
    </row>
    <row r="12" spans="1:30">
      <c r="A12" t="s">
        <v>463</v>
      </c>
      <c r="B12" s="67" t="s">
        <v>426</v>
      </c>
      <c r="C12" s="98" t="s">
        <v>449</v>
      </c>
      <c r="D12" s="52" t="str">
        <f t="shared" si="0"/>
        <v>-</v>
      </c>
      <c r="E12" s="53" t="str">
        <f t="array" ref="E12">IF(D12="Y",MAX(IF(WnSAssignmentMoveShip=A12,TaskRankRequirements)),"")</f>
        <v/>
      </c>
      <c r="F12" s="54" t="s">
        <v>409</v>
      </c>
      <c r="G12" s="54" t="s">
        <v>393</v>
      </c>
      <c r="H12" s="54"/>
      <c r="I12" s="55"/>
      <c r="J12" s="52" t="str">
        <f t="shared" si="1"/>
        <v>-</v>
      </c>
      <c r="K12" s="53" t="str">
        <f t="array" ref="K12">IF(J12="Y",MAX(IF(WnSAssignmentHarbourCruise=$A12,TaskRankRequirements)),"")</f>
        <v/>
      </c>
      <c r="L12" s="54" t="s">
        <v>409</v>
      </c>
      <c r="M12" s="54"/>
      <c r="N12" s="54"/>
      <c r="O12" s="54"/>
      <c r="P12" s="91"/>
      <c r="Q12" s="52" t="str">
        <f t="shared" si="2"/>
        <v>-</v>
      </c>
      <c r="R12" s="54" t="str">
        <f t="shared" si="3"/>
        <v/>
      </c>
      <c r="S12" s="54" t="s">
        <v>419</v>
      </c>
      <c r="T12" s="54" t="s">
        <v>445</v>
      </c>
      <c r="U12" s="54" t="s">
        <v>447</v>
      </c>
      <c r="V12" s="53" t="s">
        <v>446</v>
      </c>
      <c r="W12" s="91"/>
      <c r="X12" s="53"/>
      <c r="Y12" s="53"/>
      <c r="Z12" s="53"/>
      <c r="AA12" s="53"/>
      <c r="AB12" s="53"/>
      <c r="AC12" s="53"/>
      <c r="AD12" s="91"/>
    </row>
    <row r="13" spans="1:30">
      <c r="A13" t="s">
        <v>464</v>
      </c>
      <c r="B13" s="72" t="s">
        <v>426</v>
      </c>
      <c r="C13" s="99" t="s">
        <v>450</v>
      </c>
      <c r="D13" s="22" t="str">
        <f t="shared" si="0"/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  <c r="J13" s="22" t="str">
        <f t="shared" si="1"/>
        <v>-</v>
      </c>
      <c r="K13" s="23" t="str">
        <f t="array" ref="K13">IF(J13="Y",MAX(IF(WnSAssignmentHarbourCruise=$A13,TaskRankRequirements)),"")</f>
        <v/>
      </c>
      <c r="L13" s="7"/>
      <c r="M13" s="7"/>
      <c r="N13" s="7"/>
      <c r="O13" s="7"/>
      <c r="P13" s="8"/>
      <c r="Q13" s="58" t="str">
        <f t="shared" si="2"/>
        <v>-</v>
      </c>
      <c r="R13" s="59" t="str">
        <f t="shared" si="3"/>
        <v/>
      </c>
      <c r="S13" s="60" t="s">
        <v>409</v>
      </c>
      <c r="T13" s="60" t="s">
        <v>444</v>
      </c>
      <c r="U13" s="60" t="s">
        <v>444</v>
      </c>
      <c r="V13" s="60" t="s">
        <v>444</v>
      </c>
      <c r="W13" s="61"/>
      <c r="X13" s="60"/>
      <c r="Y13" s="60"/>
      <c r="Z13" s="60"/>
      <c r="AA13" s="60"/>
      <c r="AB13" s="60"/>
      <c r="AC13" s="60"/>
      <c r="AD13" s="61"/>
    </row>
    <row r="14" spans="1:30">
      <c r="A14" t="s">
        <v>456</v>
      </c>
      <c r="B14" s="73" t="s">
        <v>426</v>
      </c>
      <c r="C14" s="79" t="s">
        <v>451</v>
      </c>
      <c r="D14" s="22" t="str">
        <f t="shared" si="0"/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  <c r="J14" s="26" t="str">
        <f t="shared" si="1"/>
        <v>-</v>
      </c>
      <c r="K14" s="24" t="str">
        <f t="array" ref="K14">IF(J14="Y",MAX(IF(WnSAssignmentHarbourCruise=$A14,TaskRankRequirements)),"")</f>
        <v/>
      </c>
      <c r="L14" s="39"/>
      <c r="M14" s="39"/>
      <c r="N14" s="39"/>
      <c r="O14" s="39"/>
      <c r="P14" s="66"/>
      <c r="Q14" s="26" t="str">
        <f t="shared" si="2"/>
        <v>-</v>
      </c>
      <c r="R14" s="39" t="str">
        <f t="shared" si="3"/>
        <v/>
      </c>
      <c r="S14" s="39"/>
      <c r="T14" s="39"/>
      <c r="U14" s="39"/>
      <c r="V14" s="39"/>
      <c r="W14" s="66"/>
      <c r="X14" s="56"/>
      <c r="Y14" s="56"/>
      <c r="Z14" s="56"/>
      <c r="AA14" s="56"/>
      <c r="AB14" s="56"/>
      <c r="AC14" s="56"/>
      <c r="AD14" s="57"/>
    </row>
    <row r="15" spans="1:30">
      <c r="A15" t="s">
        <v>465</v>
      </c>
      <c r="B15" s="67" t="s">
        <v>427</v>
      </c>
      <c r="C15" s="98" t="s">
        <v>368</v>
      </c>
      <c r="D15" s="52" t="str">
        <f t="shared" si="0"/>
        <v>-</v>
      </c>
      <c r="E15" s="53" t="str">
        <f t="array" ref="E15">IF(D15="Y",MAX(IF(WnSAssignmentMoveShip=A15,TaskRankRequirements)),"")</f>
        <v/>
      </c>
      <c r="F15" s="54" t="s">
        <v>400</v>
      </c>
      <c r="G15" s="54" t="s">
        <v>400</v>
      </c>
      <c r="H15" s="54" t="s">
        <v>400</v>
      </c>
      <c r="I15" s="55" t="s">
        <v>400</v>
      </c>
      <c r="J15" s="52" t="str">
        <f t="shared" si="1"/>
        <v>-</v>
      </c>
      <c r="K15" s="53" t="str">
        <f t="array" ref="K15">IF(J15="Y",MAX(IF(WnSAssignmentHarbourCruise=$A15,TaskRankRequirements)),"")</f>
        <v/>
      </c>
      <c r="L15" s="54" t="s">
        <v>410</v>
      </c>
      <c r="M15" s="54"/>
      <c r="N15" s="54" t="s">
        <v>393</v>
      </c>
      <c r="O15" s="54"/>
      <c r="P15" s="91"/>
      <c r="Q15" s="52" t="str">
        <f t="shared" si="2"/>
        <v>Y</v>
      </c>
      <c r="R15" s="54">
        <f t="shared" si="3"/>
        <v>0</v>
      </c>
      <c r="S15" s="54" t="s">
        <v>410</v>
      </c>
      <c r="T15" s="54"/>
      <c r="U15" s="54" t="s">
        <v>393</v>
      </c>
      <c r="V15" s="53" t="s">
        <v>445</v>
      </c>
      <c r="W15" s="91"/>
      <c r="X15" s="53"/>
      <c r="Y15" s="53"/>
      <c r="Z15" s="53"/>
      <c r="AA15" s="53"/>
      <c r="AB15" s="53"/>
      <c r="AC15" s="53"/>
      <c r="AD15" s="91"/>
    </row>
    <row r="16" spans="1:30">
      <c r="A16" t="s">
        <v>375</v>
      </c>
      <c r="B16" s="72" t="s">
        <v>428</v>
      </c>
      <c r="C16" s="99" t="s">
        <v>452</v>
      </c>
      <c r="D16" s="22" t="str">
        <f t="shared" si="0"/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  <c r="J16" s="22" t="str">
        <f t="shared" si="1"/>
        <v>-</v>
      </c>
      <c r="K16" s="23" t="str">
        <f t="array" ref="K16">IF(J16="Y",MAX(IF(WnSAssignmentHarbourCruise=$A16,TaskRankRequirements)),"")</f>
        <v/>
      </c>
      <c r="L16" s="7"/>
      <c r="M16" s="7"/>
      <c r="N16" s="7"/>
      <c r="O16" s="7"/>
      <c r="P16" s="8"/>
      <c r="Q16" s="58" t="str">
        <f t="shared" si="2"/>
        <v>Y</v>
      </c>
      <c r="R16" s="60">
        <f t="shared" si="3"/>
        <v>0</v>
      </c>
      <c r="S16" s="60"/>
      <c r="T16" s="60" t="s">
        <v>442</v>
      </c>
      <c r="U16" s="60"/>
      <c r="V16" s="60" t="s">
        <v>418</v>
      </c>
      <c r="W16" s="61"/>
      <c r="X16" s="60"/>
      <c r="Y16" s="60"/>
      <c r="Z16" s="60"/>
      <c r="AA16" s="60"/>
      <c r="AB16" s="60"/>
      <c r="AC16" s="60"/>
      <c r="AD16" s="61"/>
    </row>
    <row r="17" spans="1:30">
      <c r="A17" t="s">
        <v>456</v>
      </c>
      <c r="B17" s="73" t="s">
        <v>428</v>
      </c>
      <c r="C17" s="79"/>
      <c r="D17" s="22" t="str">
        <f t="shared" si="0"/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  <c r="J17" s="26" t="str">
        <f t="shared" si="1"/>
        <v>-</v>
      </c>
      <c r="K17" s="24" t="str">
        <f t="array" ref="K17">IF(J17="Y",MAX(IF(WnSAssignmentHarbourCruise=$A17,TaskRankRequirements)),"")</f>
        <v/>
      </c>
      <c r="L17" s="39"/>
      <c r="M17" s="39"/>
      <c r="N17" s="39"/>
      <c r="O17" s="39"/>
      <c r="P17" s="66"/>
      <c r="Q17" s="26" t="str">
        <f t="shared" si="2"/>
        <v>-</v>
      </c>
      <c r="R17" s="39" t="str">
        <f t="shared" si="3"/>
        <v/>
      </c>
      <c r="S17" s="39"/>
      <c r="T17" s="39"/>
      <c r="U17" s="39"/>
      <c r="V17" s="39"/>
      <c r="W17" s="66"/>
      <c r="X17" s="56"/>
      <c r="Y17" s="56"/>
      <c r="Z17" s="56"/>
      <c r="AA17" s="56"/>
      <c r="AB17" s="56"/>
      <c r="AC17" s="56"/>
      <c r="AD17" s="57"/>
    </row>
    <row r="18" spans="1:30">
      <c r="A18" t="s">
        <v>456</v>
      </c>
      <c r="B18" s="73" t="s">
        <v>428</v>
      </c>
      <c r="C18" s="79"/>
      <c r="D18" s="22" t="str">
        <f t="shared" si="0"/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  <c r="J18" s="26" t="str">
        <f t="shared" si="1"/>
        <v>-</v>
      </c>
      <c r="K18" s="24" t="str">
        <f t="array" ref="K18">IF(J18="Y",MAX(IF(WnSAssignmentHarbourCruise=$A18,TaskRankRequirements)),"")</f>
        <v/>
      </c>
      <c r="L18" s="39"/>
      <c r="M18" s="39"/>
      <c r="N18" s="39"/>
      <c r="O18" s="39"/>
      <c r="P18" s="66"/>
      <c r="Q18" s="26" t="str">
        <f t="shared" si="2"/>
        <v>-</v>
      </c>
      <c r="R18" s="39" t="str">
        <f t="shared" si="3"/>
        <v/>
      </c>
      <c r="S18" s="39"/>
      <c r="T18" s="39"/>
      <c r="U18" s="39"/>
      <c r="V18" s="39"/>
      <c r="W18" s="66"/>
      <c r="X18" s="56"/>
      <c r="Y18" s="56"/>
      <c r="Z18" s="56"/>
      <c r="AA18" s="56"/>
      <c r="AB18" s="56"/>
      <c r="AC18" s="56"/>
      <c r="AD18" s="57"/>
    </row>
    <row r="19" spans="1:30">
      <c r="A19" t="s">
        <v>466</v>
      </c>
      <c r="B19" s="72" t="s">
        <v>429</v>
      </c>
      <c r="C19" s="99" t="s">
        <v>358</v>
      </c>
      <c r="D19" s="22" t="str">
        <f t="shared" si="0"/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  <c r="J19" s="22" t="str">
        <f t="shared" si="1"/>
        <v>-</v>
      </c>
      <c r="K19" s="23" t="str">
        <f t="array" ref="K19">IF(J19="Y",MAX(IF(WnSAssignmentHarbourCruise=$A19,TaskRankRequirements)),"")</f>
        <v/>
      </c>
      <c r="L19" s="7"/>
      <c r="M19" s="7"/>
      <c r="N19" s="7"/>
      <c r="O19" s="7"/>
      <c r="P19" s="8"/>
      <c r="Q19" s="58" t="str">
        <f t="shared" si="2"/>
        <v>-</v>
      </c>
      <c r="R19" s="60" t="str">
        <f t="shared" si="3"/>
        <v/>
      </c>
      <c r="S19" s="60"/>
      <c r="T19" s="60" t="s">
        <v>443</v>
      </c>
      <c r="U19" s="60" t="s">
        <v>443</v>
      </c>
      <c r="V19" s="60" t="s">
        <v>443</v>
      </c>
      <c r="W19" s="61"/>
      <c r="X19" s="60"/>
      <c r="Y19" s="60"/>
      <c r="Z19" s="60"/>
      <c r="AA19" s="60"/>
      <c r="AB19" s="60"/>
      <c r="AC19" s="60"/>
      <c r="AD19" s="61"/>
    </row>
    <row r="20" spans="1:30">
      <c r="A20" t="s">
        <v>467</v>
      </c>
      <c r="B20" s="72" t="s">
        <v>429</v>
      </c>
      <c r="C20" s="99"/>
      <c r="D20" s="22" t="str">
        <f t="shared" si="0"/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  <c r="J20" s="22" t="str">
        <f t="shared" si="1"/>
        <v>-</v>
      </c>
      <c r="K20" s="23" t="str">
        <f t="array" ref="K20">IF(J20="Y",MAX(IF(WnSAssignmentHarbourCruise=$A20,TaskRankRequirements)),"")</f>
        <v/>
      </c>
      <c r="L20" s="7"/>
      <c r="M20" s="7"/>
      <c r="N20" s="7"/>
      <c r="O20" s="7"/>
      <c r="P20" s="8"/>
      <c r="Q20" s="58" t="str">
        <f t="shared" si="2"/>
        <v>-</v>
      </c>
      <c r="R20" s="60" t="str">
        <f t="shared" si="3"/>
        <v/>
      </c>
      <c r="S20" s="60"/>
      <c r="T20" s="60" t="s">
        <v>442</v>
      </c>
      <c r="U20" s="60" t="s">
        <v>442</v>
      </c>
      <c r="V20" s="60" t="s">
        <v>453</v>
      </c>
      <c r="W20" s="61"/>
      <c r="X20" s="60"/>
      <c r="Y20" s="60"/>
      <c r="Z20" s="60"/>
      <c r="AA20" s="60"/>
      <c r="AB20" s="60"/>
      <c r="AC20" s="60"/>
      <c r="AD20" s="61"/>
    </row>
    <row r="21" spans="1:30">
      <c r="A21" t="s">
        <v>468</v>
      </c>
      <c r="B21" s="72" t="s">
        <v>429</v>
      </c>
      <c r="C21" s="99"/>
      <c r="D21" s="22" t="str">
        <f t="shared" si="0"/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  <c r="J21" s="22" t="str">
        <f t="shared" si="1"/>
        <v>-</v>
      </c>
      <c r="K21" s="23" t="str">
        <f t="array" ref="K21">IF(J21="Y",MAX(IF(WnSAssignmentHarbourCruise=$A21,TaskRankRequirements)),"")</f>
        <v/>
      </c>
      <c r="L21" s="7"/>
      <c r="M21" s="7"/>
      <c r="N21" s="7"/>
      <c r="O21" s="7"/>
      <c r="P21" s="8"/>
      <c r="Q21" s="58" t="str">
        <f t="shared" si="2"/>
        <v>-</v>
      </c>
      <c r="R21" s="60" t="str">
        <f t="shared" si="3"/>
        <v/>
      </c>
      <c r="S21" s="60"/>
      <c r="T21" s="60" t="s">
        <v>443</v>
      </c>
      <c r="U21" s="60" t="s">
        <v>443</v>
      </c>
      <c r="V21" s="60" t="s">
        <v>443</v>
      </c>
      <c r="W21" s="61"/>
      <c r="X21" s="60"/>
      <c r="Y21" s="60"/>
      <c r="Z21" s="60"/>
      <c r="AA21" s="60"/>
      <c r="AB21" s="60"/>
      <c r="AC21" s="60"/>
      <c r="AD21" s="61"/>
    </row>
    <row r="22" spans="1:30">
      <c r="A22" t="s">
        <v>456</v>
      </c>
      <c r="B22" s="73" t="s">
        <v>429</v>
      </c>
      <c r="C22" s="79"/>
      <c r="D22" s="22" t="str">
        <f t="shared" si="0"/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  <c r="J22" s="26" t="str">
        <f t="shared" si="1"/>
        <v>-</v>
      </c>
      <c r="K22" s="24" t="str">
        <f t="array" ref="K22">IF(J22="Y",MAX(IF(WnSAssignmentHarbourCruise=$A22,TaskRankRequirements)),"")</f>
        <v/>
      </c>
      <c r="L22" s="39"/>
      <c r="M22" s="39"/>
      <c r="N22" s="39"/>
      <c r="O22" s="39"/>
      <c r="P22" s="66"/>
      <c r="Q22" s="26" t="str">
        <f t="shared" si="2"/>
        <v>-</v>
      </c>
      <c r="R22" s="39" t="str">
        <f t="shared" si="3"/>
        <v/>
      </c>
      <c r="S22" s="39"/>
      <c r="T22" s="39"/>
      <c r="U22" s="39"/>
      <c r="V22" s="39"/>
      <c r="W22" s="66"/>
      <c r="X22" s="56"/>
      <c r="Y22" s="56"/>
      <c r="Z22" s="56"/>
      <c r="AA22" s="56"/>
      <c r="AB22" s="56"/>
      <c r="AC22" s="56"/>
      <c r="AD22" s="57"/>
    </row>
    <row r="23" spans="1:30">
      <c r="A23" t="s">
        <v>456</v>
      </c>
      <c r="B23" s="73" t="s">
        <v>429</v>
      </c>
      <c r="C23" s="79"/>
      <c r="D23" s="22" t="str">
        <f t="shared" si="0"/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  <c r="J23" s="26" t="str">
        <f t="shared" si="1"/>
        <v>-</v>
      </c>
      <c r="K23" s="24" t="str">
        <f t="array" ref="K23">IF(J23="Y",MAX(IF(WnSAssignmentHarbourCruise=$A23,TaskRankRequirements)),"")</f>
        <v/>
      </c>
      <c r="L23" s="39"/>
      <c r="M23" s="39"/>
      <c r="N23" s="39"/>
      <c r="O23" s="39"/>
      <c r="P23" s="66"/>
      <c r="Q23" s="26" t="str">
        <f t="shared" si="2"/>
        <v>-</v>
      </c>
      <c r="R23" s="39" t="str">
        <f t="shared" si="3"/>
        <v/>
      </c>
      <c r="S23" s="39"/>
      <c r="T23" s="39"/>
      <c r="U23" s="39"/>
      <c r="V23" s="39"/>
      <c r="W23" s="66"/>
      <c r="X23" s="56"/>
      <c r="Y23" s="56"/>
      <c r="Z23" s="56"/>
      <c r="AA23" s="56"/>
      <c r="AB23" s="56"/>
      <c r="AC23" s="56"/>
      <c r="AD23" s="57"/>
    </row>
    <row r="24" spans="1:30">
      <c r="A24" t="s">
        <v>456</v>
      </c>
      <c r="B24" s="74" t="s">
        <v>429</v>
      </c>
      <c r="C24" s="80"/>
      <c r="D24" s="22" t="str">
        <f t="shared" si="0"/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  <c r="J24" s="22" t="str">
        <f t="shared" si="1"/>
        <v>-</v>
      </c>
      <c r="K24" s="23" t="str">
        <f t="array" ref="K24">IF(J24="Y",MAX(IF(WnSAssignmentHarbourCruise=$A24,TaskRankRequirements)),"")</f>
        <v/>
      </c>
      <c r="L24" s="7"/>
      <c r="M24" s="7"/>
      <c r="N24" s="7"/>
      <c r="O24" s="7"/>
      <c r="P24" s="8"/>
      <c r="Q24" s="22" t="str">
        <f t="shared" si="2"/>
        <v>-</v>
      </c>
      <c r="R24" s="7" t="str">
        <f t="shared" si="3"/>
        <v/>
      </c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</row>
    <row r="25" spans="1:30">
      <c r="A25" t="s">
        <v>456</v>
      </c>
      <c r="B25" s="74" t="s">
        <v>429</v>
      </c>
      <c r="C25" s="80"/>
      <c r="D25" s="22" t="str">
        <f t="shared" si="0"/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  <c r="J25" s="22" t="str">
        <f t="shared" si="1"/>
        <v>-</v>
      </c>
      <c r="K25" s="23" t="str">
        <f t="array" ref="K25">IF(J25="Y",MAX(IF(WnSAssignmentHarbourCruise=$A25,TaskRankRequirements)),"")</f>
        <v/>
      </c>
      <c r="L25" s="7"/>
      <c r="M25" s="7"/>
      <c r="N25" s="7"/>
      <c r="O25" s="7"/>
      <c r="P25" s="8"/>
      <c r="Q25" s="22" t="str">
        <f t="shared" si="2"/>
        <v>-</v>
      </c>
      <c r="R25" s="7" t="str">
        <f t="shared" si="3"/>
        <v/>
      </c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</row>
    <row r="26" spans="1:30">
      <c r="A26" t="s">
        <v>469</v>
      </c>
      <c r="B26" s="67" t="s">
        <v>430</v>
      </c>
      <c r="C26" s="98"/>
      <c r="D26" s="52" t="str">
        <f t="shared" si="0"/>
        <v>-</v>
      </c>
      <c r="E26" s="53" t="str">
        <f t="array" ref="E26">IF(D26="Y",MAX(IF(WnSAssignmentMoveShip=A26,TaskRankRequirements)),"")</f>
        <v/>
      </c>
      <c r="F26" s="54" t="s">
        <v>416</v>
      </c>
      <c r="G26" s="54" t="s">
        <v>395</v>
      </c>
      <c r="H26" s="54"/>
      <c r="I26" s="55"/>
      <c r="J26" s="52" t="str">
        <f t="shared" si="1"/>
        <v>-</v>
      </c>
      <c r="K26" s="53" t="str">
        <f t="array" ref="K26">IF(J26="Y",MAX(IF(WnSAssignmentHarbourCruise=$A26,TaskRankRequirements)),"")</f>
        <v/>
      </c>
      <c r="L26" s="54" t="s">
        <v>416</v>
      </c>
      <c r="M26" s="54"/>
      <c r="N26" s="54" t="s">
        <v>395</v>
      </c>
      <c r="O26" s="54"/>
      <c r="P26" s="91"/>
      <c r="Q26" s="52" t="str">
        <f t="shared" si="2"/>
        <v>Y</v>
      </c>
      <c r="R26" s="53">
        <f t="shared" si="3"/>
        <v>0</v>
      </c>
      <c r="S26" s="54" t="s">
        <v>416</v>
      </c>
      <c r="T26" s="54" t="s">
        <v>442</v>
      </c>
      <c r="U26" s="54" t="s">
        <v>395</v>
      </c>
      <c r="V26" s="54" t="s">
        <v>421</v>
      </c>
      <c r="W26" s="91"/>
      <c r="X26" s="54" t="s">
        <v>416</v>
      </c>
      <c r="Y26" s="54"/>
      <c r="Z26" s="54" t="s">
        <v>395</v>
      </c>
      <c r="AA26" s="54"/>
      <c r="AB26" s="53"/>
      <c r="AC26" s="53"/>
      <c r="AD26" s="91"/>
    </row>
    <row r="27" spans="1:30">
      <c r="A27" t="s">
        <v>470</v>
      </c>
      <c r="B27" s="67" t="s">
        <v>430</v>
      </c>
      <c r="C27" s="98"/>
      <c r="D27" s="52" t="str">
        <f t="shared" si="0"/>
        <v>-</v>
      </c>
      <c r="E27" s="53" t="str">
        <f t="array" ref="E27">IF(D27="Y",MAX(IF(WnSAssignmentMoveShip=A27,TaskRankRequirements)),"")</f>
        <v/>
      </c>
      <c r="F27" s="54" t="s">
        <v>416</v>
      </c>
      <c r="G27" s="54" t="s">
        <v>396</v>
      </c>
      <c r="H27" s="54"/>
      <c r="I27" s="55"/>
      <c r="J27" s="52" t="str">
        <f t="shared" si="1"/>
        <v>-</v>
      </c>
      <c r="K27" s="53" t="str">
        <f t="array" ref="K27">IF(J27="Y",MAX(IF(WnSAssignmentHarbourCruise=$A27,TaskRankRequirements)),"")</f>
        <v/>
      </c>
      <c r="L27" s="54" t="s">
        <v>416</v>
      </c>
      <c r="M27" s="54"/>
      <c r="N27" s="54" t="s">
        <v>396</v>
      </c>
      <c r="O27" s="54"/>
      <c r="P27" s="91"/>
      <c r="Q27" s="52" t="str">
        <f t="shared" si="2"/>
        <v>Y</v>
      </c>
      <c r="R27" s="53">
        <f t="shared" si="3"/>
        <v>0</v>
      </c>
      <c r="S27" s="54" t="s">
        <v>416</v>
      </c>
      <c r="T27" s="54" t="s">
        <v>443</v>
      </c>
      <c r="U27" s="54" t="s">
        <v>396</v>
      </c>
      <c r="V27" s="54" t="s">
        <v>421</v>
      </c>
      <c r="W27" s="91"/>
      <c r="X27" s="54" t="s">
        <v>416</v>
      </c>
      <c r="Y27" s="54"/>
      <c r="Z27" s="54" t="s">
        <v>396</v>
      </c>
      <c r="AA27" s="54"/>
      <c r="AB27" s="53"/>
      <c r="AC27" s="53"/>
      <c r="AD27" s="91"/>
    </row>
    <row r="28" spans="1:30">
      <c r="A28" t="s">
        <v>471</v>
      </c>
      <c r="B28" s="67" t="s">
        <v>430</v>
      </c>
      <c r="C28" s="98"/>
      <c r="D28" s="52" t="str">
        <f t="shared" si="0"/>
        <v>-</v>
      </c>
      <c r="E28" s="53" t="str">
        <f t="array" ref="E28">IF(D28="Y",MAX(IF(WnSAssignmentMoveShip=A28,TaskRankRequirements)),"")</f>
        <v/>
      </c>
      <c r="F28" s="54" t="s">
        <v>415</v>
      </c>
      <c r="G28" s="54" t="s">
        <v>397</v>
      </c>
      <c r="H28" s="54"/>
      <c r="I28" s="55"/>
      <c r="J28" s="52" t="str">
        <f t="shared" si="1"/>
        <v>-</v>
      </c>
      <c r="K28" s="53" t="str">
        <f t="array" ref="K28">IF(J28="Y",MAX(IF(WnSAssignmentHarbourCruise=$A28,TaskRankRequirements)),"")</f>
        <v/>
      </c>
      <c r="L28" s="54" t="s">
        <v>415</v>
      </c>
      <c r="M28" s="54"/>
      <c r="N28" s="54" t="s">
        <v>397</v>
      </c>
      <c r="O28" s="54"/>
      <c r="P28" s="91"/>
      <c r="Q28" s="52" t="str">
        <f t="shared" si="2"/>
        <v>Y</v>
      </c>
      <c r="R28" s="53">
        <f t="shared" si="3"/>
        <v>0</v>
      </c>
      <c r="S28" s="54" t="s">
        <v>415</v>
      </c>
      <c r="T28" s="54" t="s">
        <v>442</v>
      </c>
      <c r="U28" s="54" t="s">
        <v>397</v>
      </c>
      <c r="V28" s="54" t="s">
        <v>421</v>
      </c>
      <c r="W28" s="91"/>
      <c r="X28" s="54" t="s">
        <v>415</v>
      </c>
      <c r="Y28" s="54"/>
      <c r="Z28" s="54" t="s">
        <v>397</v>
      </c>
      <c r="AA28" s="54"/>
      <c r="AB28" s="53"/>
      <c r="AC28" s="53"/>
      <c r="AD28" s="91"/>
    </row>
    <row r="29" spans="1:30">
      <c r="A29" t="s">
        <v>472</v>
      </c>
      <c r="B29" s="67" t="s">
        <v>430</v>
      </c>
      <c r="C29" s="98"/>
      <c r="D29" s="52" t="str">
        <f t="shared" si="0"/>
        <v>-</v>
      </c>
      <c r="E29" s="53" t="str">
        <f t="array" ref="E29">IF(D29="Y",MAX(IF(WnSAssignmentMoveShip=A29,TaskRankRequirements)),"")</f>
        <v/>
      </c>
      <c r="F29" s="54" t="s">
        <v>415</v>
      </c>
      <c r="G29" s="54" t="s">
        <v>398</v>
      </c>
      <c r="H29" s="54"/>
      <c r="I29" s="55"/>
      <c r="J29" s="52" t="str">
        <f t="shared" si="1"/>
        <v>-</v>
      </c>
      <c r="K29" s="53" t="str">
        <f t="array" ref="K29">IF(J29="Y",MAX(IF(WnSAssignmentHarbourCruise=$A29,TaskRankRequirements)),"")</f>
        <v/>
      </c>
      <c r="L29" s="54" t="s">
        <v>415</v>
      </c>
      <c r="M29" s="54"/>
      <c r="N29" s="54" t="s">
        <v>398</v>
      </c>
      <c r="O29" s="54"/>
      <c r="P29" s="91"/>
      <c r="Q29" s="52" t="str">
        <f t="shared" si="2"/>
        <v>Y</v>
      </c>
      <c r="R29" s="53">
        <f t="shared" si="3"/>
        <v>0</v>
      </c>
      <c r="S29" s="54" t="s">
        <v>415</v>
      </c>
      <c r="T29" s="54" t="s">
        <v>443</v>
      </c>
      <c r="U29" s="54" t="s">
        <v>398</v>
      </c>
      <c r="V29" s="54" t="s">
        <v>421</v>
      </c>
      <c r="W29" s="91"/>
      <c r="X29" s="54" t="s">
        <v>415</v>
      </c>
      <c r="Y29" s="54"/>
      <c r="Z29" s="54" t="s">
        <v>398</v>
      </c>
      <c r="AA29" s="54"/>
      <c r="AB29" s="53"/>
      <c r="AC29" s="53"/>
      <c r="AD29" s="91"/>
    </row>
    <row r="30" spans="1:30">
      <c r="A30" t="s">
        <v>473</v>
      </c>
      <c r="B30" s="75" t="s">
        <v>431</v>
      </c>
      <c r="C30" s="100" t="s">
        <v>369</v>
      </c>
      <c r="D30" s="22" t="str">
        <f t="shared" si="0"/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  <c r="J30" s="62" t="str">
        <f t="shared" si="1"/>
        <v>-</v>
      </c>
      <c r="K30" s="63" t="str">
        <f t="array" ref="K30">IF(J30="Y",MAX(IF(WnSAssignmentHarbourCruise=$A30,TaskRankRequirements)),"")</f>
        <v/>
      </c>
      <c r="L30" s="64" t="s">
        <v>400</v>
      </c>
      <c r="M30" s="64" t="s">
        <v>400</v>
      </c>
      <c r="N30" s="64" t="s">
        <v>400</v>
      </c>
      <c r="O30" s="64" t="s">
        <v>400</v>
      </c>
      <c r="P30" s="65" t="s">
        <v>400</v>
      </c>
      <c r="Q30" s="62" t="str">
        <f t="shared" si="2"/>
        <v>Y</v>
      </c>
      <c r="R30" s="63">
        <f t="shared" si="3"/>
        <v>0</v>
      </c>
      <c r="S30" s="64" t="s">
        <v>400</v>
      </c>
      <c r="T30" s="64" t="s">
        <v>400</v>
      </c>
      <c r="U30" s="64" t="s">
        <v>400</v>
      </c>
      <c r="V30" s="64" t="s">
        <v>400</v>
      </c>
      <c r="W30" s="65" t="s">
        <v>400</v>
      </c>
      <c r="X30" s="64" t="s">
        <v>400</v>
      </c>
      <c r="Y30" s="64" t="s">
        <v>400</v>
      </c>
      <c r="Z30" s="64" t="s">
        <v>400</v>
      </c>
      <c r="AA30" s="64" t="s">
        <v>400</v>
      </c>
      <c r="AB30" s="64" t="s">
        <v>400</v>
      </c>
      <c r="AC30" s="64"/>
      <c r="AD30" s="65"/>
    </row>
    <row r="31" spans="1:30">
      <c r="A31" t="s">
        <v>474</v>
      </c>
      <c r="B31" s="75" t="s">
        <v>431</v>
      </c>
      <c r="C31" s="100" t="s">
        <v>387</v>
      </c>
      <c r="D31" s="22" t="str">
        <f t="shared" si="0"/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  <c r="J31" s="62" t="str">
        <f t="shared" si="1"/>
        <v>-</v>
      </c>
      <c r="K31" s="63" t="str">
        <f t="array" ref="K31">IF(J31="Y",MAX(IF(WnSAssignmentHarbourCruise=$A31,TaskRankRequirements)),"")</f>
        <v/>
      </c>
      <c r="L31" s="64" t="s">
        <v>416</v>
      </c>
      <c r="M31" s="64"/>
      <c r="N31" s="64"/>
      <c r="O31" s="64"/>
      <c r="P31" s="65"/>
      <c r="Q31" s="62" t="str">
        <f t="shared" si="2"/>
        <v>Y</v>
      </c>
      <c r="R31" s="63">
        <f t="shared" si="3"/>
        <v>0</v>
      </c>
      <c r="S31" s="64" t="s">
        <v>416</v>
      </c>
      <c r="T31" s="64" t="s">
        <v>442</v>
      </c>
      <c r="U31" s="64" t="s">
        <v>442</v>
      </c>
      <c r="V31" s="64" t="s">
        <v>387</v>
      </c>
      <c r="W31" s="65"/>
      <c r="X31" s="64" t="s">
        <v>416</v>
      </c>
      <c r="Y31" s="64"/>
      <c r="Z31" s="64"/>
      <c r="AA31" s="64"/>
      <c r="AB31" s="64"/>
      <c r="AC31" s="64"/>
      <c r="AD31" s="65"/>
    </row>
    <row r="32" spans="1:30">
      <c r="A32" t="s">
        <v>475</v>
      </c>
      <c r="B32" s="75" t="s">
        <v>431</v>
      </c>
      <c r="C32" s="100"/>
      <c r="D32" s="22" t="str">
        <f t="shared" si="0"/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  <c r="J32" s="62" t="str">
        <f t="shared" si="1"/>
        <v>-</v>
      </c>
      <c r="K32" s="63" t="str">
        <f t="array" ref="K32">IF(J32="Y",MAX(IF(WnSAssignmentHarbourCruise=$A32,TaskRankRequirements)),"")</f>
        <v/>
      </c>
      <c r="L32" s="64" t="s">
        <v>415</v>
      </c>
      <c r="M32" s="64"/>
      <c r="N32" s="64"/>
      <c r="O32" s="64"/>
      <c r="P32" s="65"/>
      <c r="Q32" s="62" t="str">
        <f t="shared" si="2"/>
        <v>Y</v>
      </c>
      <c r="R32" s="63">
        <f t="shared" si="3"/>
        <v>0</v>
      </c>
      <c r="S32" s="64" t="s">
        <v>415</v>
      </c>
      <c r="T32" s="64" t="s">
        <v>443</v>
      </c>
      <c r="U32" s="64" t="s">
        <v>443</v>
      </c>
      <c r="V32" s="64" t="s">
        <v>443</v>
      </c>
      <c r="W32" s="65"/>
      <c r="X32" s="64" t="s">
        <v>415</v>
      </c>
      <c r="Y32" s="64"/>
      <c r="Z32" s="64"/>
      <c r="AA32" s="64"/>
      <c r="AB32" s="64"/>
      <c r="AC32" s="64"/>
      <c r="AD32" s="65"/>
    </row>
    <row r="33" spans="1:30">
      <c r="A33" t="s">
        <v>370</v>
      </c>
      <c r="B33" s="75" t="s">
        <v>431</v>
      </c>
      <c r="C33" s="100"/>
      <c r="D33" s="22" t="str">
        <f t="shared" si="0"/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  <c r="J33" s="62" t="str">
        <f t="shared" si="1"/>
        <v>-</v>
      </c>
      <c r="K33" s="63" t="str">
        <f t="array" ref="K33">IF(J33="Y",MAX(IF(WnSAssignmentHarbourCruise=$A33,TaskRankRequirements)),"")</f>
        <v/>
      </c>
      <c r="L33" s="64" t="s">
        <v>411</v>
      </c>
      <c r="M33" s="64"/>
      <c r="N33" s="64"/>
      <c r="O33" s="64"/>
      <c r="P33" s="65"/>
      <c r="Q33" s="62" t="str">
        <f t="shared" si="2"/>
        <v>Y</v>
      </c>
      <c r="R33" s="63">
        <f t="shared" si="3"/>
        <v>0</v>
      </c>
      <c r="S33" s="64" t="s">
        <v>411</v>
      </c>
      <c r="T33" s="64" t="s">
        <v>442</v>
      </c>
      <c r="U33" s="64" t="s">
        <v>442</v>
      </c>
      <c r="V33" s="64" t="s">
        <v>442</v>
      </c>
      <c r="W33" s="65"/>
      <c r="X33" s="64" t="s">
        <v>411</v>
      </c>
      <c r="Y33" s="64"/>
      <c r="Z33" s="64"/>
      <c r="AA33" s="64"/>
      <c r="AB33" s="64"/>
      <c r="AC33" s="64"/>
      <c r="AD33" s="65"/>
    </row>
    <row r="34" spans="1:30">
      <c r="A34" t="s">
        <v>476</v>
      </c>
      <c r="B34" s="75" t="s">
        <v>431</v>
      </c>
      <c r="C34" s="100"/>
      <c r="D34" s="22" t="str">
        <f t="shared" si="0"/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  <c r="J34" s="62" t="str">
        <f t="shared" si="1"/>
        <v>-</v>
      </c>
      <c r="K34" s="63" t="str">
        <f t="array" ref="K34">IF(J34="Y",MAX(IF(WnSAssignmentHarbourCruise=$A34,TaskRankRequirements)),"")</f>
        <v/>
      </c>
      <c r="L34" s="64" t="s">
        <v>411</v>
      </c>
      <c r="M34" s="64"/>
      <c r="N34" s="64"/>
      <c r="O34" s="64"/>
      <c r="P34" s="65"/>
      <c r="Q34" s="62" t="str">
        <f t="shared" si="2"/>
        <v>Y</v>
      </c>
      <c r="R34" s="63">
        <f t="shared" si="3"/>
        <v>0</v>
      </c>
      <c r="S34" s="64" t="s">
        <v>411</v>
      </c>
      <c r="T34" s="64" t="s">
        <v>443</v>
      </c>
      <c r="U34" s="64" t="s">
        <v>443</v>
      </c>
      <c r="V34" s="64" t="s">
        <v>443</v>
      </c>
      <c r="W34" s="65"/>
      <c r="X34" s="64" t="s">
        <v>411</v>
      </c>
      <c r="Y34" s="64"/>
      <c r="Z34" s="64"/>
      <c r="AA34" s="64"/>
      <c r="AB34" s="64"/>
      <c r="AC34" s="64"/>
      <c r="AD34" s="65"/>
    </row>
    <row r="35" spans="1:30">
      <c r="A35" t="s">
        <v>371</v>
      </c>
      <c r="B35" s="75" t="s">
        <v>431</v>
      </c>
      <c r="C35" s="100" t="s">
        <v>374</v>
      </c>
      <c r="D35" s="22" t="str">
        <f t="shared" si="0"/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  <c r="J35" s="62" t="str">
        <f t="shared" si="1"/>
        <v>-</v>
      </c>
      <c r="K35" s="63" t="str">
        <f t="array" ref="K35">IF(J35="Y",MAX(IF(WnSAssignmentHarbourCruise=$A35,TaskRankRequirements)),"")</f>
        <v/>
      </c>
      <c r="L35" s="64" t="s">
        <v>374</v>
      </c>
      <c r="M35" s="64" t="s">
        <v>374</v>
      </c>
      <c r="N35" s="64" t="s">
        <v>374</v>
      </c>
      <c r="O35" s="64" t="s">
        <v>374</v>
      </c>
      <c r="P35" s="65"/>
      <c r="Q35" s="62" t="str">
        <f t="shared" si="2"/>
        <v>Y</v>
      </c>
      <c r="R35" s="63">
        <f t="shared" si="3"/>
        <v>0</v>
      </c>
      <c r="S35" s="64" t="s">
        <v>374</v>
      </c>
      <c r="T35" s="64" t="s">
        <v>374</v>
      </c>
      <c r="U35" s="64" t="s">
        <v>374</v>
      </c>
      <c r="V35" s="64" t="s">
        <v>374</v>
      </c>
      <c r="W35" s="65"/>
      <c r="X35" s="64" t="s">
        <v>374</v>
      </c>
      <c r="Y35" s="64" t="s">
        <v>374</v>
      </c>
      <c r="Z35" s="64" t="s">
        <v>374</v>
      </c>
      <c r="AA35" s="64" t="s">
        <v>374</v>
      </c>
      <c r="AB35" s="64"/>
      <c r="AC35" s="64"/>
      <c r="AD35" s="65"/>
    </row>
    <row r="36" spans="1:30">
      <c r="A36" t="s">
        <v>372</v>
      </c>
      <c r="B36" s="72" t="s">
        <v>431</v>
      </c>
      <c r="C36" s="99"/>
      <c r="D36" s="22" t="str">
        <f t="shared" si="0"/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  <c r="J36" s="22" t="str">
        <f t="shared" si="1"/>
        <v>-</v>
      </c>
      <c r="K36" s="23" t="str">
        <f t="array" ref="K36">IF(J36="Y",MAX(IF(WnSAssignmentHarbourCruise=$A36,TaskRankRequirements)),"")</f>
        <v/>
      </c>
      <c r="L36" s="7"/>
      <c r="M36" s="7"/>
      <c r="N36" s="7"/>
      <c r="O36" s="7"/>
      <c r="P36" s="8"/>
      <c r="Q36" s="58" t="str">
        <f t="shared" si="2"/>
        <v>-</v>
      </c>
      <c r="R36" s="60" t="str">
        <f t="shared" si="3"/>
        <v/>
      </c>
      <c r="S36" s="60"/>
      <c r="T36" s="60" t="s">
        <v>442</v>
      </c>
      <c r="U36" s="60" t="s">
        <v>442</v>
      </c>
      <c r="V36" s="60" t="s">
        <v>442</v>
      </c>
      <c r="W36" s="61"/>
      <c r="X36" s="60"/>
      <c r="Y36" s="60"/>
      <c r="Z36" s="60"/>
      <c r="AA36" s="60"/>
      <c r="AB36" s="60"/>
      <c r="AC36" s="60"/>
      <c r="AD36" s="61"/>
    </row>
    <row r="37" spans="1:30">
      <c r="A37" t="s">
        <v>359</v>
      </c>
      <c r="B37" s="72" t="s">
        <v>431</v>
      </c>
      <c r="C37" s="99"/>
      <c r="D37" s="22" t="str">
        <f t="shared" ref="D37:D67" si="4">IF(COUNTIF(WnSAssignmentMoveShip,$A37)&gt;0,"Y","-")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  <c r="J37" s="22" t="str">
        <f t="shared" ref="J37:J67" si="5">IF(COUNTIF(WnSAssignmentHarbourCruise,$A37)&gt;0,"Y","-")</f>
        <v>-</v>
      </c>
      <c r="K37" s="23" t="str">
        <f t="array" ref="K37">IF(J37="Y",MAX(IF(WnSAssignmentHarbourCruise=$A37,TaskRankRequirements)),"")</f>
        <v/>
      </c>
      <c r="L37" s="7"/>
      <c r="M37" s="7"/>
      <c r="N37" s="7"/>
      <c r="O37" s="7"/>
      <c r="P37" s="8"/>
      <c r="Q37" s="58" t="str">
        <f t="shared" ref="Q37:Q67" si="6">IF(COUNTIF(WnSAssignmentDaySail,$A37)&gt;0,"Y","-")</f>
        <v>-</v>
      </c>
      <c r="R37" s="60" t="str">
        <f t="shared" si="3"/>
        <v/>
      </c>
      <c r="S37" s="60"/>
      <c r="T37" s="60" t="s">
        <v>443</v>
      </c>
      <c r="U37" s="60" t="s">
        <v>443</v>
      </c>
      <c r="V37" s="60" t="s">
        <v>443</v>
      </c>
      <c r="W37" s="61"/>
      <c r="X37" s="60"/>
      <c r="Y37" s="60"/>
      <c r="Z37" s="60"/>
      <c r="AA37" s="60"/>
      <c r="AB37" s="60"/>
      <c r="AC37" s="60"/>
      <c r="AD37" s="61"/>
    </row>
    <row r="38" spans="1:30">
      <c r="A38" t="s">
        <v>373</v>
      </c>
      <c r="B38" s="72" t="s">
        <v>431</v>
      </c>
      <c r="C38" s="99"/>
      <c r="D38" s="22" t="str">
        <f t="shared" si="4"/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  <c r="J38" s="22" t="str">
        <f t="shared" si="5"/>
        <v>-</v>
      </c>
      <c r="K38" s="23" t="str">
        <f t="array" ref="K38">IF(J38="Y",MAX(IF(WnSAssignmentHarbourCruise=$A38,TaskRankRequirements)),"")</f>
        <v/>
      </c>
      <c r="L38" s="7"/>
      <c r="M38" s="7"/>
      <c r="N38" s="7"/>
      <c r="O38" s="7"/>
      <c r="P38" s="8"/>
      <c r="Q38" s="58" t="str">
        <f t="shared" si="6"/>
        <v>-</v>
      </c>
      <c r="R38" s="60" t="str">
        <f t="shared" si="3"/>
        <v/>
      </c>
      <c r="S38" s="60"/>
      <c r="T38" s="60" t="s">
        <v>442</v>
      </c>
      <c r="U38" s="60" t="s">
        <v>442</v>
      </c>
      <c r="V38" s="60" t="s">
        <v>442</v>
      </c>
      <c r="W38" s="61"/>
      <c r="X38" s="60"/>
      <c r="Y38" s="60"/>
      <c r="Z38" s="60"/>
      <c r="AA38" s="60"/>
      <c r="AB38" s="60"/>
      <c r="AC38" s="60"/>
      <c r="AD38" s="61"/>
    </row>
    <row r="39" spans="1:30">
      <c r="A39" t="s">
        <v>360</v>
      </c>
      <c r="B39" s="72" t="s">
        <v>431</v>
      </c>
      <c r="C39" s="99"/>
      <c r="D39" s="22" t="str">
        <f t="shared" si="4"/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  <c r="J39" s="22" t="str">
        <f t="shared" si="5"/>
        <v>-</v>
      </c>
      <c r="K39" s="23" t="str">
        <f t="array" ref="K39">IF(J39="Y",MAX(IF(WnSAssignmentHarbourCruise=$A39,TaskRankRequirements)),"")</f>
        <v/>
      </c>
      <c r="L39" s="7"/>
      <c r="M39" s="7"/>
      <c r="N39" s="7"/>
      <c r="O39" s="7"/>
      <c r="P39" s="8"/>
      <c r="Q39" s="58" t="str">
        <f t="shared" si="6"/>
        <v>-</v>
      </c>
      <c r="R39" s="60" t="str">
        <f t="shared" si="3"/>
        <v/>
      </c>
      <c r="S39" s="60"/>
      <c r="T39" s="60" t="s">
        <v>443</v>
      </c>
      <c r="U39" s="60" t="s">
        <v>443</v>
      </c>
      <c r="V39" s="60" t="s">
        <v>443</v>
      </c>
      <c r="W39" s="61"/>
      <c r="X39" s="60"/>
      <c r="Y39" s="60"/>
      <c r="Z39" s="60"/>
      <c r="AA39" s="60"/>
      <c r="AB39" s="60"/>
      <c r="AC39" s="60"/>
      <c r="AD39" s="61"/>
    </row>
    <row r="40" spans="1:30">
      <c r="A40" t="s">
        <v>456</v>
      </c>
      <c r="B40" s="73" t="s">
        <v>431</v>
      </c>
      <c r="C40" s="79"/>
      <c r="D40" s="22" t="str">
        <f t="shared" si="4"/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  <c r="J40" s="26" t="str">
        <f t="shared" si="5"/>
        <v>-</v>
      </c>
      <c r="K40" s="24" t="str">
        <f t="array" ref="K40">IF(J40="Y",MAX(IF(WnSAssignmentHarbourCruise=$A40,TaskRankRequirements)),"")</f>
        <v/>
      </c>
      <c r="L40" s="39"/>
      <c r="M40" s="39"/>
      <c r="N40" s="39"/>
      <c r="O40" s="39"/>
      <c r="P40" s="66"/>
      <c r="Q40" s="26" t="str">
        <f t="shared" si="6"/>
        <v>-</v>
      </c>
      <c r="R40" s="39" t="str">
        <f t="shared" si="3"/>
        <v/>
      </c>
      <c r="S40" s="39"/>
      <c r="T40" s="39"/>
      <c r="U40" s="39"/>
      <c r="V40" s="39"/>
      <c r="W40" s="66"/>
      <c r="X40" s="56"/>
      <c r="Y40" s="56"/>
      <c r="Z40" s="56"/>
      <c r="AA40" s="56"/>
      <c r="AB40" s="56"/>
      <c r="AC40" s="56"/>
      <c r="AD40" s="57"/>
    </row>
    <row r="41" spans="1:30">
      <c r="A41" t="s">
        <v>456</v>
      </c>
      <c r="B41" s="74" t="s">
        <v>431</v>
      </c>
      <c r="C41" s="80"/>
      <c r="D41" s="22" t="str">
        <f t="shared" si="4"/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  <c r="J41" s="22" t="str">
        <f t="shared" si="5"/>
        <v>-</v>
      </c>
      <c r="K41" s="23" t="str">
        <f t="array" ref="K41">IF(J41="Y",MAX(IF(WnSAssignmentHarbourCruise=$A41,TaskRankRequirements)),"")</f>
        <v/>
      </c>
      <c r="L41" s="7"/>
      <c r="M41" s="7"/>
      <c r="N41" s="7"/>
      <c r="O41" s="7"/>
      <c r="P41" s="8"/>
      <c r="Q41" s="22" t="str">
        <f t="shared" si="6"/>
        <v>-</v>
      </c>
      <c r="R41" s="7" t="str">
        <f t="shared" si="3"/>
        <v/>
      </c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8"/>
    </row>
    <row r="42" spans="1:30">
      <c r="A42" t="s">
        <v>456</v>
      </c>
      <c r="B42" s="74" t="s">
        <v>431</v>
      </c>
      <c r="C42" s="80"/>
      <c r="D42" s="22" t="str">
        <f t="shared" si="4"/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  <c r="J42" s="22" t="str">
        <f t="shared" si="5"/>
        <v>-</v>
      </c>
      <c r="K42" s="23" t="str">
        <f t="array" ref="K42">IF(J42="Y",MAX(IF(WnSAssignmentHarbourCruise=$A42,TaskRankRequirements)),"")</f>
        <v/>
      </c>
      <c r="L42" s="7"/>
      <c r="M42" s="7"/>
      <c r="N42" s="7"/>
      <c r="O42" s="7"/>
      <c r="P42" s="8"/>
      <c r="Q42" s="22" t="str">
        <f t="shared" si="6"/>
        <v>-</v>
      </c>
      <c r="R42" s="7" t="str">
        <f t="shared" si="3"/>
        <v/>
      </c>
      <c r="S42" s="7"/>
      <c r="T42" s="7"/>
      <c r="U42" s="7"/>
      <c r="V42" s="7"/>
      <c r="W42" s="8"/>
      <c r="X42" s="7"/>
      <c r="Y42" s="7"/>
      <c r="Z42" s="7"/>
      <c r="AA42" s="7"/>
      <c r="AB42" s="7"/>
      <c r="AC42" s="7"/>
      <c r="AD42" s="8"/>
    </row>
    <row r="43" spans="1:30">
      <c r="A43" t="s">
        <v>456</v>
      </c>
      <c r="B43" s="74" t="s">
        <v>431</v>
      </c>
      <c r="C43" s="80"/>
      <c r="D43" s="22" t="str">
        <f t="shared" si="4"/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  <c r="J43" s="22" t="str">
        <f t="shared" si="5"/>
        <v>-</v>
      </c>
      <c r="K43" s="23" t="str">
        <f t="array" ref="K43">IF(J43="Y",MAX(IF(WnSAssignmentHarbourCruise=$A43,TaskRankRequirements)),"")</f>
        <v/>
      </c>
      <c r="L43" s="7"/>
      <c r="M43" s="7"/>
      <c r="N43" s="7"/>
      <c r="O43" s="7"/>
      <c r="P43" s="8"/>
      <c r="Q43" s="22" t="str">
        <f t="shared" si="6"/>
        <v>-</v>
      </c>
      <c r="R43" s="7" t="str">
        <f t="shared" si="3"/>
        <v/>
      </c>
      <c r="S43" s="7"/>
      <c r="T43" s="7"/>
      <c r="U43" s="7"/>
      <c r="V43" s="7"/>
      <c r="W43" s="8"/>
      <c r="X43" s="7"/>
      <c r="Y43" s="7"/>
      <c r="Z43" s="7"/>
      <c r="AA43" s="7"/>
      <c r="AB43" s="7"/>
      <c r="AC43" s="7"/>
      <c r="AD43" s="8"/>
    </row>
    <row r="44" spans="1:30">
      <c r="A44" t="s">
        <v>456</v>
      </c>
      <c r="B44" s="74" t="s">
        <v>431</v>
      </c>
      <c r="C44" s="80"/>
      <c r="D44" s="22" t="str">
        <f t="shared" si="4"/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  <c r="J44" s="22" t="str">
        <f t="shared" si="5"/>
        <v>-</v>
      </c>
      <c r="K44" s="23" t="str">
        <f t="array" ref="K44">IF(J44="Y",MAX(IF(WnSAssignmentHarbourCruise=$A44,TaskRankRequirements)),"")</f>
        <v/>
      </c>
      <c r="L44" s="7"/>
      <c r="M44" s="7"/>
      <c r="N44" s="7"/>
      <c r="O44" s="7"/>
      <c r="P44" s="8"/>
      <c r="Q44" s="22" t="str">
        <f t="shared" si="6"/>
        <v>-</v>
      </c>
      <c r="R44" s="7" t="str">
        <f t="shared" si="3"/>
        <v/>
      </c>
      <c r="S44" s="7"/>
      <c r="T44" s="7"/>
      <c r="U44" s="7"/>
      <c r="V44" s="7"/>
      <c r="W44" s="8"/>
      <c r="X44" s="7"/>
      <c r="Y44" s="7"/>
      <c r="Z44" s="7"/>
      <c r="AA44" s="7"/>
      <c r="AB44" s="7"/>
      <c r="AC44" s="7"/>
      <c r="AD44" s="8"/>
    </row>
    <row r="45" spans="1:30">
      <c r="A45" t="s">
        <v>456</v>
      </c>
      <c r="B45" s="74" t="s">
        <v>431</v>
      </c>
      <c r="C45" s="80"/>
      <c r="D45" s="22" t="str">
        <f t="shared" si="4"/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  <c r="J45" s="22" t="str">
        <f t="shared" si="5"/>
        <v>-</v>
      </c>
      <c r="K45" s="23" t="str">
        <f t="array" ref="K45">IF(J45="Y",MAX(IF(WnSAssignmentHarbourCruise=$A45,TaskRankRequirements)),"")</f>
        <v/>
      </c>
      <c r="L45" s="7"/>
      <c r="M45" s="7"/>
      <c r="N45" s="7"/>
      <c r="O45" s="7"/>
      <c r="P45" s="8"/>
      <c r="Q45" s="22" t="str">
        <f t="shared" si="6"/>
        <v>-</v>
      </c>
      <c r="R45" s="7" t="str">
        <f t="shared" si="3"/>
        <v/>
      </c>
      <c r="S45" s="7"/>
      <c r="T45" s="7"/>
      <c r="U45" s="7"/>
      <c r="V45" s="7"/>
      <c r="W45" s="8"/>
      <c r="X45" s="7"/>
      <c r="Y45" s="7"/>
      <c r="Z45" s="7"/>
      <c r="AA45" s="7"/>
      <c r="AB45" s="7"/>
      <c r="AC45" s="7"/>
      <c r="AD45" s="8"/>
    </row>
    <row r="46" spans="1:30">
      <c r="A46" t="s">
        <v>456</v>
      </c>
      <c r="B46" s="76" t="s">
        <v>432</v>
      </c>
      <c r="C46" s="101"/>
      <c r="D46" s="22" t="str">
        <f t="shared" si="4"/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  <c r="J46" s="22" t="str">
        <f t="shared" si="5"/>
        <v>-</v>
      </c>
      <c r="K46" s="23" t="str">
        <f t="array" ref="K46">IF(J46="Y",MAX(IF(WnSAssignmentHarbourCruise=$A46,TaskRankRequirements)),"")</f>
        <v/>
      </c>
      <c r="L46" s="7"/>
      <c r="M46" s="7"/>
      <c r="N46" s="7"/>
      <c r="O46" s="7"/>
      <c r="P46" s="8"/>
      <c r="Q46" s="22" t="str">
        <f t="shared" si="6"/>
        <v>-</v>
      </c>
      <c r="R46" s="7" t="str">
        <f t="shared" si="3"/>
        <v/>
      </c>
      <c r="S46" s="7"/>
      <c r="T46" s="7"/>
      <c r="U46" s="7"/>
      <c r="V46" s="7"/>
      <c r="W46" s="8"/>
      <c r="X46" s="7"/>
      <c r="Y46" s="7"/>
      <c r="Z46" s="7"/>
      <c r="AA46" s="7"/>
      <c r="AB46" s="7"/>
      <c r="AC46" s="7"/>
      <c r="AD46" s="8"/>
    </row>
    <row r="47" spans="1:30">
      <c r="A47" t="s">
        <v>456</v>
      </c>
      <c r="B47" s="76" t="s">
        <v>432</v>
      </c>
      <c r="C47" s="101"/>
      <c r="D47" s="22" t="str">
        <f t="shared" si="4"/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  <c r="J47" s="22" t="str">
        <f t="shared" si="5"/>
        <v>-</v>
      </c>
      <c r="K47" s="23" t="str">
        <f t="array" ref="K47">IF(J47="Y",MAX(IF(WnSAssignmentHarbourCruise=$A47,TaskRankRequirements)),"")</f>
        <v/>
      </c>
      <c r="L47" s="7"/>
      <c r="M47" s="7"/>
      <c r="N47" s="7"/>
      <c r="O47" s="7"/>
      <c r="P47" s="8"/>
      <c r="Q47" s="22" t="str">
        <f t="shared" si="6"/>
        <v>-</v>
      </c>
      <c r="R47" s="7" t="str">
        <f t="shared" si="3"/>
        <v/>
      </c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8"/>
    </row>
    <row r="48" spans="1:30">
      <c r="A48" t="s">
        <v>456</v>
      </c>
      <c r="B48" s="76" t="s">
        <v>432</v>
      </c>
      <c r="C48" s="101"/>
      <c r="D48" s="22" t="str">
        <f t="shared" si="4"/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  <c r="J48" s="22" t="str">
        <f t="shared" si="5"/>
        <v>-</v>
      </c>
      <c r="K48" s="23" t="str">
        <f t="array" ref="K48">IF(J48="Y",MAX(IF(WnSAssignmentHarbourCruise=$A48,TaskRankRequirements)),"")</f>
        <v/>
      </c>
      <c r="L48" s="7"/>
      <c r="M48" s="7"/>
      <c r="N48" s="7"/>
      <c r="O48" s="7"/>
      <c r="P48" s="8"/>
      <c r="Q48" s="22" t="str">
        <f t="shared" si="6"/>
        <v>-</v>
      </c>
      <c r="R48" s="7" t="str">
        <f t="shared" si="3"/>
        <v/>
      </c>
      <c r="S48" s="7"/>
      <c r="T48" s="7"/>
      <c r="U48" s="7"/>
      <c r="V48" s="7"/>
      <c r="W48" s="8"/>
      <c r="X48" s="7"/>
      <c r="Y48" s="7"/>
      <c r="Z48" s="7"/>
      <c r="AA48" s="7"/>
      <c r="AB48" s="7"/>
      <c r="AC48" s="7"/>
      <c r="AD48" s="8"/>
    </row>
    <row r="49" spans="1:30">
      <c r="A49" t="s">
        <v>456</v>
      </c>
      <c r="B49" s="76" t="s">
        <v>432</v>
      </c>
      <c r="C49" s="101"/>
      <c r="D49" s="22" t="str">
        <f t="shared" si="4"/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  <c r="J49" s="22" t="str">
        <f t="shared" si="5"/>
        <v>-</v>
      </c>
      <c r="K49" s="23" t="str">
        <f t="array" ref="K49">IF(J49="Y",MAX(IF(WnSAssignmentHarbourCruise=$A49,TaskRankRequirements)),"")</f>
        <v/>
      </c>
      <c r="L49" s="7"/>
      <c r="M49" s="7"/>
      <c r="N49" s="7"/>
      <c r="O49" s="7"/>
      <c r="P49" s="8"/>
      <c r="Q49" s="22" t="str">
        <f t="shared" si="6"/>
        <v>-</v>
      </c>
      <c r="R49" s="7" t="str">
        <f t="shared" si="3"/>
        <v/>
      </c>
      <c r="S49" s="7"/>
      <c r="T49" s="7"/>
      <c r="U49" s="7"/>
      <c r="V49" s="7"/>
      <c r="W49" s="8"/>
      <c r="X49" s="7"/>
      <c r="Y49" s="7"/>
      <c r="Z49" s="7"/>
      <c r="AA49" s="7"/>
      <c r="AB49" s="7"/>
      <c r="AC49" s="7"/>
      <c r="AD49" s="8"/>
    </row>
    <row r="50" spans="1:30">
      <c r="A50" t="s">
        <v>456</v>
      </c>
      <c r="B50" s="76"/>
      <c r="C50" s="101"/>
      <c r="D50" s="22" t="str">
        <f t="shared" si="4"/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  <c r="J50" s="22" t="str">
        <f t="shared" si="5"/>
        <v>-</v>
      </c>
      <c r="K50" s="23" t="str">
        <f t="array" ref="K50">IF(J50="Y",MAX(IF(WnSAssignmentHarbourCruise=$A50,TaskRankRequirements)),"")</f>
        <v/>
      </c>
      <c r="L50" s="7"/>
      <c r="M50" s="7"/>
      <c r="N50" s="7"/>
      <c r="O50" s="7"/>
      <c r="P50" s="8"/>
      <c r="Q50" s="22" t="str">
        <f t="shared" si="6"/>
        <v>-</v>
      </c>
      <c r="R50" s="7" t="str">
        <f t="shared" si="3"/>
        <v/>
      </c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8"/>
    </row>
    <row r="51" spans="1:30">
      <c r="A51" s="42" t="s">
        <v>456</v>
      </c>
      <c r="B51" s="77" t="s">
        <v>433</v>
      </c>
      <c r="C51" s="107"/>
      <c r="D51" s="40" t="str">
        <f t="shared" si="4"/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  <c r="J51" s="40" t="str">
        <f t="shared" si="5"/>
        <v>-</v>
      </c>
      <c r="K51" s="41" t="str">
        <f t="array" ref="K51">IF(J51="Y",MAX(IF(WnSAssignmentHarbourCruise=$A51,TaskRankRequirements)),"")</f>
        <v/>
      </c>
      <c r="L51" s="42"/>
      <c r="M51" s="42"/>
      <c r="N51" s="42"/>
      <c r="O51" s="42"/>
      <c r="P51" s="43"/>
      <c r="Q51" s="40" t="str">
        <f t="shared" si="6"/>
        <v>-</v>
      </c>
      <c r="R51" s="42" t="str">
        <f t="shared" si="3"/>
        <v/>
      </c>
      <c r="S51" s="42"/>
      <c r="T51" s="42"/>
      <c r="U51" s="42"/>
      <c r="V51" s="42"/>
      <c r="W51" s="43"/>
      <c r="X51" s="42"/>
      <c r="Y51" s="42"/>
      <c r="Z51" s="42"/>
      <c r="AA51" s="42"/>
      <c r="AB51" s="42"/>
      <c r="AC51" s="42"/>
      <c r="AD51" s="43"/>
    </row>
    <row r="52" spans="1:30">
      <c r="A52" t="s">
        <v>454</v>
      </c>
      <c r="B52" s="67" t="s">
        <v>383</v>
      </c>
      <c r="C52" s="98"/>
      <c r="D52" s="52" t="str">
        <f t="shared" si="4"/>
        <v>-</v>
      </c>
      <c r="E52" s="53">
        <v>4</v>
      </c>
      <c r="F52" s="54" t="s">
        <v>408</v>
      </c>
      <c r="G52" s="54" t="s">
        <v>392</v>
      </c>
      <c r="H52" s="54"/>
      <c r="I52" s="55"/>
      <c r="J52" s="52" t="str">
        <f t="shared" si="5"/>
        <v>-</v>
      </c>
      <c r="K52" s="53" t="str">
        <f t="array" ref="K52">IF(J52="Y",MAX(IF(WnSAssignmentHarbourCruise=$A52,TaskRankRequirements)),"")</f>
        <v/>
      </c>
      <c r="L52" s="54" t="s">
        <v>441</v>
      </c>
      <c r="M52" s="54" t="s">
        <v>441</v>
      </c>
      <c r="N52" s="54" t="s">
        <v>441</v>
      </c>
      <c r="O52" s="54" t="s">
        <v>441</v>
      </c>
      <c r="P52" s="91"/>
      <c r="Q52" s="52" t="str">
        <f t="shared" si="6"/>
        <v>-</v>
      </c>
      <c r="R52" s="53"/>
      <c r="S52" s="54" t="s">
        <v>441</v>
      </c>
      <c r="T52" s="54" t="s">
        <v>441</v>
      </c>
      <c r="U52" s="54" t="s">
        <v>441</v>
      </c>
      <c r="V52" s="54" t="s">
        <v>441</v>
      </c>
      <c r="W52" s="91"/>
      <c r="X52" s="53"/>
      <c r="Y52" s="53"/>
      <c r="Z52" s="53"/>
      <c r="AA52" s="53"/>
      <c r="AB52" s="53"/>
      <c r="AC52" s="53"/>
      <c r="AD52" s="91"/>
    </row>
    <row r="53" spans="1:30">
      <c r="A53" t="s">
        <v>455</v>
      </c>
      <c r="B53" s="102" t="s">
        <v>434</v>
      </c>
      <c r="C53" s="78"/>
      <c r="D53" s="22" t="str">
        <f t="shared" si="4"/>
        <v>-</v>
      </c>
      <c r="E53" s="7"/>
      <c r="F53" s="7"/>
      <c r="G53" s="7"/>
      <c r="H53" s="7"/>
      <c r="I53" s="8"/>
      <c r="J53" s="62" t="str">
        <f t="shared" si="5"/>
        <v>-</v>
      </c>
      <c r="K53" s="64" t="str">
        <f t="array" ref="K53">IF(J53="Y",MAX(IF(WnSAssignmentHarbourCruise=$A53,TaskRankRequirements)),"")</f>
        <v/>
      </c>
      <c r="L53" s="64" t="s">
        <v>408</v>
      </c>
      <c r="M53" s="64" t="s">
        <v>408</v>
      </c>
      <c r="N53" s="64" t="s">
        <v>408</v>
      </c>
      <c r="O53" s="64" t="s">
        <v>408</v>
      </c>
      <c r="P53" s="65"/>
      <c r="Q53" s="62" t="str">
        <f t="shared" si="6"/>
        <v>-</v>
      </c>
      <c r="R53" s="64"/>
      <c r="S53" s="64" t="s">
        <v>408</v>
      </c>
      <c r="T53" s="64" t="s">
        <v>408</v>
      </c>
      <c r="U53" s="64" t="s">
        <v>408</v>
      </c>
      <c r="V53" s="64" t="s">
        <v>408</v>
      </c>
      <c r="W53" s="65"/>
      <c r="X53" s="64"/>
      <c r="Y53" s="64"/>
      <c r="Z53" s="64"/>
      <c r="AA53" s="64"/>
      <c r="AB53" s="64"/>
      <c r="AC53" s="64"/>
      <c r="AD53" s="65"/>
    </row>
    <row r="54" spans="1:30">
      <c r="A54" t="s">
        <v>456</v>
      </c>
      <c r="B54" s="73" t="s">
        <v>435</v>
      </c>
      <c r="C54" s="79"/>
      <c r="D54" s="22" t="str">
        <f t="shared" si="4"/>
        <v>-</v>
      </c>
      <c r="E54" s="7"/>
      <c r="F54" s="7"/>
      <c r="G54" s="7"/>
      <c r="H54" s="7"/>
      <c r="I54" s="8"/>
      <c r="J54" s="26" t="str">
        <f t="shared" si="5"/>
        <v>-</v>
      </c>
      <c r="K54" s="39" t="str">
        <f t="array" ref="K54">IF(J54="Y",MAX(IF(WnSAssignmentHarbourCruise=$A54,TaskRankRequirements)),"")</f>
        <v/>
      </c>
      <c r="L54" s="39"/>
      <c r="M54" s="39"/>
      <c r="N54" s="39"/>
      <c r="O54" s="39"/>
      <c r="P54" s="66"/>
      <c r="Q54" s="26" t="str">
        <f t="shared" si="6"/>
        <v>-</v>
      </c>
      <c r="R54" s="39"/>
      <c r="S54" s="39"/>
      <c r="T54" s="39"/>
      <c r="U54" s="39"/>
      <c r="V54" s="39"/>
      <c r="W54" s="66"/>
      <c r="X54" s="56"/>
      <c r="Y54" s="56"/>
      <c r="Z54" s="56"/>
      <c r="AA54" s="56"/>
      <c r="AB54" s="56"/>
      <c r="AC54" s="56"/>
      <c r="AD54" s="57"/>
    </row>
    <row r="55" spans="1:30">
      <c r="A55" t="s">
        <v>456</v>
      </c>
      <c r="B55" s="74" t="s">
        <v>435</v>
      </c>
      <c r="C55" s="80"/>
      <c r="D55" s="22" t="str">
        <f t="shared" si="4"/>
        <v>-</v>
      </c>
      <c r="E55" s="7"/>
      <c r="F55" s="7"/>
      <c r="G55" s="7"/>
      <c r="H55" s="7"/>
      <c r="I55" s="8"/>
      <c r="J55" s="22" t="str">
        <f t="shared" si="5"/>
        <v>-</v>
      </c>
      <c r="K55" s="7" t="str">
        <f t="array" ref="K55">IF(J55="Y",MAX(IF(WnSAssignmentHarbourCruise=$A55,TaskRankRequirements)),"")</f>
        <v/>
      </c>
      <c r="L55" s="7"/>
      <c r="M55" s="7"/>
      <c r="N55" s="7"/>
      <c r="O55" s="7"/>
      <c r="P55" s="8"/>
      <c r="Q55" s="22" t="str">
        <f t="shared" si="6"/>
        <v>-</v>
      </c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</row>
    <row r="56" spans="1:30">
      <c r="A56" t="s">
        <v>456</v>
      </c>
      <c r="B56" s="70"/>
      <c r="C56" s="81"/>
      <c r="D56" s="22" t="str">
        <f t="shared" si="4"/>
        <v>-</v>
      </c>
      <c r="E56" s="7"/>
      <c r="F56" s="7"/>
      <c r="G56" s="7"/>
      <c r="H56" s="7"/>
      <c r="I56" s="8"/>
      <c r="J56" s="22" t="str">
        <f t="shared" si="5"/>
        <v>-</v>
      </c>
      <c r="K56" s="7" t="str">
        <f t="array" ref="K56">IF(J56="Y",MAX(IF(WnSAssignmentHarbourCruise=$A56,TaskRankRequirements)),"")</f>
        <v/>
      </c>
      <c r="L56" s="7"/>
      <c r="M56" s="7"/>
      <c r="N56" s="7"/>
      <c r="O56" s="7"/>
      <c r="P56" s="8"/>
      <c r="Q56" s="22" t="str">
        <f t="shared" si="6"/>
        <v>-</v>
      </c>
      <c r="R56" s="7"/>
      <c r="S56" s="7"/>
      <c r="T56" s="7"/>
      <c r="U56" s="7"/>
      <c r="V56" s="7"/>
      <c r="W56" s="8"/>
      <c r="X56" s="7"/>
      <c r="Y56" s="7"/>
      <c r="Z56" s="7"/>
      <c r="AA56" s="7"/>
      <c r="AB56" s="7"/>
      <c r="AC56" s="7"/>
      <c r="AD56" s="8"/>
    </row>
    <row r="57" spans="1:30">
      <c r="A57" s="42" t="s">
        <v>456</v>
      </c>
      <c r="B57" s="105" t="s">
        <v>436</v>
      </c>
      <c r="C57" s="106"/>
      <c r="D57" s="40" t="str">
        <f t="shared" si="4"/>
        <v>-</v>
      </c>
      <c r="E57" s="42"/>
      <c r="F57" s="42"/>
      <c r="G57" s="42"/>
      <c r="H57" s="42"/>
      <c r="I57" s="43"/>
      <c r="J57" s="40" t="str">
        <f t="shared" si="5"/>
        <v>-</v>
      </c>
      <c r="K57" s="42" t="str">
        <f t="array" ref="K57">IF(J57="Y",MAX(IF(WnSAssignmentHarbourCruise=$A57,TaskRankRequirements)),"")</f>
        <v/>
      </c>
      <c r="L57" s="42"/>
      <c r="M57" s="42"/>
      <c r="N57" s="42"/>
      <c r="O57" s="42"/>
      <c r="P57" s="43"/>
      <c r="Q57" s="40" t="str">
        <f t="shared" si="6"/>
        <v>-</v>
      </c>
      <c r="R57" s="42"/>
      <c r="S57" s="42"/>
      <c r="T57" s="42"/>
      <c r="U57" s="42"/>
      <c r="V57" s="42"/>
      <c r="W57" s="43"/>
      <c r="X57" s="42"/>
      <c r="Y57" s="42"/>
      <c r="Z57" s="42"/>
      <c r="AA57" s="42"/>
      <c r="AB57" s="42"/>
      <c r="AC57" s="42"/>
      <c r="AD57" s="43"/>
    </row>
    <row r="58" spans="1:30">
      <c r="A58" t="s">
        <v>362</v>
      </c>
      <c r="B58" s="102" t="s">
        <v>405</v>
      </c>
      <c r="C58" s="78"/>
      <c r="D58" s="22" t="str">
        <f t="shared" si="4"/>
        <v>-</v>
      </c>
      <c r="E58" s="7"/>
      <c r="F58" s="7"/>
      <c r="G58" s="7"/>
      <c r="H58" s="7"/>
      <c r="I58" s="8"/>
      <c r="J58" s="62" t="str">
        <f t="shared" si="5"/>
        <v>-</v>
      </c>
      <c r="K58" s="64" t="str">
        <f t="array" ref="K58">IF(J58="Y",MAX(IF(WnSAssignmentHarbourCruise=$A58,TaskRankRequirements)),"")</f>
        <v/>
      </c>
      <c r="L58" s="64" t="s">
        <v>420</v>
      </c>
      <c r="M58" s="64"/>
      <c r="N58" s="64" t="s">
        <v>406</v>
      </c>
      <c r="O58" s="64"/>
      <c r="P58" s="65"/>
      <c r="Q58" s="62" t="str">
        <f t="shared" si="6"/>
        <v>-</v>
      </c>
      <c r="R58" s="64"/>
      <c r="S58" s="64" t="s">
        <v>420</v>
      </c>
      <c r="T58" s="64"/>
      <c r="U58" s="64" t="s">
        <v>406</v>
      </c>
      <c r="V58" s="64"/>
      <c r="W58" s="65"/>
      <c r="X58" s="64"/>
      <c r="Y58" s="64"/>
      <c r="Z58" s="64"/>
      <c r="AA58" s="64"/>
      <c r="AB58" s="64"/>
      <c r="AC58" s="64"/>
      <c r="AD58" s="65"/>
    </row>
    <row r="59" spans="1:30">
      <c r="A59" t="s">
        <v>456</v>
      </c>
      <c r="B59" s="74" t="s">
        <v>367</v>
      </c>
      <c r="C59" s="80"/>
      <c r="D59" s="22" t="str">
        <f t="shared" si="4"/>
        <v>-</v>
      </c>
      <c r="E59" s="7"/>
      <c r="F59" s="7"/>
      <c r="G59" s="7"/>
      <c r="H59" s="7"/>
      <c r="I59" s="8"/>
      <c r="J59" s="22" t="str">
        <f t="shared" si="5"/>
        <v>-</v>
      </c>
      <c r="K59" s="7" t="str">
        <f t="array" ref="K59">IF(J59="Y",MAX(IF(WnSAssignmentHarbourCruise=$A59,TaskRankRequirements)),"")</f>
        <v/>
      </c>
      <c r="L59" s="7"/>
      <c r="M59" s="7"/>
      <c r="N59" s="7"/>
      <c r="O59" s="7"/>
      <c r="P59" s="8"/>
      <c r="Q59" s="22" t="str">
        <f t="shared" si="6"/>
        <v>-</v>
      </c>
      <c r="R59" s="7"/>
      <c r="S59" s="7"/>
      <c r="T59" s="7"/>
      <c r="U59" s="7"/>
      <c r="V59" s="7"/>
      <c r="W59" s="8"/>
      <c r="X59" s="7"/>
      <c r="Y59" s="7"/>
      <c r="Z59" s="7"/>
      <c r="AA59" s="7"/>
      <c r="AB59" s="7"/>
      <c r="AC59" s="7"/>
      <c r="AD59" s="8"/>
    </row>
    <row r="60" spans="1:30">
      <c r="A60" t="s">
        <v>363</v>
      </c>
      <c r="B60" s="102" t="s">
        <v>364</v>
      </c>
      <c r="C60" s="78"/>
      <c r="D60" s="22" t="str">
        <f t="shared" si="4"/>
        <v>-</v>
      </c>
      <c r="E60" s="7"/>
      <c r="F60" s="7"/>
      <c r="G60" s="7"/>
      <c r="H60" s="7"/>
      <c r="I60" s="8"/>
      <c r="J60" s="62" t="str">
        <f t="shared" si="5"/>
        <v>-</v>
      </c>
      <c r="K60" s="64" t="str">
        <f t="array" ref="K60">IF(J60="Y",MAX(IF(WnSAssignmentHarbourCruise=$A60,TaskRankRequirements)),"")</f>
        <v/>
      </c>
      <c r="L60" s="64"/>
      <c r="M60" s="64"/>
      <c r="N60" s="64" t="s">
        <v>407</v>
      </c>
      <c r="O60" s="64"/>
      <c r="P60" s="65"/>
      <c r="Q60" s="62" t="str">
        <f t="shared" si="6"/>
        <v>-</v>
      </c>
      <c r="R60" s="64"/>
      <c r="S60" s="64"/>
      <c r="T60" s="64"/>
      <c r="U60" s="64" t="s">
        <v>407</v>
      </c>
      <c r="V60" s="64"/>
      <c r="W60" s="65"/>
      <c r="X60" s="64"/>
      <c r="Y60" s="64"/>
      <c r="Z60" s="64"/>
      <c r="AA60" s="64"/>
      <c r="AB60" s="64"/>
      <c r="AC60" s="64"/>
      <c r="AD60" s="65"/>
    </row>
    <row r="61" spans="1:30">
      <c r="A61" t="s">
        <v>365</v>
      </c>
      <c r="B61" s="102" t="s">
        <v>364</v>
      </c>
      <c r="C61" s="78"/>
      <c r="D61" s="22" t="str">
        <f t="shared" si="4"/>
        <v>-</v>
      </c>
      <c r="E61" s="7"/>
      <c r="F61" s="7"/>
      <c r="G61" s="7"/>
      <c r="H61" s="7"/>
      <c r="I61" s="8"/>
      <c r="J61" s="62" t="s">
        <v>210</v>
      </c>
      <c r="K61" s="64">
        <f t="array" ref="K61">IF(J61="Y",MAX(IF(WnSAssignmentHarbourCruise=$A61,TaskRankRequirements)),"")</f>
        <v>0</v>
      </c>
      <c r="L61" s="64"/>
      <c r="M61" s="64"/>
      <c r="N61" s="64" t="s">
        <v>407</v>
      </c>
      <c r="O61" s="64"/>
      <c r="P61" s="65"/>
      <c r="Q61" s="62" t="str">
        <f t="shared" si="6"/>
        <v>-</v>
      </c>
      <c r="R61" s="64"/>
      <c r="S61" s="64"/>
      <c r="T61" s="64"/>
      <c r="U61" s="64" t="s">
        <v>407</v>
      </c>
      <c r="V61" s="64"/>
      <c r="W61" s="65"/>
      <c r="X61" s="64"/>
      <c r="Y61" s="64"/>
      <c r="Z61" s="64"/>
      <c r="AA61" s="64"/>
      <c r="AB61" s="64"/>
      <c r="AC61" s="64"/>
      <c r="AD61" s="65"/>
    </row>
    <row r="62" spans="1:30">
      <c r="A62" t="s">
        <v>366</v>
      </c>
      <c r="B62" s="103" t="s">
        <v>364</v>
      </c>
      <c r="C62" s="82"/>
      <c r="D62" s="22" t="str">
        <f t="shared" si="4"/>
        <v>-</v>
      </c>
      <c r="E62" s="7"/>
      <c r="F62" s="7"/>
      <c r="G62" s="7"/>
      <c r="H62" s="7"/>
      <c r="I62" s="8"/>
      <c r="J62" s="22" t="str">
        <f t="shared" si="5"/>
        <v>-</v>
      </c>
      <c r="K62" s="7" t="str">
        <f t="array" ref="K62">IF(J62="Y",MAX(IF(WnSAssignmentHarbourCruise=$A62,TaskRankRequirements)),"")</f>
        <v/>
      </c>
      <c r="L62" s="7"/>
      <c r="M62" s="7"/>
      <c r="N62" s="7"/>
      <c r="O62" s="7"/>
      <c r="P62" s="8"/>
      <c r="Q62" s="58" t="str">
        <f t="shared" si="6"/>
        <v>-</v>
      </c>
      <c r="R62" s="60"/>
      <c r="S62" s="60"/>
      <c r="T62" s="60"/>
      <c r="U62" s="60" t="s">
        <v>407</v>
      </c>
      <c r="V62" s="60"/>
      <c r="W62" s="61"/>
      <c r="X62" s="60"/>
      <c r="Y62" s="60"/>
      <c r="Z62" s="60"/>
      <c r="AA62" s="60"/>
      <c r="AB62" s="60"/>
      <c r="AC62" s="60"/>
      <c r="AD62" s="61"/>
    </row>
    <row r="63" spans="1:30">
      <c r="A63" t="s">
        <v>456</v>
      </c>
      <c r="B63" s="69" t="s">
        <v>364</v>
      </c>
      <c r="C63" s="83"/>
      <c r="D63" s="22" t="str">
        <f t="shared" si="4"/>
        <v>-</v>
      </c>
      <c r="E63" s="7"/>
      <c r="F63" s="7"/>
      <c r="G63" s="7"/>
      <c r="H63" s="7"/>
      <c r="I63" s="8"/>
      <c r="J63" s="26" t="str">
        <f t="shared" si="5"/>
        <v>-</v>
      </c>
      <c r="K63" s="39" t="str">
        <f t="array" ref="K63">IF(J63="Y",MAX(IF(WnSAssignmentHarbourCruise=$A63,TaskRankRequirements)),"")</f>
        <v/>
      </c>
      <c r="L63" s="39"/>
      <c r="M63" s="39"/>
      <c r="N63" s="39"/>
      <c r="O63" s="39"/>
      <c r="P63" s="66"/>
      <c r="Q63" s="26" t="str">
        <f t="shared" si="6"/>
        <v>-</v>
      </c>
      <c r="R63" s="39"/>
      <c r="S63" s="39"/>
      <c r="T63" s="39"/>
      <c r="U63" s="39"/>
      <c r="V63" s="39"/>
      <c r="W63" s="66"/>
      <c r="X63" s="56"/>
      <c r="Y63" s="56"/>
      <c r="Z63" s="56"/>
      <c r="AA63" s="56"/>
      <c r="AB63" s="56"/>
      <c r="AC63" s="56"/>
      <c r="AD63" s="57"/>
    </row>
    <row r="64" spans="1:30">
      <c r="A64" t="s">
        <v>456</v>
      </c>
      <c r="B64" s="69" t="s">
        <v>364</v>
      </c>
      <c r="C64" s="83"/>
      <c r="D64" s="22" t="str">
        <f t="shared" si="4"/>
        <v>-</v>
      </c>
      <c r="E64" s="7"/>
      <c r="F64" s="7"/>
      <c r="G64" s="7"/>
      <c r="H64" s="7"/>
      <c r="I64" s="8"/>
      <c r="J64" s="26" t="str">
        <f t="shared" si="5"/>
        <v>-</v>
      </c>
      <c r="K64" s="39" t="str">
        <f t="array" ref="K64">IF(J64="Y",MAX(IF(WnSAssignmentHarbourCruise=$A64,TaskRankRequirements)),"")</f>
        <v/>
      </c>
      <c r="L64" s="39"/>
      <c r="M64" s="39"/>
      <c r="N64" s="39"/>
      <c r="O64" s="39"/>
      <c r="P64" s="66"/>
      <c r="Q64" s="26" t="str">
        <f t="shared" si="6"/>
        <v>-</v>
      </c>
      <c r="R64" s="39"/>
      <c r="S64" s="39"/>
      <c r="T64" s="39"/>
      <c r="U64" s="39"/>
      <c r="V64" s="39"/>
      <c r="W64" s="66"/>
      <c r="X64" s="56"/>
      <c r="Y64" s="56"/>
      <c r="Z64" s="56"/>
      <c r="AA64" s="56"/>
      <c r="AB64" s="56"/>
      <c r="AC64" s="56"/>
      <c r="AD64" s="57"/>
    </row>
    <row r="65" spans="1:30">
      <c r="A65" t="s">
        <v>456</v>
      </c>
      <c r="B65" s="92" t="s">
        <v>437</v>
      </c>
      <c r="C65" s="93"/>
      <c r="D65" s="22" t="str">
        <f t="shared" si="4"/>
        <v>-</v>
      </c>
      <c r="E65" s="7"/>
      <c r="F65" s="7"/>
      <c r="G65" s="7"/>
      <c r="H65" s="7"/>
      <c r="I65" s="8"/>
      <c r="J65" s="22" t="str">
        <f t="shared" si="5"/>
        <v>-</v>
      </c>
      <c r="K65" s="7" t="str">
        <f t="array" ref="K65">IF(J65="Y",MAX(IF(WnSAssignmentHarbourCruise=$A65,TaskRankRequirements)),"")</f>
        <v/>
      </c>
      <c r="L65" s="7"/>
      <c r="M65" s="7"/>
      <c r="N65" s="7"/>
      <c r="O65" s="7"/>
      <c r="P65" s="8"/>
      <c r="Q65" s="22" t="str">
        <f t="shared" si="6"/>
        <v>-</v>
      </c>
      <c r="R65" s="7"/>
      <c r="S65" s="7"/>
      <c r="T65" s="7"/>
      <c r="U65" s="7"/>
      <c r="V65" s="7"/>
      <c r="W65" s="8"/>
      <c r="X65" s="7"/>
      <c r="Y65" s="7"/>
      <c r="Z65" s="7"/>
      <c r="AA65" s="7"/>
      <c r="AB65" s="7"/>
      <c r="AC65" s="7"/>
      <c r="AD65" s="8"/>
    </row>
    <row r="66" spans="1:30">
      <c r="A66" s="39" t="s">
        <v>456</v>
      </c>
      <c r="B66" s="70" t="s">
        <v>438</v>
      </c>
      <c r="C66" s="81"/>
      <c r="D66" s="22" t="str">
        <f t="shared" si="4"/>
        <v>-</v>
      </c>
      <c r="E66" s="7"/>
      <c r="F66" s="7"/>
      <c r="G66" s="7"/>
      <c r="H66" s="7"/>
      <c r="I66" s="8"/>
      <c r="J66" s="22" t="str">
        <f t="shared" si="5"/>
        <v>-</v>
      </c>
      <c r="K66" s="7" t="str">
        <f t="array" ref="K66">IF(J66="Y",MAX(IF(WnSAssignmentHarbourCruise=$A66,TaskRankRequirements)),"")</f>
        <v/>
      </c>
      <c r="L66" s="7"/>
      <c r="M66" s="7"/>
      <c r="N66" s="7"/>
      <c r="O66" s="7"/>
      <c r="P66" s="8"/>
      <c r="Q66" s="22" t="str">
        <f t="shared" si="6"/>
        <v>-</v>
      </c>
      <c r="R66" s="7"/>
      <c r="S66" s="7"/>
      <c r="T66" s="7"/>
      <c r="U66" s="7"/>
      <c r="V66" s="7"/>
      <c r="W66" s="8"/>
      <c r="X66" s="7"/>
      <c r="Y66" s="7"/>
      <c r="Z66" s="7"/>
      <c r="AA66" s="7"/>
      <c r="AB66" s="7"/>
      <c r="AC66" s="7"/>
      <c r="AD66" s="8"/>
    </row>
    <row r="67" spans="1:30">
      <c r="A67" s="39" t="s">
        <v>456</v>
      </c>
      <c r="B67" s="104" t="s">
        <v>439</v>
      </c>
      <c r="C67" s="94"/>
      <c r="D67" s="40" t="str">
        <f t="shared" si="4"/>
        <v>-</v>
      </c>
      <c r="E67" s="42"/>
      <c r="F67" s="42"/>
      <c r="G67" s="42"/>
      <c r="H67" s="42"/>
      <c r="I67" s="43"/>
      <c r="J67" s="40" t="str">
        <f t="shared" si="5"/>
        <v>-</v>
      </c>
      <c r="K67" s="42" t="str">
        <f t="array" ref="K67">IF(J67="Y",MAX(IF(WnSAssignmentHarbourCruise=$A67,TaskRankRequirements)),"")</f>
        <v/>
      </c>
      <c r="L67" s="42"/>
      <c r="M67" s="42"/>
      <c r="N67" s="42"/>
      <c r="O67" s="42"/>
      <c r="P67" s="43"/>
      <c r="Q67" s="40" t="str">
        <f t="shared" si="6"/>
        <v>-</v>
      </c>
      <c r="R67" s="42"/>
      <c r="S67" s="42"/>
      <c r="T67" s="42"/>
      <c r="U67" s="42"/>
      <c r="V67" s="42"/>
      <c r="W67" s="43"/>
      <c r="X67" s="42"/>
      <c r="Y67" s="42"/>
      <c r="Z67" s="42"/>
      <c r="AA67" s="42"/>
      <c r="AB67" s="42"/>
      <c r="AC67" s="42"/>
      <c r="AD67" s="43"/>
    </row>
  </sheetData>
  <mergeCells count="8">
    <mergeCell ref="X1:AD1"/>
    <mergeCell ref="Z3:AD3"/>
    <mergeCell ref="F3:I3"/>
    <mergeCell ref="L3:P3"/>
    <mergeCell ref="J1:P1"/>
    <mergeCell ref="D1:I1"/>
    <mergeCell ref="Q1:W1"/>
    <mergeCell ref="S3:W3"/>
  </mergeCells>
  <conditionalFormatting sqref="A5:A67">
    <cfRule type="duplicateValues" dxfId="15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9" ht="18">
      <c r="D1" s="127" t="s">
        <v>378</v>
      </c>
      <c r="E1" s="128"/>
      <c r="F1" s="128"/>
      <c r="G1" s="128"/>
      <c r="H1" s="128"/>
      <c r="I1" s="129"/>
    </row>
    <row r="2" spans="1:9">
      <c r="C2" s="38" t="s">
        <v>388</v>
      </c>
      <c r="D2" s="16">
        <f>COUNTIF(D6:D68,"Y")</f>
        <v>10</v>
      </c>
      <c r="E2" s="7"/>
      <c r="F2" s="7"/>
      <c r="G2" s="7"/>
      <c r="H2" s="7"/>
      <c r="I2" s="8"/>
    </row>
    <row r="3" spans="1:9">
      <c r="B3" s="38"/>
      <c r="C3" s="38"/>
      <c r="D3" s="22"/>
      <c r="E3" s="23" t="s">
        <v>301</v>
      </c>
      <c r="F3" s="125" t="s">
        <v>390</v>
      </c>
      <c r="G3" s="125"/>
      <c r="H3" s="125"/>
      <c r="I3" s="126"/>
    </row>
    <row r="4" spans="1:9">
      <c r="A4" t="s">
        <v>376</v>
      </c>
      <c r="B4" t="s">
        <v>448</v>
      </c>
      <c r="C4" t="s">
        <v>377</v>
      </c>
      <c r="D4" s="22"/>
      <c r="E4" s="23"/>
      <c r="F4" s="44" t="s">
        <v>394</v>
      </c>
      <c r="G4" s="44" t="s">
        <v>293</v>
      </c>
      <c r="H4" s="44" t="s">
        <v>401</v>
      </c>
      <c r="I4" s="45" t="s">
        <v>404</v>
      </c>
    </row>
    <row r="5" spans="1:9">
      <c r="A5" t="s">
        <v>532</v>
      </c>
      <c r="D5" s="22"/>
      <c r="E5" s="23"/>
      <c r="F5" s="112"/>
      <c r="G5" s="112"/>
      <c r="H5" s="112"/>
      <c r="I5" s="113"/>
    </row>
    <row r="6" spans="1:9">
      <c r="A6" t="s">
        <v>495</v>
      </c>
      <c r="B6" s="84" t="s">
        <v>381</v>
      </c>
      <c r="C6" s="95" t="s">
        <v>381</v>
      </c>
      <c r="D6" s="85" t="str">
        <f t="array" ref="D6">IF(OR(ISNUMBER(SEARCH(","&amp;$A6&amp;",",","&amp;WnSAssignmentMoveShip&amp;","))),"Y","-")</f>
        <v>Y</v>
      </c>
      <c r="E6" s="86" t="e">
        <f t="array" ref="E6">IF(D6="Y",MAX(IF(WnSAssignmentMoveShip=A6,TaskRankRequirements)),"")</f>
        <v>#N/A</v>
      </c>
      <c r="F6" s="87" t="s">
        <v>306</v>
      </c>
      <c r="G6" s="87" t="s">
        <v>399</v>
      </c>
      <c r="H6" s="87"/>
      <c r="I6" s="88"/>
    </row>
    <row r="7" spans="1:9">
      <c r="A7" t="s">
        <v>489</v>
      </c>
      <c r="B7" s="68" t="s">
        <v>382</v>
      </c>
      <c r="C7" s="96" t="s">
        <v>382</v>
      </c>
      <c r="D7" s="52" t="str">
        <f t="array" ref="D7">IF(OR(ISNUMBER(SEARCH(","&amp;$A7&amp;",",","&amp;WnSAssignmentMoveShip&amp;","))),"Y","-")</f>
        <v>Y</v>
      </c>
      <c r="E7" s="53">
        <f t="array" ref="E7">IF(D7="Y",MAX(IF(WnSAssignmentMoveShip=A7,TaskRankRequirements)),"")</f>
        <v>1</v>
      </c>
      <c r="F7" s="54" t="s">
        <v>412</v>
      </c>
      <c r="G7" s="54" t="s">
        <v>391</v>
      </c>
      <c r="H7" s="54"/>
      <c r="I7" s="55"/>
    </row>
    <row r="8" spans="1:9">
      <c r="A8" s="39" t="s">
        <v>456</v>
      </c>
      <c r="B8" s="69" t="s">
        <v>423</v>
      </c>
      <c r="C8" s="83" t="s">
        <v>423</v>
      </c>
      <c r="D8" s="22" t="str">
        <f t="array" ref="D8">IF(OR(ISNUMBER(SEARCH(","&amp;$A8&amp;",",","&amp;WnSAssignmentMoveShip&amp;","))),"Y","-")</f>
        <v>-</v>
      </c>
      <c r="E8" s="23" t="str">
        <f t="array" ref="E8">IF(D8="Y",MAX(IF(WnSAssignmentMoveShip=A8,TaskRankRequirements)),"")</f>
        <v/>
      </c>
      <c r="F8" s="7"/>
      <c r="G8" s="7"/>
      <c r="H8" s="7"/>
      <c r="I8" s="8"/>
    </row>
    <row r="9" spans="1:9">
      <c r="A9" s="39" t="s">
        <v>456</v>
      </c>
      <c r="B9" s="70" t="s">
        <v>424</v>
      </c>
      <c r="C9" s="81" t="s">
        <v>424</v>
      </c>
      <c r="D9" s="22" t="str">
        <f t="array" ref="D9">IF(OR(ISNUMBER(SEARCH(","&amp;$A9&amp;",",","&amp;WnSAssignmentMoveShip&amp;","))),"Y","-")</f>
        <v>-</v>
      </c>
      <c r="E9" s="23"/>
      <c r="F9" s="7"/>
      <c r="G9" s="7"/>
      <c r="H9" s="7"/>
      <c r="I9" s="8"/>
    </row>
    <row r="10" spans="1:9">
      <c r="A10" s="39" t="s">
        <v>456</v>
      </c>
      <c r="B10" s="71" t="s">
        <v>425</v>
      </c>
      <c r="C10" s="97" t="s">
        <v>425</v>
      </c>
      <c r="D10" s="22" t="str">
        <f t="array" ref="D10">IF(OR(ISNUMBER(SEARCH(","&amp;$A10&amp;",",","&amp;WnSAssignmentMoveShip&amp;","))),"Y","-")</f>
        <v>-</v>
      </c>
      <c r="E10" s="23" t="str">
        <f t="array" ref="E10">IF(D10="Y",MAX(IF(WnSAssignmentMoveShip=A10,TaskRankRequirements)),"")</f>
        <v/>
      </c>
      <c r="F10" s="7"/>
      <c r="G10" s="7"/>
      <c r="H10" s="7"/>
      <c r="I10" s="8"/>
    </row>
    <row r="11" spans="1:9">
      <c r="A11" s="108" t="s">
        <v>531</v>
      </c>
      <c r="B11" s="109"/>
      <c r="C11" s="110"/>
      <c r="D11" s="40" t="str">
        <f t="array" ref="D11">IF(OR(ISNUMBER(SEARCH(","&amp;$A11&amp;",",","&amp;WnSAssignmentMoveShip&amp;","))),"Y","-")</f>
        <v>-</v>
      </c>
      <c r="E11" s="41" t="str">
        <f t="array" ref="E11">IF(D11="Y",MAX(IF(WnSAssignmentMoveShip=A11,TaskRankRequirements)),"")</f>
        <v/>
      </c>
      <c r="F11" s="42"/>
      <c r="G11" s="42"/>
      <c r="H11" s="42"/>
      <c r="I11" s="43"/>
    </row>
    <row r="12" spans="1:9">
      <c r="A12" t="s">
        <v>497</v>
      </c>
      <c r="B12" s="67" t="s">
        <v>380</v>
      </c>
      <c r="C12" s="98" t="s">
        <v>380</v>
      </c>
      <c r="D12" s="52" t="str">
        <f t="array" ref="D12">IF(OR(ISNUMBER(SEARCH(","&amp;$A12&amp;",",","&amp;WnSAssignmentMoveShip&amp;","))),"Y","-")</f>
        <v>Y</v>
      </c>
      <c r="E12" s="53" t="e">
        <f t="array" ref="E12">IF(D12="Y",MAX(IF(WnSAssignmentMoveShip=A12,TaskRankRequirements)),"")</f>
        <v>#N/A</v>
      </c>
      <c r="F12" s="54" t="s">
        <v>422</v>
      </c>
      <c r="G12" s="54" t="s">
        <v>422</v>
      </c>
      <c r="H12" s="54" t="s">
        <v>422</v>
      </c>
      <c r="I12" s="55" t="s">
        <v>422</v>
      </c>
    </row>
    <row r="13" spans="1:9">
      <c r="A13" t="s">
        <v>492</v>
      </c>
      <c r="B13" s="67" t="s">
        <v>426</v>
      </c>
      <c r="C13" s="98" t="s">
        <v>449</v>
      </c>
      <c r="D13" s="52" t="str">
        <f t="array" ref="D13">IF(OR(ISNUMBER(SEARCH(","&amp;$A13&amp;",",","&amp;WnSAssignmentMoveShip&amp;","))),"Y","-")</f>
        <v>Y</v>
      </c>
      <c r="E13" s="53">
        <f t="array" ref="E13">IF(D13="Y",MAX(IF(WnSAssignmentMoveShip=A13,TaskRankRequirements)),"")</f>
        <v>4</v>
      </c>
      <c r="F13" s="54" t="s">
        <v>409</v>
      </c>
      <c r="G13" s="54" t="s">
        <v>393</v>
      </c>
      <c r="H13" s="54"/>
      <c r="I13" s="55"/>
    </row>
    <row r="14" spans="1:9">
      <c r="A14" t="s">
        <v>456</v>
      </c>
      <c r="B14" s="72" t="s">
        <v>426</v>
      </c>
      <c r="C14" s="99" t="s">
        <v>450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9">
      <c r="A15" t="s">
        <v>456</v>
      </c>
      <c r="B15" s="73" t="s">
        <v>426</v>
      </c>
      <c r="C15" s="79" t="s">
        <v>451</v>
      </c>
      <c r="D15" s="22" t="str">
        <f t="array" ref="D15">IF(OR(ISNUMBER(SEARCH(","&amp;$A15&amp;",",","&amp;WnSAssignmentMoveShip&amp;","))),"Y","-")</f>
        <v>-</v>
      </c>
      <c r="E15" s="23" t="str">
        <f t="array" ref="E15">IF(D15="Y",MAX(IF(WnSAssignmentMoveShip=A15,TaskRankRequirements)),"")</f>
        <v/>
      </c>
      <c r="F15" s="7"/>
      <c r="G15" s="7"/>
      <c r="H15" s="7"/>
      <c r="I15" s="8"/>
    </row>
    <row r="16" spans="1:9">
      <c r="A16" t="s">
        <v>488</v>
      </c>
      <c r="B16" s="67" t="s">
        <v>427</v>
      </c>
      <c r="C16" s="98" t="s">
        <v>368</v>
      </c>
      <c r="D16" s="52" t="str">
        <f t="array" ref="D16">IF(OR(ISNUMBER(SEARCH(","&amp;$A16&amp;",",","&amp;WnSAssignmentMoveShip&amp;","))),"Y","-")</f>
        <v>Y</v>
      </c>
      <c r="E16" s="53">
        <f t="array" ref="E16">IF(D16="Y",MAX(IF(WnSAssignmentMoveShip=A16,TaskRankRequirements)),"")</f>
        <v>1</v>
      </c>
      <c r="F16" s="54" t="s">
        <v>400</v>
      </c>
      <c r="G16" s="54" t="s">
        <v>400</v>
      </c>
      <c r="H16" s="54" t="s">
        <v>400</v>
      </c>
      <c r="I16" s="55" t="s">
        <v>400</v>
      </c>
    </row>
    <row r="17" spans="1:9">
      <c r="A17" t="s">
        <v>456</v>
      </c>
      <c r="B17" s="72" t="s">
        <v>428</v>
      </c>
      <c r="C17" s="99" t="s">
        <v>452</v>
      </c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456</v>
      </c>
      <c r="B18" s="73" t="s">
        <v>428</v>
      </c>
      <c r="C18" s="79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456</v>
      </c>
      <c r="B19" s="73" t="s">
        <v>428</v>
      </c>
      <c r="C19" s="79"/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456</v>
      </c>
      <c r="B20" s="72" t="s">
        <v>429</v>
      </c>
      <c r="C20" s="99" t="s">
        <v>358</v>
      </c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456</v>
      </c>
      <c r="B21" s="72" t="s">
        <v>429</v>
      </c>
      <c r="C21" s="99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456</v>
      </c>
      <c r="B22" s="72" t="s">
        <v>429</v>
      </c>
      <c r="C22" s="99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456</v>
      </c>
      <c r="B23" s="73" t="s">
        <v>429</v>
      </c>
      <c r="C23" s="79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456</v>
      </c>
      <c r="B24" s="73" t="s">
        <v>429</v>
      </c>
      <c r="C24" s="79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456</v>
      </c>
      <c r="B25" s="74" t="s">
        <v>429</v>
      </c>
      <c r="C25" s="80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456</v>
      </c>
      <c r="B26" s="74" t="s">
        <v>429</v>
      </c>
      <c r="C26" s="80"/>
      <c r="D26" s="22" t="str">
        <f t="array" ref="D26">IF(OR(ISNUMBER(SEARCH(","&amp;$A26&amp;",",","&amp;WnSAssignmentMoveShip&amp;","))),"Y","-")</f>
        <v>-</v>
      </c>
      <c r="E26" s="23" t="str">
        <f t="array" ref="E26">IF(D26="Y",MAX(IF(WnSAssignmentMoveShip=A26,TaskRankRequirements)),"")</f>
        <v/>
      </c>
      <c r="F26" s="7"/>
      <c r="G26" s="7"/>
      <c r="H26" s="7"/>
      <c r="I26" s="8"/>
    </row>
    <row r="27" spans="1:9">
      <c r="A27" t="s">
        <v>491</v>
      </c>
      <c r="B27" s="67" t="s">
        <v>430</v>
      </c>
      <c r="C27" s="98"/>
      <c r="D27" s="52" t="str">
        <f t="array" ref="D27">IF(OR(ISNUMBER(SEARCH(","&amp;$A27&amp;",",","&amp;WnSAssignmentMoveShip&amp;","))),"Y","-")</f>
        <v>Y</v>
      </c>
      <c r="E27" s="53">
        <f t="array" ref="E27">IF(D27="Y",MAX(IF(WnSAssignmentMoveShip=A27,TaskRankRequirements)),"")</f>
        <v>0</v>
      </c>
      <c r="F27" s="54" t="s">
        <v>416</v>
      </c>
      <c r="G27" s="54" t="s">
        <v>395</v>
      </c>
      <c r="H27" s="54"/>
      <c r="I27" s="55"/>
    </row>
    <row r="28" spans="1:9">
      <c r="A28" t="s">
        <v>494</v>
      </c>
      <c r="B28" s="67" t="s">
        <v>430</v>
      </c>
      <c r="C28" s="98"/>
      <c r="D28" s="52" t="str">
        <f t="array" ref="D28">IF(OR(ISNUMBER(SEARCH(","&amp;$A28&amp;",",","&amp;WnSAssignmentMoveShip&amp;","))),"Y","-")</f>
        <v>Y</v>
      </c>
      <c r="E28" s="53">
        <f t="array" ref="E28">IF(D28="Y",MAX(IF(WnSAssignmentMoveShip=A28,TaskRankRequirements)),"")</f>
        <v>0</v>
      </c>
      <c r="F28" s="54" t="s">
        <v>416</v>
      </c>
      <c r="G28" s="54" t="s">
        <v>396</v>
      </c>
      <c r="H28" s="54"/>
      <c r="I28" s="55"/>
    </row>
    <row r="29" spans="1:9">
      <c r="A29" t="s">
        <v>498</v>
      </c>
      <c r="B29" s="67" t="s">
        <v>430</v>
      </c>
      <c r="C29" s="98"/>
      <c r="D29" s="52" t="str">
        <f t="array" ref="D29">IF(OR(ISNUMBER(SEARCH(","&amp;$A29&amp;",",","&amp;WnSAssignmentMoveShip&amp;","))),"Y","-")</f>
        <v>Y</v>
      </c>
      <c r="E29" s="53">
        <f t="array" ref="E29">IF(D29="Y",MAX(IF(WnSAssignmentMoveShip=A29,TaskRankRequirements)),"")</f>
        <v>0</v>
      </c>
      <c r="F29" s="54" t="s">
        <v>415</v>
      </c>
      <c r="G29" s="54" t="s">
        <v>397</v>
      </c>
      <c r="H29" s="54"/>
      <c r="I29" s="55"/>
    </row>
    <row r="30" spans="1:9">
      <c r="A30" t="s">
        <v>499</v>
      </c>
      <c r="B30" s="67" t="s">
        <v>430</v>
      </c>
      <c r="C30" s="98"/>
      <c r="D30" s="52" t="str">
        <f t="array" ref="D30">IF(OR(ISNUMBER(SEARCH(","&amp;$A30&amp;",",","&amp;WnSAssignmentMoveShip&amp;","))),"Y","-")</f>
        <v>Y</v>
      </c>
      <c r="E30" s="53">
        <f t="array" ref="E30">IF(D30="Y",MAX(IF(WnSAssignmentMoveShip=A30,TaskRankRequirements)),"")</f>
        <v>0</v>
      </c>
      <c r="F30" s="54" t="s">
        <v>415</v>
      </c>
      <c r="G30" s="54" t="s">
        <v>398</v>
      </c>
      <c r="H30" s="54"/>
      <c r="I30" s="55"/>
    </row>
    <row r="31" spans="1:9">
      <c r="A31" t="s">
        <v>456</v>
      </c>
      <c r="B31" s="75" t="s">
        <v>431</v>
      </c>
      <c r="C31" s="100" t="s">
        <v>369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456</v>
      </c>
      <c r="B32" s="75" t="s">
        <v>431</v>
      </c>
      <c r="C32" s="100" t="s">
        <v>387</v>
      </c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456</v>
      </c>
      <c r="B33" s="75" t="s">
        <v>431</v>
      </c>
      <c r="C33" s="100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456</v>
      </c>
      <c r="B34" s="75" t="s">
        <v>431</v>
      </c>
      <c r="C34" s="100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456</v>
      </c>
      <c r="B35" s="75" t="s">
        <v>431</v>
      </c>
      <c r="C35" s="100"/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456</v>
      </c>
      <c r="B36" s="75" t="s">
        <v>431</v>
      </c>
      <c r="C36" s="100" t="s">
        <v>374</v>
      </c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456</v>
      </c>
      <c r="B37" s="72" t="s">
        <v>431</v>
      </c>
      <c r="C37" s="99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456</v>
      </c>
      <c r="B38" s="72" t="s">
        <v>431</v>
      </c>
      <c r="C38" s="99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456</v>
      </c>
      <c r="B39" s="72" t="s">
        <v>431</v>
      </c>
      <c r="C39" s="99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456</v>
      </c>
      <c r="B40" s="72" t="s">
        <v>431</v>
      </c>
      <c r="C40" s="99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456</v>
      </c>
      <c r="B41" s="73" t="s">
        <v>431</v>
      </c>
      <c r="C41" s="79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456</v>
      </c>
      <c r="B42" s="74" t="s">
        <v>431</v>
      </c>
      <c r="C42" s="80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456</v>
      </c>
      <c r="B43" s="74" t="s">
        <v>431</v>
      </c>
      <c r="C43" s="80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456</v>
      </c>
      <c r="B44" s="74" t="s">
        <v>431</v>
      </c>
      <c r="C44" s="80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456</v>
      </c>
      <c r="B45" s="74" t="s">
        <v>431</v>
      </c>
      <c r="C45" s="80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456</v>
      </c>
      <c r="B46" s="74" t="s">
        <v>431</v>
      </c>
      <c r="C46" s="80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456</v>
      </c>
      <c r="B47" s="76" t="s">
        <v>432</v>
      </c>
      <c r="C47" s="101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456</v>
      </c>
      <c r="B48" s="76" t="s">
        <v>432</v>
      </c>
      <c r="C48" s="101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456</v>
      </c>
      <c r="B49" s="76" t="s">
        <v>432</v>
      </c>
      <c r="C49" s="101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456</v>
      </c>
      <c r="B50" s="76" t="s">
        <v>432</v>
      </c>
      <c r="C50" s="101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t="s">
        <v>456</v>
      </c>
      <c r="B51" s="76"/>
      <c r="C51" s="101"/>
      <c r="D51" s="22" t="str">
        <f t="array" ref="D51">IF(OR(ISNUMBER(SEARCH(","&amp;$A51&amp;",",","&amp;WnSAssignmentMoveShip&amp;","))),"Y","-")</f>
        <v>-</v>
      </c>
      <c r="E51" s="23" t="str">
        <f t="array" ref="E51">IF(D51="Y",MAX(IF(WnSAssignmentMoveShip=A51,TaskRankRequirements)),"")</f>
        <v/>
      </c>
      <c r="F51" s="7"/>
      <c r="G51" s="7"/>
      <c r="H51" s="7"/>
      <c r="I51" s="8"/>
    </row>
    <row r="52" spans="1:9">
      <c r="A52" s="42" t="s">
        <v>530</v>
      </c>
      <c r="B52" s="77"/>
      <c r="C52" s="107"/>
      <c r="D52" s="40" t="str">
        <f t="array" ref="D52">IF(OR(ISNUMBER(SEARCH(","&amp;$A52&amp;",",","&amp;WnSAssignmentMoveShip&amp;","))),"Y","-")</f>
        <v>-</v>
      </c>
      <c r="E52" s="41" t="str">
        <f t="array" ref="E52">IF(D52="Y",MAX(IF(WnSAssignmentMoveShip=A52,TaskRankRequirements)),"")</f>
        <v/>
      </c>
      <c r="F52" s="42"/>
      <c r="G52" s="42"/>
      <c r="H52" s="42"/>
      <c r="I52" s="43"/>
    </row>
    <row r="53" spans="1:9">
      <c r="A53" t="s">
        <v>496</v>
      </c>
      <c r="B53" s="67" t="s">
        <v>383</v>
      </c>
      <c r="C53" s="98"/>
      <c r="D53" s="52" t="str">
        <f t="array" ref="D53">IF(OR(ISNUMBER(SEARCH(","&amp;$A53&amp;",",","&amp;WnSAssignmentMoveShip&amp;","))),"Y","-")</f>
        <v>Y</v>
      </c>
      <c r="E53" s="53">
        <v>4</v>
      </c>
      <c r="F53" s="54" t="s">
        <v>408</v>
      </c>
      <c r="G53" s="54" t="s">
        <v>392</v>
      </c>
      <c r="H53" s="54"/>
      <c r="I53" s="55"/>
    </row>
    <row r="54" spans="1:9">
      <c r="A54" t="s">
        <v>456</v>
      </c>
      <c r="B54" s="102" t="s">
        <v>434</v>
      </c>
      <c r="C54" s="78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456</v>
      </c>
      <c r="B55" s="73" t="s">
        <v>435</v>
      </c>
      <c r="C55" s="79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456</v>
      </c>
      <c r="B56" s="74" t="s">
        <v>435</v>
      </c>
      <c r="C56" s="80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t="s">
        <v>456</v>
      </c>
      <c r="B57" s="70"/>
      <c r="C57" s="81"/>
      <c r="D57" s="22" t="str">
        <f t="array" ref="D57">IF(OR(ISNUMBER(SEARCH(","&amp;$A57&amp;",",","&amp;WnSAssignmentMoveShip&amp;","))),"Y","-")</f>
        <v>-</v>
      </c>
      <c r="E57" s="7"/>
      <c r="F57" s="7"/>
      <c r="G57" s="7"/>
      <c r="H57" s="7"/>
      <c r="I57" s="8"/>
    </row>
    <row r="58" spans="1:9">
      <c r="A58" s="42" t="s">
        <v>533</v>
      </c>
      <c r="B58" s="105"/>
      <c r="C58" s="106"/>
      <c r="D58" s="40" t="str">
        <f t="array" ref="D58">IF(OR(ISNUMBER(SEARCH(","&amp;$A58&amp;",",","&amp;WnSAssignmentMoveShip&amp;","))),"Y","-")</f>
        <v>-</v>
      </c>
      <c r="E58" s="42"/>
      <c r="F58" s="42"/>
      <c r="G58" s="42"/>
      <c r="H58" s="42"/>
      <c r="I58" s="43"/>
    </row>
    <row r="59" spans="1:9">
      <c r="A59" t="s">
        <v>456</v>
      </c>
      <c r="B59" s="102" t="s">
        <v>405</v>
      </c>
      <c r="C59" s="78"/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456</v>
      </c>
      <c r="B60" s="74" t="s">
        <v>367</v>
      </c>
      <c r="C60" s="80"/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456</v>
      </c>
      <c r="B61" s="102" t="s">
        <v>364</v>
      </c>
      <c r="C61" s="78"/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456</v>
      </c>
      <c r="B62" s="102" t="s">
        <v>364</v>
      </c>
      <c r="C62" s="78"/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456</v>
      </c>
      <c r="B63" s="103" t="s">
        <v>364</v>
      </c>
      <c r="C63" s="82"/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456</v>
      </c>
      <c r="B64" s="69" t="s">
        <v>364</v>
      </c>
      <c r="C64" s="83"/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456</v>
      </c>
      <c r="B65" s="69" t="s">
        <v>364</v>
      </c>
      <c r="C65" s="83"/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t="s">
        <v>456</v>
      </c>
      <c r="B66" s="92" t="s">
        <v>437</v>
      </c>
      <c r="C66" s="93"/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9" t="s">
        <v>456</v>
      </c>
      <c r="B67" s="70" t="s">
        <v>438</v>
      </c>
      <c r="C67" s="81"/>
      <c r="D67" s="22" t="str">
        <f t="array" ref="D67">IF(OR(ISNUMBER(SEARCH(","&amp;$A67&amp;",",","&amp;WnSAssignmentMoveShip&amp;","))),"Y","-")</f>
        <v>-</v>
      </c>
      <c r="E67" s="7"/>
      <c r="F67" s="7"/>
      <c r="G67" s="7"/>
      <c r="H67" s="7"/>
      <c r="I67" s="8"/>
    </row>
    <row r="68" spans="1:9">
      <c r="A68" s="39" t="s">
        <v>456</v>
      </c>
      <c r="B68" s="104" t="s">
        <v>439</v>
      </c>
      <c r="C68" s="94"/>
      <c r="D68" s="40" t="str">
        <f t="array" ref="D68">IF(OR(ISNUMBER(SEARCH(","&amp;$A68&amp;",",","&amp;WnSAssignmentMoveShip&amp;","))),"Y","-")</f>
        <v>-</v>
      </c>
      <c r="E68" s="42"/>
      <c r="F68" s="42"/>
      <c r="G68" s="42"/>
      <c r="H68" s="42"/>
      <c r="I68" s="43"/>
    </row>
  </sheetData>
  <mergeCells count="2">
    <mergeCell ref="D1:I1"/>
    <mergeCell ref="F3:I3"/>
  </mergeCells>
  <conditionalFormatting sqref="A6:A68">
    <cfRule type="expression" dxfId="12" priority="1">
      <formula>A6=""</formula>
    </cfRule>
    <cfRule type="expression" dxfId="11" priority="2" stopIfTrue="1">
      <formula>A6=" "</formula>
    </cfRule>
    <cfRule type="duplicateValues" dxfId="10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B58" sqref="B58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22" t="s">
        <v>486</v>
      </c>
      <c r="E1" s="123"/>
      <c r="F1" s="123"/>
      <c r="G1" s="123"/>
      <c r="H1" s="123"/>
      <c r="I1" s="123"/>
      <c r="J1" s="124"/>
    </row>
    <row r="2" spans="1:10">
      <c r="C2" s="38" t="s">
        <v>388</v>
      </c>
      <c r="D2" s="22">
        <f>COUNTIF(D6:D68,"Y")</f>
        <v>20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5" t="s">
        <v>390</v>
      </c>
      <c r="G3" s="125"/>
      <c r="H3" s="125"/>
      <c r="I3" s="125"/>
      <c r="J3" s="126"/>
    </row>
    <row r="4" spans="1:10">
      <c r="A4" t="s">
        <v>376</v>
      </c>
      <c r="B4" t="s">
        <v>448</v>
      </c>
      <c r="C4" t="s">
        <v>377</v>
      </c>
      <c r="D4" s="50"/>
      <c r="E4" s="51"/>
      <c r="F4" s="44" t="s">
        <v>394</v>
      </c>
      <c r="G4" s="44" t="s">
        <v>413</v>
      </c>
      <c r="H4" s="44" t="s">
        <v>293</v>
      </c>
      <c r="I4" s="44" t="s">
        <v>401</v>
      </c>
      <c r="J4" s="45" t="s">
        <v>404</v>
      </c>
    </row>
    <row r="5" spans="1:10">
      <c r="A5" t="s">
        <v>532</v>
      </c>
      <c r="D5" s="50"/>
      <c r="E5" s="51"/>
      <c r="F5" s="112"/>
      <c r="G5" s="112"/>
      <c r="H5" s="112"/>
      <c r="I5" s="112"/>
      <c r="J5" s="113"/>
    </row>
    <row r="6" spans="1:10">
      <c r="A6" t="s">
        <v>500</v>
      </c>
      <c r="B6" s="84" t="s">
        <v>381</v>
      </c>
      <c r="C6" s="95" t="s">
        <v>381</v>
      </c>
      <c r="D6" s="85" t="str">
        <f t="array" ref="D6">IF(OR(ISNUMBER(SEARCH(","&amp;$A6&amp;",",","&amp;WnSAssignmentHarbourCruise&amp;","))),"Y","-")</f>
        <v>Y</v>
      </c>
      <c r="E6" s="86" t="e">
        <f t="array" ref="E6">IF(D6="Y",MAX(IF(WnSAssignmentHarbourCruise=$A6,TaskRankRequirements)),"")</f>
        <v>#N/A</v>
      </c>
      <c r="F6" s="87" t="s">
        <v>306</v>
      </c>
      <c r="G6" s="87" t="s">
        <v>306</v>
      </c>
      <c r="H6" s="87" t="s">
        <v>306</v>
      </c>
      <c r="I6" s="87" t="s">
        <v>306</v>
      </c>
      <c r="J6" s="111" t="s">
        <v>306</v>
      </c>
    </row>
    <row r="7" spans="1:10">
      <c r="A7" t="s">
        <v>504</v>
      </c>
      <c r="B7" s="68" t="s">
        <v>382</v>
      </c>
      <c r="C7" s="96" t="s">
        <v>382</v>
      </c>
      <c r="D7" s="52" t="str">
        <f t="array" ref="D7">IF(OR(ISNUMBER(SEARCH(","&amp;$A7&amp;",",","&amp;WnSAssignmentHarbourCruise&amp;","))),"Y","-")</f>
        <v>Y</v>
      </c>
      <c r="E7" s="53">
        <f t="array" ref="E7">IF(D7="Y",MAX(IF(WnSAssignmentHarbourCruise=$A7,TaskRankRequirements)),"")</f>
        <v>1</v>
      </c>
      <c r="F7" s="54" t="s">
        <v>412</v>
      </c>
      <c r="G7" s="54" t="s">
        <v>414</v>
      </c>
      <c r="H7" s="54" t="s">
        <v>391</v>
      </c>
      <c r="I7" s="54"/>
      <c r="J7" s="91"/>
    </row>
    <row r="8" spans="1:10">
      <c r="A8" s="39" t="s">
        <v>456</v>
      </c>
      <c r="B8" s="69" t="s">
        <v>423</v>
      </c>
      <c r="C8" s="83" t="s">
        <v>423</v>
      </c>
      <c r="D8" s="26" t="str">
        <f t="array" ref="D8">IF(OR(ISNUMBER(SEARCH(","&amp;$A8&amp;",",","&amp;WnSAssignmentHarbourCruise&amp;","))),"Y","-")</f>
        <v>-</v>
      </c>
      <c r="E8" s="24" t="str">
        <f t="array" ref="E8">IF(D8="Y",MAX(IF(WnSAssignmentHarbourCruise=$A8,TaskRankRequirements)),"")</f>
        <v/>
      </c>
      <c r="F8" s="39"/>
      <c r="G8" s="39"/>
      <c r="H8" s="39"/>
      <c r="I8" s="39"/>
      <c r="J8" s="66"/>
    </row>
    <row r="9" spans="1:10">
      <c r="A9" s="39" t="s">
        <v>456</v>
      </c>
      <c r="B9" s="70" t="s">
        <v>424</v>
      </c>
      <c r="C9" s="81" t="s">
        <v>424</v>
      </c>
      <c r="D9" s="22" t="str">
        <f t="array" ref="D9">IF(OR(ISNUMBER(SEARCH(","&amp;$A9&amp;",",","&amp;WnSAssignmentHarbourCruise&amp;","))),"Y","-")</f>
        <v>-</v>
      </c>
      <c r="E9" s="23" t="str">
        <f t="array" ref="E9">IF(D9="Y",MAX(IF(WnSAssignmentHarbourCruise=$A9,TaskRankRequirements)),"")</f>
        <v/>
      </c>
      <c r="F9" s="7"/>
      <c r="G9" s="7"/>
      <c r="H9" s="7"/>
      <c r="I9" s="7"/>
      <c r="J9" s="8"/>
    </row>
    <row r="10" spans="1:10">
      <c r="A10" s="39" t="s">
        <v>456</v>
      </c>
      <c r="B10" s="71" t="s">
        <v>425</v>
      </c>
      <c r="C10" s="97" t="s">
        <v>425</v>
      </c>
      <c r="D10" s="22" t="str">
        <f t="array" ref="D10">IF(OR(ISNUMBER(SEARCH(","&amp;$A10&amp;",",","&amp;WnSAssignmentHarbourCruise&amp;","))),"Y","-")</f>
        <v>-</v>
      </c>
      <c r="E10" s="23" t="str">
        <f t="array" ref="E10">IF(D10="Y",MAX(IF(WnSAssignmentHarbourCruise=$A10,TaskRankRequirements)),"")</f>
        <v/>
      </c>
      <c r="F10" s="39"/>
      <c r="G10" s="7"/>
      <c r="H10" s="7"/>
      <c r="I10" s="7"/>
      <c r="J10" s="8"/>
    </row>
    <row r="11" spans="1:10">
      <c r="A11" t="s">
        <v>531</v>
      </c>
      <c r="B11" s="109"/>
      <c r="C11" s="110"/>
      <c r="D11" s="40" t="str">
        <f t="array" ref="D11">IF(OR(ISNUMBER(SEARCH(","&amp;$A11&amp;",",","&amp;WnSAssignmentHarbourCruise&amp;","))),"Y","-")</f>
        <v>-</v>
      </c>
      <c r="E11" s="41" t="str">
        <f t="array" ref="E11">IF(D11="Y",MAX(IF(WnSAssignmentHarbourCruise=$A11,TaskRankRequirements)),"")</f>
        <v/>
      </c>
      <c r="F11" s="108"/>
      <c r="G11" s="42"/>
      <c r="H11" s="42"/>
      <c r="I11" s="42"/>
      <c r="J11" s="43"/>
    </row>
    <row r="12" spans="1:10">
      <c r="A12" t="s">
        <v>512</v>
      </c>
      <c r="B12" s="67" t="s">
        <v>380</v>
      </c>
      <c r="C12" s="98" t="s">
        <v>380</v>
      </c>
      <c r="D12" s="52" t="str">
        <f t="array" ref="D12">IF(OR(ISNUMBER(SEARCH(","&amp;$A12&amp;",",","&amp;WnSAssignmentHarbourCruise&amp;","))),"Y","-")</f>
        <v>Y</v>
      </c>
      <c r="E12" s="53" t="e">
        <f t="array" ref="E12">IF(D12="Y",MAX(IF(WnSAssignmentHarbourCruise=$A12,TaskRankRequirements)),"")</f>
        <v>#N/A</v>
      </c>
      <c r="F12" s="54" t="s">
        <v>422</v>
      </c>
      <c r="G12" s="54" t="s">
        <v>422</v>
      </c>
      <c r="H12" s="54" t="s">
        <v>422</v>
      </c>
      <c r="I12" s="54" t="s">
        <v>422</v>
      </c>
      <c r="J12" s="91" t="s">
        <v>422</v>
      </c>
    </row>
    <row r="13" spans="1:10">
      <c r="A13" t="s">
        <v>508</v>
      </c>
      <c r="B13" s="67" t="s">
        <v>426</v>
      </c>
      <c r="C13" s="98" t="s">
        <v>449</v>
      </c>
      <c r="D13" s="52" t="str">
        <f t="array" ref="D13">IF(OR(ISNUMBER(SEARCH(","&amp;$A13&amp;",",","&amp;WnSAssignmentHarbourCruise&amp;","))),"Y","-")</f>
        <v>Y</v>
      </c>
      <c r="E13" s="53">
        <f t="array" ref="E13">IF(D13="Y",MAX(IF(WnSAssignmentHarbourCruise=$A13,TaskRankRequirements)),"")</f>
        <v>0</v>
      </c>
      <c r="F13" s="54" t="s">
        <v>409</v>
      </c>
      <c r="G13" s="54"/>
      <c r="H13" s="54"/>
      <c r="I13" s="54"/>
      <c r="J13" s="91"/>
    </row>
    <row r="14" spans="1:10">
      <c r="A14" t="s">
        <v>456</v>
      </c>
      <c r="B14" s="72" t="s">
        <v>426</v>
      </c>
      <c r="C14" s="99" t="s">
        <v>450</v>
      </c>
      <c r="D14" s="22" t="str">
        <f t="array" ref="D14">IF(OR(ISNUMBER(SEARCH(","&amp;$A14&amp;",",","&amp;WnSAssignmentHarbourCruise&amp;","))),"Y","-")</f>
        <v>-</v>
      </c>
      <c r="E14" s="23" t="str">
        <f t="array" ref="E14">IF(D14="Y",MAX(IF(WnSAssignmentHarbourCruise=$A14,TaskRankRequirements)),"")</f>
        <v/>
      </c>
      <c r="F14" s="7"/>
      <c r="G14" s="7"/>
      <c r="H14" s="7"/>
      <c r="I14" s="7"/>
      <c r="J14" s="8"/>
    </row>
    <row r="15" spans="1:10">
      <c r="A15" t="s">
        <v>456</v>
      </c>
      <c r="B15" s="73" t="s">
        <v>426</v>
      </c>
      <c r="C15" s="79" t="s">
        <v>451</v>
      </c>
      <c r="D15" s="26" t="str">
        <f t="array" ref="D15">IF(OR(ISNUMBER(SEARCH(","&amp;$A15&amp;",",","&amp;WnSAssignmentHarbourCruise&amp;","))),"Y","-")</f>
        <v>-</v>
      </c>
      <c r="E15" s="24" t="str">
        <f t="array" ref="E15">IF(D15="Y",MAX(IF(WnSAssignmentHarbourCruise=$A15,TaskRankRequirements)),"")</f>
        <v/>
      </c>
      <c r="F15" s="39"/>
      <c r="G15" s="39"/>
      <c r="H15" s="39"/>
      <c r="I15" s="39"/>
      <c r="J15" s="66"/>
    </row>
    <row r="16" spans="1:10">
      <c r="A16" t="s">
        <v>505</v>
      </c>
      <c r="B16" s="67" t="s">
        <v>427</v>
      </c>
      <c r="C16" s="98" t="s">
        <v>368</v>
      </c>
      <c r="D16" s="52" t="str">
        <f t="array" ref="D16">IF(OR(ISNUMBER(SEARCH(","&amp;$A16&amp;",",","&amp;WnSAssignmentHarbourCruise&amp;","))),"Y","-")</f>
        <v>Y</v>
      </c>
      <c r="E16" s="53">
        <f t="array" ref="E16">IF(D16="Y",MAX(IF(WnSAssignmentHarbourCruise=$A16,TaskRankRequirements)),"")</f>
        <v>4</v>
      </c>
      <c r="F16" s="54" t="s">
        <v>410</v>
      </c>
      <c r="G16" s="54"/>
      <c r="H16" s="54" t="s">
        <v>393</v>
      </c>
      <c r="I16" s="54"/>
      <c r="J16" s="91"/>
    </row>
    <row r="17" spans="1:10">
      <c r="A17" t="s">
        <v>456</v>
      </c>
      <c r="B17" s="72" t="s">
        <v>428</v>
      </c>
      <c r="C17" s="99" t="s">
        <v>452</v>
      </c>
      <c r="D17" s="22" t="str">
        <f t="array" ref="D17">IF(OR(ISNUMBER(SEARCH(","&amp;$A17&amp;",",","&amp;WnSAssignmentHarbourCruise&amp;","))),"Y","-")</f>
        <v>-</v>
      </c>
      <c r="E17" s="23" t="str">
        <f t="array" ref="E17">IF(D17="Y",MAX(IF(WnSAssignmentHarbourCruise=$A17,TaskRankRequirements)),"")</f>
        <v/>
      </c>
      <c r="F17" s="7"/>
      <c r="G17" s="7"/>
      <c r="H17" s="7"/>
      <c r="I17" s="7"/>
      <c r="J17" s="8"/>
    </row>
    <row r="18" spans="1:10">
      <c r="A18" t="s">
        <v>456</v>
      </c>
      <c r="B18" s="73" t="s">
        <v>428</v>
      </c>
      <c r="C18" s="79"/>
      <c r="D18" s="26" t="str">
        <f t="array" ref="D18">IF(OR(ISNUMBER(SEARCH(","&amp;$A18&amp;",",","&amp;WnSAssignmentHarbourCruise&amp;","))),"Y","-")</f>
        <v>-</v>
      </c>
      <c r="E18" s="24" t="str">
        <f t="array" ref="E18">IF(D18="Y",MAX(IF(WnSAssignmentHarbourCruise=$A18,TaskRankRequirements)),"")</f>
        <v/>
      </c>
      <c r="F18" s="39"/>
      <c r="G18" s="39"/>
      <c r="H18" s="39"/>
      <c r="I18" s="39"/>
      <c r="J18" s="66"/>
    </row>
    <row r="19" spans="1:10">
      <c r="A19" t="s">
        <v>456</v>
      </c>
      <c r="B19" s="73" t="s">
        <v>428</v>
      </c>
      <c r="C19" s="79"/>
      <c r="D19" s="26" t="str">
        <f t="array" ref="D19">IF(OR(ISNUMBER(SEARCH(","&amp;$A19&amp;",",","&amp;WnSAssignmentHarbourCruise&amp;","))),"Y","-")</f>
        <v>-</v>
      </c>
      <c r="E19" s="24" t="str">
        <f t="array" ref="E19">IF(D19="Y",MAX(IF(WnSAssignmentHarbourCruise=$A19,TaskRankRequirements)),"")</f>
        <v/>
      </c>
      <c r="F19" s="39"/>
      <c r="G19" s="39"/>
      <c r="H19" s="39"/>
      <c r="I19" s="39"/>
      <c r="J19" s="66"/>
    </row>
    <row r="20" spans="1:10">
      <c r="A20" t="s">
        <v>456</v>
      </c>
      <c r="B20" s="72" t="s">
        <v>429</v>
      </c>
      <c r="C20" s="99" t="s">
        <v>358</v>
      </c>
      <c r="D20" s="22" t="str">
        <f t="array" ref="D20">IF(OR(ISNUMBER(SEARCH(","&amp;$A20&amp;",",","&amp;WnSAssignmentHarbourCruise&amp;","))),"Y","-")</f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456</v>
      </c>
      <c r="B21" s="72" t="s">
        <v>429</v>
      </c>
      <c r="C21" s="99"/>
      <c r="D21" s="22" t="str">
        <f t="array" ref="D21">IF(OR(ISNUMBER(SEARCH(","&amp;$A21&amp;",",","&amp;WnSAssignmentHarbourCruise&amp;","))),"Y","-")</f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456</v>
      </c>
      <c r="B22" s="72" t="s">
        <v>429</v>
      </c>
      <c r="C22" s="99"/>
      <c r="D22" s="22" t="str">
        <f t="array" ref="D22">IF(OR(ISNUMBER(SEARCH(","&amp;$A22&amp;",",","&amp;WnSAssignmentHarbourCruise&amp;","))),"Y","-")</f>
        <v>-</v>
      </c>
      <c r="E22" s="23" t="str">
        <f t="array" ref="E22">IF(D22="Y",MAX(IF(WnSAssignmentHarbourCruise=$A22,TaskRankRequirements)),"")</f>
        <v/>
      </c>
      <c r="F22" s="7"/>
      <c r="G22" s="7"/>
      <c r="H22" s="7"/>
      <c r="I22" s="7"/>
      <c r="J22" s="8"/>
    </row>
    <row r="23" spans="1:10">
      <c r="A23" t="s">
        <v>456</v>
      </c>
      <c r="B23" s="73" t="s">
        <v>429</v>
      </c>
      <c r="C23" s="79"/>
      <c r="D23" s="26" t="str">
        <f t="array" ref="D23">IF(OR(ISNUMBER(SEARCH(","&amp;$A23&amp;",",","&amp;WnSAssignmentHarbourCruise&amp;","))),"Y","-")</f>
        <v>-</v>
      </c>
      <c r="E23" s="24" t="str">
        <f t="array" ref="E23">IF(D23="Y",MAX(IF(WnSAssignmentHarbourCruise=$A23,TaskRankRequirements)),"")</f>
        <v/>
      </c>
      <c r="F23" s="39"/>
      <c r="G23" s="39"/>
      <c r="H23" s="39"/>
      <c r="I23" s="39"/>
      <c r="J23" s="66"/>
    </row>
    <row r="24" spans="1:10">
      <c r="A24" t="s">
        <v>456</v>
      </c>
      <c r="B24" s="73" t="s">
        <v>429</v>
      </c>
      <c r="C24" s="79"/>
      <c r="D24" s="26" t="str">
        <f t="array" ref="D24">IF(OR(ISNUMBER(SEARCH(","&amp;$A24&amp;",",","&amp;WnSAssignmentHarbourCruise&amp;","))),"Y","-")</f>
        <v>-</v>
      </c>
      <c r="E24" s="24" t="str">
        <f t="array" ref="E24">IF(D24="Y",MAX(IF(WnSAssignmentHarbourCruise=$A24,TaskRankRequirements)),"")</f>
        <v/>
      </c>
      <c r="F24" s="39"/>
      <c r="G24" s="39"/>
      <c r="H24" s="39"/>
      <c r="I24" s="39"/>
      <c r="J24" s="66"/>
    </row>
    <row r="25" spans="1:10">
      <c r="A25" t="s">
        <v>456</v>
      </c>
      <c r="B25" s="74" t="s">
        <v>429</v>
      </c>
      <c r="C25" s="80"/>
      <c r="D25" s="22" t="str">
        <f t="array" ref="D25">IF(OR(ISNUMBER(SEARCH(","&amp;$A25&amp;",",","&amp;WnSAssignmentHarbourCruise&amp;","))),"Y","-")</f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456</v>
      </c>
      <c r="B26" s="74" t="s">
        <v>429</v>
      </c>
      <c r="C26" s="80"/>
      <c r="D26" s="22" t="str">
        <f t="array" ref="D26">IF(OR(ISNUMBER(SEARCH(","&amp;$A26&amp;",",","&amp;WnSAssignmentHarbourCruise&amp;","))),"Y","-")</f>
        <v>-</v>
      </c>
      <c r="E26" s="23" t="str">
        <f t="array" ref="E26">IF(D26="Y",MAX(IF(WnSAssignmentHarbourCruise=$A26,TaskRankRequirements)),"")</f>
        <v/>
      </c>
      <c r="F26" s="7"/>
      <c r="G26" s="7"/>
      <c r="H26" s="7"/>
      <c r="I26" s="7"/>
      <c r="J26" s="8"/>
    </row>
    <row r="27" spans="1:10">
      <c r="A27" t="s">
        <v>516</v>
      </c>
      <c r="B27" s="67" t="s">
        <v>430</v>
      </c>
      <c r="C27" s="98"/>
      <c r="D27" s="52" t="str">
        <f t="array" ref="D27">IF(OR(ISNUMBER(SEARCH(","&amp;$A27&amp;",",","&amp;WnSAssignmentHarbourCruise&amp;","))),"Y","-")</f>
        <v>Y</v>
      </c>
      <c r="E27" s="53">
        <f t="array" ref="E27">IF(D27="Y",MAX(IF(WnSAssignmentHarbourCruise=$A27,TaskRankRequirements)),"")</f>
        <v>0</v>
      </c>
      <c r="F27" s="54" t="s">
        <v>416</v>
      </c>
      <c r="G27" s="54"/>
      <c r="H27" s="54" t="s">
        <v>395</v>
      </c>
      <c r="I27" s="54"/>
      <c r="J27" s="91"/>
    </row>
    <row r="28" spans="1:10">
      <c r="A28" t="s">
        <v>517</v>
      </c>
      <c r="B28" s="67" t="s">
        <v>430</v>
      </c>
      <c r="C28" s="98"/>
      <c r="D28" s="52" t="str">
        <f t="array" ref="D28">IF(OR(ISNUMBER(SEARCH(","&amp;$A28&amp;",",","&amp;WnSAssignmentHarbourCruise&amp;","))),"Y","-")</f>
        <v>Y</v>
      </c>
      <c r="E28" s="53">
        <f t="array" ref="E28">IF(D28="Y",MAX(IF(WnSAssignmentHarbourCruise=$A28,TaskRankRequirements)),"")</f>
        <v>0</v>
      </c>
      <c r="F28" s="54" t="s">
        <v>416</v>
      </c>
      <c r="G28" s="54"/>
      <c r="H28" s="54" t="s">
        <v>396</v>
      </c>
      <c r="I28" s="54"/>
      <c r="J28" s="91"/>
    </row>
    <row r="29" spans="1:10">
      <c r="A29" t="s">
        <v>518</v>
      </c>
      <c r="B29" s="67" t="s">
        <v>430</v>
      </c>
      <c r="C29" s="98"/>
      <c r="D29" s="52" t="str">
        <f t="array" ref="D29">IF(OR(ISNUMBER(SEARCH(","&amp;$A29&amp;",",","&amp;WnSAssignmentHarbourCruise&amp;","))),"Y","-")</f>
        <v>Y</v>
      </c>
      <c r="E29" s="53">
        <f t="array" ref="E29">IF(D29="Y",MAX(IF(WnSAssignmentHarbourCruise=$A29,TaskRankRequirements)),"")</f>
        <v>0</v>
      </c>
      <c r="F29" s="54" t="s">
        <v>415</v>
      </c>
      <c r="G29" s="54"/>
      <c r="H29" s="54" t="s">
        <v>397</v>
      </c>
      <c r="I29" s="54"/>
      <c r="J29" s="91"/>
    </row>
    <row r="30" spans="1:10">
      <c r="A30" t="s">
        <v>519</v>
      </c>
      <c r="B30" s="67" t="s">
        <v>430</v>
      </c>
      <c r="C30" s="98"/>
      <c r="D30" s="52" t="str">
        <f t="array" ref="D30">IF(OR(ISNUMBER(SEARCH(","&amp;$A30&amp;",",","&amp;WnSAssignmentHarbourCruise&amp;","))),"Y","-")</f>
        <v>Y</v>
      </c>
      <c r="E30" s="53">
        <f t="array" ref="E30">IF(D30="Y",MAX(IF(WnSAssignmentHarbourCruise=$A30,TaskRankRequirements)),"")</f>
        <v>0</v>
      </c>
      <c r="F30" s="54" t="s">
        <v>415</v>
      </c>
      <c r="G30" s="54"/>
      <c r="H30" s="54" t="s">
        <v>398</v>
      </c>
      <c r="I30" s="54"/>
      <c r="J30" s="91"/>
    </row>
    <row r="31" spans="1:10">
      <c r="A31" t="s">
        <v>501</v>
      </c>
      <c r="B31" s="75" t="s">
        <v>431</v>
      </c>
      <c r="C31" s="100" t="s">
        <v>369</v>
      </c>
      <c r="D31" s="62" t="str">
        <f t="array" ref="D31">IF(OR(ISNUMBER(SEARCH(","&amp;$A31&amp;",",","&amp;WnSAssignmentHarbourCruise&amp;","))),"Y","-")</f>
        <v>Y</v>
      </c>
      <c r="E31" s="63">
        <f t="array" ref="E31">IF(D31="Y",MAX(IF(WnSAssignmentHarbourCruise=$A31,TaskRankRequirements)),"")</f>
        <v>1</v>
      </c>
      <c r="F31" s="64" t="s">
        <v>400</v>
      </c>
      <c r="G31" s="64" t="s">
        <v>400</v>
      </c>
      <c r="H31" s="64" t="s">
        <v>400</v>
      </c>
      <c r="I31" s="64" t="s">
        <v>400</v>
      </c>
      <c r="J31" s="65" t="s">
        <v>400</v>
      </c>
    </row>
    <row r="32" spans="1:10">
      <c r="A32" t="s">
        <v>509</v>
      </c>
      <c r="B32" s="75" t="s">
        <v>431</v>
      </c>
      <c r="C32" s="100" t="s">
        <v>387</v>
      </c>
      <c r="D32" s="62" t="str">
        <f t="array" ref="D32">IF(OR(ISNUMBER(SEARCH(","&amp;$A32&amp;",",","&amp;WnSAssignmentHarbourCruise&amp;","))),"Y","-")</f>
        <v>Y</v>
      </c>
      <c r="E32" s="63">
        <f t="array" ref="E32">IF(D32="Y",MAX(IF(WnSAssignmentHarbourCruise=$A32,TaskRankRequirements)),"")</f>
        <v>0</v>
      </c>
      <c r="F32" s="64" t="s">
        <v>416</v>
      </c>
      <c r="G32" s="64"/>
      <c r="H32" s="64"/>
      <c r="I32" s="64"/>
      <c r="J32" s="65"/>
    </row>
    <row r="33" spans="1:10">
      <c r="A33" t="s">
        <v>510</v>
      </c>
      <c r="B33" s="75" t="s">
        <v>431</v>
      </c>
      <c r="C33" s="100"/>
      <c r="D33" s="62" t="str">
        <f t="array" ref="D33">IF(OR(ISNUMBER(SEARCH(","&amp;$A33&amp;",",","&amp;WnSAssignmentHarbourCruise&amp;","))),"Y","-")</f>
        <v>Y</v>
      </c>
      <c r="E33" s="63">
        <f t="array" ref="E33">IF(D33="Y",MAX(IF(WnSAssignmentHarbourCruise=$A33,TaskRankRequirements)),"")</f>
        <v>0</v>
      </c>
      <c r="F33" s="64" t="s">
        <v>415</v>
      </c>
      <c r="G33" s="64"/>
      <c r="H33" s="64"/>
      <c r="I33" s="64"/>
      <c r="J33" s="65"/>
    </row>
    <row r="34" spans="1:10">
      <c r="A34" t="s">
        <v>507</v>
      </c>
      <c r="B34" s="75" t="s">
        <v>431</v>
      </c>
      <c r="C34" s="100"/>
      <c r="D34" s="62" t="str">
        <f t="array" ref="D34">IF(OR(ISNUMBER(SEARCH(","&amp;$A34&amp;",",","&amp;WnSAssignmentHarbourCruise&amp;","))),"Y","-")</f>
        <v>Y</v>
      </c>
      <c r="E34" s="63">
        <f t="array" ref="E34">IF(D34="Y",MAX(IF(WnSAssignmentHarbourCruise=$A34,TaskRankRequirements)),"")</f>
        <v>0</v>
      </c>
      <c r="F34" s="64" t="s">
        <v>411</v>
      </c>
      <c r="G34" s="64"/>
      <c r="H34" s="64"/>
      <c r="I34" s="64"/>
      <c r="J34" s="65"/>
    </row>
    <row r="35" spans="1:10">
      <c r="A35" t="s">
        <v>506</v>
      </c>
      <c r="B35" s="75" t="s">
        <v>431</v>
      </c>
      <c r="C35" s="100"/>
      <c r="D35" s="62" t="str">
        <f t="array" ref="D35">IF(OR(ISNUMBER(SEARCH(","&amp;$A35&amp;",",","&amp;WnSAssignmentHarbourCruise&amp;","))),"Y","-")</f>
        <v>Y</v>
      </c>
      <c r="E35" s="63">
        <f t="array" ref="E35">IF(D35="Y",MAX(IF(WnSAssignmentHarbourCruise=$A35,TaskRankRequirements)),"")</f>
        <v>0</v>
      </c>
      <c r="F35" s="64" t="s">
        <v>411</v>
      </c>
      <c r="G35" s="64"/>
      <c r="H35" s="64"/>
      <c r="I35" s="64"/>
      <c r="J35" s="65"/>
    </row>
    <row r="36" spans="1:10">
      <c r="A36" t="s">
        <v>503</v>
      </c>
      <c r="B36" s="75" t="s">
        <v>431</v>
      </c>
      <c r="C36" s="100" t="s">
        <v>374</v>
      </c>
      <c r="D36" s="62" t="str">
        <f t="array" ref="D36">IF(OR(ISNUMBER(SEARCH(","&amp;$A36&amp;",",","&amp;WnSAssignmentHarbourCruise&amp;","))),"Y","-")</f>
        <v>Y</v>
      </c>
      <c r="E36" s="63">
        <f t="array" ref="E36">IF(D36="Y",MAX(IF(WnSAssignmentHarbourCruise=$A36,TaskRankRequirements)),"")</f>
        <v>1</v>
      </c>
      <c r="F36" s="64" t="s">
        <v>374</v>
      </c>
      <c r="G36" s="64" t="s">
        <v>374</v>
      </c>
      <c r="H36" s="64" t="s">
        <v>374</v>
      </c>
      <c r="I36" s="64" t="s">
        <v>374</v>
      </c>
      <c r="J36" s="65"/>
    </row>
    <row r="37" spans="1:10">
      <c r="A37" t="s">
        <v>456</v>
      </c>
      <c r="B37" s="72" t="s">
        <v>431</v>
      </c>
      <c r="C37" s="99"/>
      <c r="D37" s="22" t="str">
        <f t="array" ref="D37">IF(OR(ISNUMBER(SEARCH(","&amp;$A37&amp;",",","&amp;WnSAssignmentHarbourCruise&amp;","))),"Y","-")</f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456</v>
      </c>
      <c r="B38" s="72" t="s">
        <v>431</v>
      </c>
      <c r="C38" s="99"/>
      <c r="D38" s="22" t="str">
        <f t="array" ref="D38">IF(OR(ISNUMBER(SEARCH(","&amp;$A38&amp;",",","&amp;WnSAssignmentHarbourCruise&amp;","))),"Y","-")</f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456</v>
      </c>
      <c r="B39" s="72" t="s">
        <v>431</v>
      </c>
      <c r="C39" s="99"/>
      <c r="D39" s="22" t="str">
        <f t="array" ref="D39">IF(OR(ISNUMBER(SEARCH(","&amp;$A39&amp;",",","&amp;WnSAssignmentHarbourCruise&amp;","))),"Y","-")</f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456</v>
      </c>
      <c r="B40" s="72" t="s">
        <v>431</v>
      </c>
      <c r="C40" s="99"/>
      <c r="D40" s="22" t="str">
        <f t="array" ref="D40">IF(OR(ISNUMBER(SEARCH(","&amp;$A40&amp;",",","&amp;WnSAssignmentHarbourCruise&amp;","))),"Y","-")</f>
        <v>-</v>
      </c>
      <c r="E40" s="23" t="str">
        <f t="array" ref="E40">IF(D40="Y",MAX(IF(WnSAssignmentHarbourCruise=$A40,TaskRankRequirements)),"")</f>
        <v/>
      </c>
      <c r="F40" s="7"/>
      <c r="G40" s="7"/>
      <c r="H40" s="7"/>
      <c r="I40" s="7"/>
      <c r="J40" s="8"/>
    </row>
    <row r="41" spans="1:10">
      <c r="A41" t="s">
        <v>456</v>
      </c>
      <c r="B41" s="73" t="s">
        <v>431</v>
      </c>
      <c r="C41" s="79"/>
      <c r="D41" s="26" t="str">
        <f t="array" ref="D41">IF(OR(ISNUMBER(SEARCH(","&amp;$A41&amp;",",","&amp;WnSAssignmentHarbourCruise&amp;","))),"Y","-")</f>
        <v>-</v>
      </c>
      <c r="E41" s="24" t="str">
        <f t="array" ref="E41">IF(D41="Y",MAX(IF(WnSAssignmentHarbourCruise=$A41,TaskRankRequirements)),"")</f>
        <v/>
      </c>
      <c r="F41" s="39"/>
      <c r="G41" s="39"/>
      <c r="H41" s="39"/>
      <c r="I41" s="39"/>
      <c r="J41" s="66"/>
    </row>
    <row r="42" spans="1:10">
      <c r="A42" t="s">
        <v>456</v>
      </c>
      <c r="B42" s="74" t="s">
        <v>431</v>
      </c>
      <c r="C42" s="80"/>
      <c r="D42" s="22" t="str">
        <f t="array" ref="D42">IF(OR(ISNUMBER(SEARCH(","&amp;$A42&amp;",",","&amp;WnSAssignmentHarbourCruise&amp;","))),"Y","-")</f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456</v>
      </c>
      <c r="B43" s="74" t="s">
        <v>431</v>
      </c>
      <c r="C43" s="80"/>
      <c r="D43" s="22" t="str">
        <f t="array" ref="D43">IF(OR(ISNUMBER(SEARCH(","&amp;$A43&amp;",",","&amp;WnSAssignmentHarbourCruise&amp;","))),"Y","-")</f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456</v>
      </c>
      <c r="B44" s="74" t="s">
        <v>431</v>
      </c>
      <c r="C44" s="80"/>
      <c r="D44" s="22" t="str">
        <f t="array" ref="D44">IF(OR(ISNUMBER(SEARCH(","&amp;$A44&amp;",",","&amp;WnSAssignmentHarbourCruise&amp;","))),"Y","-")</f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456</v>
      </c>
      <c r="B45" s="74" t="s">
        <v>431</v>
      </c>
      <c r="C45" s="80"/>
      <c r="D45" s="22" t="str">
        <f t="array" ref="D45">IF(OR(ISNUMBER(SEARCH(","&amp;$A45&amp;",",","&amp;WnSAssignmentHarbourCruise&amp;","))),"Y","-")</f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456</v>
      </c>
      <c r="B46" s="74" t="s">
        <v>431</v>
      </c>
      <c r="C46" s="80"/>
      <c r="D46" s="22" t="str">
        <f t="array" ref="D46">IF(OR(ISNUMBER(SEARCH(","&amp;$A46&amp;",",","&amp;WnSAssignmentHarbourCruise&amp;","))),"Y","-")</f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456</v>
      </c>
      <c r="B47" s="76" t="s">
        <v>432</v>
      </c>
      <c r="C47" s="101"/>
      <c r="D47" s="22" t="str">
        <f t="array" ref="D47">IF(OR(ISNUMBER(SEARCH(","&amp;$A47&amp;",",","&amp;WnSAssignmentHarbourCruise&amp;","))),"Y","-")</f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456</v>
      </c>
      <c r="B48" s="76" t="s">
        <v>432</v>
      </c>
      <c r="C48" s="101"/>
      <c r="D48" s="22" t="str">
        <f t="array" ref="D48">IF(OR(ISNUMBER(SEARCH(","&amp;$A48&amp;",",","&amp;WnSAssignmentHarbourCruise&amp;","))),"Y","-")</f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456</v>
      </c>
      <c r="B49" s="76" t="s">
        <v>432</v>
      </c>
      <c r="C49" s="101"/>
      <c r="D49" s="22" t="str">
        <f t="array" ref="D49">IF(OR(ISNUMBER(SEARCH(","&amp;$A49&amp;",",","&amp;WnSAssignmentHarbourCruise&amp;","))),"Y","-")</f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456</v>
      </c>
      <c r="B50" s="76" t="s">
        <v>432</v>
      </c>
      <c r="C50" s="101"/>
      <c r="D50" s="22" t="str">
        <f t="array" ref="D50">IF(OR(ISNUMBER(SEARCH(","&amp;$A50&amp;",",","&amp;WnSAssignmentHarbourCruise&amp;","))),"Y","-")</f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t="s">
        <v>456</v>
      </c>
      <c r="B51" s="76"/>
      <c r="C51" s="101"/>
      <c r="D51" s="22" t="str">
        <f t="array" ref="D51">IF(OR(ISNUMBER(SEARCH(","&amp;$A51&amp;",",","&amp;WnSAssignmentHarbourCruise&amp;","))),"Y","-")</f>
        <v>-</v>
      </c>
      <c r="E51" s="23" t="str">
        <f t="array" ref="E51">IF(D51="Y",MAX(IF(WnSAssignmentHarbourCruise=$A51,TaskRankRequirements)),"")</f>
        <v/>
      </c>
      <c r="F51" s="7"/>
      <c r="G51" s="7"/>
      <c r="H51" s="7"/>
      <c r="I51" s="7"/>
      <c r="J51" s="8"/>
    </row>
    <row r="52" spans="1:10">
      <c r="A52" t="s">
        <v>530</v>
      </c>
      <c r="B52" s="77"/>
      <c r="C52" s="107"/>
      <c r="D52" s="40" t="str">
        <f t="array" ref="D52">IF(OR(ISNUMBER(SEARCH(","&amp;$A52&amp;",",","&amp;WnSAssignmentHarbourCruise&amp;","))),"Y","-")</f>
        <v>-</v>
      </c>
      <c r="E52" s="41" t="str">
        <f t="array" ref="E52">IF(D52="Y",MAX(IF(WnSAssignmentHarbourCruise=$A52,TaskRankRequirements)),"")</f>
        <v/>
      </c>
      <c r="F52" s="42"/>
      <c r="G52" s="42"/>
      <c r="H52" s="42"/>
      <c r="I52" s="42"/>
      <c r="J52" s="43"/>
    </row>
    <row r="53" spans="1:10">
      <c r="A53" t="s">
        <v>511</v>
      </c>
      <c r="B53" s="67" t="s">
        <v>383</v>
      </c>
      <c r="C53" s="98"/>
      <c r="D53" s="52" t="str">
        <f t="array" ref="D53">IF(OR(ISNUMBER(SEARCH(","&amp;$A53&amp;",",","&amp;WnSAssignmentHarbourCruise&amp;","))),"Y","-")</f>
        <v>Y</v>
      </c>
      <c r="E53" s="53" t="e">
        <f t="array" ref="E53">IF(D53="Y",MAX(IF(WnSAssignmentHarbourCruise=$A53,TaskRankRequirements)),"")</f>
        <v>#N/A</v>
      </c>
      <c r="F53" s="54" t="s">
        <v>441</v>
      </c>
      <c r="G53" s="54" t="s">
        <v>441</v>
      </c>
      <c r="H53" s="54" t="s">
        <v>441</v>
      </c>
      <c r="I53" s="54" t="s">
        <v>441</v>
      </c>
      <c r="J53" s="91"/>
    </row>
    <row r="54" spans="1:10">
      <c r="A54" t="s">
        <v>513</v>
      </c>
      <c r="B54" s="102" t="s">
        <v>434</v>
      </c>
      <c r="C54" s="78"/>
      <c r="D54" s="62" t="str">
        <f t="array" ref="D54">IF(OR(ISNUMBER(SEARCH(","&amp;$A54&amp;",",","&amp;WnSAssignmentHarbourCruise&amp;","))),"Y","-")</f>
        <v>Y</v>
      </c>
      <c r="E54" s="64" t="e">
        <f t="array" ref="E54">IF(D54="Y",MAX(IF(WnSAssignmentHarbourCruise=$A54,TaskRankRequirements)),"")</f>
        <v>#N/A</v>
      </c>
      <c r="F54" s="64" t="s">
        <v>408</v>
      </c>
      <c r="G54" s="64" t="s">
        <v>408</v>
      </c>
      <c r="H54" s="64" t="s">
        <v>408</v>
      </c>
      <c r="I54" s="64" t="s">
        <v>408</v>
      </c>
      <c r="J54" s="65"/>
    </row>
    <row r="55" spans="1:10">
      <c r="A55" t="s">
        <v>456</v>
      </c>
      <c r="B55" s="73" t="s">
        <v>435</v>
      </c>
      <c r="C55" s="79"/>
      <c r="D55" s="26" t="str">
        <f t="array" ref="D55">IF(OR(ISNUMBER(SEARCH(","&amp;$A55&amp;",",","&amp;WnSAssignmentHarbourCruise&amp;","))),"Y","-")</f>
        <v>-</v>
      </c>
      <c r="E55" s="39" t="str">
        <f t="array" ref="E55">IF(D55="Y",MAX(IF(WnSAssignmentHarbourCruise=$A55,TaskRankRequirements)),"")</f>
        <v/>
      </c>
      <c r="F55" s="39"/>
      <c r="G55" s="39"/>
      <c r="H55" s="39"/>
      <c r="I55" s="39"/>
      <c r="J55" s="66"/>
    </row>
    <row r="56" spans="1:10">
      <c r="A56" t="s">
        <v>456</v>
      </c>
      <c r="B56" s="74" t="s">
        <v>435</v>
      </c>
      <c r="C56" s="80"/>
      <c r="D56" s="22" t="str">
        <f t="array" ref="D56">IF(OR(ISNUMBER(SEARCH(","&amp;$A56&amp;",",","&amp;WnSAssignmentHarbourCruise&amp;","))),"Y","-")</f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t="s">
        <v>456</v>
      </c>
      <c r="B57" s="70"/>
      <c r="C57" s="81"/>
      <c r="D57" s="22" t="str">
        <f t="array" ref="D57">IF(OR(ISNUMBER(SEARCH(","&amp;$A57&amp;",",","&amp;WnSAssignmentHarbourCruise&amp;","))),"Y","-")</f>
        <v>-</v>
      </c>
      <c r="E57" s="7" t="str">
        <f t="array" ref="E57">IF(D57="Y",MAX(IF(WnSAssignmentHarbourCruise=$A57,TaskRankRequirements)),"")</f>
        <v/>
      </c>
      <c r="F57" s="7"/>
      <c r="G57" s="7"/>
      <c r="H57" s="7"/>
      <c r="I57" s="7"/>
      <c r="J57" s="8"/>
    </row>
    <row r="58" spans="1:10">
      <c r="A58" t="s">
        <v>535</v>
      </c>
      <c r="B58" s="105"/>
      <c r="C58" s="106"/>
      <c r="D58" s="40" t="str">
        <f t="array" ref="D58">IF(OR(ISNUMBER(SEARCH(","&amp;$A58&amp;",",","&amp;WnSAssignmentHarbourCruise&amp;","))),"Y","-")</f>
        <v>-</v>
      </c>
      <c r="E58" s="42" t="str">
        <f t="array" ref="E58">IF(D58="Y",MAX(IF(WnSAssignmentHarbourCruise=$A58,TaskRankRequirements)),"")</f>
        <v/>
      </c>
      <c r="F58" s="42"/>
      <c r="G58" s="42"/>
      <c r="H58" s="42"/>
      <c r="I58" s="42"/>
      <c r="J58" s="43"/>
    </row>
    <row r="59" spans="1:10">
      <c r="A59" t="s">
        <v>514</v>
      </c>
      <c r="B59" s="102" t="s">
        <v>405</v>
      </c>
      <c r="C59" s="78"/>
      <c r="D59" s="62" t="str">
        <f t="array" ref="D59">IF(OR(ISNUMBER(SEARCH(","&amp;$A59&amp;",",","&amp;WnSAssignmentHarbourCruise&amp;","))),"Y","-")</f>
        <v>Y</v>
      </c>
      <c r="E59" s="64" t="e">
        <f t="array" ref="E59">IF(D59="Y",MAX(IF(WnSAssignmentHarbourCruise=$A59,TaskRankRequirements)),"")</f>
        <v>#N/A</v>
      </c>
      <c r="F59" s="64" t="s">
        <v>420</v>
      </c>
      <c r="G59" s="64"/>
      <c r="H59" s="64" t="s">
        <v>406</v>
      </c>
      <c r="I59" s="64"/>
      <c r="J59" s="65"/>
    </row>
    <row r="60" spans="1:10">
      <c r="A60" t="s">
        <v>456</v>
      </c>
      <c r="B60" s="74" t="s">
        <v>367</v>
      </c>
      <c r="C60" s="80"/>
      <c r="D60" s="22" t="str">
        <f t="array" ref="D60">IF(OR(ISNUMBER(SEARCH(","&amp;$A60&amp;",",","&amp;WnSAssignmentHarbourCruise&amp;","))),"Y","-")</f>
        <v>-</v>
      </c>
      <c r="E60" s="7" t="str">
        <f t="array" ref="E60">IF(D60="Y",MAX(IF(WnSAssignmentHarbourCruise=$A60,TaskRankRequirements)),"")</f>
        <v/>
      </c>
      <c r="F60" s="7"/>
      <c r="G60" s="7"/>
      <c r="H60" s="7"/>
      <c r="I60" s="7"/>
      <c r="J60" s="8"/>
    </row>
    <row r="61" spans="1:10">
      <c r="A61" t="s">
        <v>515</v>
      </c>
      <c r="B61" s="102" t="s">
        <v>364</v>
      </c>
      <c r="C61" s="78"/>
      <c r="D61" s="62" t="str">
        <f t="array" ref="D61">IF(OR(ISNUMBER(SEARCH(","&amp;$A61&amp;",",","&amp;WnSAssignmentHarbourCruise&amp;","))),"Y","-")</f>
        <v>Y</v>
      </c>
      <c r="E61" s="64">
        <f t="array" ref="E61">IF(D61="Y",MAX(IF(WnSAssignmentHarbourCruise=$A61,TaskRankRequirements)),"")</f>
        <v>0</v>
      </c>
      <c r="F61" s="64"/>
      <c r="G61" s="64"/>
      <c r="H61" s="64" t="s">
        <v>407</v>
      </c>
      <c r="I61" s="64"/>
      <c r="J61" s="65"/>
    </row>
    <row r="62" spans="1:10">
      <c r="A62" t="s">
        <v>520</v>
      </c>
      <c r="B62" s="102" t="s">
        <v>364</v>
      </c>
      <c r="C62" s="78"/>
      <c r="D62" s="62" t="str">
        <f t="array" ref="D62">IF(OR(ISNUMBER(SEARCH(","&amp;$A62&amp;",",","&amp;WnSAssignmentHarbourCruise&amp;","))),"Y","-")</f>
        <v>Y</v>
      </c>
      <c r="E62" s="64">
        <f t="array" ref="E62">IF(D62="Y",MAX(IF(WnSAssignmentHarbourCruise=$A62,TaskRankRequirements)),"")</f>
        <v>0</v>
      </c>
      <c r="F62" s="64"/>
      <c r="G62" s="64"/>
      <c r="H62" s="64" t="s">
        <v>407</v>
      </c>
      <c r="I62" s="64"/>
      <c r="J62" s="65"/>
    </row>
    <row r="63" spans="1:10">
      <c r="A63" t="s">
        <v>456</v>
      </c>
      <c r="B63" s="103" t="s">
        <v>364</v>
      </c>
      <c r="C63" s="82"/>
      <c r="D63" s="22" t="str">
        <f t="array" ref="D63">IF(OR(ISNUMBER(SEARCH(","&amp;$A63&amp;",",","&amp;WnSAssignmentHarbourCruise&amp;","))),"Y","-")</f>
        <v>-</v>
      </c>
      <c r="E63" s="7" t="str">
        <f t="array" ref="E63">IF(D63="Y",MAX(IF(WnSAssignmentHarbourCruise=$A63,TaskRankRequirements)),"")</f>
        <v/>
      </c>
      <c r="F63" s="7"/>
      <c r="G63" s="7"/>
      <c r="H63" s="7"/>
      <c r="I63" s="7"/>
      <c r="J63" s="8"/>
    </row>
    <row r="64" spans="1:10">
      <c r="A64" t="s">
        <v>456</v>
      </c>
      <c r="B64" s="69" t="s">
        <v>364</v>
      </c>
      <c r="C64" s="83"/>
      <c r="D64" s="26" t="str">
        <f t="array" ref="D64">IF(OR(ISNUMBER(SEARCH(","&amp;$A64&amp;",",","&amp;WnSAssignmentHarbourCruise&amp;","))),"Y","-")</f>
        <v>-</v>
      </c>
      <c r="E64" s="39" t="str">
        <f t="array" ref="E64">IF(D64="Y",MAX(IF(WnSAssignmentHarbourCruise=$A64,TaskRankRequirements)),"")</f>
        <v/>
      </c>
      <c r="F64" s="39"/>
      <c r="G64" s="39"/>
      <c r="H64" s="39"/>
      <c r="I64" s="39"/>
      <c r="J64" s="66"/>
    </row>
    <row r="65" spans="1:10">
      <c r="A65" t="s">
        <v>456</v>
      </c>
      <c r="B65" s="69" t="s">
        <v>364</v>
      </c>
      <c r="C65" s="83"/>
      <c r="D65" s="26" t="str">
        <f t="array" ref="D65">IF(OR(ISNUMBER(SEARCH(","&amp;$A65&amp;",",","&amp;WnSAssignmentHarbourCruise&amp;","))),"Y","-")</f>
        <v>-</v>
      </c>
      <c r="E65" s="39" t="str">
        <f t="array" ref="E65">IF(D65="Y",MAX(IF(WnSAssignmentHarbourCruise=$A65,TaskRankRequirements)),"")</f>
        <v/>
      </c>
      <c r="F65" s="39"/>
      <c r="G65" s="39"/>
      <c r="H65" s="39"/>
      <c r="I65" s="39"/>
      <c r="J65" s="66"/>
    </row>
    <row r="66" spans="1:10">
      <c r="A66" t="s">
        <v>456</v>
      </c>
      <c r="B66" s="92" t="s">
        <v>437</v>
      </c>
      <c r="C66" s="93"/>
      <c r="D66" s="22" t="str">
        <f t="array" ref="D66">IF(OR(ISNUMBER(SEARCH(","&amp;$A66&amp;",",","&amp;WnSAssignmentHarbourCruise&amp;","))),"Y","-")</f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9" t="s">
        <v>456</v>
      </c>
      <c r="B67" s="70" t="s">
        <v>438</v>
      </c>
      <c r="C67" s="81"/>
      <c r="D67" s="22" t="str">
        <f t="array" ref="D67">IF(OR(ISNUMBER(SEARCH(","&amp;$A67&amp;",",","&amp;WnSAssignmentHarbourCruise&amp;","))),"Y","-")</f>
        <v>-</v>
      </c>
      <c r="E67" s="7" t="str">
        <f t="array" ref="E67">IF(D67="Y",MAX(IF(WnSAssignmentHarbourCruise=$A67,TaskRankRequirements)),"")</f>
        <v/>
      </c>
      <c r="F67" s="7"/>
      <c r="G67" s="7"/>
      <c r="H67" s="7"/>
      <c r="I67" s="7"/>
      <c r="J67" s="8"/>
    </row>
    <row r="68" spans="1:10">
      <c r="A68" s="39" t="s">
        <v>456</v>
      </c>
      <c r="B68" s="104" t="s">
        <v>439</v>
      </c>
      <c r="C68" s="94"/>
      <c r="D68" s="40" t="str">
        <f t="array" ref="D68">IF(OR(ISNUMBER(SEARCH(","&amp;$A68&amp;",",","&amp;WnSAssignmentHarbourCruise&amp;","))),"Y","-")</f>
        <v>-</v>
      </c>
      <c r="E68" s="42" t="str">
        <f t="array" ref="E68">IF(D68="Y",MAX(IF(WnSAssignmentHarbourCruise=$A68,TaskRankRequirements)),"")</f>
        <v/>
      </c>
      <c r="F68" s="42"/>
      <c r="G68" s="42"/>
      <c r="H68" s="42"/>
      <c r="I68" s="42"/>
      <c r="J68" s="43"/>
    </row>
  </sheetData>
  <mergeCells count="2">
    <mergeCell ref="D1:J1"/>
    <mergeCell ref="F3:J3"/>
  </mergeCells>
  <conditionalFormatting sqref="A6:A10 A12:A51 A53:A57 A59:A68">
    <cfRule type="expression" dxfId="9" priority="1">
      <formula>A6=""</formula>
    </cfRule>
    <cfRule type="expression" dxfId="8" priority="2" stopIfTrue="1">
      <formula>A6=" "</formula>
    </cfRule>
    <cfRule type="duplicateValues" dxfId="7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:A67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5" width="2" bestFit="1" customWidth="1"/>
    <col min="6" max="6" width="12.85546875" bestFit="1" customWidth="1"/>
    <col min="7" max="7" width="11.7109375" customWidth="1"/>
  </cols>
  <sheetData>
    <row r="1" spans="1:10" ht="20">
      <c r="D1" s="122" t="s">
        <v>379</v>
      </c>
      <c r="E1" s="123"/>
      <c r="F1" s="123"/>
      <c r="G1" s="123"/>
      <c r="H1" s="123"/>
      <c r="I1" s="123"/>
      <c r="J1" s="124"/>
    </row>
    <row r="2" spans="1:10">
      <c r="C2" s="38" t="s">
        <v>388</v>
      </c>
      <c r="D2" s="22">
        <f>COUNTIF(D5:D67,"Y")</f>
        <v>13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5" t="s">
        <v>390</v>
      </c>
      <c r="G3" s="125"/>
      <c r="H3" s="125"/>
      <c r="I3" s="125"/>
      <c r="J3" s="126"/>
    </row>
    <row r="4" spans="1:10">
      <c r="A4" t="s">
        <v>376</v>
      </c>
      <c r="B4" t="s">
        <v>448</v>
      </c>
      <c r="C4" t="s">
        <v>377</v>
      </c>
      <c r="D4" s="50"/>
      <c r="E4" s="51"/>
      <c r="F4" s="44" t="s">
        <v>394</v>
      </c>
      <c r="G4" s="44" t="s">
        <v>413</v>
      </c>
      <c r="H4" s="44" t="s">
        <v>293</v>
      </c>
      <c r="I4" s="44" t="s">
        <v>401</v>
      </c>
      <c r="J4" s="45" t="s">
        <v>404</v>
      </c>
    </row>
    <row r="5" spans="1:10">
      <c r="A5" t="s">
        <v>460</v>
      </c>
      <c r="B5" s="84" t="s">
        <v>381</v>
      </c>
      <c r="C5" s="95" t="s">
        <v>381</v>
      </c>
      <c r="D5" s="85" t="str">
        <f t="shared" ref="D5:D67" si="0">IF(COUNTIF(WnSAssignmentDaySail,$A5)&gt;0,"Y","-")</f>
        <v>-</v>
      </c>
      <c r="E5" s="87" t="str">
        <f t="shared" ref="E5:E9" si="1">IF(D5="Y",MAX(IF(WnSAssignmentHarbourCruise=$A5,TaskRankRequirements)),"")</f>
        <v/>
      </c>
      <c r="F5" s="87" t="s">
        <v>306</v>
      </c>
      <c r="G5" s="87" t="s">
        <v>306</v>
      </c>
      <c r="H5" s="87" t="s">
        <v>306</v>
      </c>
      <c r="I5" s="86" t="s">
        <v>306</v>
      </c>
      <c r="J5" s="111" t="s">
        <v>306</v>
      </c>
    </row>
    <row r="6" spans="1:10">
      <c r="A6" t="s">
        <v>461</v>
      </c>
      <c r="B6" s="68" t="s">
        <v>382</v>
      </c>
      <c r="C6" s="96" t="s">
        <v>382</v>
      </c>
      <c r="D6" s="52" t="str">
        <f t="shared" si="0"/>
        <v>Y</v>
      </c>
      <c r="E6" s="54">
        <f t="shared" si="1"/>
        <v>0</v>
      </c>
      <c r="F6" s="54" t="s">
        <v>414</v>
      </c>
      <c r="G6" s="54" t="s">
        <v>414</v>
      </c>
      <c r="H6" s="54" t="s">
        <v>391</v>
      </c>
      <c r="I6" s="53"/>
      <c r="J6" s="91"/>
    </row>
    <row r="7" spans="1:10">
      <c r="A7" s="39" t="s">
        <v>456</v>
      </c>
      <c r="B7" s="69" t="s">
        <v>423</v>
      </c>
      <c r="C7" s="83" t="s">
        <v>423</v>
      </c>
      <c r="D7" s="26" t="str">
        <f t="shared" si="0"/>
        <v>-</v>
      </c>
      <c r="E7" s="39" t="str">
        <f t="shared" si="1"/>
        <v/>
      </c>
      <c r="F7" s="39"/>
      <c r="G7" s="39"/>
      <c r="H7" s="39"/>
      <c r="I7" s="39"/>
      <c r="J7" s="66"/>
    </row>
    <row r="8" spans="1:10">
      <c r="A8" s="39" t="s">
        <v>456</v>
      </c>
      <c r="B8" s="70" t="s">
        <v>424</v>
      </c>
      <c r="C8" s="81" t="s">
        <v>424</v>
      </c>
      <c r="D8" s="22" t="str">
        <f t="shared" si="0"/>
        <v>-</v>
      </c>
      <c r="E8" s="23" t="str">
        <f t="shared" si="1"/>
        <v/>
      </c>
      <c r="F8" s="7"/>
      <c r="G8" s="7"/>
      <c r="H8" s="7"/>
      <c r="I8" s="7"/>
      <c r="J8" s="8"/>
    </row>
    <row r="9" spans="1:10">
      <c r="A9" s="39" t="s">
        <v>456</v>
      </c>
      <c r="B9" s="71" t="s">
        <v>425</v>
      </c>
      <c r="C9" s="97" t="s">
        <v>425</v>
      </c>
      <c r="D9" s="22" t="str">
        <f t="shared" si="0"/>
        <v>-</v>
      </c>
      <c r="E9" s="23" t="str">
        <f t="shared" si="1"/>
        <v/>
      </c>
      <c r="F9" s="39"/>
      <c r="G9" s="7"/>
      <c r="H9" s="7"/>
      <c r="I9" s="7"/>
      <c r="J9" s="8"/>
    </row>
    <row r="10" spans="1:10">
      <c r="A10" s="108" t="s">
        <v>456</v>
      </c>
      <c r="B10" s="109" t="s">
        <v>457</v>
      </c>
      <c r="C10" s="110"/>
      <c r="D10" s="40" t="str">
        <f t="shared" si="0"/>
        <v>-</v>
      </c>
      <c r="E10" s="41"/>
      <c r="F10" s="108"/>
      <c r="G10" s="42"/>
      <c r="H10" s="42"/>
      <c r="I10" s="42"/>
      <c r="J10" s="43"/>
    </row>
    <row r="11" spans="1:10">
      <c r="A11" t="s">
        <v>462</v>
      </c>
      <c r="B11" s="67" t="s">
        <v>380</v>
      </c>
      <c r="C11" s="98" t="s">
        <v>380</v>
      </c>
      <c r="D11" s="52" t="str">
        <f t="shared" si="0"/>
        <v>-</v>
      </c>
      <c r="E11" s="54" t="str">
        <f t="shared" ref="E11:E51" si="2">IF(D11="Y",MAX(IF(WnSAssignmentHarbourCruise=$A11,TaskRankRequirements)),"")</f>
        <v/>
      </c>
      <c r="F11" s="54" t="s">
        <v>422</v>
      </c>
      <c r="G11" s="54" t="s">
        <v>422</v>
      </c>
      <c r="H11" s="54" t="s">
        <v>422</v>
      </c>
      <c r="I11" s="53" t="s">
        <v>422</v>
      </c>
      <c r="J11" s="91" t="s">
        <v>422</v>
      </c>
    </row>
    <row r="12" spans="1:10">
      <c r="A12" t="s">
        <v>463</v>
      </c>
      <c r="B12" s="67" t="s">
        <v>426</v>
      </c>
      <c r="C12" s="98" t="s">
        <v>449</v>
      </c>
      <c r="D12" s="52" t="str">
        <f t="shared" si="0"/>
        <v>-</v>
      </c>
      <c r="E12" s="54" t="str">
        <f t="shared" si="2"/>
        <v/>
      </c>
      <c r="F12" s="54" t="s">
        <v>419</v>
      </c>
      <c r="G12" s="54" t="s">
        <v>445</v>
      </c>
      <c r="H12" s="54" t="s">
        <v>447</v>
      </c>
      <c r="I12" s="53" t="s">
        <v>446</v>
      </c>
      <c r="J12" s="91"/>
    </row>
    <row r="13" spans="1:10">
      <c r="A13" t="s">
        <v>464</v>
      </c>
      <c r="B13" s="72" t="s">
        <v>426</v>
      </c>
      <c r="C13" s="99" t="s">
        <v>450</v>
      </c>
      <c r="D13" s="58" t="str">
        <f t="shared" si="0"/>
        <v>-</v>
      </c>
      <c r="E13" s="59" t="str">
        <f t="shared" si="2"/>
        <v/>
      </c>
      <c r="F13" s="60" t="s">
        <v>409</v>
      </c>
      <c r="G13" s="60" t="s">
        <v>444</v>
      </c>
      <c r="H13" s="60" t="s">
        <v>444</v>
      </c>
      <c r="I13" s="60" t="s">
        <v>444</v>
      </c>
      <c r="J13" s="61"/>
    </row>
    <row r="14" spans="1:10">
      <c r="A14" t="s">
        <v>456</v>
      </c>
      <c r="B14" s="73" t="s">
        <v>426</v>
      </c>
      <c r="C14" s="79" t="s">
        <v>451</v>
      </c>
      <c r="D14" s="26" t="str">
        <f t="shared" si="0"/>
        <v>-</v>
      </c>
      <c r="E14" s="39" t="str">
        <f t="shared" si="2"/>
        <v/>
      </c>
      <c r="F14" s="39"/>
      <c r="G14" s="39"/>
      <c r="H14" s="39"/>
      <c r="I14" s="39"/>
      <c r="J14" s="66"/>
    </row>
    <row r="15" spans="1:10">
      <c r="A15" t="s">
        <v>465</v>
      </c>
      <c r="B15" s="67" t="s">
        <v>427</v>
      </c>
      <c r="C15" s="98" t="s">
        <v>368</v>
      </c>
      <c r="D15" s="52" t="str">
        <f t="shared" si="0"/>
        <v>Y</v>
      </c>
      <c r="E15" s="54">
        <f t="shared" si="2"/>
        <v>0</v>
      </c>
      <c r="F15" s="54" t="s">
        <v>410</v>
      </c>
      <c r="G15" s="54"/>
      <c r="H15" s="54" t="s">
        <v>393</v>
      </c>
      <c r="I15" s="53" t="s">
        <v>445</v>
      </c>
      <c r="J15" s="91"/>
    </row>
    <row r="16" spans="1:10">
      <c r="A16" t="s">
        <v>375</v>
      </c>
      <c r="B16" s="72" t="s">
        <v>428</v>
      </c>
      <c r="C16" s="99" t="s">
        <v>452</v>
      </c>
      <c r="D16" s="58" t="str">
        <f t="shared" si="0"/>
        <v>Y</v>
      </c>
      <c r="E16" s="60">
        <f t="shared" si="2"/>
        <v>0</v>
      </c>
      <c r="F16" s="60"/>
      <c r="G16" s="60" t="s">
        <v>442</v>
      </c>
      <c r="H16" s="60"/>
      <c r="I16" s="60" t="s">
        <v>418</v>
      </c>
      <c r="J16" s="61"/>
    </row>
    <row r="17" spans="1:10">
      <c r="A17" t="s">
        <v>456</v>
      </c>
      <c r="B17" s="73" t="s">
        <v>428</v>
      </c>
      <c r="C17" s="79"/>
      <c r="D17" s="26" t="str">
        <f t="shared" si="0"/>
        <v>-</v>
      </c>
      <c r="E17" s="39" t="str">
        <f t="shared" si="2"/>
        <v/>
      </c>
      <c r="F17" s="39"/>
      <c r="G17" s="39"/>
      <c r="H17" s="39"/>
      <c r="I17" s="39"/>
      <c r="J17" s="66"/>
    </row>
    <row r="18" spans="1:10">
      <c r="A18" t="s">
        <v>456</v>
      </c>
      <c r="B18" s="73" t="s">
        <v>428</v>
      </c>
      <c r="C18" s="79"/>
      <c r="D18" s="26" t="str">
        <f t="shared" si="0"/>
        <v>-</v>
      </c>
      <c r="E18" s="39" t="str">
        <f t="shared" si="2"/>
        <v/>
      </c>
      <c r="F18" s="39"/>
      <c r="G18" s="39"/>
      <c r="H18" s="39"/>
      <c r="I18" s="39"/>
      <c r="J18" s="66"/>
    </row>
    <row r="19" spans="1:10">
      <c r="A19" t="s">
        <v>466</v>
      </c>
      <c r="B19" s="72" t="s">
        <v>429</v>
      </c>
      <c r="C19" s="99" t="s">
        <v>358</v>
      </c>
      <c r="D19" s="58" t="str">
        <f t="shared" si="0"/>
        <v>-</v>
      </c>
      <c r="E19" s="60" t="str">
        <f t="shared" si="2"/>
        <v/>
      </c>
      <c r="F19" s="60"/>
      <c r="G19" s="60" t="s">
        <v>443</v>
      </c>
      <c r="H19" s="60" t="s">
        <v>443</v>
      </c>
      <c r="I19" s="60" t="s">
        <v>443</v>
      </c>
      <c r="J19" s="61"/>
    </row>
    <row r="20" spans="1:10">
      <c r="A20" t="s">
        <v>467</v>
      </c>
      <c r="B20" s="72" t="s">
        <v>429</v>
      </c>
      <c r="C20" s="99"/>
      <c r="D20" s="58" t="str">
        <f t="shared" si="0"/>
        <v>-</v>
      </c>
      <c r="E20" s="60" t="str">
        <f t="shared" si="2"/>
        <v/>
      </c>
      <c r="F20" s="60"/>
      <c r="G20" s="60" t="s">
        <v>442</v>
      </c>
      <c r="H20" s="60" t="s">
        <v>442</v>
      </c>
      <c r="I20" s="60" t="s">
        <v>453</v>
      </c>
      <c r="J20" s="61"/>
    </row>
    <row r="21" spans="1:10">
      <c r="A21" t="s">
        <v>468</v>
      </c>
      <c r="B21" s="72" t="s">
        <v>429</v>
      </c>
      <c r="C21" s="99"/>
      <c r="D21" s="58" t="str">
        <f t="shared" si="0"/>
        <v>-</v>
      </c>
      <c r="E21" s="60" t="str">
        <f t="shared" si="2"/>
        <v/>
      </c>
      <c r="F21" s="60"/>
      <c r="G21" s="60" t="s">
        <v>443</v>
      </c>
      <c r="H21" s="60" t="s">
        <v>443</v>
      </c>
      <c r="I21" s="60" t="s">
        <v>443</v>
      </c>
      <c r="J21" s="61"/>
    </row>
    <row r="22" spans="1:10">
      <c r="A22" t="s">
        <v>456</v>
      </c>
      <c r="B22" s="73" t="s">
        <v>429</v>
      </c>
      <c r="C22" s="79"/>
      <c r="D22" s="26" t="str">
        <f t="shared" si="0"/>
        <v>-</v>
      </c>
      <c r="E22" s="39" t="str">
        <f t="shared" si="2"/>
        <v/>
      </c>
      <c r="F22" s="39"/>
      <c r="G22" s="39"/>
      <c r="H22" s="39"/>
      <c r="I22" s="39"/>
      <c r="J22" s="66"/>
    </row>
    <row r="23" spans="1:10">
      <c r="A23" t="s">
        <v>456</v>
      </c>
      <c r="B23" s="73" t="s">
        <v>429</v>
      </c>
      <c r="C23" s="79"/>
      <c r="D23" s="26" t="str">
        <f t="shared" si="0"/>
        <v>-</v>
      </c>
      <c r="E23" s="39" t="str">
        <f t="shared" si="2"/>
        <v/>
      </c>
      <c r="F23" s="39"/>
      <c r="G23" s="39"/>
      <c r="H23" s="39"/>
      <c r="I23" s="39"/>
      <c r="J23" s="66"/>
    </row>
    <row r="24" spans="1:10">
      <c r="A24" t="s">
        <v>456</v>
      </c>
      <c r="B24" s="74" t="s">
        <v>429</v>
      </c>
      <c r="C24" s="80"/>
      <c r="D24" s="22" t="str">
        <f t="shared" si="0"/>
        <v>-</v>
      </c>
      <c r="E24" s="7" t="str">
        <f t="shared" si="2"/>
        <v/>
      </c>
      <c r="F24" s="7"/>
      <c r="G24" s="7"/>
      <c r="H24" s="7"/>
      <c r="I24" s="7"/>
      <c r="J24" s="8"/>
    </row>
    <row r="25" spans="1:10">
      <c r="A25" t="s">
        <v>456</v>
      </c>
      <c r="B25" s="74" t="s">
        <v>429</v>
      </c>
      <c r="C25" s="80"/>
      <c r="D25" s="22" t="str">
        <f t="shared" si="0"/>
        <v>-</v>
      </c>
      <c r="E25" s="7" t="str">
        <f t="shared" si="2"/>
        <v/>
      </c>
      <c r="F25" s="7"/>
      <c r="G25" s="7"/>
      <c r="H25" s="7"/>
      <c r="I25" s="7"/>
      <c r="J25" s="8"/>
    </row>
    <row r="26" spans="1:10">
      <c r="A26" t="s">
        <v>469</v>
      </c>
      <c r="B26" s="67" t="s">
        <v>430</v>
      </c>
      <c r="C26" s="98"/>
      <c r="D26" s="52" t="str">
        <f t="shared" si="0"/>
        <v>Y</v>
      </c>
      <c r="E26" s="53">
        <f t="shared" si="2"/>
        <v>0</v>
      </c>
      <c r="F26" s="54" t="s">
        <v>416</v>
      </c>
      <c r="G26" s="54" t="s">
        <v>442</v>
      </c>
      <c r="H26" s="54" t="s">
        <v>395</v>
      </c>
      <c r="I26" s="54" t="s">
        <v>421</v>
      </c>
      <c r="J26" s="91"/>
    </row>
    <row r="27" spans="1:10">
      <c r="A27" t="s">
        <v>470</v>
      </c>
      <c r="B27" s="67" t="s">
        <v>430</v>
      </c>
      <c r="C27" s="98"/>
      <c r="D27" s="52" t="str">
        <f t="shared" si="0"/>
        <v>Y</v>
      </c>
      <c r="E27" s="53">
        <f t="shared" si="2"/>
        <v>0</v>
      </c>
      <c r="F27" s="54" t="s">
        <v>416</v>
      </c>
      <c r="G27" s="54" t="s">
        <v>443</v>
      </c>
      <c r="H27" s="54" t="s">
        <v>396</v>
      </c>
      <c r="I27" s="54" t="s">
        <v>421</v>
      </c>
      <c r="J27" s="91"/>
    </row>
    <row r="28" spans="1:10">
      <c r="A28" t="s">
        <v>471</v>
      </c>
      <c r="B28" s="67" t="s">
        <v>430</v>
      </c>
      <c r="C28" s="98"/>
      <c r="D28" s="52" t="str">
        <f t="shared" si="0"/>
        <v>Y</v>
      </c>
      <c r="E28" s="53">
        <f t="shared" si="2"/>
        <v>0</v>
      </c>
      <c r="F28" s="54" t="s">
        <v>415</v>
      </c>
      <c r="G28" s="54" t="s">
        <v>442</v>
      </c>
      <c r="H28" s="54" t="s">
        <v>397</v>
      </c>
      <c r="I28" s="54" t="s">
        <v>421</v>
      </c>
      <c r="J28" s="91"/>
    </row>
    <row r="29" spans="1:10">
      <c r="A29" t="s">
        <v>472</v>
      </c>
      <c r="B29" s="67" t="s">
        <v>430</v>
      </c>
      <c r="C29" s="98"/>
      <c r="D29" s="52" t="str">
        <f t="shared" si="0"/>
        <v>Y</v>
      </c>
      <c r="E29" s="53">
        <f t="shared" si="2"/>
        <v>0</v>
      </c>
      <c r="F29" s="54" t="s">
        <v>415</v>
      </c>
      <c r="G29" s="54" t="s">
        <v>443</v>
      </c>
      <c r="H29" s="54" t="s">
        <v>398</v>
      </c>
      <c r="I29" s="54" t="s">
        <v>421</v>
      </c>
      <c r="J29" s="91"/>
    </row>
    <row r="30" spans="1:10">
      <c r="A30" t="s">
        <v>473</v>
      </c>
      <c r="B30" s="75" t="s">
        <v>431</v>
      </c>
      <c r="C30" s="100" t="s">
        <v>369</v>
      </c>
      <c r="D30" s="62" t="str">
        <f t="shared" si="0"/>
        <v>Y</v>
      </c>
      <c r="E30" s="63">
        <f t="shared" si="2"/>
        <v>0</v>
      </c>
      <c r="F30" s="64" t="s">
        <v>400</v>
      </c>
      <c r="G30" s="64" t="s">
        <v>400</v>
      </c>
      <c r="H30" s="64" t="s">
        <v>400</v>
      </c>
      <c r="I30" s="64" t="s">
        <v>400</v>
      </c>
      <c r="J30" s="65" t="s">
        <v>400</v>
      </c>
    </row>
    <row r="31" spans="1:10">
      <c r="A31" t="s">
        <v>474</v>
      </c>
      <c r="B31" s="75" t="s">
        <v>431</v>
      </c>
      <c r="C31" s="100" t="s">
        <v>387</v>
      </c>
      <c r="D31" s="62" t="str">
        <f t="shared" si="0"/>
        <v>Y</v>
      </c>
      <c r="E31" s="63">
        <f t="shared" si="2"/>
        <v>0</v>
      </c>
      <c r="F31" s="64" t="s">
        <v>416</v>
      </c>
      <c r="G31" s="64" t="s">
        <v>442</v>
      </c>
      <c r="H31" s="64" t="s">
        <v>442</v>
      </c>
      <c r="I31" s="64" t="s">
        <v>387</v>
      </c>
      <c r="J31" s="65"/>
    </row>
    <row r="32" spans="1:10">
      <c r="A32" t="s">
        <v>475</v>
      </c>
      <c r="B32" s="75" t="s">
        <v>431</v>
      </c>
      <c r="C32" s="100"/>
      <c r="D32" s="62" t="str">
        <f t="shared" si="0"/>
        <v>Y</v>
      </c>
      <c r="E32" s="63">
        <f t="shared" si="2"/>
        <v>0</v>
      </c>
      <c r="F32" s="64" t="s">
        <v>415</v>
      </c>
      <c r="G32" s="64" t="s">
        <v>443</v>
      </c>
      <c r="H32" s="64" t="s">
        <v>443</v>
      </c>
      <c r="I32" s="64" t="s">
        <v>443</v>
      </c>
      <c r="J32" s="65"/>
    </row>
    <row r="33" spans="1:10">
      <c r="A33" t="s">
        <v>370</v>
      </c>
      <c r="B33" s="75" t="s">
        <v>431</v>
      </c>
      <c r="C33" s="100"/>
      <c r="D33" s="62" t="str">
        <f t="shared" si="0"/>
        <v>Y</v>
      </c>
      <c r="E33" s="63">
        <f t="shared" si="2"/>
        <v>0</v>
      </c>
      <c r="F33" s="64" t="s">
        <v>411</v>
      </c>
      <c r="G33" s="64" t="s">
        <v>442</v>
      </c>
      <c r="H33" s="64" t="s">
        <v>442</v>
      </c>
      <c r="I33" s="64" t="s">
        <v>442</v>
      </c>
      <c r="J33" s="65"/>
    </row>
    <row r="34" spans="1:10">
      <c r="A34" t="s">
        <v>476</v>
      </c>
      <c r="B34" s="75" t="s">
        <v>431</v>
      </c>
      <c r="C34" s="100"/>
      <c r="D34" s="62" t="str">
        <f t="shared" si="0"/>
        <v>Y</v>
      </c>
      <c r="E34" s="63">
        <f t="shared" si="2"/>
        <v>0</v>
      </c>
      <c r="F34" s="64" t="s">
        <v>411</v>
      </c>
      <c r="G34" s="64" t="s">
        <v>443</v>
      </c>
      <c r="H34" s="64" t="s">
        <v>443</v>
      </c>
      <c r="I34" s="64" t="s">
        <v>443</v>
      </c>
      <c r="J34" s="65"/>
    </row>
    <row r="35" spans="1:10">
      <c r="A35" t="s">
        <v>371</v>
      </c>
      <c r="B35" s="75" t="s">
        <v>431</v>
      </c>
      <c r="C35" s="100" t="s">
        <v>374</v>
      </c>
      <c r="D35" s="62" t="str">
        <f t="shared" si="0"/>
        <v>Y</v>
      </c>
      <c r="E35" s="63">
        <f t="shared" si="2"/>
        <v>0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431</v>
      </c>
      <c r="C36" s="99"/>
      <c r="D36" s="58" t="str">
        <f t="shared" si="0"/>
        <v>-</v>
      </c>
      <c r="E36" s="60" t="str">
        <f t="shared" si="2"/>
        <v/>
      </c>
      <c r="F36" s="60"/>
      <c r="G36" s="60" t="s">
        <v>442</v>
      </c>
      <c r="H36" s="60" t="s">
        <v>442</v>
      </c>
      <c r="I36" s="60" t="s">
        <v>442</v>
      </c>
      <c r="J36" s="61"/>
    </row>
    <row r="37" spans="1:10">
      <c r="A37" t="s">
        <v>359</v>
      </c>
      <c r="B37" s="72" t="s">
        <v>431</v>
      </c>
      <c r="C37" s="99"/>
      <c r="D37" s="58" t="str">
        <f t="shared" si="0"/>
        <v>-</v>
      </c>
      <c r="E37" s="60" t="str">
        <f t="shared" si="2"/>
        <v/>
      </c>
      <c r="F37" s="60"/>
      <c r="G37" s="60" t="s">
        <v>443</v>
      </c>
      <c r="H37" s="60" t="s">
        <v>443</v>
      </c>
      <c r="I37" s="60" t="s">
        <v>443</v>
      </c>
      <c r="J37" s="61"/>
    </row>
    <row r="38" spans="1:10">
      <c r="A38" t="s">
        <v>373</v>
      </c>
      <c r="B38" s="72" t="s">
        <v>431</v>
      </c>
      <c r="C38" s="99"/>
      <c r="D38" s="58" t="str">
        <f t="shared" si="0"/>
        <v>-</v>
      </c>
      <c r="E38" s="60" t="str">
        <f t="shared" si="2"/>
        <v/>
      </c>
      <c r="F38" s="60"/>
      <c r="G38" s="60" t="s">
        <v>442</v>
      </c>
      <c r="H38" s="60" t="s">
        <v>442</v>
      </c>
      <c r="I38" s="60" t="s">
        <v>442</v>
      </c>
      <c r="J38" s="61"/>
    </row>
    <row r="39" spans="1:10">
      <c r="A39" t="s">
        <v>360</v>
      </c>
      <c r="B39" s="72" t="s">
        <v>431</v>
      </c>
      <c r="C39" s="99"/>
      <c r="D39" s="58" t="str">
        <f t="shared" si="0"/>
        <v>-</v>
      </c>
      <c r="E39" s="60" t="str">
        <f t="shared" si="2"/>
        <v/>
      </c>
      <c r="F39" s="60"/>
      <c r="G39" s="60" t="s">
        <v>443</v>
      </c>
      <c r="H39" s="60" t="s">
        <v>443</v>
      </c>
      <c r="I39" s="60" t="s">
        <v>443</v>
      </c>
      <c r="J39" s="61"/>
    </row>
    <row r="40" spans="1:10">
      <c r="A40" t="s">
        <v>456</v>
      </c>
      <c r="B40" s="73" t="s">
        <v>431</v>
      </c>
      <c r="C40" s="79"/>
      <c r="D40" s="26" t="str">
        <f t="shared" si="0"/>
        <v>-</v>
      </c>
      <c r="E40" s="39" t="str">
        <f t="shared" si="2"/>
        <v/>
      </c>
      <c r="F40" s="39"/>
      <c r="G40" s="39"/>
      <c r="H40" s="39"/>
      <c r="I40" s="39"/>
      <c r="J40" s="66"/>
    </row>
    <row r="41" spans="1:10">
      <c r="A41" t="s">
        <v>456</v>
      </c>
      <c r="B41" s="74" t="s">
        <v>431</v>
      </c>
      <c r="C41" s="80"/>
      <c r="D41" s="22" t="str">
        <f t="shared" si="0"/>
        <v>-</v>
      </c>
      <c r="E41" s="7" t="str">
        <f t="shared" si="2"/>
        <v/>
      </c>
      <c r="F41" s="7"/>
      <c r="G41" s="7"/>
      <c r="H41" s="7"/>
      <c r="I41" s="7"/>
      <c r="J41" s="8"/>
    </row>
    <row r="42" spans="1:10">
      <c r="A42" t="s">
        <v>456</v>
      </c>
      <c r="B42" s="74" t="s">
        <v>431</v>
      </c>
      <c r="C42" s="80"/>
      <c r="D42" s="22" t="str">
        <f t="shared" si="0"/>
        <v>-</v>
      </c>
      <c r="E42" s="7" t="str">
        <f t="shared" si="2"/>
        <v/>
      </c>
      <c r="F42" s="7"/>
      <c r="G42" s="7"/>
      <c r="H42" s="7"/>
      <c r="I42" s="7"/>
      <c r="J42" s="8"/>
    </row>
    <row r="43" spans="1:10">
      <c r="A43" t="s">
        <v>456</v>
      </c>
      <c r="B43" s="74" t="s">
        <v>431</v>
      </c>
      <c r="C43" s="80"/>
      <c r="D43" s="22" t="str">
        <f t="shared" si="0"/>
        <v>-</v>
      </c>
      <c r="E43" s="7" t="str">
        <f t="shared" si="2"/>
        <v/>
      </c>
      <c r="F43" s="7"/>
      <c r="G43" s="7"/>
      <c r="H43" s="7"/>
      <c r="I43" s="7"/>
      <c r="J43" s="8"/>
    </row>
    <row r="44" spans="1:10">
      <c r="A44" t="s">
        <v>456</v>
      </c>
      <c r="B44" s="74" t="s">
        <v>431</v>
      </c>
      <c r="C44" s="80"/>
      <c r="D44" s="22" t="str">
        <f t="shared" si="0"/>
        <v>-</v>
      </c>
      <c r="E44" s="7" t="str">
        <f t="shared" si="2"/>
        <v/>
      </c>
      <c r="F44" s="7"/>
      <c r="G44" s="7"/>
      <c r="H44" s="7"/>
      <c r="I44" s="7"/>
      <c r="J44" s="8"/>
    </row>
    <row r="45" spans="1:10">
      <c r="A45" t="s">
        <v>456</v>
      </c>
      <c r="B45" s="74" t="s">
        <v>431</v>
      </c>
      <c r="C45" s="80"/>
      <c r="D45" s="22" t="str">
        <f t="shared" si="0"/>
        <v>-</v>
      </c>
      <c r="E45" s="7" t="str">
        <f t="shared" si="2"/>
        <v/>
      </c>
      <c r="F45" s="7"/>
      <c r="G45" s="7"/>
      <c r="H45" s="7"/>
      <c r="I45" s="7"/>
      <c r="J45" s="8"/>
    </row>
    <row r="46" spans="1:10">
      <c r="A46" t="s">
        <v>456</v>
      </c>
      <c r="B46" s="76" t="s">
        <v>432</v>
      </c>
      <c r="C46" s="101"/>
      <c r="D46" s="22" t="str">
        <f t="shared" si="0"/>
        <v>-</v>
      </c>
      <c r="E46" s="7" t="str">
        <f t="shared" si="2"/>
        <v/>
      </c>
      <c r="F46" s="7"/>
      <c r="G46" s="7"/>
      <c r="H46" s="7"/>
      <c r="I46" s="7"/>
      <c r="J46" s="8"/>
    </row>
    <row r="47" spans="1:10">
      <c r="A47" t="s">
        <v>456</v>
      </c>
      <c r="B47" s="76" t="s">
        <v>432</v>
      </c>
      <c r="C47" s="101"/>
      <c r="D47" s="22" t="str">
        <f t="shared" si="0"/>
        <v>-</v>
      </c>
      <c r="E47" s="7" t="str">
        <f t="shared" si="2"/>
        <v/>
      </c>
      <c r="F47" s="7"/>
      <c r="G47" s="7"/>
      <c r="H47" s="7"/>
      <c r="I47" s="7"/>
      <c r="J47" s="8"/>
    </row>
    <row r="48" spans="1:10">
      <c r="A48" t="s">
        <v>456</v>
      </c>
      <c r="B48" s="76" t="s">
        <v>432</v>
      </c>
      <c r="C48" s="101"/>
      <c r="D48" s="22" t="str">
        <f t="shared" si="0"/>
        <v>-</v>
      </c>
      <c r="E48" s="7" t="str">
        <f t="shared" si="2"/>
        <v/>
      </c>
      <c r="F48" s="7"/>
      <c r="G48" s="7"/>
      <c r="H48" s="7"/>
      <c r="I48" s="7"/>
      <c r="J48" s="8"/>
    </row>
    <row r="49" spans="1:10">
      <c r="A49" t="s">
        <v>456</v>
      </c>
      <c r="B49" s="76" t="s">
        <v>432</v>
      </c>
      <c r="C49" s="101"/>
      <c r="D49" s="22" t="str">
        <f t="shared" si="0"/>
        <v>-</v>
      </c>
      <c r="E49" s="7" t="str">
        <f t="shared" si="2"/>
        <v/>
      </c>
      <c r="F49" s="7"/>
      <c r="G49" s="7"/>
      <c r="H49" s="7"/>
      <c r="I49" s="7"/>
      <c r="J49" s="8"/>
    </row>
    <row r="50" spans="1:10">
      <c r="A50" t="s">
        <v>456</v>
      </c>
      <c r="B50" s="76"/>
      <c r="C50" s="101"/>
      <c r="D50" s="22" t="str">
        <f t="shared" si="0"/>
        <v>-</v>
      </c>
      <c r="E50" s="7" t="str">
        <f t="shared" si="2"/>
        <v/>
      </c>
      <c r="F50" s="7"/>
      <c r="G50" s="7"/>
      <c r="H50" s="7"/>
      <c r="I50" s="7"/>
      <c r="J50" s="8"/>
    </row>
    <row r="51" spans="1:10">
      <c r="A51" s="42" t="s">
        <v>456</v>
      </c>
      <c r="B51" s="77" t="s">
        <v>433</v>
      </c>
      <c r="C51" s="107"/>
      <c r="D51" s="40" t="str">
        <f t="shared" si="0"/>
        <v>-</v>
      </c>
      <c r="E51" s="42" t="str">
        <f t="shared" si="2"/>
        <v/>
      </c>
      <c r="F51" s="42"/>
      <c r="G51" s="42"/>
      <c r="H51" s="42"/>
      <c r="I51" s="42"/>
      <c r="J51" s="43"/>
    </row>
    <row r="52" spans="1:10">
      <c r="A52" t="s">
        <v>454</v>
      </c>
      <c r="B52" s="67" t="s">
        <v>383</v>
      </c>
      <c r="C52" s="98"/>
      <c r="D52" s="52" t="str">
        <f t="shared" si="0"/>
        <v>-</v>
      </c>
      <c r="E52" s="53"/>
      <c r="F52" s="54" t="s">
        <v>441</v>
      </c>
      <c r="G52" s="54" t="s">
        <v>441</v>
      </c>
      <c r="H52" s="54" t="s">
        <v>441</v>
      </c>
      <c r="I52" s="54" t="s">
        <v>441</v>
      </c>
      <c r="J52" s="91"/>
    </row>
    <row r="53" spans="1:10">
      <c r="A53" t="s">
        <v>455</v>
      </c>
      <c r="B53" s="102" t="s">
        <v>434</v>
      </c>
      <c r="C53" s="78"/>
      <c r="D53" s="62" t="str">
        <f t="shared" si="0"/>
        <v>-</v>
      </c>
      <c r="E53" s="64"/>
      <c r="F53" s="64" t="s">
        <v>408</v>
      </c>
      <c r="G53" s="64" t="s">
        <v>408</v>
      </c>
      <c r="H53" s="64" t="s">
        <v>408</v>
      </c>
      <c r="I53" s="64" t="s">
        <v>408</v>
      </c>
      <c r="J53" s="65"/>
    </row>
    <row r="54" spans="1:10">
      <c r="A54" t="s">
        <v>456</v>
      </c>
      <c r="B54" s="73" t="s">
        <v>435</v>
      </c>
      <c r="C54" s="79"/>
      <c r="D54" s="26" t="str">
        <f t="shared" si="0"/>
        <v>-</v>
      </c>
      <c r="E54" s="39"/>
      <c r="F54" s="39"/>
      <c r="G54" s="39"/>
      <c r="H54" s="39"/>
      <c r="I54" s="39"/>
      <c r="J54" s="66"/>
    </row>
    <row r="55" spans="1:10">
      <c r="A55" t="s">
        <v>456</v>
      </c>
      <c r="B55" s="74" t="s">
        <v>435</v>
      </c>
      <c r="C55" s="80"/>
      <c r="D55" s="22" t="str">
        <f t="shared" si="0"/>
        <v>-</v>
      </c>
      <c r="E55" s="7"/>
      <c r="F55" s="7"/>
      <c r="G55" s="7"/>
      <c r="H55" s="7"/>
      <c r="I55" s="7"/>
      <c r="J55" s="8"/>
    </row>
    <row r="56" spans="1:10">
      <c r="A56" t="s">
        <v>456</v>
      </c>
      <c r="B56" s="70"/>
      <c r="C56" s="81"/>
      <c r="D56" s="22" t="str">
        <f t="shared" si="0"/>
        <v>-</v>
      </c>
      <c r="E56" s="7"/>
      <c r="F56" s="7"/>
      <c r="G56" s="7"/>
      <c r="H56" s="7"/>
      <c r="I56" s="7"/>
      <c r="J56" s="8"/>
    </row>
    <row r="57" spans="1:10">
      <c r="A57" s="42" t="s">
        <v>456</v>
      </c>
      <c r="B57" s="105" t="s">
        <v>436</v>
      </c>
      <c r="C57" s="106"/>
      <c r="D57" s="40" t="str">
        <f t="shared" si="0"/>
        <v>-</v>
      </c>
      <c r="E57" s="42"/>
      <c r="F57" s="42"/>
      <c r="G57" s="42"/>
      <c r="H57" s="42"/>
      <c r="I57" s="42"/>
      <c r="J57" s="43"/>
    </row>
    <row r="58" spans="1:10">
      <c r="A58" t="s">
        <v>362</v>
      </c>
      <c r="B58" s="102" t="s">
        <v>405</v>
      </c>
      <c r="C58" s="78"/>
      <c r="D58" s="62" t="str">
        <f t="shared" si="0"/>
        <v>-</v>
      </c>
      <c r="E58" s="64"/>
      <c r="F58" s="64" t="s">
        <v>420</v>
      </c>
      <c r="G58" s="64"/>
      <c r="H58" s="64" t="s">
        <v>406</v>
      </c>
      <c r="I58" s="64"/>
      <c r="J58" s="65"/>
    </row>
    <row r="59" spans="1:10">
      <c r="A59" t="s">
        <v>456</v>
      </c>
      <c r="B59" s="74" t="s">
        <v>367</v>
      </c>
      <c r="C59" s="80"/>
      <c r="D59" s="22" t="str">
        <f t="shared" si="0"/>
        <v>-</v>
      </c>
      <c r="E59" s="7"/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-</v>
      </c>
      <c r="E60" s="64"/>
      <c r="F60" s="64"/>
      <c r="G60" s="64"/>
      <c r="H60" s="64" t="s">
        <v>407</v>
      </c>
      <c r="I60" s="64"/>
      <c r="J60" s="65"/>
    </row>
    <row r="61" spans="1:10">
      <c r="A61" t="s">
        <v>365</v>
      </c>
      <c r="B61" s="102" t="s">
        <v>364</v>
      </c>
      <c r="C61" s="78"/>
      <c r="D61" s="62" t="str">
        <f t="shared" si="0"/>
        <v>-</v>
      </c>
      <c r="E61" s="64"/>
      <c r="F61" s="64"/>
      <c r="G61" s="64"/>
      <c r="H61" s="64" t="s">
        <v>407</v>
      </c>
      <c r="I61" s="64"/>
      <c r="J61" s="65"/>
    </row>
    <row r="62" spans="1:10">
      <c r="A62" t="s">
        <v>366</v>
      </c>
      <c r="B62" s="103" t="s">
        <v>364</v>
      </c>
      <c r="C62" s="82"/>
      <c r="D62" s="58" t="str">
        <f t="shared" si="0"/>
        <v>-</v>
      </c>
      <c r="E62" s="60"/>
      <c r="F62" s="60"/>
      <c r="G62" s="60"/>
      <c r="H62" s="60" t="s">
        <v>407</v>
      </c>
      <c r="I62" s="60"/>
      <c r="J62" s="61"/>
    </row>
    <row r="63" spans="1:10">
      <c r="A63" t="s">
        <v>456</v>
      </c>
      <c r="B63" s="69" t="s">
        <v>364</v>
      </c>
      <c r="C63" s="83"/>
      <c r="D63" s="26" t="str">
        <f t="shared" si="0"/>
        <v>-</v>
      </c>
      <c r="E63" s="39"/>
      <c r="F63" s="39"/>
      <c r="G63" s="39"/>
      <c r="H63" s="39"/>
      <c r="I63" s="39"/>
      <c r="J63" s="66"/>
    </row>
    <row r="64" spans="1:10">
      <c r="A64" t="s">
        <v>456</v>
      </c>
      <c r="B64" s="69" t="s">
        <v>364</v>
      </c>
      <c r="C64" s="83"/>
      <c r="D64" s="26" t="str">
        <f t="shared" si="0"/>
        <v>-</v>
      </c>
      <c r="E64" s="39"/>
      <c r="F64" s="39"/>
      <c r="G64" s="39"/>
      <c r="H64" s="39"/>
      <c r="I64" s="39"/>
      <c r="J64" s="66"/>
    </row>
    <row r="65" spans="1:10">
      <c r="A65" t="s">
        <v>456</v>
      </c>
      <c r="B65" s="92" t="s">
        <v>437</v>
      </c>
      <c r="C65" s="93"/>
      <c r="D65" s="22" t="str">
        <f t="shared" si="0"/>
        <v>-</v>
      </c>
      <c r="E65" s="7"/>
      <c r="F65" s="7"/>
      <c r="G65" s="7"/>
      <c r="H65" s="7"/>
      <c r="I65" s="7"/>
      <c r="J65" s="8"/>
    </row>
    <row r="66" spans="1:10">
      <c r="A66" s="39" t="s">
        <v>456</v>
      </c>
      <c r="B66" s="70" t="s">
        <v>438</v>
      </c>
      <c r="C66" s="81"/>
      <c r="D66" s="22" t="str">
        <f t="shared" si="0"/>
        <v>-</v>
      </c>
      <c r="E66" s="7"/>
      <c r="F66" s="7"/>
      <c r="G66" s="7"/>
      <c r="H66" s="7"/>
      <c r="I66" s="7"/>
      <c r="J66" s="8"/>
    </row>
    <row r="67" spans="1:10">
      <c r="A67" s="39" t="s">
        <v>456</v>
      </c>
      <c r="B67" s="104" t="s">
        <v>439</v>
      </c>
      <c r="C67" s="94"/>
      <c r="D67" s="40" t="str">
        <f t="shared" si="0"/>
        <v>-</v>
      </c>
      <c r="E67" s="42"/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expression" dxfId="3" priority="1">
      <formula>A5=""</formula>
    </cfRule>
    <cfRule type="expression" dxfId="2" priority="2" stopIfTrue="1">
      <formula>A5=" "</formula>
    </cfRule>
    <cfRule type="duplicateValues" dxfId="1" priority="3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10" workbookViewId="0">
      <selection activeCell="H157" sqref="H157"/>
    </sheetView>
  </sheetViews>
  <sheetFormatPr baseColWidth="10" defaultRowHeight="13" x14ac:dyDescent="0"/>
  <cols>
    <col min="1" max="1" width="16.5703125" bestFit="1" customWidth="1"/>
    <col min="2" max="2" width="27.5703125" bestFit="1" customWidth="1"/>
    <col min="3" max="3" width="22.140625" bestFit="1" customWidth="1"/>
  </cols>
  <sheetData>
    <row r="1" spans="1:8">
      <c r="A1" t="s">
        <v>223</v>
      </c>
      <c r="D1">
        <f ca="1">OFFSET('Skills Grid'!$C$1,COLUMN()-COLUMN($A$2),ROW()-ROW($D$2))</f>
        <v>0</v>
      </c>
      <c r="E1">
        <f ca="1">OFFSET('Skills Grid'!$C$1,COLUMN()-COLUMN($A$2),ROW()-ROW($D$2))</f>
        <v>0</v>
      </c>
      <c r="F1">
        <f ca="1">OFFSET('Skills Grid'!$C$1,COLUMN()-COLUMN($A$2),ROW()-ROW($D$2))</f>
        <v>0</v>
      </c>
      <c r="G1">
        <f ca="1">OFFSET('Skills Grid'!$C$1,COLUMN()-COLUMN($A$2),ROW()-ROW($D$2))</f>
        <v>0</v>
      </c>
      <c r="H1">
        <f ca="1">OFFSET('Skills Grid'!$C$1,COLUMN()-COLUMN($A$2),ROW()-ROW($D$2))</f>
        <v>0</v>
      </c>
    </row>
    <row r="2" spans="1:8" ht="52">
      <c r="A2" t="str">
        <f ca="1">OFFSET('Skills Grid'!$C$1,COLUMN()-COLUMN($A$2),ROW()-ROW($D$2))</f>
        <v>Category</v>
      </c>
      <c r="B2" t="str">
        <f ca="1">OFFSET('Skills Grid'!$C$1,COLUMN()-COLUMN($A$2),ROW()-ROW($D$2))</f>
        <v>Evolution</v>
      </c>
      <c r="C2" t="str">
        <f ca="1">OFFSET('Skills Grid'!$C$1,COLUMN()-COLUMN($A$2),ROW()-ROW($D$2))</f>
        <v>Tasks</v>
      </c>
      <c r="D2" s="3" t="str">
        <f ca="1">OFFSET('Skills Grid'!$C$1,COLUMN()-COLUMN($A$2),ROW()-ROW($D$2))</f>
        <v>Position Number</v>
      </c>
      <c r="E2" s="3" t="str">
        <f ca="1">OFFSET('Skills Grid'!$C$1,COLUMN()-COLUMN($A$2),ROW()-ROW($D$2))</f>
        <v>Rank Required</v>
      </c>
      <c r="F2" s="3" t="str">
        <f ca="1">OFFSET('Skills Grid'!$C$1,COLUMN()-COLUMN($A$2),ROW()-ROW($D$2))</f>
        <v>Task Required for Move Ship</v>
      </c>
      <c r="G2" s="3" t="str">
        <f ca="1">OFFSET('Skills Grid'!$C$1,COLUMN()-COLUMN($A$2),ROW()-ROW($D$2))</f>
        <v>WSB Task Assignment: Move Ship</v>
      </c>
      <c r="H2" s="3" t="str">
        <f ca="1">OFFSET('Skills Grid'!$C$1,COLUMN()-COLUMN($A$2),ROW()-ROW($D$2))</f>
        <v>Task Required for Harbour Cruise</v>
      </c>
    </row>
    <row r="3" spans="1:8">
      <c r="A3">
        <f ca="1">OFFSET('Skills Grid'!$C$1,COLUMN()-COLUMN($A$2),ROW()-ROW($D$2))</f>
        <v>0</v>
      </c>
      <c r="B3">
        <f ca="1">OFFSET('Skills Grid'!$C$1,COLUMN()-COLUMN($A$2),ROW()-ROW($D$2))</f>
        <v>0</v>
      </c>
      <c r="C3">
        <f ca="1">OFFSET('Skills Grid'!$C$1,COLUMN()-COLUMN($A$2),ROW()-ROW($D$2))</f>
        <v>0</v>
      </c>
      <c r="D3">
        <f ca="1">OFFSET('Skills Grid'!$C$1,COLUMN()-COLUMN($A$2),ROW()-ROW($D$2))</f>
        <v>0</v>
      </c>
      <c r="E3">
        <f ca="1">OFFSET('Skills Grid'!$C$1,COLUMN()-COLUMN($A$2),ROW()-ROW($D$2))</f>
        <v>0</v>
      </c>
      <c r="F3">
        <f ca="1">OFFSET('Skills Grid'!$C$1,COLUMN()-COLUMN($A$2),ROW()-ROW($D$2))</f>
        <v>0</v>
      </c>
      <c r="G3">
        <f ca="1">OFFSET('Skills Grid'!$C$1,COLUMN()-COLUMN($A$2),ROW()-ROW($D$2))</f>
        <v>0</v>
      </c>
      <c r="H3">
        <f ca="1">OFFSET('Skills Grid'!$C$1,COLUMN()-COLUMN($A$2),ROW()-ROW($D$2))</f>
        <v>0</v>
      </c>
    </row>
    <row r="4" spans="1:8">
      <c r="A4" t="str">
        <f ca="1">OFFSET('Skills Grid'!$C$1,COLUMN()-COLUMN($A$2),ROW()-ROW($D$2))</f>
        <v>Setting Square Sails</v>
      </c>
      <c r="B4" t="str">
        <f ca="1">IF(OFFSET('Skills Grid'!$C$2,0,ROW()-ROW('Task Listing'!$B$2))=0,B3,OFFSET('Skills Grid'!$C$2,0,ROW()-ROW('Task Listing'!$B$2)))</f>
        <v>Fore Course</v>
      </c>
      <c r="C4" t="str">
        <f ca="1">OFFSET('Skills Grid'!$C$3,0,ROW()-ROW('Task Listing'!$C$2))</f>
        <v>Handle Clew Garnets</v>
      </c>
      <c r="D4">
        <f ca="1">OFFSET('Skills Grid'!$C$1,COLUMN()-COLUMN($A$2),ROW()-ROW($D$2))</f>
        <v>1</v>
      </c>
      <c r="E4">
        <f ca="1">OFFSET('Skills Grid'!$C$1,COLUMN()-COLUMN($A$2),ROW()-ROW($D$2))</f>
        <v>1</v>
      </c>
      <c r="F4">
        <f ca="1">OFFSET('Skills Grid'!$C$1,COLUMN()-COLUMN($A$2),ROW()-ROW($D$2))</f>
        <v>0</v>
      </c>
      <c r="G4">
        <f ca="1">OFFSET('Skills Grid'!$C$1,COLUMN()-COLUMN($A$2),ROW()-ROW($D$2))</f>
        <v>0</v>
      </c>
      <c r="H4">
        <f ca="1">OFFSET('Skills Grid'!$C$1,COLUMN()-COLUMN($A$2),ROW()-ROW($D$2))</f>
        <v>0</v>
      </c>
    </row>
    <row r="5" spans="1:8">
      <c r="A5" t="str">
        <f ca="1">IF(OFFSET('Skills Grid'!$C$1,0,ROW()-ROW('Task Listing'!$A$2))=0,A4,OFFSET('Skills Grid'!$C$1,0,ROW()-ROW('Task Listing'!$A$2)))</f>
        <v>Setting Square Sails</v>
      </c>
      <c r="B5" t="str">
        <f ca="1">IF(OFFSET('Skills Grid'!$C$2,0,ROW()-ROW('Task Listing'!$B$2))=0,B4,OFFSET('Skills Grid'!$C$2,0,ROW()-ROW('Task Listing'!$B$2)))</f>
        <v>Fore Course</v>
      </c>
      <c r="C5" t="str">
        <f ca="1">OFFSET('Skills Grid'!$C$3,0,ROW()-ROW('Task Listing'!$C$2))</f>
        <v>Handle Leechlines</v>
      </c>
      <c r="D5">
        <f ca="1">OFFSET('Skills Grid'!$C$1,COLUMN()-COLUMN($A$2),ROW()-ROW($D$2))</f>
        <v>1</v>
      </c>
      <c r="E5">
        <f ca="1">OFFSET('Skills Grid'!$C$1,COLUMN()-COLUMN($A$2),ROW()-ROW($D$2))</f>
        <v>1</v>
      </c>
      <c r="F5">
        <f ca="1">OFFSET('Skills Grid'!$C$1,COLUMN()-COLUMN($A$2),ROW()-ROW($D$2))</f>
        <v>0</v>
      </c>
      <c r="G5">
        <f ca="1">OFFSET('Skills Grid'!$C$1,COLUMN()-COLUMN($A$2),ROW()-ROW($D$2))</f>
        <v>0</v>
      </c>
      <c r="H5">
        <f ca="1">OFFSET('Skills Grid'!$C$1,COLUMN()-COLUMN($A$2),ROW()-ROW($D$2))</f>
        <v>0</v>
      </c>
    </row>
    <row r="6" spans="1:8">
      <c r="A6" t="str">
        <f ca="1">IF(OFFSET('Skills Grid'!$C$1,0,ROW()-ROW('Task Listing'!$A$2))=0,A5,OFFSET('Skills Grid'!$C$1,0,ROW()-ROW('Task Listing'!$A$2)))</f>
        <v>Setting Square Sails</v>
      </c>
      <c r="B6" t="str">
        <f ca="1">IF(OFFSET('Skills Grid'!$C$2,0,ROW()-ROW('Task Listing'!$B$2))=0,B5,OFFSET('Skills Grid'!$C$2,0,ROW()-ROW('Task Listing'!$B$2)))</f>
        <v>Fore Course</v>
      </c>
      <c r="C6" t="str">
        <f ca="1">OFFSET('Skills Grid'!$C$3,0,ROW()-ROW('Task Listing'!$C$2))</f>
        <v>Handle Buntlines</v>
      </c>
      <c r="D6">
        <f ca="1">OFFSET('Skills Grid'!$C$1,COLUMN()-COLUMN($A$2),ROW()-ROW($D$2))</f>
        <v>1</v>
      </c>
      <c r="E6">
        <f ca="1">OFFSET('Skills Grid'!$C$1,COLUMN()-COLUMN($A$2),ROW()-ROW($D$2))</f>
        <v>1</v>
      </c>
      <c r="F6">
        <f ca="1">OFFSET('Skills Grid'!$C$1,COLUMN()-COLUMN($A$2),ROW()-ROW($D$2))</f>
        <v>0</v>
      </c>
      <c r="G6">
        <f ca="1">OFFSET('Skills Grid'!$C$1,COLUMN()-COLUMN($A$2),ROW()-ROW($D$2))</f>
        <v>0</v>
      </c>
      <c r="H6">
        <f ca="1">OFFSET('Skills Grid'!$C$1,COLUMN()-COLUMN($A$2),ROW()-ROW($D$2))</f>
        <v>0</v>
      </c>
    </row>
    <row r="7" spans="1:8">
      <c r="A7" t="str">
        <f ca="1">IF(OFFSET('Skills Grid'!$C$1,0,ROW()-ROW('Task Listing'!$A$2))=0,A6,OFFSET('Skills Grid'!$C$1,0,ROW()-ROW('Task Listing'!$A$2)))</f>
        <v>Setting Square Sails</v>
      </c>
      <c r="B7" t="str">
        <f ca="1">IF(OFFSET('Skills Grid'!$C$2,0,ROW()-ROW('Task Listing'!$B$2))=0,B6,OFFSET('Skills Grid'!$C$2,0,ROW()-ROW('Task Listing'!$B$2)))</f>
        <v>Fore Course</v>
      </c>
      <c r="C7" t="str">
        <f ca="1">OFFSET('Skills Grid'!$C$3,0,ROW()-ROW('Task Listing'!$C$2))</f>
        <v>Handle Tacks</v>
      </c>
      <c r="D7">
        <f ca="1">OFFSET('Skills Grid'!$C$1,COLUMN()-COLUMN($A$2),ROW()-ROW($D$2))</f>
        <v>1</v>
      </c>
      <c r="E7">
        <f ca="1">OFFSET('Skills Grid'!$C$1,COLUMN()-COLUMN($A$2),ROW()-ROW($D$2))</f>
        <v>3</v>
      </c>
      <c r="F7">
        <f ca="1">OFFSET('Skills Grid'!$C$1,COLUMN()-COLUMN($A$2),ROW()-ROW($D$2))</f>
        <v>0</v>
      </c>
      <c r="G7">
        <f ca="1">OFFSET('Skills Grid'!$C$1,COLUMN()-COLUMN($A$2),ROW()-ROW($D$2))</f>
        <v>0</v>
      </c>
      <c r="H7">
        <f ca="1">OFFSET('Skills Grid'!$C$1,COLUMN()-COLUMN($A$2),ROW()-ROW($D$2))</f>
        <v>0</v>
      </c>
    </row>
    <row r="8" spans="1:8">
      <c r="A8" t="str">
        <f ca="1">IF(OFFSET('Skills Grid'!$C$1,0,ROW()-ROW('Task Listing'!$A$2))=0,A7,OFFSET('Skills Grid'!$C$1,0,ROW()-ROW('Task Listing'!$A$2)))</f>
        <v>Setting Square Sails</v>
      </c>
      <c r="B8" t="str">
        <f ca="1">IF(OFFSET('Skills Grid'!$C$2,0,ROW()-ROW('Task Listing'!$B$2))=0,B7,OFFSET('Skills Grid'!$C$2,0,ROW()-ROW('Task Listing'!$B$2)))</f>
        <v>Fore Course</v>
      </c>
      <c r="C8" t="str">
        <f ca="1">OFFSET('Skills Grid'!$C$3,0,ROW()-ROW('Task Listing'!$C$2))</f>
        <v>Handle Sheets</v>
      </c>
      <c r="D8">
        <f ca="1">OFFSET('Skills Grid'!$C$1,COLUMN()-COLUMN($A$2),ROW()-ROW($D$2))</f>
        <v>1</v>
      </c>
      <c r="E8">
        <f ca="1">OFFSET('Skills Grid'!$C$1,COLUMN()-COLUMN($A$2),ROW()-ROW($D$2))</f>
        <v>3</v>
      </c>
      <c r="F8">
        <f ca="1">OFFSET('Skills Grid'!$C$1,COLUMN()-COLUMN($A$2),ROW()-ROW($D$2))</f>
        <v>0</v>
      </c>
      <c r="G8">
        <f ca="1">OFFSET('Skills Grid'!$C$1,COLUMN()-COLUMN($A$2),ROW()-ROW($D$2))</f>
        <v>0</v>
      </c>
      <c r="H8">
        <f ca="1">OFFSET('Skills Grid'!$C$1,COLUMN()-COLUMN($A$2),ROW()-ROW($D$2))</f>
        <v>0</v>
      </c>
    </row>
    <row r="9" spans="1:8">
      <c r="A9" t="str">
        <f ca="1">IF(OFFSET('Skills Grid'!$C$1,0,ROW()-ROW('Task Listing'!$A$2))=0,A8,OFFSET('Skills Grid'!$C$1,0,ROW()-ROW('Task Listing'!$A$2)))</f>
        <v>Setting Square Sails</v>
      </c>
      <c r="B9" t="str">
        <f ca="1">IF(OFFSET('Skills Grid'!$C$2,0,ROW()-ROW('Task Listing'!$B$2))=0,B8,OFFSET('Skills Grid'!$C$2,0,ROW()-ROW('Task Listing'!$B$2)))</f>
        <v>Fore Course</v>
      </c>
      <c r="C9" t="str">
        <f ca="1">OFFSET('Skills Grid'!$C$3,0,ROW()-ROW('Task Listing'!$C$2))</f>
        <v>Handle Lifts</v>
      </c>
      <c r="D9">
        <f ca="1">OFFSET('Skills Grid'!$C$1,COLUMN()-COLUMN($A$2),ROW()-ROW($D$2))</f>
        <v>1</v>
      </c>
      <c r="E9">
        <f ca="1">OFFSET('Skills Grid'!$C$1,COLUMN()-COLUMN($A$2),ROW()-ROW($D$2))</f>
        <v>2</v>
      </c>
      <c r="F9">
        <f ca="1">OFFSET('Skills Grid'!$C$1,COLUMN()-COLUMN($A$2),ROW()-ROW($D$2))</f>
        <v>0</v>
      </c>
      <c r="G9">
        <f ca="1">OFFSET('Skills Grid'!$C$1,COLUMN()-COLUMN($A$2),ROW()-ROW($D$2))</f>
        <v>0</v>
      </c>
      <c r="H9">
        <f ca="1">OFFSET('Skills Grid'!$C$1,COLUMN()-COLUMN($A$2),ROW()-ROW($D$2))</f>
        <v>0</v>
      </c>
    </row>
    <row r="10" spans="1:8">
      <c r="A10" t="str">
        <f ca="1">IF(OFFSET('Skills Grid'!$C$1,0,ROW()-ROW('Task Listing'!$A$2))=0,A9,OFFSET('Skills Grid'!$C$1,0,ROW()-ROW('Task Listing'!$A$2)))</f>
        <v>Setting Square Sails</v>
      </c>
      <c r="B10" t="str">
        <f ca="1">IF(OFFSET('Skills Grid'!$C$2,0,ROW()-ROW('Task Listing'!$B$2))=0,B9,OFFSET('Skills Grid'!$C$2,0,ROW()-ROW('Task Listing'!$B$2)))</f>
        <v>Fore Course</v>
      </c>
      <c r="C10" t="str">
        <f ca="1">OFFSET('Skills Grid'!$C$3,0,ROW()-ROW('Task Listing'!$C$2))</f>
        <v>Call Evolution</v>
      </c>
      <c r="D10">
        <f ca="1">OFFSET('Skills Grid'!$C$1,COLUMN()-COLUMN($A$2),ROW()-ROW($D$2))</f>
        <v>1</v>
      </c>
      <c r="E10">
        <f ca="1">OFFSET('Skills Grid'!$C$1,COLUMN()-COLUMN($A$2),ROW()-ROW($D$2))</f>
        <v>4</v>
      </c>
      <c r="F10">
        <f ca="1">OFFSET('Skills Grid'!$C$1,COLUMN()-COLUMN($A$2),ROW()-ROW($D$2))</f>
        <v>0</v>
      </c>
      <c r="G10">
        <f ca="1">OFFSET('Skills Grid'!$C$1,COLUMN()-COLUMN($A$2),ROW()-ROW($D$2))</f>
        <v>0</v>
      </c>
      <c r="H10">
        <f ca="1">OFFSET('Skills Grid'!$C$1,COLUMN()-COLUMN($A$2),ROW()-ROW($D$2))</f>
        <v>0</v>
      </c>
    </row>
    <row r="11" spans="1:8">
      <c r="A11" t="str">
        <f ca="1">IF(OFFSET('Skills Grid'!$C$1,0,ROW()-ROW('Task Listing'!$A$2))=0,A10,OFFSET('Skills Grid'!$C$1,0,ROW()-ROW('Task Listing'!$A$2)))</f>
        <v>Setting Square Sails</v>
      </c>
      <c r="B11" t="str">
        <f ca="1">IF(OFFSET('Skills Grid'!$C$2,0,ROW()-ROW('Task Listing'!$B$2))=0,B10,OFFSET('Skills Grid'!$C$2,0,ROW()-ROW('Task Listing'!$B$2)))</f>
        <v>Fore/Main Lower Topsail</v>
      </c>
      <c r="C11" t="str">
        <f ca="1">OFFSET('Skills Grid'!$C$3,0,ROW()-ROW('Task Listing'!$C$2))</f>
        <v>Handle Sheets</v>
      </c>
      <c r="D11">
        <f ca="1">OFFSET('Skills Grid'!$C$1,COLUMN()-COLUMN($A$2),ROW()-ROW($D$2))</f>
        <v>1</v>
      </c>
      <c r="E11">
        <f ca="1">OFFSET('Skills Grid'!$C$1,COLUMN()-COLUMN($A$2),ROW()-ROW($D$2))</f>
        <v>2</v>
      </c>
      <c r="F11">
        <f ca="1">OFFSET('Skills Grid'!$C$1,COLUMN()-COLUMN($A$2),ROW()-ROW($D$2))</f>
        <v>0</v>
      </c>
      <c r="G11">
        <f ca="1">OFFSET('Skills Grid'!$C$1,COLUMN()-COLUMN($A$2),ROW()-ROW($D$2))</f>
        <v>0</v>
      </c>
      <c r="H11">
        <f ca="1">OFFSET('Skills Grid'!$C$1,COLUMN()-COLUMN($A$2),ROW()-ROW($D$2))</f>
        <v>0</v>
      </c>
    </row>
    <row r="12" spans="1:8">
      <c r="A12" t="str">
        <f ca="1">IF(OFFSET('Skills Grid'!$C$1,0,ROW()-ROW('Task Listing'!$A$2))=0,A11,OFFSET('Skills Grid'!$C$1,0,ROW()-ROW('Task Listing'!$A$2)))</f>
        <v>Setting Square Sails</v>
      </c>
      <c r="B12" t="str">
        <f ca="1">IF(OFFSET('Skills Grid'!$C$2,0,ROW()-ROW('Task Listing'!$B$2))=0,B11,OFFSET('Skills Grid'!$C$2,0,ROW()-ROW('Task Listing'!$B$2)))</f>
        <v>Fore/Main Lower Topsail</v>
      </c>
      <c r="C12" t="str">
        <f ca="1">OFFSET('Skills Grid'!$C$3,0,ROW()-ROW('Task Listing'!$C$2))</f>
        <v>Handle Clews</v>
      </c>
      <c r="D12">
        <f ca="1">OFFSET('Skills Grid'!$C$1,COLUMN()-COLUMN($A$2),ROW()-ROW($D$2))</f>
        <v>1</v>
      </c>
      <c r="E12">
        <f ca="1">OFFSET('Skills Grid'!$C$1,COLUMN()-COLUMN($A$2),ROW()-ROW($D$2))</f>
        <v>1</v>
      </c>
      <c r="F12">
        <f ca="1">OFFSET('Skills Grid'!$C$1,COLUMN()-COLUMN($A$2),ROW()-ROW($D$2))</f>
        <v>0</v>
      </c>
      <c r="G12">
        <f ca="1">OFFSET('Skills Grid'!$C$1,COLUMN()-COLUMN($A$2),ROW()-ROW($D$2))</f>
        <v>0</v>
      </c>
      <c r="H12">
        <f ca="1">OFFSET('Skills Grid'!$C$1,COLUMN()-COLUMN($A$2),ROW()-ROW($D$2))</f>
        <v>0</v>
      </c>
    </row>
    <row r="13" spans="1:8">
      <c r="A13" t="str">
        <f ca="1">IF(OFFSET('Skills Grid'!$C$1,0,ROW()-ROW('Task Listing'!$A$2))=0,A12,OFFSET('Skills Grid'!$C$1,0,ROW()-ROW('Task Listing'!$A$2)))</f>
        <v>Setting Square Sails</v>
      </c>
      <c r="B13" t="str">
        <f ca="1">IF(OFFSET('Skills Grid'!$C$2,0,ROW()-ROW('Task Listing'!$B$2))=0,B12,OFFSET('Skills Grid'!$C$2,0,ROW()-ROW('Task Listing'!$B$2)))</f>
        <v>Fore/Main Lower Topsail</v>
      </c>
      <c r="C13" t="str">
        <f ca="1">OFFSET('Skills Grid'!$C$3,0,ROW()-ROW('Task Listing'!$C$2))</f>
        <v>Handle Buntlines</v>
      </c>
      <c r="D13">
        <f ca="1">OFFSET('Skills Grid'!$C$1,COLUMN()-COLUMN($A$2),ROW()-ROW($D$2))</f>
        <v>1</v>
      </c>
      <c r="E13">
        <f ca="1">OFFSET('Skills Grid'!$C$1,COLUMN()-COLUMN($A$2),ROW()-ROW($D$2))</f>
        <v>1</v>
      </c>
      <c r="F13">
        <f ca="1">OFFSET('Skills Grid'!$C$1,COLUMN()-COLUMN($A$2),ROW()-ROW($D$2))</f>
        <v>0</v>
      </c>
      <c r="G13">
        <f ca="1">OFFSET('Skills Grid'!$C$1,COLUMN()-COLUMN($A$2),ROW()-ROW($D$2))</f>
        <v>0</v>
      </c>
      <c r="H13">
        <f ca="1">OFFSET('Skills Grid'!$C$1,COLUMN()-COLUMN($A$2),ROW()-ROW($D$2))</f>
        <v>0</v>
      </c>
    </row>
    <row r="14" spans="1:8">
      <c r="A14" t="str">
        <f ca="1">IF(OFFSET('Skills Grid'!$C$1,0,ROW()-ROW('Task Listing'!$A$2))=0,A13,OFFSET('Skills Grid'!$C$1,0,ROW()-ROW('Task Listing'!$A$2)))</f>
        <v>Setting Square Sails</v>
      </c>
      <c r="B14" t="str">
        <f ca="1">IF(OFFSET('Skills Grid'!$C$2,0,ROW()-ROW('Task Listing'!$B$2))=0,B13,OFFSET('Skills Grid'!$C$2,0,ROW()-ROW('Task Listing'!$B$2)))</f>
        <v>Fore/Main Lower Topsail</v>
      </c>
      <c r="C14" t="str">
        <f ca="1">OFFSET('Skills Grid'!$C$3,0,ROW()-ROW('Task Listing'!$C$2))</f>
        <v>Call Evolution</v>
      </c>
      <c r="D14">
        <f ca="1">OFFSET('Skills Grid'!$C$1,COLUMN()-COLUMN($A$2),ROW()-ROW($D$2))</f>
        <v>1</v>
      </c>
      <c r="E14">
        <f ca="1">OFFSET('Skills Grid'!$C$1,COLUMN()-COLUMN($A$2),ROW()-ROW($D$2))</f>
        <v>2</v>
      </c>
      <c r="F14">
        <f ca="1">OFFSET('Skills Grid'!$C$1,COLUMN()-COLUMN($A$2),ROW()-ROW($D$2))</f>
        <v>0</v>
      </c>
      <c r="G14">
        <f ca="1">OFFSET('Skills Grid'!$C$1,COLUMN()-COLUMN($A$2),ROW()-ROW($D$2))</f>
        <v>0</v>
      </c>
      <c r="H14">
        <f ca="1">OFFSET('Skills Grid'!$C$1,COLUMN()-COLUMN($A$2),ROW()-ROW($D$2))</f>
        <v>0</v>
      </c>
    </row>
    <row r="15" spans="1:8">
      <c r="A15" t="str">
        <f ca="1">IF(OFFSET('Skills Grid'!$C$1,0,ROW()-ROW('Task Listing'!$A$2))=0,A14,OFFSET('Skills Grid'!$C$1,0,ROW()-ROW('Task Listing'!$A$2)))</f>
        <v>Setting Square Sails</v>
      </c>
      <c r="B15" t="str">
        <f ca="1">IF(OFFSET('Skills Grid'!$C$2,0,ROW()-ROW('Task Listing'!$B$2))=0,B14,OFFSET('Skills Grid'!$C$2,0,ROW()-ROW('Task Listing'!$B$2)))</f>
        <v>Fore/Main Upper Topsail</v>
      </c>
      <c r="C15" t="str">
        <f ca="1">OFFSET('Skills Grid'!$C$3,0,ROW()-ROW('Task Listing'!$C$2))</f>
        <v>Handle Buntlines</v>
      </c>
      <c r="D15">
        <f ca="1">OFFSET('Skills Grid'!$C$1,COLUMN()-COLUMN($A$2),ROW()-ROW($D$2))</f>
        <v>1</v>
      </c>
      <c r="E15">
        <f ca="1">OFFSET('Skills Grid'!$C$1,COLUMN()-COLUMN($A$2),ROW()-ROW($D$2))</f>
        <v>1</v>
      </c>
      <c r="F15">
        <f ca="1">OFFSET('Skills Grid'!$C$1,COLUMN()-COLUMN($A$2),ROW()-ROW($D$2))</f>
        <v>0</v>
      </c>
      <c r="G15">
        <f ca="1">OFFSET('Skills Grid'!$C$1,COLUMN()-COLUMN($A$2),ROW()-ROW($D$2))</f>
        <v>0</v>
      </c>
      <c r="H15">
        <f ca="1">OFFSET('Skills Grid'!$C$1,COLUMN()-COLUMN($A$2),ROW()-ROW($D$2))</f>
        <v>0</v>
      </c>
    </row>
    <row r="16" spans="1:8">
      <c r="A16" t="str">
        <f ca="1">IF(OFFSET('Skills Grid'!$C$1,0,ROW()-ROW('Task Listing'!$A$2))=0,A15,OFFSET('Skills Grid'!$C$1,0,ROW()-ROW('Task Listing'!$A$2)))</f>
        <v>Setting Square Sails</v>
      </c>
      <c r="B16" t="str">
        <f ca="1">IF(OFFSET('Skills Grid'!$C$2,0,ROW()-ROW('Task Listing'!$B$2))=0,B15,OFFSET('Skills Grid'!$C$2,0,ROW()-ROW('Task Listing'!$B$2)))</f>
        <v>Fore/Main Upper Topsail</v>
      </c>
      <c r="C16" t="str">
        <f ca="1">OFFSET('Skills Grid'!$C$3,0,ROW()-ROW('Task Listing'!$C$2))</f>
        <v>Handle Downhauls</v>
      </c>
      <c r="D16">
        <f ca="1">OFFSET('Skills Grid'!$C$1,COLUMN()-COLUMN($A$2),ROW()-ROW($D$2))</f>
        <v>1</v>
      </c>
      <c r="E16">
        <f ca="1">OFFSET('Skills Grid'!$C$1,COLUMN()-COLUMN($A$2),ROW()-ROW($D$2))</f>
        <v>1</v>
      </c>
      <c r="F16">
        <f ca="1">OFFSET('Skills Grid'!$C$1,COLUMN()-COLUMN($A$2),ROW()-ROW($D$2))</f>
        <v>0</v>
      </c>
      <c r="G16">
        <f ca="1">OFFSET('Skills Grid'!$C$1,COLUMN()-COLUMN($A$2),ROW()-ROW($D$2))</f>
        <v>0</v>
      </c>
      <c r="H16">
        <f ca="1">OFFSET('Skills Grid'!$C$1,COLUMN()-COLUMN($A$2),ROW()-ROW($D$2))</f>
        <v>0</v>
      </c>
    </row>
    <row r="17" spans="1:8">
      <c r="A17" t="str">
        <f ca="1">IF(OFFSET('Skills Grid'!$C$1,0,ROW()-ROW('Task Listing'!$A$2))=0,A16,OFFSET('Skills Grid'!$C$1,0,ROW()-ROW('Task Listing'!$A$2)))</f>
        <v>Setting Square Sails</v>
      </c>
      <c r="B17" t="str">
        <f ca="1">IF(OFFSET('Skills Grid'!$C$2,0,ROW()-ROW('Task Listing'!$B$2))=0,B16,OFFSET('Skills Grid'!$C$2,0,ROW()-ROW('Task Listing'!$B$2)))</f>
        <v>Fore/Main Upper Topsail</v>
      </c>
      <c r="C17" t="str">
        <f ca="1">OFFSET('Skills Grid'!$C$3,0,ROW()-ROW('Task Listing'!$C$2))</f>
        <v>Handle Lee Brace</v>
      </c>
      <c r="D17">
        <f ca="1">OFFSET('Skills Grid'!$C$1,COLUMN()-COLUMN($A$2),ROW()-ROW($D$2))</f>
        <v>1</v>
      </c>
      <c r="E17">
        <f ca="1">OFFSET('Skills Grid'!$C$1,COLUMN()-COLUMN($A$2),ROW()-ROW($D$2))</f>
        <v>2</v>
      </c>
      <c r="F17">
        <f ca="1">OFFSET('Skills Grid'!$C$1,COLUMN()-COLUMN($A$2),ROW()-ROW($D$2))</f>
        <v>0</v>
      </c>
      <c r="G17">
        <f ca="1">OFFSET('Skills Grid'!$C$1,COLUMN()-COLUMN($A$2),ROW()-ROW($D$2))</f>
        <v>0</v>
      </c>
      <c r="H17">
        <f ca="1">OFFSET('Skills Grid'!$C$1,COLUMN()-COLUMN($A$2),ROW()-ROW($D$2))</f>
        <v>0</v>
      </c>
    </row>
    <row r="18" spans="1:8">
      <c r="A18" t="str">
        <f ca="1">IF(OFFSET('Skills Grid'!$C$1,0,ROW()-ROW('Task Listing'!$A$2))=0,A17,OFFSET('Skills Grid'!$C$1,0,ROW()-ROW('Task Listing'!$A$2)))</f>
        <v>Setting Square Sails</v>
      </c>
      <c r="B18" t="str">
        <f ca="1">IF(OFFSET('Skills Grid'!$C$2,0,ROW()-ROW('Task Listing'!$B$2))=0,B17,OFFSET('Skills Grid'!$C$2,0,ROW()-ROW('Task Listing'!$B$2)))</f>
        <v>Fore/Main Upper Topsail</v>
      </c>
      <c r="C18" t="str">
        <f ca="1">OFFSET('Skills Grid'!$C$3,0,ROW()-ROW('Task Listing'!$C$2))</f>
        <v>Handle Halyard</v>
      </c>
      <c r="D18">
        <f ca="1">OFFSET('Skills Grid'!$C$1,COLUMN()-COLUMN($A$2),ROW()-ROW($D$2))</f>
        <v>1</v>
      </c>
      <c r="E18">
        <f ca="1">OFFSET('Skills Grid'!$C$1,COLUMN()-COLUMN($A$2),ROW()-ROW($D$2))</f>
        <v>2</v>
      </c>
      <c r="F18">
        <f ca="1">OFFSET('Skills Grid'!$C$1,COLUMN()-COLUMN($A$2),ROW()-ROW($D$2))</f>
        <v>0</v>
      </c>
      <c r="G18">
        <f ca="1">OFFSET('Skills Grid'!$C$1,COLUMN()-COLUMN($A$2),ROW()-ROW($D$2))</f>
        <v>0</v>
      </c>
      <c r="H18">
        <f ca="1">OFFSET('Skills Grid'!$C$1,COLUMN()-COLUMN($A$2),ROW()-ROW($D$2))</f>
        <v>0</v>
      </c>
    </row>
    <row r="19" spans="1:8">
      <c r="A19" t="str">
        <f ca="1">IF(OFFSET('Skills Grid'!$C$1,0,ROW()-ROW('Task Listing'!$A$2))=0,A18,OFFSET('Skills Grid'!$C$1,0,ROW()-ROW('Task Listing'!$A$2)))</f>
        <v>Setting Square Sails</v>
      </c>
      <c r="B19" t="str">
        <f ca="1">IF(OFFSET('Skills Grid'!$C$2,0,ROW()-ROW('Task Listing'!$B$2))=0,B18,OFFSET('Skills Grid'!$C$2,0,ROW()-ROW('Task Listing'!$B$2)))</f>
        <v>Fore/Main Upper Topsail</v>
      </c>
      <c r="C19" t="str">
        <f ca="1">OFFSET('Skills Grid'!$C$3,0,ROW()-ROW('Task Listing'!$C$2))</f>
        <v>Ease Topgallant Sheets</v>
      </c>
      <c r="D19">
        <f ca="1">OFFSET('Skills Grid'!$C$1,COLUMN()-COLUMN($A$2),ROW()-ROW($D$2))</f>
        <v>1</v>
      </c>
      <c r="E19">
        <f ca="1">OFFSET('Skills Grid'!$C$1,COLUMN()-COLUMN($A$2),ROW()-ROW($D$2))</f>
        <v>2</v>
      </c>
      <c r="F19">
        <f ca="1">OFFSET('Skills Grid'!$C$1,COLUMN()-COLUMN($A$2),ROW()-ROW($D$2))</f>
        <v>0</v>
      </c>
      <c r="G19">
        <f ca="1">OFFSET('Skills Grid'!$C$1,COLUMN()-COLUMN($A$2),ROW()-ROW($D$2))</f>
        <v>0</v>
      </c>
      <c r="H19">
        <f ca="1">OFFSET('Skills Grid'!$C$1,COLUMN()-COLUMN($A$2),ROW()-ROW($D$2))</f>
        <v>0</v>
      </c>
    </row>
    <row r="20" spans="1:8">
      <c r="A20" t="str">
        <f ca="1">IF(OFFSET('Skills Grid'!$C$1,0,ROW()-ROW('Task Listing'!$A$2))=0,A19,OFFSET('Skills Grid'!$C$1,0,ROW()-ROW('Task Listing'!$A$2)))</f>
        <v>Setting Square Sails</v>
      </c>
      <c r="B20" t="str">
        <f ca="1">IF(OFFSET('Skills Grid'!$C$2,0,ROW()-ROW('Task Listing'!$B$2))=0,B19,OFFSET('Skills Grid'!$C$2,0,ROW()-ROW('Task Listing'!$B$2)))</f>
        <v>Fore/Main Upper Topsail</v>
      </c>
      <c r="C20" t="str">
        <f ca="1">OFFSET('Skills Grid'!$C$3,0,ROW()-ROW('Task Listing'!$C$2))</f>
        <v>Call Evolution</v>
      </c>
      <c r="D20">
        <f ca="1">OFFSET('Skills Grid'!$C$1,COLUMN()-COLUMN($A$2),ROW()-ROW($D$2))</f>
        <v>1</v>
      </c>
      <c r="E20">
        <f ca="1">OFFSET('Skills Grid'!$C$1,COLUMN()-COLUMN($A$2),ROW()-ROW($D$2))</f>
        <v>2</v>
      </c>
      <c r="F20">
        <f ca="1">OFFSET('Skills Grid'!$C$1,COLUMN()-COLUMN($A$2),ROW()-ROW($D$2))</f>
        <v>0</v>
      </c>
      <c r="G20">
        <f ca="1">OFFSET('Skills Grid'!$C$1,COLUMN()-COLUMN($A$2),ROW()-ROW($D$2))</f>
        <v>0</v>
      </c>
      <c r="H20">
        <f ca="1">OFFSET('Skills Grid'!$C$1,COLUMN()-COLUMN($A$2),ROW()-ROW($D$2))</f>
        <v>0</v>
      </c>
    </row>
    <row r="21" spans="1:8">
      <c r="A21" t="str">
        <f ca="1">IF(OFFSET('Skills Grid'!$C$1,0,ROW()-ROW('Task Listing'!$A$2))=0,A20,OFFSET('Skills Grid'!$C$1,0,ROW()-ROW('Task Listing'!$A$2)))</f>
        <v>Setting Square Sails</v>
      </c>
      <c r="B21" t="str">
        <f ca="1">IF(OFFSET('Skills Grid'!$C$2,0,ROW()-ROW('Task Listing'!$B$2))=0,B20,OFFSET('Skills Grid'!$C$2,0,ROW()-ROW('Task Listing'!$B$2)))</f>
        <v>Fore/Main Topgallant</v>
      </c>
      <c r="C21" t="str">
        <f ca="1">OFFSET('Skills Grid'!$C$3,0,ROW()-ROW('Task Listing'!$C$2))</f>
        <v>Handle Buntlines</v>
      </c>
      <c r="D21">
        <f ca="1">OFFSET('Skills Grid'!$C$1,COLUMN()-COLUMN($A$2),ROW()-ROW($D$2))</f>
        <v>1</v>
      </c>
      <c r="E21">
        <f ca="1">OFFSET('Skills Grid'!$C$1,COLUMN()-COLUMN($A$2),ROW()-ROW($D$2))</f>
        <v>1</v>
      </c>
      <c r="F21">
        <f ca="1">OFFSET('Skills Grid'!$C$1,COLUMN()-COLUMN($A$2),ROW()-ROW($D$2))</f>
        <v>0</v>
      </c>
      <c r="G21">
        <f ca="1">OFFSET('Skills Grid'!$C$1,COLUMN()-COLUMN($A$2),ROW()-ROW($D$2))</f>
        <v>0</v>
      </c>
      <c r="H21">
        <f ca="1">OFFSET('Skills Grid'!$C$1,COLUMN()-COLUMN($A$2),ROW()-ROW($D$2))</f>
        <v>0</v>
      </c>
    </row>
    <row r="22" spans="1:8">
      <c r="A22" t="str">
        <f ca="1">IF(OFFSET('Skills Grid'!$C$1,0,ROW()-ROW('Task Listing'!$A$2))=0,A21,OFFSET('Skills Grid'!$C$1,0,ROW()-ROW('Task Listing'!$A$2)))</f>
        <v>Setting Square Sails</v>
      </c>
      <c r="B22" t="str">
        <f ca="1">IF(OFFSET('Skills Grid'!$C$2,0,ROW()-ROW('Task Listing'!$B$2))=0,B21,OFFSET('Skills Grid'!$C$2,0,ROW()-ROW('Task Listing'!$B$2)))</f>
        <v>Fore/Main Topgallant</v>
      </c>
      <c r="C22" t="str">
        <f ca="1">OFFSET('Skills Grid'!$C$3,0,ROW()-ROW('Task Listing'!$C$2))</f>
        <v>Handle Clews</v>
      </c>
      <c r="D22">
        <f ca="1">OFFSET('Skills Grid'!$C$1,COLUMN()-COLUMN($A$2),ROW()-ROW($D$2))</f>
        <v>1</v>
      </c>
      <c r="E22">
        <f ca="1">OFFSET('Skills Grid'!$C$1,COLUMN()-COLUMN($A$2),ROW()-ROW($D$2))</f>
        <v>1</v>
      </c>
      <c r="F22">
        <f ca="1">OFFSET('Skills Grid'!$C$1,COLUMN()-COLUMN($A$2),ROW()-ROW($D$2))</f>
        <v>0</v>
      </c>
      <c r="G22">
        <f ca="1">OFFSET('Skills Grid'!$C$1,COLUMN()-COLUMN($A$2),ROW()-ROW($D$2))</f>
        <v>0</v>
      </c>
      <c r="H22">
        <f ca="1">OFFSET('Skills Grid'!$C$1,COLUMN()-COLUMN($A$2),ROW()-ROW($D$2))</f>
        <v>0</v>
      </c>
    </row>
    <row r="23" spans="1:8">
      <c r="A23" t="str">
        <f ca="1">IF(OFFSET('Skills Grid'!$C$1,0,ROW()-ROW('Task Listing'!$A$2))=0,A22,OFFSET('Skills Grid'!$C$1,0,ROW()-ROW('Task Listing'!$A$2)))</f>
        <v>Setting Square Sails</v>
      </c>
      <c r="B23" t="str">
        <f ca="1">IF(OFFSET('Skills Grid'!$C$2,0,ROW()-ROW('Task Listing'!$B$2))=0,B22,OFFSET('Skills Grid'!$C$2,0,ROW()-ROW('Task Listing'!$B$2)))</f>
        <v>Fore/Main Topgallant</v>
      </c>
      <c r="C23" t="str">
        <f ca="1">OFFSET('Skills Grid'!$C$3,0,ROW()-ROW('Task Listing'!$C$2))</f>
        <v>Handle Lee Brace</v>
      </c>
      <c r="D23">
        <f ca="1">OFFSET('Skills Grid'!$C$1,COLUMN()-COLUMN($A$2),ROW()-ROW($D$2))</f>
        <v>1</v>
      </c>
      <c r="E23">
        <f ca="1">OFFSET('Skills Grid'!$C$1,COLUMN()-COLUMN($A$2),ROW()-ROW($D$2))</f>
        <v>2</v>
      </c>
      <c r="F23">
        <f ca="1">OFFSET('Skills Grid'!$C$1,COLUMN()-COLUMN($A$2),ROW()-ROW($D$2))</f>
        <v>0</v>
      </c>
      <c r="G23">
        <f ca="1">OFFSET('Skills Grid'!$C$1,COLUMN()-COLUMN($A$2),ROW()-ROW($D$2))</f>
        <v>0</v>
      </c>
      <c r="H23">
        <f ca="1">OFFSET('Skills Grid'!$C$1,COLUMN()-COLUMN($A$2),ROW()-ROW($D$2))</f>
        <v>0</v>
      </c>
    </row>
    <row r="24" spans="1:8">
      <c r="A24" t="str">
        <f ca="1">IF(OFFSET('Skills Grid'!$C$1,0,ROW()-ROW('Task Listing'!$A$2))=0,A23,OFFSET('Skills Grid'!$C$1,0,ROW()-ROW('Task Listing'!$A$2)))</f>
        <v>Setting Square Sails</v>
      </c>
      <c r="B24" t="str">
        <f ca="1">IF(OFFSET('Skills Grid'!$C$2,0,ROW()-ROW('Task Listing'!$B$2))=0,B23,OFFSET('Skills Grid'!$C$2,0,ROW()-ROW('Task Listing'!$B$2)))</f>
        <v>Fore/Main Topgallant</v>
      </c>
      <c r="C24" t="str">
        <f ca="1">OFFSET('Skills Grid'!$C$3,0,ROW()-ROW('Task Listing'!$C$2))</f>
        <v>Handle Halyard</v>
      </c>
      <c r="D24">
        <f ca="1">OFFSET('Skills Grid'!$C$1,COLUMN()-COLUMN($A$2),ROW()-ROW($D$2))</f>
        <v>1</v>
      </c>
      <c r="E24">
        <f ca="1">OFFSET('Skills Grid'!$C$1,COLUMN()-COLUMN($A$2),ROW()-ROW($D$2))</f>
        <v>2</v>
      </c>
      <c r="F24">
        <f ca="1">OFFSET('Skills Grid'!$C$1,COLUMN()-COLUMN($A$2),ROW()-ROW($D$2))</f>
        <v>0</v>
      </c>
      <c r="G24">
        <f ca="1">OFFSET('Skills Grid'!$C$1,COLUMN()-COLUMN($A$2),ROW()-ROW($D$2))</f>
        <v>0</v>
      </c>
      <c r="H24">
        <f ca="1">OFFSET('Skills Grid'!$C$1,COLUMN()-COLUMN($A$2),ROW()-ROW($D$2))</f>
        <v>0</v>
      </c>
    </row>
    <row r="25" spans="1:8">
      <c r="A25" t="str">
        <f ca="1">IF(OFFSET('Skills Grid'!$C$1,0,ROW()-ROW('Task Listing'!$A$2))=0,A24,OFFSET('Skills Grid'!$C$1,0,ROW()-ROW('Task Listing'!$A$2)))</f>
        <v>Setting Square Sails</v>
      </c>
      <c r="B25" t="str">
        <f ca="1">IF(OFFSET('Skills Grid'!$C$2,0,ROW()-ROW('Task Listing'!$B$2))=0,B24,OFFSET('Skills Grid'!$C$2,0,ROW()-ROW('Task Listing'!$B$2)))</f>
        <v>Fore/Main Topgallant</v>
      </c>
      <c r="C25" t="str">
        <f ca="1">OFFSET('Skills Grid'!$C$3,0,ROW()-ROW('Task Listing'!$C$2))</f>
        <v>Handle Sheets</v>
      </c>
      <c r="D25">
        <f ca="1">OFFSET('Skills Grid'!$C$1,COLUMN()-COLUMN($A$2),ROW()-ROW($D$2))</f>
        <v>1</v>
      </c>
      <c r="E25">
        <f ca="1">OFFSET('Skills Grid'!$C$1,COLUMN()-COLUMN($A$2),ROW()-ROW($D$2))</f>
        <v>2</v>
      </c>
      <c r="F25">
        <f ca="1">OFFSET('Skills Grid'!$C$1,COLUMN()-COLUMN($A$2),ROW()-ROW($D$2))</f>
        <v>0</v>
      </c>
      <c r="G25">
        <f ca="1">OFFSET('Skills Grid'!$C$1,COLUMN()-COLUMN($A$2),ROW()-ROW($D$2))</f>
        <v>0</v>
      </c>
      <c r="H25">
        <f ca="1">OFFSET('Skills Grid'!$C$1,COLUMN()-COLUMN($A$2),ROW()-ROW($D$2))</f>
        <v>0</v>
      </c>
    </row>
    <row r="26" spans="1:8">
      <c r="A26" t="str">
        <f ca="1">IF(OFFSET('Skills Grid'!$C$1,0,ROW()-ROW('Task Listing'!$A$2))=0,A25,OFFSET('Skills Grid'!$C$1,0,ROW()-ROW('Task Listing'!$A$2)))</f>
        <v>Setting Square Sails</v>
      </c>
      <c r="B26" t="str">
        <f ca="1">IF(OFFSET('Skills Grid'!$C$2,0,ROW()-ROW('Task Listing'!$B$2))=0,B25,OFFSET('Skills Grid'!$C$2,0,ROW()-ROW('Task Listing'!$B$2)))</f>
        <v>Fore/Main Topgallant</v>
      </c>
      <c r="C26" t="str">
        <f ca="1">OFFSET('Skills Grid'!$C$3,0,ROW()-ROW('Task Listing'!$C$2))</f>
        <v>Ease Royal Sheets</v>
      </c>
      <c r="D26">
        <f ca="1">OFFSET('Skills Grid'!$C$1,COLUMN()-COLUMN($A$2),ROW()-ROW($D$2))</f>
        <v>1</v>
      </c>
      <c r="E26">
        <f ca="1">OFFSET('Skills Grid'!$C$1,COLUMN()-COLUMN($A$2),ROW()-ROW($D$2))</f>
        <v>1</v>
      </c>
      <c r="F26">
        <f ca="1">OFFSET('Skills Grid'!$C$1,COLUMN()-COLUMN($A$2),ROW()-ROW($D$2))</f>
        <v>0</v>
      </c>
      <c r="G26">
        <f ca="1">OFFSET('Skills Grid'!$C$1,COLUMN()-COLUMN($A$2),ROW()-ROW($D$2))</f>
        <v>0</v>
      </c>
      <c r="H26">
        <f ca="1">OFFSET('Skills Grid'!$C$1,COLUMN()-COLUMN($A$2),ROW()-ROW($D$2))</f>
        <v>0</v>
      </c>
    </row>
    <row r="27" spans="1:8">
      <c r="A27" t="str">
        <f ca="1">IF(OFFSET('Skills Grid'!$C$1,0,ROW()-ROW('Task Listing'!$A$2))=0,A26,OFFSET('Skills Grid'!$C$1,0,ROW()-ROW('Task Listing'!$A$2)))</f>
        <v>Setting Square Sails</v>
      </c>
      <c r="B27" t="str">
        <f ca="1">IF(OFFSET('Skills Grid'!$C$2,0,ROW()-ROW('Task Listing'!$B$2))=0,B26,OFFSET('Skills Grid'!$C$2,0,ROW()-ROW('Task Listing'!$B$2)))</f>
        <v>Fore/Main Topgallant</v>
      </c>
      <c r="C27" t="str">
        <f ca="1">OFFSET('Skills Grid'!$C$3,0,ROW()-ROW('Task Listing'!$C$2))</f>
        <v>Call Evolution</v>
      </c>
      <c r="D27">
        <f ca="1">OFFSET('Skills Grid'!$C$1,COLUMN()-COLUMN($A$2),ROW()-ROW($D$2))</f>
        <v>1</v>
      </c>
      <c r="E27">
        <f ca="1">OFFSET('Skills Grid'!$C$1,COLUMN()-COLUMN($A$2),ROW()-ROW($D$2))</f>
        <v>0</v>
      </c>
      <c r="F27">
        <f ca="1">OFFSET('Skills Grid'!$C$1,COLUMN()-COLUMN($A$2),ROW()-ROW($D$2))</f>
        <v>0</v>
      </c>
      <c r="G27">
        <f ca="1">OFFSET('Skills Grid'!$C$1,COLUMN()-COLUMN($A$2),ROW()-ROW($D$2))</f>
        <v>0</v>
      </c>
      <c r="H27">
        <f ca="1">OFFSET('Skills Grid'!$C$1,COLUMN()-COLUMN($A$2),ROW()-ROW($D$2))</f>
        <v>0</v>
      </c>
    </row>
    <row r="28" spans="1:8">
      <c r="A28" t="str">
        <f ca="1">IF(OFFSET('Skills Grid'!$C$1,0,ROW()-ROW('Task Listing'!$A$2))=0,A27,OFFSET('Skills Grid'!$C$1,0,ROW()-ROW('Task Listing'!$A$2)))</f>
        <v>Setting Square Sails</v>
      </c>
      <c r="B28" t="str">
        <f ca="1">IF(OFFSET('Skills Grid'!$C$2,0,ROW()-ROW('Task Listing'!$B$2))=0,B27,OFFSET('Skills Grid'!$C$2,0,ROW()-ROW('Task Listing'!$B$2)))</f>
        <v>Fore/Main Royal</v>
      </c>
      <c r="C28" t="str">
        <f ca="1">OFFSET('Skills Grid'!$C$3,0,ROW()-ROW('Task Listing'!$C$2))</f>
        <v>Handle Buntlines</v>
      </c>
      <c r="D28">
        <f ca="1">OFFSET('Skills Grid'!$C$1,COLUMN()-COLUMN($A$2),ROW()-ROW($D$2))</f>
        <v>1</v>
      </c>
      <c r="E28">
        <f ca="1">OFFSET('Skills Grid'!$C$1,COLUMN()-COLUMN($A$2),ROW()-ROW($D$2))</f>
        <v>1</v>
      </c>
      <c r="F28">
        <f ca="1">OFFSET('Skills Grid'!$C$1,COLUMN()-COLUMN($A$2),ROW()-ROW($D$2))</f>
        <v>0</v>
      </c>
      <c r="G28">
        <f ca="1">OFFSET('Skills Grid'!$C$1,COLUMN()-COLUMN($A$2),ROW()-ROW($D$2))</f>
        <v>0</v>
      </c>
      <c r="H28">
        <f ca="1">OFFSET('Skills Grid'!$C$1,COLUMN()-COLUMN($A$2),ROW()-ROW($D$2))</f>
        <v>0</v>
      </c>
    </row>
    <row r="29" spans="1:8">
      <c r="A29" t="str">
        <f ca="1">IF(OFFSET('Skills Grid'!$C$1,0,ROW()-ROW('Task Listing'!$A$2))=0,A28,OFFSET('Skills Grid'!$C$1,0,ROW()-ROW('Task Listing'!$A$2)))</f>
        <v>Setting Square Sails</v>
      </c>
      <c r="B29" t="str">
        <f ca="1">IF(OFFSET('Skills Grid'!$C$2,0,ROW()-ROW('Task Listing'!$B$2))=0,B28,OFFSET('Skills Grid'!$C$2,0,ROW()-ROW('Task Listing'!$B$2)))</f>
        <v>Fore/Main Royal</v>
      </c>
      <c r="C29" t="str">
        <f ca="1">OFFSET('Skills Grid'!$C$3,0,ROW()-ROW('Task Listing'!$C$2))</f>
        <v>Handle Clews</v>
      </c>
      <c r="D29">
        <f ca="1">OFFSET('Skills Grid'!$C$1,COLUMN()-COLUMN($A$2),ROW()-ROW($D$2))</f>
        <v>1</v>
      </c>
      <c r="E29">
        <f ca="1">OFFSET('Skills Grid'!$C$1,COLUMN()-COLUMN($A$2),ROW()-ROW($D$2))</f>
        <v>1</v>
      </c>
      <c r="F29">
        <f ca="1">OFFSET('Skills Grid'!$C$1,COLUMN()-COLUMN($A$2),ROW()-ROW($D$2))</f>
        <v>0</v>
      </c>
      <c r="G29">
        <f ca="1">OFFSET('Skills Grid'!$C$1,COLUMN()-COLUMN($A$2),ROW()-ROW($D$2))</f>
        <v>0</v>
      </c>
      <c r="H29">
        <f ca="1">OFFSET('Skills Grid'!$C$1,COLUMN()-COLUMN($A$2),ROW()-ROW($D$2))</f>
        <v>0</v>
      </c>
    </row>
    <row r="30" spans="1:8">
      <c r="A30" t="str">
        <f ca="1">IF(OFFSET('Skills Grid'!$C$1,0,ROW()-ROW('Task Listing'!$A$2))=0,A29,OFFSET('Skills Grid'!$C$1,0,ROW()-ROW('Task Listing'!$A$2)))</f>
        <v>Setting Square Sails</v>
      </c>
      <c r="B30" t="str">
        <f ca="1">IF(OFFSET('Skills Grid'!$C$2,0,ROW()-ROW('Task Listing'!$B$2))=0,B29,OFFSET('Skills Grid'!$C$2,0,ROW()-ROW('Task Listing'!$B$2)))</f>
        <v>Fore/Main Royal</v>
      </c>
      <c r="C30" t="str">
        <f ca="1">OFFSET('Skills Grid'!$C$3,0,ROW()-ROW('Task Listing'!$C$2))</f>
        <v>Handle Sheets</v>
      </c>
      <c r="D30">
        <f ca="1">OFFSET('Skills Grid'!$C$1,COLUMN()-COLUMN($A$2),ROW()-ROW($D$2))</f>
        <v>1</v>
      </c>
      <c r="E30">
        <f ca="1">OFFSET('Skills Grid'!$C$1,COLUMN()-COLUMN($A$2),ROW()-ROW($D$2))</f>
        <v>2</v>
      </c>
      <c r="F30">
        <f ca="1">OFFSET('Skills Grid'!$C$1,COLUMN()-COLUMN($A$2),ROW()-ROW($D$2))</f>
        <v>0</v>
      </c>
      <c r="G30">
        <f ca="1">OFFSET('Skills Grid'!$C$1,COLUMN()-COLUMN($A$2),ROW()-ROW($D$2))</f>
        <v>0</v>
      </c>
      <c r="H30">
        <f ca="1">OFFSET('Skills Grid'!$C$1,COLUMN()-COLUMN($A$2),ROW()-ROW($D$2))</f>
        <v>0</v>
      </c>
    </row>
    <row r="31" spans="1:8">
      <c r="A31" t="str">
        <f ca="1">IF(OFFSET('Skills Grid'!$C$1,0,ROW()-ROW('Task Listing'!$A$2))=0,A30,OFFSET('Skills Grid'!$C$1,0,ROW()-ROW('Task Listing'!$A$2)))</f>
        <v>Setting Square Sails</v>
      </c>
      <c r="B31" t="str">
        <f ca="1">IF(OFFSET('Skills Grid'!$C$2,0,ROW()-ROW('Task Listing'!$B$2))=0,B30,OFFSET('Skills Grid'!$C$2,0,ROW()-ROW('Task Listing'!$B$2)))</f>
        <v>Fore/Main Royal</v>
      </c>
      <c r="C31" t="str">
        <f ca="1">OFFSET('Skills Grid'!$C$3,0,ROW()-ROW('Task Listing'!$C$2))</f>
        <v>Handle Lee Brace</v>
      </c>
      <c r="D31">
        <f ca="1">OFFSET('Skills Grid'!$C$1,COLUMN()-COLUMN($A$2),ROW()-ROW($D$2))</f>
        <v>1</v>
      </c>
      <c r="E31">
        <f ca="1">OFFSET('Skills Grid'!$C$1,COLUMN()-COLUMN($A$2),ROW()-ROW($D$2))</f>
        <v>2</v>
      </c>
      <c r="F31">
        <f ca="1">OFFSET('Skills Grid'!$C$1,COLUMN()-COLUMN($A$2),ROW()-ROW($D$2))</f>
        <v>0</v>
      </c>
      <c r="G31">
        <f ca="1">OFFSET('Skills Grid'!$C$1,COLUMN()-COLUMN($A$2),ROW()-ROW($D$2))</f>
        <v>0</v>
      </c>
      <c r="H31">
        <f ca="1">OFFSET('Skills Grid'!$C$1,COLUMN()-COLUMN($A$2),ROW()-ROW($D$2))</f>
        <v>0</v>
      </c>
    </row>
    <row r="32" spans="1:8">
      <c r="A32" t="str">
        <f ca="1">IF(OFFSET('Skills Grid'!$C$1,0,ROW()-ROW('Task Listing'!$A$2))=0,A31,OFFSET('Skills Grid'!$C$1,0,ROW()-ROW('Task Listing'!$A$2)))</f>
        <v>Setting Square Sails</v>
      </c>
      <c r="B32" t="str">
        <f ca="1">IF(OFFSET('Skills Grid'!$C$2,0,ROW()-ROW('Task Listing'!$B$2))=0,B31,OFFSET('Skills Grid'!$C$2,0,ROW()-ROW('Task Listing'!$B$2)))</f>
        <v>Fore/Main Royal</v>
      </c>
      <c r="C32" t="str">
        <f ca="1">OFFSET('Skills Grid'!$C$3,0,ROW()-ROW('Task Listing'!$C$2))</f>
        <v>Handle Halyard</v>
      </c>
      <c r="D32">
        <f ca="1">OFFSET('Skills Grid'!$C$1,COLUMN()-COLUMN($A$2),ROW()-ROW($D$2))</f>
        <v>1</v>
      </c>
      <c r="E32">
        <f ca="1">OFFSET('Skills Grid'!$C$1,COLUMN()-COLUMN($A$2),ROW()-ROW($D$2))</f>
        <v>2</v>
      </c>
      <c r="F32">
        <f ca="1">OFFSET('Skills Grid'!$C$1,COLUMN()-COLUMN($A$2),ROW()-ROW($D$2))</f>
        <v>0</v>
      </c>
      <c r="G32">
        <f ca="1">OFFSET('Skills Grid'!$C$1,COLUMN()-COLUMN($A$2),ROW()-ROW($D$2))</f>
        <v>0</v>
      </c>
      <c r="H32">
        <f ca="1">OFFSET('Skills Grid'!$C$1,COLUMN()-COLUMN($A$2),ROW()-ROW($D$2))</f>
        <v>0</v>
      </c>
    </row>
    <row r="33" spans="1:8">
      <c r="A33" t="str">
        <f ca="1">IF(OFFSET('Skills Grid'!$C$1,0,ROW()-ROW('Task Listing'!$A$2))=0,A32,OFFSET('Skills Grid'!$C$1,0,ROW()-ROW('Task Listing'!$A$2)))</f>
        <v>Setting Square Sails</v>
      </c>
      <c r="B33" t="str">
        <f ca="1">IF(OFFSET('Skills Grid'!$C$2,0,ROW()-ROW('Task Listing'!$B$2))=0,B32,OFFSET('Skills Grid'!$C$2,0,ROW()-ROW('Task Listing'!$B$2)))</f>
        <v>Fore/Main Royal</v>
      </c>
      <c r="C33" t="str">
        <f ca="1">OFFSET('Skills Grid'!$C$3,0,ROW()-ROW('Task Listing'!$C$2))</f>
        <v>Call Evolution</v>
      </c>
      <c r="D33">
        <f ca="1">OFFSET('Skills Grid'!$C$1,COLUMN()-COLUMN($A$2),ROW()-ROW($D$2))</f>
        <v>1</v>
      </c>
      <c r="E33">
        <f ca="1">OFFSET('Skills Grid'!$C$1,COLUMN()-COLUMN($A$2),ROW()-ROW($D$2))</f>
        <v>4</v>
      </c>
      <c r="F33">
        <f ca="1">OFFSET('Skills Grid'!$C$1,COLUMN()-COLUMN($A$2),ROW()-ROW($D$2))</f>
        <v>0</v>
      </c>
      <c r="G33">
        <f ca="1">OFFSET('Skills Grid'!$C$1,COLUMN()-COLUMN($A$2),ROW()-ROW($D$2))</f>
        <v>0</v>
      </c>
      <c r="H33">
        <f ca="1">OFFSET('Skills Grid'!$C$1,COLUMN()-COLUMN($A$2),ROW()-ROW($D$2))</f>
        <v>0</v>
      </c>
    </row>
    <row r="34" spans="1:8">
      <c r="A34" t="str">
        <f ca="1">IF(OFFSET('Skills Grid'!$C$1,0,ROW()-ROW('Task Listing'!$A$2))=0,A33,OFFSET('Skills Grid'!$C$1,0,ROW()-ROW('Task Listing'!$A$2)))</f>
        <v>Handing Square Sails</v>
      </c>
      <c r="B34" t="str">
        <f ca="1">IF(OFFSET('Skills Grid'!$C$2,0,ROW()-ROW('Task Listing'!$B$2))=0,B33,OFFSET('Skills Grid'!$C$2,0,ROW()-ROW('Task Listing'!$B$2)))</f>
        <v>Fore Course</v>
      </c>
      <c r="C34" t="str">
        <f ca="1">OFFSET('Skills Grid'!$C$3,0,ROW()-ROW('Task Listing'!$C$2))</f>
        <v>Handle Clew Garnets</v>
      </c>
      <c r="D34">
        <f ca="1">OFFSET('Skills Grid'!$C$1,COLUMN()-COLUMN($A$2),ROW()-ROW($D$2))</f>
        <v>1</v>
      </c>
      <c r="E34">
        <f ca="1">OFFSET('Skills Grid'!$C$1,COLUMN()-COLUMN($A$2),ROW()-ROW($D$2))</f>
        <v>1</v>
      </c>
      <c r="F34">
        <f ca="1">OFFSET('Skills Grid'!$C$1,COLUMN()-COLUMN($A$2),ROW()-ROW($D$2))</f>
        <v>0</v>
      </c>
      <c r="G34">
        <f ca="1">OFFSET('Skills Grid'!$C$1,COLUMN()-COLUMN($A$2),ROW()-ROW($D$2))</f>
        <v>0</v>
      </c>
      <c r="H34">
        <f ca="1">OFFSET('Skills Grid'!$C$1,COLUMN()-COLUMN($A$2),ROW()-ROW($D$2))</f>
        <v>0</v>
      </c>
    </row>
    <row r="35" spans="1:8">
      <c r="A35" t="str">
        <f ca="1">IF(OFFSET('Skills Grid'!$C$1,0,ROW()-ROW('Task Listing'!$A$2))=0,A34,OFFSET('Skills Grid'!$C$1,0,ROW()-ROW('Task Listing'!$A$2)))</f>
        <v>Handing Square Sails</v>
      </c>
      <c r="B35" t="str">
        <f ca="1">IF(OFFSET('Skills Grid'!$C$2,0,ROW()-ROW('Task Listing'!$B$2))=0,B34,OFFSET('Skills Grid'!$C$2,0,ROW()-ROW('Task Listing'!$B$2)))</f>
        <v>Fore Course</v>
      </c>
      <c r="C35" t="str">
        <f ca="1">OFFSET('Skills Grid'!$C$3,0,ROW()-ROW('Task Listing'!$C$2))</f>
        <v>Handle Leechlines</v>
      </c>
      <c r="D35">
        <f ca="1">OFFSET('Skills Grid'!$C$1,COLUMN()-COLUMN($A$2),ROW()-ROW($D$2))</f>
        <v>1</v>
      </c>
      <c r="E35">
        <f ca="1">OFFSET('Skills Grid'!$C$1,COLUMN()-COLUMN($A$2),ROW()-ROW($D$2))</f>
        <v>1</v>
      </c>
      <c r="F35">
        <f ca="1">OFFSET('Skills Grid'!$C$1,COLUMN()-COLUMN($A$2),ROW()-ROW($D$2))</f>
        <v>0</v>
      </c>
      <c r="G35">
        <f ca="1">OFFSET('Skills Grid'!$C$1,COLUMN()-COLUMN($A$2),ROW()-ROW($D$2))</f>
        <v>0</v>
      </c>
      <c r="H35">
        <f ca="1">OFFSET('Skills Grid'!$C$1,COLUMN()-COLUMN($A$2),ROW()-ROW($D$2))</f>
        <v>0</v>
      </c>
    </row>
    <row r="36" spans="1:8">
      <c r="A36" t="str">
        <f ca="1">IF(OFFSET('Skills Grid'!$C$1,0,ROW()-ROW('Task Listing'!$A$2))=0,A35,OFFSET('Skills Grid'!$C$1,0,ROW()-ROW('Task Listing'!$A$2)))</f>
        <v>Handing Square Sails</v>
      </c>
      <c r="B36" t="str">
        <f ca="1">IF(OFFSET('Skills Grid'!$C$2,0,ROW()-ROW('Task Listing'!$B$2))=0,B35,OFFSET('Skills Grid'!$C$2,0,ROW()-ROW('Task Listing'!$B$2)))</f>
        <v>Fore Course</v>
      </c>
      <c r="C36" t="str">
        <f ca="1">OFFSET('Skills Grid'!$C$3,0,ROW()-ROW('Task Listing'!$C$2))</f>
        <v>Handle Buntlines</v>
      </c>
      <c r="D36">
        <f ca="1">OFFSET('Skills Grid'!$C$1,COLUMN()-COLUMN($A$2),ROW()-ROW($D$2))</f>
        <v>1</v>
      </c>
      <c r="E36">
        <f ca="1">OFFSET('Skills Grid'!$C$1,COLUMN()-COLUMN($A$2),ROW()-ROW($D$2))</f>
        <v>1</v>
      </c>
      <c r="F36">
        <f ca="1">OFFSET('Skills Grid'!$C$1,COLUMN()-COLUMN($A$2),ROW()-ROW($D$2))</f>
        <v>0</v>
      </c>
      <c r="G36">
        <f ca="1">OFFSET('Skills Grid'!$C$1,COLUMN()-COLUMN($A$2),ROW()-ROW($D$2))</f>
        <v>0</v>
      </c>
      <c r="H36">
        <f ca="1">OFFSET('Skills Grid'!$C$1,COLUMN()-COLUMN($A$2),ROW()-ROW($D$2))</f>
        <v>0</v>
      </c>
    </row>
    <row r="37" spans="1:8">
      <c r="A37" t="str">
        <f ca="1">IF(OFFSET('Skills Grid'!$C$1,0,ROW()-ROW('Task Listing'!$A$2))=0,A36,OFFSET('Skills Grid'!$C$1,0,ROW()-ROW('Task Listing'!$A$2)))</f>
        <v>Handing Square Sails</v>
      </c>
      <c r="B37" t="str">
        <f ca="1">IF(OFFSET('Skills Grid'!$C$2,0,ROW()-ROW('Task Listing'!$B$2))=0,B36,OFFSET('Skills Grid'!$C$2,0,ROW()-ROW('Task Listing'!$B$2)))</f>
        <v>Fore Course</v>
      </c>
      <c r="C37" t="str">
        <f ca="1">OFFSET('Skills Grid'!$C$3,0,ROW()-ROW('Task Listing'!$C$2))</f>
        <v>Handle Tacks</v>
      </c>
      <c r="D37">
        <f ca="1">OFFSET('Skills Grid'!$C$1,COLUMN()-COLUMN($A$2),ROW()-ROW($D$2))</f>
        <v>1</v>
      </c>
      <c r="E37">
        <f ca="1">OFFSET('Skills Grid'!$C$1,COLUMN()-COLUMN($A$2),ROW()-ROW($D$2))</f>
        <v>3</v>
      </c>
      <c r="F37">
        <f ca="1">OFFSET('Skills Grid'!$C$1,COLUMN()-COLUMN($A$2),ROW()-ROW($D$2))</f>
        <v>0</v>
      </c>
      <c r="G37">
        <f ca="1">OFFSET('Skills Grid'!$C$1,COLUMN()-COLUMN($A$2),ROW()-ROW($D$2))</f>
        <v>0</v>
      </c>
      <c r="H37">
        <f ca="1">OFFSET('Skills Grid'!$C$1,COLUMN()-COLUMN($A$2),ROW()-ROW($D$2))</f>
        <v>0</v>
      </c>
    </row>
    <row r="38" spans="1:8">
      <c r="A38" t="str">
        <f ca="1">IF(OFFSET('Skills Grid'!$C$1,0,ROW()-ROW('Task Listing'!$A$2))=0,A37,OFFSET('Skills Grid'!$C$1,0,ROW()-ROW('Task Listing'!$A$2)))</f>
        <v>Handing Square Sails</v>
      </c>
      <c r="B38" t="str">
        <f ca="1">IF(OFFSET('Skills Grid'!$C$2,0,ROW()-ROW('Task Listing'!$B$2))=0,B37,OFFSET('Skills Grid'!$C$2,0,ROW()-ROW('Task Listing'!$B$2)))</f>
        <v>Fore Course</v>
      </c>
      <c r="C38" t="str">
        <f ca="1">OFFSET('Skills Grid'!$C$3,0,ROW()-ROW('Task Listing'!$C$2))</f>
        <v>Handle Sheets</v>
      </c>
      <c r="D38">
        <f ca="1">OFFSET('Skills Grid'!$C$1,COLUMN()-COLUMN($A$2),ROW()-ROW($D$2))</f>
        <v>1</v>
      </c>
      <c r="E38">
        <f ca="1">OFFSET('Skills Grid'!$C$1,COLUMN()-COLUMN($A$2),ROW()-ROW($D$2))</f>
        <v>3</v>
      </c>
      <c r="F38">
        <f ca="1">OFFSET('Skills Grid'!$C$1,COLUMN()-COLUMN($A$2),ROW()-ROW($D$2))</f>
        <v>0</v>
      </c>
      <c r="G38">
        <f ca="1">OFFSET('Skills Grid'!$C$1,COLUMN()-COLUMN($A$2),ROW()-ROW($D$2))</f>
        <v>0</v>
      </c>
      <c r="H38">
        <f ca="1">OFFSET('Skills Grid'!$C$1,COLUMN()-COLUMN($A$2),ROW()-ROW($D$2))</f>
        <v>0</v>
      </c>
    </row>
    <row r="39" spans="1:8">
      <c r="A39" t="str">
        <f ca="1">IF(OFFSET('Skills Grid'!$C$1,0,ROW()-ROW('Task Listing'!$A$2))=0,A38,OFFSET('Skills Grid'!$C$1,0,ROW()-ROW('Task Listing'!$A$2)))</f>
        <v>Handing Square Sails</v>
      </c>
      <c r="B39" t="str">
        <f ca="1">IF(OFFSET('Skills Grid'!$C$2,0,ROW()-ROW('Task Listing'!$B$2))=0,B38,OFFSET('Skills Grid'!$C$2,0,ROW()-ROW('Task Listing'!$B$2)))</f>
        <v>Fore Course</v>
      </c>
      <c r="C39" t="str">
        <f ca="1">OFFSET('Skills Grid'!$C$3,0,ROW()-ROW('Task Listing'!$C$2))</f>
        <v>Handle Lifts</v>
      </c>
      <c r="D39">
        <f ca="1">OFFSET('Skills Grid'!$C$1,COLUMN()-COLUMN($A$2),ROW()-ROW($D$2))</f>
        <v>1</v>
      </c>
      <c r="E39">
        <f ca="1">OFFSET('Skills Grid'!$C$1,COLUMN()-COLUMN($A$2),ROW()-ROW($D$2))</f>
        <v>0</v>
      </c>
      <c r="F39">
        <f ca="1">OFFSET('Skills Grid'!$C$1,COLUMN()-COLUMN($A$2),ROW()-ROW($D$2))</f>
        <v>0</v>
      </c>
      <c r="G39">
        <f ca="1">OFFSET('Skills Grid'!$C$1,COLUMN()-COLUMN($A$2),ROW()-ROW($D$2))</f>
        <v>0</v>
      </c>
      <c r="H39">
        <f ca="1">OFFSET('Skills Grid'!$C$1,COLUMN()-COLUMN($A$2),ROW()-ROW($D$2))</f>
        <v>0</v>
      </c>
    </row>
    <row r="40" spans="1:8">
      <c r="A40" t="str">
        <f ca="1">IF(OFFSET('Skills Grid'!$C$1,0,ROW()-ROW('Task Listing'!$A$2))=0,A39,OFFSET('Skills Grid'!$C$1,0,ROW()-ROW('Task Listing'!$A$2)))</f>
        <v>Handing Square Sails</v>
      </c>
      <c r="B40" t="str">
        <f ca="1">IF(OFFSET('Skills Grid'!$C$2,0,ROW()-ROW('Task Listing'!$B$2))=0,B39,OFFSET('Skills Grid'!$C$2,0,ROW()-ROW('Task Listing'!$B$2)))</f>
        <v>Fore Course</v>
      </c>
      <c r="C40" t="str">
        <f ca="1">OFFSET('Skills Grid'!$C$3,0,ROW()-ROW('Task Listing'!$C$2))</f>
        <v>Call Evolution</v>
      </c>
      <c r="D40">
        <f ca="1">OFFSET('Skills Grid'!$C$1,COLUMN()-COLUMN($A$2),ROW()-ROW($D$2))</f>
        <v>1</v>
      </c>
      <c r="E40">
        <f ca="1">OFFSET('Skills Grid'!$C$1,COLUMN()-COLUMN($A$2),ROW()-ROW($D$2))</f>
        <v>4</v>
      </c>
      <c r="F40">
        <f ca="1">OFFSET('Skills Grid'!$C$1,COLUMN()-COLUMN($A$2),ROW()-ROW($D$2))</f>
        <v>0</v>
      </c>
      <c r="G40">
        <f ca="1">OFFSET('Skills Grid'!$C$1,COLUMN()-COLUMN($A$2),ROW()-ROW($D$2))</f>
        <v>0</v>
      </c>
      <c r="H40">
        <f ca="1">OFFSET('Skills Grid'!$C$1,COLUMN()-COLUMN($A$2),ROW()-ROW($D$2))</f>
        <v>0</v>
      </c>
    </row>
    <row r="41" spans="1:8">
      <c r="A41" t="str">
        <f ca="1">IF(OFFSET('Skills Grid'!$C$1,0,ROW()-ROW('Task Listing'!$A$2))=0,A40,OFFSET('Skills Grid'!$C$1,0,ROW()-ROW('Task Listing'!$A$2)))</f>
        <v>Handing Square Sails</v>
      </c>
      <c r="B41" t="str">
        <f ca="1">IF(OFFSET('Skills Grid'!$C$2,0,ROW()-ROW('Task Listing'!$B$2))=0,B40,OFFSET('Skills Grid'!$C$2,0,ROW()-ROW('Task Listing'!$B$2)))</f>
        <v>Fore/Main Lower Topsail</v>
      </c>
      <c r="C41" t="str">
        <f ca="1">OFFSET('Skills Grid'!$C$3,0,ROW()-ROW('Task Listing'!$C$2))</f>
        <v>Handle Sheets</v>
      </c>
      <c r="D41">
        <f ca="1">OFFSET('Skills Grid'!$C$1,COLUMN()-COLUMN($A$2),ROW()-ROW($D$2))</f>
        <v>1</v>
      </c>
      <c r="E41">
        <f ca="1">OFFSET('Skills Grid'!$C$1,COLUMN()-COLUMN($A$2),ROW()-ROW($D$2))</f>
        <v>2</v>
      </c>
      <c r="F41">
        <f ca="1">OFFSET('Skills Grid'!$C$1,COLUMN()-COLUMN($A$2),ROW()-ROW($D$2))</f>
        <v>0</v>
      </c>
      <c r="G41">
        <f ca="1">OFFSET('Skills Grid'!$C$1,COLUMN()-COLUMN($A$2),ROW()-ROW($D$2))</f>
        <v>0</v>
      </c>
      <c r="H41">
        <f ca="1">OFFSET('Skills Grid'!$C$1,COLUMN()-COLUMN($A$2),ROW()-ROW($D$2))</f>
        <v>0</v>
      </c>
    </row>
    <row r="42" spans="1:8">
      <c r="A42" t="str">
        <f ca="1">IF(OFFSET('Skills Grid'!$C$1,0,ROW()-ROW('Task Listing'!$A$2))=0,A41,OFFSET('Skills Grid'!$C$1,0,ROW()-ROW('Task Listing'!$A$2)))</f>
        <v>Handing Square Sails</v>
      </c>
      <c r="B42" t="str">
        <f ca="1">IF(OFFSET('Skills Grid'!$C$2,0,ROW()-ROW('Task Listing'!$B$2))=0,B41,OFFSET('Skills Grid'!$C$2,0,ROW()-ROW('Task Listing'!$B$2)))</f>
        <v>Fore/Main Lower Topsail</v>
      </c>
      <c r="C42" t="str">
        <f ca="1">OFFSET('Skills Grid'!$C$3,0,ROW()-ROW('Task Listing'!$C$2))</f>
        <v>Handle Clews</v>
      </c>
      <c r="D42">
        <f ca="1">OFFSET('Skills Grid'!$C$1,COLUMN()-COLUMN($A$2),ROW()-ROW($D$2))</f>
        <v>1</v>
      </c>
      <c r="E42">
        <f ca="1">OFFSET('Skills Grid'!$C$1,COLUMN()-COLUMN($A$2),ROW()-ROW($D$2))</f>
        <v>1</v>
      </c>
      <c r="F42">
        <f ca="1">OFFSET('Skills Grid'!$C$1,COLUMN()-COLUMN($A$2),ROW()-ROW($D$2))</f>
        <v>0</v>
      </c>
      <c r="G42">
        <f ca="1">OFFSET('Skills Grid'!$C$1,COLUMN()-COLUMN($A$2),ROW()-ROW($D$2))</f>
        <v>0</v>
      </c>
      <c r="H42">
        <f ca="1">OFFSET('Skills Grid'!$C$1,COLUMN()-COLUMN($A$2),ROW()-ROW($D$2))</f>
        <v>0</v>
      </c>
    </row>
    <row r="43" spans="1:8">
      <c r="A43" t="str">
        <f ca="1">IF(OFFSET('Skills Grid'!$C$1,0,ROW()-ROW('Task Listing'!$A$2))=0,A42,OFFSET('Skills Grid'!$C$1,0,ROW()-ROW('Task Listing'!$A$2)))</f>
        <v>Handing Square Sails</v>
      </c>
      <c r="B43" t="str">
        <f ca="1">IF(OFFSET('Skills Grid'!$C$2,0,ROW()-ROW('Task Listing'!$B$2))=0,B42,OFFSET('Skills Grid'!$C$2,0,ROW()-ROW('Task Listing'!$B$2)))</f>
        <v>Fore/Main Lower Topsail</v>
      </c>
      <c r="C43" t="str">
        <f ca="1">OFFSET('Skills Grid'!$C$3,0,ROW()-ROW('Task Listing'!$C$2))</f>
        <v>Handle Buntlines</v>
      </c>
      <c r="D43">
        <f ca="1">OFFSET('Skills Grid'!$C$1,COLUMN()-COLUMN($A$2),ROW()-ROW($D$2))</f>
        <v>1</v>
      </c>
      <c r="E43">
        <f ca="1">OFFSET('Skills Grid'!$C$1,COLUMN()-COLUMN($A$2),ROW()-ROW($D$2))</f>
        <v>1</v>
      </c>
      <c r="F43">
        <f ca="1">OFFSET('Skills Grid'!$C$1,COLUMN()-COLUMN($A$2),ROW()-ROW($D$2))</f>
        <v>0</v>
      </c>
      <c r="G43">
        <f ca="1">OFFSET('Skills Grid'!$C$1,COLUMN()-COLUMN($A$2),ROW()-ROW($D$2))</f>
        <v>0</v>
      </c>
      <c r="H43">
        <f ca="1">OFFSET('Skills Grid'!$C$1,COLUMN()-COLUMN($A$2),ROW()-ROW($D$2))</f>
        <v>0</v>
      </c>
    </row>
    <row r="44" spans="1:8">
      <c r="A44" t="str">
        <f ca="1">IF(OFFSET('Skills Grid'!$C$1,0,ROW()-ROW('Task Listing'!$A$2))=0,A43,OFFSET('Skills Grid'!$C$1,0,ROW()-ROW('Task Listing'!$A$2)))</f>
        <v>Handing Square Sails</v>
      </c>
      <c r="B44" t="str">
        <f ca="1">IF(OFFSET('Skills Grid'!$C$2,0,ROW()-ROW('Task Listing'!$B$2))=0,B43,OFFSET('Skills Grid'!$C$2,0,ROW()-ROW('Task Listing'!$B$2)))</f>
        <v>Fore/Main Lower Topsail</v>
      </c>
      <c r="C44" t="str">
        <f ca="1">OFFSET('Skills Grid'!$C$3,0,ROW()-ROW('Task Listing'!$C$2))</f>
        <v>Call Evolution</v>
      </c>
      <c r="D44">
        <f ca="1">OFFSET('Skills Grid'!$C$1,COLUMN()-COLUMN($A$2),ROW()-ROW($D$2))</f>
        <v>1</v>
      </c>
      <c r="E44">
        <f ca="1">OFFSET('Skills Grid'!$C$1,COLUMN()-COLUMN($A$2),ROW()-ROW($D$2))</f>
        <v>2</v>
      </c>
      <c r="F44">
        <f ca="1">OFFSET('Skills Grid'!$C$1,COLUMN()-COLUMN($A$2),ROW()-ROW($D$2))</f>
        <v>0</v>
      </c>
      <c r="G44">
        <f ca="1">OFFSET('Skills Grid'!$C$1,COLUMN()-COLUMN($A$2),ROW()-ROW($D$2))</f>
        <v>0</v>
      </c>
      <c r="H44">
        <f ca="1">OFFSET('Skills Grid'!$C$1,COLUMN()-COLUMN($A$2),ROW()-ROW($D$2))</f>
        <v>0</v>
      </c>
    </row>
    <row r="45" spans="1:8">
      <c r="A45" t="str">
        <f ca="1">IF(OFFSET('Skills Grid'!$C$1,0,ROW()-ROW('Task Listing'!$A$2))=0,A44,OFFSET('Skills Grid'!$C$1,0,ROW()-ROW('Task Listing'!$A$2)))</f>
        <v>Handing Square Sails</v>
      </c>
      <c r="B45" t="str">
        <f ca="1">IF(OFFSET('Skills Grid'!$C$2,0,ROW()-ROW('Task Listing'!$B$2))=0,B44,OFFSET('Skills Grid'!$C$2,0,ROW()-ROW('Task Listing'!$B$2)))</f>
        <v>Fore/Main Upper Topsail</v>
      </c>
      <c r="C45" t="str">
        <f ca="1">OFFSET('Skills Grid'!$C$3,0,ROW()-ROW('Task Listing'!$C$2))</f>
        <v>Handle Buntlines</v>
      </c>
      <c r="D45">
        <f ca="1">OFFSET('Skills Grid'!$C$1,COLUMN()-COLUMN($A$2),ROW()-ROW($D$2))</f>
        <v>1</v>
      </c>
      <c r="E45">
        <f ca="1">OFFSET('Skills Grid'!$C$1,COLUMN()-COLUMN($A$2),ROW()-ROW($D$2))</f>
        <v>4</v>
      </c>
      <c r="F45">
        <f ca="1">OFFSET('Skills Grid'!$C$1,COLUMN()-COLUMN($A$2),ROW()-ROW($D$2))</f>
        <v>0</v>
      </c>
      <c r="G45">
        <f ca="1">OFFSET('Skills Grid'!$C$1,COLUMN()-COLUMN($A$2),ROW()-ROW($D$2))</f>
        <v>0</v>
      </c>
      <c r="H45">
        <f ca="1">OFFSET('Skills Grid'!$C$1,COLUMN()-COLUMN($A$2),ROW()-ROW($D$2))</f>
        <v>0</v>
      </c>
    </row>
    <row r="46" spans="1:8">
      <c r="A46" t="str">
        <f ca="1">IF(OFFSET('Skills Grid'!$C$1,0,ROW()-ROW('Task Listing'!$A$2))=0,A45,OFFSET('Skills Grid'!$C$1,0,ROW()-ROW('Task Listing'!$A$2)))</f>
        <v>Handing Square Sails</v>
      </c>
      <c r="B46" t="str">
        <f ca="1">IF(OFFSET('Skills Grid'!$C$2,0,ROW()-ROW('Task Listing'!$B$2))=0,B45,OFFSET('Skills Grid'!$C$2,0,ROW()-ROW('Task Listing'!$B$2)))</f>
        <v>Fore/Main Upper Topsail</v>
      </c>
      <c r="C46" t="str">
        <f ca="1">OFFSET('Skills Grid'!$C$3,0,ROW()-ROW('Task Listing'!$C$2))</f>
        <v>Handle Downhauls</v>
      </c>
      <c r="D46">
        <f ca="1">OFFSET('Skills Grid'!$C$1,COLUMN()-COLUMN($A$2),ROW()-ROW($D$2))</f>
        <v>1</v>
      </c>
      <c r="E46">
        <f ca="1">OFFSET('Skills Grid'!$C$1,COLUMN()-COLUMN($A$2),ROW()-ROW($D$2))</f>
        <v>1</v>
      </c>
      <c r="F46">
        <f ca="1">OFFSET('Skills Grid'!$C$1,COLUMN()-COLUMN($A$2),ROW()-ROW($D$2))</f>
        <v>0</v>
      </c>
      <c r="G46">
        <f ca="1">OFFSET('Skills Grid'!$C$1,COLUMN()-COLUMN($A$2),ROW()-ROW($D$2))</f>
        <v>0</v>
      </c>
      <c r="H46">
        <f ca="1">OFFSET('Skills Grid'!$C$1,COLUMN()-COLUMN($A$2),ROW()-ROW($D$2))</f>
        <v>0</v>
      </c>
    </row>
    <row r="47" spans="1:8">
      <c r="A47" t="str">
        <f ca="1">IF(OFFSET('Skills Grid'!$C$1,0,ROW()-ROW('Task Listing'!$A$2))=0,A46,OFFSET('Skills Grid'!$C$1,0,ROW()-ROW('Task Listing'!$A$2)))</f>
        <v>Handing Square Sails</v>
      </c>
      <c r="B47" t="str">
        <f ca="1">IF(OFFSET('Skills Grid'!$C$2,0,ROW()-ROW('Task Listing'!$B$2))=0,B46,OFFSET('Skills Grid'!$C$2,0,ROW()-ROW('Task Listing'!$B$2)))</f>
        <v>Fore/Main Upper Topsail</v>
      </c>
      <c r="C47" t="str">
        <f ca="1">OFFSET('Skills Grid'!$C$3,0,ROW()-ROW('Task Listing'!$C$2))</f>
        <v>Handle Lee Brace</v>
      </c>
      <c r="D47">
        <f ca="1">OFFSET('Skills Grid'!$C$1,COLUMN()-COLUMN($A$2),ROW()-ROW($D$2))</f>
        <v>1</v>
      </c>
      <c r="E47">
        <f ca="1">OFFSET('Skills Grid'!$C$1,COLUMN()-COLUMN($A$2),ROW()-ROW($D$2))</f>
        <v>2</v>
      </c>
      <c r="F47">
        <f ca="1">OFFSET('Skills Grid'!$C$1,COLUMN()-COLUMN($A$2),ROW()-ROW($D$2))</f>
        <v>0</v>
      </c>
      <c r="G47">
        <f ca="1">OFFSET('Skills Grid'!$C$1,COLUMN()-COLUMN($A$2),ROW()-ROW($D$2))</f>
        <v>0</v>
      </c>
      <c r="H47">
        <f ca="1">OFFSET('Skills Grid'!$C$1,COLUMN()-COLUMN($A$2),ROW()-ROW($D$2))</f>
        <v>0</v>
      </c>
    </row>
    <row r="48" spans="1:8">
      <c r="A48" t="str">
        <f ca="1">IF(OFFSET('Skills Grid'!$C$1,0,ROW()-ROW('Task Listing'!$A$2))=0,A47,OFFSET('Skills Grid'!$C$1,0,ROW()-ROW('Task Listing'!$A$2)))</f>
        <v>Handing Square Sails</v>
      </c>
      <c r="B48" t="str">
        <f ca="1">IF(OFFSET('Skills Grid'!$C$2,0,ROW()-ROW('Task Listing'!$B$2))=0,B47,OFFSET('Skills Grid'!$C$2,0,ROW()-ROW('Task Listing'!$B$2)))</f>
        <v>Fore/Main Upper Topsail</v>
      </c>
      <c r="C48" t="str">
        <f ca="1">OFFSET('Skills Grid'!$C$3,0,ROW()-ROW('Task Listing'!$C$2))</f>
        <v>Handle Halyard</v>
      </c>
      <c r="D48">
        <f ca="1">OFFSET('Skills Grid'!$C$1,COLUMN()-COLUMN($A$2),ROW()-ROW($D$2))</f>
        <v>1</v>
      </c>
      <c r="E48">
        <f ca="1">OFFSET('Skills Grid'!$C$1,COLUMN()-COLUMN($A$2),ROW()-ROW($D$2))</f>
        <v>2</v>
      </c>
      <c r="F48">
        <f ca="1">OFFSET('Skills Grid'!$C$1,COLUMN()-COLUMN($A$2),ROW()-ROW($D$2))</f>
        <v>0</v>
      </c>
      <c r="G48">
        <f ca="1">OFFSET('Skills Grid'!$C$1,COLUMN()-COLUMN($A$2),ROW()-ROW($D$2))</f>
        <v>0</v>
      </c>
      <c r="H48">
        <f ca="1">OFFSET('Skills Grid'!$C$1,COLUMN()-COLUMN($A$2),ROW()-ROW($D$2))</f>
        <v>0</v>
      </c>
    </row>
    <row r="49" spans="1:8">
      <c r="A49" t="str">
        <f ca="1">IF(OFFSET('Skills Grid'!$C$1,0,ROW()-ROW('Task Listing'!$A$2))=0,A48,OFFSET('Skills Grid'!$C$1,0,ROW()-ROW('Task Listing'!$A$2)))</f>
        <v>Handing Square Sails</v>
      </c>
      <c r="B49" t="str">
        <f ca="1">IF(OFFSET('Skills Grid'!$C$2,0,ROW()-ROW('Task Listing'!$B$2))=0,B48,OFFSET('Skills Grid'!$C$2,0,ROW()-ROW('Task Listing'!$B$2)))</f>
        <v>Fore/Main Upper Topsail</v>
      </c>
      <c r="C49" t="str">
        <f ca="1">OFFSET('Skills Grid'!$C$3,0,ROW()-ROW('Task Listing'!$C$2))</f>
        <v>Ease Topgallant Sheets</v>
      </c>
      <c r="D49">
        <f ca="1">OFFSET('Skills Grid'!$C$1,COLUMN()-COLUMN($A$2),ROW()-ROW($D$2))</f>
        <v>1</v>
      </c>
      <c r="E49">
        <f ca="1">OFFSET('Skills Grid'!$C$1,COLUMN()-COLUMN($A$2),ROW()-ROW($D$2))</f>
        <v>2</v>
      </c>
      <c r="F49">
        <f ca="1">OFFSET('Skills Grid'!$C$1,COLUMN()-COLUMN($A$2),ROW()-ROW($D$2))</f>
        <v>0</v>
      </c>
      <c r="G49">
        <f ca="1">OFFSET('Skills Grid'!$C$1,COLUMN()-COLUMN($A$2),ROW()-ROW($D$2))</f>
        <v>0</v>
      </c>
      <c r="H49">
        <f ca="1">OFFSET('Skills Grid'!$C$1,COLUMN()-COLUMN($A$2),ROW()-ROW($D$2))</f>
        <v>0</v>
      </c>
    </row>
    <row r="50" spans="1:8">
      <c r="A50" t="str">
        <f ca="1">IF(OFFSET('Skills Grid'!$C$1,0,ROW()-ROW('Task Listing'!$A$2))=0,A49,OFFSET('Skills Grid'!$C$1,0,ROW()-ROW('Task Listing'!$A$2)))</f>
        <v>Handing Square Sails</v>
      </c>
      <c r="B50" t="str">
        <f ca="1">IF(OFFSET('Skills Grid'!$C$2,0,ROW()-ROW('Task Listing'!$B$2))=0,B49,OFFSET('Skills Grid'!$C$2,0,ROW()-ROW('Task Listing'!$B$2)))</f>
        <v>Fore/Main Upper Topsail</v>
      </c>
      <c r="C50" t="str">
        <f ca="1">OFFSET('Skills Grid'!$C$3,0,ROW()-ROW('Task Listing'!$C$2))</f>
        <v>Call Evolution</v>
      </c>
      <c r="D50">
        <f ca="1">OFFSET('Skills Grid'!$C$1,COLUMN()-COLUMN($A$2),ROW()-ROW($D$2))</f>
        <v>1</v>
      </c>
      <c r="E50">
        <f ca="1">OFFSET('Skills Grid'!$C$1,COLUMN()-COLUMN($A$2),ROW()-ROW($D$2))</f>
        <v>4</v>
      </c>
      <c r="F50">
        <f ca="1">OFFSET('Skills Grid'!$C$1,COLUMN()-COLUMN($A$2),ROW()-ROW($D$2))</f>
        <v>0</v>
      </c>
      <c r="G50">
        <f ca="1">OFFSET('Skills Grid'!$C$1,COLUMN()-COLUMN($A$2),ROW()-ROW($D$2))</f>
        <v>0</v>
      </c>
      <c r="H50">
        <f ca="1">OFFSET('Skills Grid'!$C$1,COLUMN()-COLUMN($A$2),ROW()-ROW($D$2))</f>
        <v>0</v>
      </c>
    </row>
    <row r="51" spans="1:8">
      <c r="A51" t="str">
        <f ca="1">IF(OFFSET('Skills Grid'!$C$1,0,ROW()-ROW('Task Listing'!$A$2))=0,A50,OFFSET('Skills Grid'!$C$1,0,ROW()-ROW('Task Listing'!$A$2)))</f>
        <v>Handing Square Sails</v>
      </c>
      <c r="B51" t="str">
        <f ca="1">IF(OFFSET('Skills Grid'!$C$2,0,ROW()-ROW('Task Listing'!$B$2))=0,B50,OFFSET('Skills Grid'!$C$2,0,ROW()-ROW('Task Listing'!$B$2)))</f>
        <v>Fore/Main Topgallant</v>
      </c>
      <c r="C51" t="str">
        <f ca="1">OFFSET('Skills Grid'!$C$3,0,ROW()-ROW('Task Listing'!$C$2))</f>
        <v>Handle Buntlines</v>
      </c>
      <c r="D51">
        <f ca="1">OFFSET('Skills Grid'!$C$1,COLUMN()-COLUMN($A$2),ROW()-ROW($D$2))</f>
        <v>1</v>
      </c>
      <c r="E51">
        <f ca="1">OFFSET('Skills Grid'!$C$1,COLUMN()-COLUMN($A$2),ROW()-ROW($D$2))</f>
        <v>1</v>
      </c>
      <c r="F51">
        <f ca="1">OFFSET('Skills Grid'!$C$1,COLUMN()-COLUMN($A$2),ROW()-ROW($D$2))</f>
        <v>0</v>
      </c>
      <c r="G51">
        <f ca="1">OFFSET('Skills Grid'!$C$1,COLUMN()-COLUMN($A$2),ROW()-ROW($D$2))</f>
        <v>0</v>
      </c>
      <c r="H51">
        <f ca="1">OFFSET('Skills Grid'!$C$1,COLUMN()-COLUMN($A$2),ROW()-ROW($D$2))</f>
        <v>0</v>
      </c>
    </row>
    <row r="52" spans="1:8">
      <c r="A52" t="str">
        <f ca="1">IF(OFFSET('Skills Grid'!$C$1,0,ROW()-ROW('Task Listing'!$A$2))=0,A51,OFFSET('Skills Grid'!$C$1,0,ROW()-ROW('Task Listing'!$A$2)))</f>
        <v>Handing Square Sails</v>
      </c>
      <c r="B52" t="str">
        <f ca="1">IF(OFFSET('Skills Grid'!$C$2,0,ROW()-ROW('Task Listing'!$B$2))=0,B51,OFFSET('Skills Grid'!$C$2,0,ROW()-ROW('Task Listing'!$B$2)))</f>
        <v>Fore/Main Topgallant</v>
      </c>
      <c r="C52" t="str">
        <f ca="1">OFFSET('Skills Grid'!$C$3,0,ROW()-ROW('Task Listing'!$C$2))</f>
        <v>Handle Clewlines</v>
      </c>
      <c r="D52">
        <f ca="1">OFFSET('Skills Grid'!$C$1,COLUMN()-COLUMN($A$2),ROW()-ROW($D$2))</f>
        <v>1</v>
      </c>
      <c r="E52">
        <f ca="1">OFFSET('Skills Grid'!$C$1,COLUMN()-COLUMN($A$2),ROW()-ROW($D$2))</f>
        <v>1</v>
      </c>
      <c r="F52">
        <f ca="1">OFFSET('Skills Grid'!$C$1,COLUMN()-COLUMN($A$2),ROW()-ROW($D$2))</f>
        <v>0</v>
      </c>
      <c r="G52">
        <f ca="1">OFFSET('Skills Grid'!$C$1,COLUMN()-COLUMN($A$2),ROW()-ROW($D$2))</f>
        <v>0</v>
      </c>
      <c r="H52">
        <f ca="1">OFFSET('Skills Grid'!$C$1,COLUMN()-COLUMN($A$2),ROW()-ROW($D$2))</f>
        <v>0</v>
      </c>
    </row>
    <row r="53" spans="1:8">
      <c r="A53" t="str">
        <f ca="1">IF(OFFSET('Skills Grid'!$C$1,0,ROW()-ROW('Task Listing'!$A$2))=0,A52,OFFSET('Skills Grid'!$C$1,0,ROW()-ROW('Task Listing'!$A$2)))</f>
        <v>Handing Square Sails</v>
      </c>
      <c r="B53" t="str">
        <f ca="1">IF(OFFSET('Skills Grid'!$C$2,0,ROW()-ROW('Task Listing'!$B$2))=0,B52,OFFSET('Skills Grid'!$C$2,0,ROW()-ROW('Task Listing'!$B$2)))</f>
        <v>Fore/Main Topgallant</v>
      </c>
      <c r="C53" t="str">
        <f ca="1">OFFSET('Skills Grid'!$C$3,0,ROW()-ROW('Task Listing'!$C$2))</f>
        <v>Handle Sheets</v>
      </c>
      <c r="D53">
        <f ca="1">OFFSET('Skills Grid'!$C$1,COLUMN()-COLUMN($A$2),ROW()-ROW($D$2))</f>
        <v>1</v>
      </c>
      <c r="E53">
        <f ca="1">OFFSET('Skills Grid'!$C$1,COLUMN()-COLUMN($A$2),ROW()-ROW($D$2))</f>
        <v>2</v>
      </c>
      <c r="F53">
        <f ca="1">OFFSET('Skills Grid'!$C$1,COLUMN()-COLUMN($A$2),ROW()-ROW($D$2))</f>
        <v>0</v>
      </c>
      <c r="G53">
        <f ca="1">OFFSET('Skills Grid'!$C$1,COLUMN()-COLUMN($A$2),ROW()-ROW($D$2))</f>
        <v>0</v>
      </c>
      <c r="H53">
        <f ca="1">OFFSET('Skills Grid'!$C$1,COLUMN()-COLUMN($A$2),ROW()-ROW($D$2))</f>
        <v>0</v>
      </c>
    </row>
    <row r="54" spans="1:8">
      <c r="A54" t="str">
        <f ca="1">IF(OFFSET('Skills Grid'!$C$1,0,ROW()-ROW('Task Listing'!$A$2))=0,A53,OFFSET('Skills Grid'!$C$1,0,ROW()-ROW('Task Listing'!$A$2)))</f>
        <v>Handing Square Sails</v>
      </c>
      <c r="B54" t="str">
        <f ca="1">IF(OFFSET('Skills Grid'!$C$2,0,ROW()-ROW('Task Listing'!$B$2))=0,B53,OFFSET('Skills Grid'!$C$2,0,ROW()-ROW('Task Listing'!$B$2)))</f>
        <v>Fore/Main Topgallant</v>
      </c>
      <c r="C54" t="str">
        <f ca="1">OFFSET('Skills Grid'!$C$3,0,ROW()-ROW('Task Listing'!$C$2))</f>
        <v>Handle Lee Brace</v>
      </c>
      <c r="D54">
        <f ca="1">OFFSET('Skills Grid'!$C$1,COLUMN()-COLUMN($A$2),ROW()-ROW($D$2))</f>
        <v>1</v>
      </c>
      <c r="E54">
        <f ca="1">OFFSET('Skills Grid'!$C$1,COLUMN()-COLUMN($A$2),ROW()-ROW($D$2))</f>
        <v>2</v>
      </c>
      <c r="F54">
        <f ca="1">OFFSET('Skills Grid'!$C$1,COLUMN()-COLUMN($A$2),ROW()-ROW($D$2))</f>
        <v>0</v>
      </c>
      <c r="G54">
        <f ca="1">OFFSET('Skills Grid'!$C$1,COLUMN()-COLUMN($A$2),ROW()-ROW($D$2))</f>
        <v>0</v>
      </c>
      <c r="H54">
        <f ca="1">OFFSET('Skills Grid'!$C$1,COLUMN()-COLUMN($A$2),ROW()-ROW($D$2))</f>
        <v>0</v>
      </c>
    </row>
    <row r="55" spans="1:8">
      <c r="A55" t="str">
        <f ca="1">IF(OFFSET('Skills Grid'!$C$1,0,ROW()-ROW('Task Listing'!$A$2))=0,A54,OFFSET('Skills Grid'!$C$1,0,ROW()-ROW('Task Listing'!$A$2)))</f>
        <v>Handing Square Sails</v>
      </c>
      <c r="B55" t="str">
        <f ca="1">IF(OFFSET('Skills Grid'!$C$2,0,ROW()-ROW('Task Listing'!$B$2))=0,B54,OFFSET('Skills Grid'!$C$2,0,ROW()-ROW('Task Listing'!$B$2)))</f>
        <v>Fore/Main Topgallant</v>
      </c>
      <c r="C55" t="str">
        <f ca="1">OFFSET('Skills Grid'!$C$3,0,ROW()-ROW('Task Listing'!$C$2))</f>
        <v>Handle Halyard</v>
      </c>
      <c r="D55">
        <f ca="1">OFFSET('Skills Grid'!$C$1,COLUMN()-COLUMN($A$2),ROW()-ROW($D$2))</f>
        <v>1</v>
      </c>
      <c r="E55">
        <f ca="1">OFFSET('Skills Grid'!$C$1,COLUMN()-COLUMN($A$2),ROW()-ROW($D$2))</f>
        <v>2</v>
      </c>
      <c r="F55">
        <f ca="1">OFFSET('Skills Grid'!$C$1,COLUMN()-COLUMN($A$2),ROW()-ROW($D$2))</f>
        <v>0</v>
      </c>
      <c r="G55">
        <f ca="1">OFFSET('Skills Grid'!$C$1,COLUMN()-COLUMN($A$2),ROW()-ROW($D$2))</f>
        <v>0</v>
      </c>
      <c r="H55">
        <f ca="1">OFFSET('Skills Grid'!$C$1,COLUMN()-COLUMN($A$2),ROW()-ROW($D$2))</f>
        <v>0</v>
      </c>
    </row>
    <row r="56" spans="1:8">
      <c r="A56" t="str">
        <f ca="1">IF(OFFSET('Skills Grid'!$C$1,0,ROW()-ROW('Task Listing'!$A$2))=0,A55,OFFSET('Skills Grid'!$C$1,0,ROW()-ROW('Task Listing'!$A$2)))</f>
        <v>Handing Square Sails</v>
      </c>
      <c r="B56" t="str">
        <f ca="1">IF(OFFSET('Skills Grid'!$C$2,0,ROW()-ROW('Task Listing'!$B$2))=0,B55,OFFSET('Skills Grid'!$C$2,0,ROW()-ROW('Task Listing'!$B$2)))</f>
        <v>Fore/Main Topgallant</v>
      </c>
      <c r="C56" t="str">
        <f ca="1">OFFSET('Skills Grid'!$C$3,0,ROW()-ROW('Task Listing'!$C$2))</f>
        <v>Ease Royal Sheets</v>
      </c>
      <c r="D56">
        <f ca="1">OFFSET('Skills Grid'!$C$1,COLUMN()-COLUMN($A$2),ROW()-ROW($D$2))</f>
        <v>1</v>
      </c>
      <c r="E56">
        <f ca="1">OFFSET('Skills Grid'!$C$1,COLUMN()-COLUMN($A$2),ROW()-ROW($D$2))</f>
        <v>2</v>
      </c>
      <c r="F56">
        <f ca="1">OFFSET('Skills Grid'!$C$1,COLUMN()-COLUMN($A$2),ROW()-ROW($D$2))</f>
        <v>0</v>
      </c>
      <c r="G56">
        <f ca="1">OFFSET('Skills Grid'!$C$1,COLUMN()-COLUMN($A$2),ROW()-ROW($D$2))</f>
        <v>0</v>
      </c>
      <c r="H56">
        <f ca="1">OFFSET('Skills Grid'!$C$1,COLUMN()-COLUMN($A$2),ROW()-ROW($D$2))</f>
        <v>0</v>
      </c>
    </row>
    <row r="57" spans="1:8">
      <c r="A57" t="str">
        <f ca="1">IF(OFFSET('Skills Grid'!$C$1,0,ROW()-ROW('Task Listing'!$A$2))=0,A56,OFFSET('Skills Grid'!$C$1,0,ROW()-ROW('Task Listing'!$A$2)))</f>
        <v>Handing Square Sails</v>
      </c>
      <c r="B57" t="str">
        <f ca="1">IF(OFFSET('Skills Grid'!$C$2,0,ROW()-ROW('Task Listing'!$B$2))=0,B56,OFFSET('Skills Grid'!$C$2,0,ROW()-ROW('Task Listing'!$B$2)))</f>
        <v>Fore/Main Topgallant</v>
      </c>
      <c r="C57" t="str">
        <f ca="1">OFFSET('Skills Grid'!$C$3,0,ROW()-ROW('Task Listing'!$C$2))</f>
        <v>Call Evolution</v>
      </c>
      <c r="D57">
        <f ca="1">OFFSET('Skills Grid'!$C$1,COLUMN()-COLUMN($A$2),ROW()-ROW($D$2))</f>
        <v>1</v>
      </c>
      <c r="E57">
        <f ca="1">OFFSET('Skills Grid'!$C$1,COLUMN()-COLUMN($A$2),ROW()-ROW($D$2))</f>
        <v>4</v>
      </c>
      <c r="F57">
        <f ca="1">OFFSET('Skills Grid'!$C$1,COLUMN()-COLUMN($A$2),ROW()-ROW($D$2))</f>
        <v>0</v>
      </c>
      <c r="G57">
        <f ca="1">OFFSET('Skills Grid'!$C$1,COLUMN()-COLUMN($A$2),ROW()-ROW($D$2))</f>
        <v>0</v>
      </c>
      <c r="H57">
        <f ca="1">OFFSET('Skills Grid'!$C$1,COLUMN()-COLUMN($A$2),ROW()-ROW($D$2))</f>
        <v>0</v>
      </c>
    </row>
    <row r="58" spans="1:8">
      <c r="A58" t="str">
        <f ca="1">IF(OFFSET('Skills Grid'!$C$1,0,ROW()-ROW('Task Listing'!$A$2))=0,A57,OFFSET('Skills Grid'!$C$1,0,ROW()-ROW('Task Listing'!$A$2)))</f>
        <v>Handing Square Sails</v>
      </c>
      <c r="B58" t="str">
        <f ca="1">IF(OFFSET('Skills Grid'!$C$2,0,ROW()-ROW('Task Listing'!$B$2))=0,B57,OFFSET('Skills Grid'!$C$2,0,ROW()-ROW('Task Listing'!$B$2)))</f>
        <v>Fore/Main Royal</v>
      </c>
      <c r="C58" t="str">
        <f ca="1">OFFSET('Skills Grid'!$C$3,0,ROW()-ROW('Task Listing'!$C$2))</f>
        <v>Handle Buntlines</v>
      </c>
      <c r="D58">
        <f ca="1">OFFSET('Skills Grid'!$C$1,COLUMN()-COLUMN($A$2),ROW()-ROW($D$2))</f>
        <v>1</v>
      </c>
      <c r="E58">
        <f ca="1">OFFSET('Skills Grid'!$C$1,COLUMN()-COLUMN($A$2),ROW()-ROW($D$2))</f>
        <v>1</v>
      </c>
      <c r="F58">
        <f ca="1">OFFSET('Skills Grid'!$C$1,COLUMN()-COLUMN($A$2),ROW()-ROW($D$2))</f>
        <v>0</v>
      </c>
      <c r="G58">
        <f ca="1">OFFSET('Skills Grid'!$C$1,COLUMN()-COLUMN($A$2),ROW()-ROW($D$2))</f>
        <v>0</v>
      </c>
      <c r="H58">
        <f ca="1">OFFSET('Skills Grid'!$C$1,COLUMN()-COLUMN($A$2),ROW()-ROW($D$2))</f>
        <v>0</v>
      </c>
    </row>
    <row r="59" spans="1:8">
      <c r="A59" t="str">
        <f ca="1">IF(OFFSET('Skills Grid'!$C$1,0,ROW()-ROW('Task Listing'!$A$2))=0,A58,OFFSET('Skills Grid'!$C$1,0,ROW()-ROW('Task Listing'!$A$2)))</f>
        <v>Handing Square Sails</v>
      </c>
      <c r="B59" t="str">
        <f ca="1">IF(OFFSET('Skills Grid'!$C$2,0,ROW()-ROW('Task Listing'!$B$2))=0,B58,OFFSET('Skills Grid'!$C$2,0,ROW()-ROW('Task Listing'!$B$2)))</f>
        <v>Fore/Main Royal</v>
      </c>
      <c r="C59" t="str">
        <f ca="1">OFFSET('Skills Grid'!$C$3,0,ROW()-ROW('Task Listing'!$C$2))</f>
        <v>Handle Clewlines</v>
      </c>
      <c r="D59">
        <f ca="1">OFFSET('Skills Grid'!$C$1,COLUMN()-COLUMN($A$2),ROW()-ROW($D$2))</f>
        <v>1</v>
      </c>
      <c r="E59">
        <f ca="1">OFFSET('Skills Grid'!$C$1,COLUMN()-COLUMN($A$2),ROW()-ROW($D$2))</f>
        <v>1</v>
      </c>
      <c r="F59">
        <f ca="1">OFFSET('Skills Grid'!$C$1,COLUMN()-COLUMN($A$2),ROW()-ROW($D$2))</f>
        <v>0</v>
      </c>
      <c r="G59">
        <f ca="1">OFFSET('Skills Grid'!$C$1,COLUMN()-COLUMN($A$2),ROW()-ROW($D$2))</f>
        <v>0</v>
      </c>
      <c r="H59">
        <f ca="1">OFFSET('Skills Grid'!$C$1,COLUMN()-COLUMN($A$2),ROW()-ROW($D$2))</f>
        <v>0</v>
      </c>
    </row>
    <row r="60" spans="1:8">
      <c r="A60" t="str">
        <f ca="1">IF(OFFSET('Skills Grid'!$C$1,0,ROW()-ROW('Task Listing'!$A$2))=0,A59,OFFSET('Skills Grid'!$C$1,0,ROW()-ROW('Task Listing'!$A$2)))</f>
        <v>Handing Square Sails</v>
      </c>
      <c r="B60" t="str">
        <f ca="1">IF(OFFSET('Skills Grid'!$C$2,0,ROW()-ROW('Task Listing'!$B$2))=0,B59,OFFSET('Skills Grid'!$C$2,0,ROW()-ROW('Task Listing'!$B$2)))</f>
        <v>Fore/Main Royal</v>
      </c>
      <c r="C60" t="str">
        <f ca="1">OFFSET('Skills Grid'!$C$3,0,ROW()-ROW('Task Listing'!$C$2))</f>
        <v>Handle Lee Brace</v>
      </c>
      <c r="D60">
        <f ca="1">OFFSET('Skills Grid'!$C$1,COLUMN()-COLUMN($A$2),ROW()-ROW($D$2))</f>
        <v>1</v>
      </c>
      <c r="E60">
        <f ca="1">OFFSET('Skills Grid'!$C$1,COLUMN()-COLUMN($A$2),ROW()-ROW($D$2))</f>
        <v>2</v>
      </c>
      <c r="F60">
        <f ca="1">OFFSET('Skills Grid'!$C$1,COLUMN()-COLUMN($A$2),ROW()-ROW($D$2))</f>
        <v>0</v>
      </c>
      <c r="G60">
        <f ca="1">OFFSET('Skills Grid'!$C$1,COLUMN()-COLUMN($A$2),ROW()-ROW($D$2))</f>
        <v>0</v>
      </c>
      <c r="H60">
        <f ca="1">OFFSET('Skills Grid'!$C$1,COLUMN()-COLUMN($A$2),ROW()-ROW($D$2))</f>
        <v>0</v>
      </c>
    </row>
    <row r="61" spans="1:8">
      <c r="A61" t="str">
        <f ca="1">IF(OFFSET('Skills Grid'!$C$1,0,ROW()-ROW('Task Listing'!$A$2))=0,A60,OFFSET('Skills Grid'!$C$1,0,ROW()-ROW('Task Listing'!$A$2)))</f>
        <v>Handing Square Sails</v>
      </c>
      <c r="B61" t="str">
        <f ca="1">IF(OFFSET('Skills Grid'!$C$2,0,ROW()-ROW('Task Listing'!$B$2))=0,B60,OFFSET('Skills Grid'!$C$2,0,ROW()-ROW('Task Listing'!$B$2)))</f>
        <v>Fore/Main Royal</v>
      </c>
      <c r="C61" t="str">
        <f ca="1">OFFSET('Skills Grid'!$C$3,0,ROW()-ROW('Task Listing'!$C$2))</f>
        <v>Handle Halyard</v>
      </c>
      <c r="D61">
        <f ca="1">OFFSET('Skills Grid'!$C$1,COLUMN()-COLUMN($A$2),ROW()-ROW($D$2))</f>
        <v>1</v>
      </c>
      <c r="E61">
        <f ca="1">OFFSET('Skills Grid'!$C$1,COLUMN()-COLUMN($A$2),ROW()-ROW($D$2))</f>
        <v>0</v>
      </c>
      <c r="F61">
        <f ca="1">OFFSET('Skills Grid'!$C$1,COLUMN()-COLUMN($A$2),ROW()-ROW($D$2))</f>
        <v>0</v>
      </c>
      <c r="G61">
        <f ca="1">OFFSET('Skills Grid'!$C$1,COLUMN()-COLUMN($A$2),ROW()-ROW($D$2))</f>
        <v>0</v>
      </c>
      <c r="H61">
        <f ca="1">OFFSET('Skills Grid'!$C$1,COLUMN()-COLUMN($A$2),ROW()-ROW($D$2))</f>
        <v>0</v>
      </c>
    </row>
    <row r="62" spans="1:8">
      <c r="A62" t="str">
        <f ca="1">IF(OFFSET('Skills Grid'!$C$1,0,ROW()-ROW('Task Listing'!$A$2))=0,A61,OFFSET('Skills Grid'!$C$1,0,ROW()-ROW('Task Listing'!$A$2)))</f>
        <v>Handing Square Sails</v>
      </c>
      <c r="B62" t="str">
        <f ca="1">IF(OFFSET('Skills Grid'!$C$2,0,ROW()-ROW('Task Listing'!$B$2))=0,B61,OFFSET('Skills Grid'!$C$2,0,ROW()-ROW('Task Listing'!$B$2)))</f>
        <v>Fore/Main Royal</v>
      </c>
      <c r="C62" t="str">
        <f ca="1">OFFSET('Skills Grid'!$C$3,0,ROW()-ROW('Task Listing'!$C$2))</f>
        <v>Call Evolution</v>
      </c>
      <c r="D62">
        <f ca="1">OFFSET('Skills Grid'!$C$1,COLUMN()-COLUMN($A$2),ROW()-ROW($D$2))</f>
        <v>1</v>
      </c>
      <c r="E62">
        <f ca="1">OFFSET('Skills Grid'!$C$1,COLUMN()-COLUMN($A$2),ROW()-ROW($D$2))</f>
        <v>4</v>
      </c>
      <c r="F62">
        <f ca="1">OFFSET('Skills Grid'!$C$1,COLUMN()-COLUMN($A$2),ROW()-ROW($D$2))</f>
        <v>0</v>
      </c>
      <c r="G62">
        <f ca="1">OFFSET('Skills Grid'!$C$1,COLUMN()-COLUMN($A$2),ROW()-ROW($D$2))</f>
        <v>0</v>
      </c>
      <c r="H62">
        <f ca="1">OFFSET('Skills Grid'!$C$1,COLUMN()-COLUMN($A$2),ROW()-ROW($D$2))</f>
        <v>0</v>
      </c>
    </row>
    <row r="63" spans="1:8">
      <c r="A63" t="str">
        <f ca="1">IF(OFFSET('Skills Grid'!$C$1,0,ROW()-ROW('Task Listing'!$A$2))=0,A62,OFFSET('Skills Grid'!$C$1,0,ROW()-ROW('Task Listing'!$A$2)))</f>
        <v>Bracing</v>
      </c>
      <c r="B63" t="str">
        <f ca="1">IF(OFFSET('Skills Grid'!$C$2,0,ROW()-ROW('Task Listing'!$B$2))=0,B62,OFFSET('Skills Grid'!$C$2,0,ROW()-ROW('Task Listing'!$B$2)))</f>
        <v>Bracing Yards</v>
      </c>
      <c r="C63" t="str">
        <f ca="1">OFFSET('Skills Grid'!$C$3,0,ROW()-ROW('Task Listing'!$C$2))</f>
        <v>Handle Course lifts</v>
      </c>
      <c r="D63">
        <f ca="1">OFFSET('Skills Grid'!$C$1,COLUMN()-COLUMN($A$2),ROW()-ROW($D$2))</f>
        <v>1</v>
      </c>
      <c r="E63">
        <f ca="1">OFFSET('Skills Grid'!$C$1,COLUMN()-COLUMN($A$2),ROW()-ROW($D$2))</f>
        <v>2</v>
      </c>
      <c r="F63">
        <f ca="1">OFFSET('Skills Grid'!$C$1,COLUMN()-COLUMN($A$2),ROW()-ROW($D$2))</f>
        <v>0</v>
      </c>
      <c r="G63">
        <f ca="1">OFFSET('Skills Grid'!$C$1,COLUMN()-COLUMN($A$2),ROW()-ROW($D$2))</f>
        <v>0</v>
      </c>
      <c r="H63">
        <f ca="1">OFFSET('Skills Grid'!$C$1,COLUMN()-COLUMN($A$2),ROW()-ROW($D$2))</f>
        <v>0</v>
      </c>
    </row>
    <row r="64" spans="1:8">
      <c r="A64" t="str">
        <f ca="1">IF(OFFSET('Skills Grid'!$C$1,0,ROW()-ROW('Task Listing'!$A$2))=0,A63,OFFSET('Skills Grid'!$C$1,0,ROW()-ROW('Task Listing'!$A$2)))</f>
        <v>Bracing</v>
      </c>
      <c r="B64" t="str">
        <f ca="1">IF(OFFSET('Skills Grid'!$C$2,0,ROW()-ROW('Task Listing'!$B$2))=0,B63,OFFSET('Skills Grid'!$C$2,0,ROW()-ROW('Task Listing'!$B$2)))</f>
        <v>Bracing Yards</v>
      </c>
      <c r="C64" t="str">
        <f ca="1">OFFSET('Skills Grid'!$C$3,0,ROW()-ROW('Task Listing'!$C$2))</f>
        <v>Handle Course Tack</v>
      </c>
      <c r="D64">
        <f ca="1">OFFSET('Skills Grid'!$C$1,COLUMN()-COLUMN($A$2),ROW()-ROW($D$2))</f>
        <v>1</v>
      </c>
      <c r="E64">
        <f ca="1">OFFSET('Skills Grid'!$C$1,COLUMN()-COLUMN($A$2),ROW()-ROW($D$2))</f>
        <v>3</v>
      </c>
      <c r="F64">
        <f ca="1">OFFSET('Skills Grid'!$C$1,COLUMN()-COLUMN($A$2),ROW()-ROW($D$2))</f>
        <v>0</v>
      </c>
      <c r="G64">
        <f ca="1">OFFSET('Skills Grid'!$C$1,COLUMN()-COLUMN($A$2),ROW()-ROW($D$2))</f>
        <v>0</v>
      </c>
      <c r="H64">
        <f ca="1">OFFSET('Skills Grid'!$C$1,COLUMN()-COLUMN($A$2),ROW()-ROW($D$2))</f>
        <v>0</v>
      </c>
    </row>
    <row r="65" spans="1:8">
      <c r="A65" t="str">
        <f ca="1">IF(OFFSET('Skills Grid'!$C$1,0,ROW()-ROW('Task Listing'!$A$2))=0,A64,OFFSET('Skills Grid'!$C$1,0,ROW()-ROW('Task Listing'!$A$2)))</f>
        <v>Bracing</v>
      </c>
      <c r="B65" t="str">
        <f ca="1">IF(OFFSET('Skills Grid'!$C$2,0,ROW()-ROW('Task Listing'!$B$2))=0,B64,OFFSET('Skills Grid'!$C$2,0,ROW()-ROW('Task Listing'!$B$2)))</f>
        <v>Bracing Yards</v>
      </c>
      <c r="C65" t="str">
        <f ca="1">OFFSET('Skills Grid'!$C$3,0,ROW()-ROW('Task Listing'!$C$2))</f>
        <v>Handle Course Sheet</v>
      </c>
      <c r="D65">
        <f ca="1">OFFSET('Skills Grid'!$C$1,COLUMN()-COLUMN($A$2),ROW()-ROW($D$2))</f>
        <v>1</v>
      </c>
      <c r="E65">
        <f ca="1">OFFSET('Skills Grid'!$C$1,COLUMN()-COLUMN($A$2),ROW()-ROW($D$2))</f>
        <v>3</v>
      </c>
      <c r="F65">
        <f ca="1">OFFSET('Skills Grid'!$C$1,COLUMN()-COLUMN($A$2),ROW()-ROW($D$2))</f>
        <v>0</v>
      </c>
      <c r="G65">
        <f ca="1">OFFSET('Skills Grid'!$C$1,COLUMN()-COLUMN($A$2),ROW()-ROW($D$2))</f>
        <v>0</v>
      </c>
      <c r="H65">
        <f ca="1">OFFSET('Skills Grid'!$C$1,COLUMN()-COLUMN($A$2),ROW()-ROW($D$2))</f>
        <v>0</v>
      </c>
    </row>
    <row r="66" spans="1:8">
      <c r="A66" t="str">
        <f ca="1">IF(OFFSET('Skills Grid'!$C$1,0,ROW()-ROW('Task Listing'!$A$2))=0,A65,OFFSET('Skills Grid'!$C$1,0,ROW()-ROW('Task Listing'!$A$2)))</f>
        <v>Bracing</v>
      </c>
      <c r="B66" t="str">
        <f ca="1">IF(OFFSET('Skills Grid'!$C$2,0,ROW()-ROW('Task Listing'!$B$2))=0,B65,OFFSET('Skills Grid'!$C$2,0,ROW()-ROW('Task Listing'!$B$2)))</f>
        <v>Bracing Yards</v>
      </c>
      <c r="C66" t="str">
        <f ca="1">OFFSET('Skills Grid'!$C$3,0,ROW()-ROW('Task Listing'!$C$2))</f>
        <v>Handle Easing Lower Braces</v>
      </c>
      <c r="D66">
        <f ca="1">OFFSET('Skills Grid'!$C$1,COLUMN()-COLUMN($A$2),ROW()-ROW($D$2))</f>
        <v>1</v>
      </c>
      <c r="E66">
        <f ca="1">OFFSET('Skills Grid'!$C$1,COLUMN()-COLUMN($A$2),ROW()-ROW($D$2))</f>
        <v>2</v>
      </c>
      <c r="F66">
        <f ca="1">OFFSET('Skills Grid'!$C$1,COLUMN()-COLUMN($A$2),ROW()-ROW($D$2))</f>
        <v>0</v>
      </c>
      <c r="G66">
        <f ca="1">OFFSET('Skills Grid'!$C$1,COLUMN()-COLUMN($A$2),ROW()-ROW($D$2))</f>
        <v>0</v>
      </c>
      <c r="H66">
        <f ca="1">OFFSET('Skills Grid'!$C$1,COLUMN()-COLUMN($A$2),ROW()-ROW($D$2))</f>
        <v>0</v>
      </c>
    </row>
    <row r="67" spans="1:8">
      <c r="A67" t="str">
        <f ca="1">IF(OFFSET('Skills Grid'!$C$1,0,ROW()-ROW('Task Listing'!$A$2))=0,A66,OFFSET('Skills Grid'!$C$1,0,ROW()-ROW('Task Listing'!$A$2)))</f>
        <v>Bracing</v>
      </c>
      <c r="B67" t="str">
        <f ca="1">IF(OFFSET('Skills Grid'!$C$2,0,ROW()-ROW('Task Listing'!$B$2))=0,B66,OFFSET('Skills Grid'!$C$2,0,ROW()-ROW('Task Listing'!$B$2)))</f>
        <v>Bracing Yards</v>
      </c>
      <c r="C67" t="str">
        <f ca="1">OFFSET('Skills Grid'!$C$3,0,ROW()-ROW('Task Listing'!$C$2))</f>
        <v>Handle Hauling Lower Braces</v>
      </c>
      <c r="D67">
        <f ca="1">OFFSET('Skills Grid'!$C$1,COLUMN()-COLUMN($A$2),ROW()-ROW($D$2))</f>
        <v>1</v>
      </c>
      <c r="E67">
        <f ca="1">OFFSET('Skills Grid'!$C$1,COLUMN()-COLUMN($A$2),ROW()-ROW($D$2))</f>
        <v>2</v>
      </c>
      <c r="F67">
        <f ca="1">OFFSET('Skills Grid'!$C$1,COLUMN()-COLUMN($A$2),ROW()-ROW($D$2))</f>
        <v>0</v>
      </c>
      <c r="G67">
        <f ca="1">OFFSET('Skills Grid'!$C$1,COLUMN()-COLUMN($A$2),ROW()-ROW($D$2))</f>
        <v>0</v>
      </c>
      <c r="H67">
        <f ca="1">OFFSET('Skills Grid'!$C$1,COLUMN()-COLUMN($A$2),ROW()-ROW($D$2))</f>
        <v>0</v>
      </c>
    </row>
    <row r="68" spans="1:8">
      <c r="A68" t="str">
        <f ca="1">IF(OFFSET('Skills Grid'!$C$1,0,ROW()-ROW('Task Listing'!$A$2))=0,A67,OFFSET('Skills Grid'!$C$1,0,ROW()-ROW('Task Listing'!$A$2)))</f>
        <v>Bracing</v>
      </c>
      <c r="B68" t="str">
        <f ca="1">IF(OFFSET('Skills Grid'!$C$2,0,ROW()-ROW('Task Listing'!$B$2))=0,B67,OFFSET('Skills Grid'!$C$2,0,ROW()-ROW('Task Listing'!$B$2)))</f>
        <v>Bracing Yards</v>
      </c>
      <c r="C68" t="str">
        <f ca="1">OFFSET('Skills Grid'!$C$3,0,ROW()-ROW('Task Listing'!$C$2))</f>
        <v>Handle Topgallant Braces</v>
      </c>
      <c r="D68">
        <f ca="1">OFFSET('Skills Grid'!$C$1,COLUMN()-COLUMN($A$2),ROW()-ROW($D$2))</f>
        <v>1</v>
      </c>
      <c r="E68">
        <f ca="1">OFFSET('Skills Grid'!$C$1,COLUMN()-COLUMN($A$2),ROW()-ROW($D$2))</f>
        <v>2</v>
      </c>
      <c r="F68">
        <f ca="1">OFFSET('Skills Grid'!$C$1,COLUMN()-COLUMN($A$2),ROW()-ROW($D$2))</f>
        <v>0</v>
      </c>
      <c r="G68">
        <f ca="1">OFFSET('Skills Grid'!$C$1,COLUMN()-COLUMN($A$2),ROW()-ROW($D$2))</f>
        <v>0</v>
      </c>
      <c r="H68">
        <f ca="1">OFFSET('Skills Grid'!$C$1,COLUMN()-COLUMN($A$2),ROW()-ROW($D$2))</f>
        <v>0</v>
      </c>
    </row>
    <row r="69" spans="1:8">
      <c r="A69" t="str">
        <f ca="1">IF(OFFSET('Skills Grid'!$C$1,0,ROW()-ROW('Task Listing'!$A$2))=0,A68,OFFSET('Skills Grid'!$C$1,0,ROW()-ROW('Task Listing'!$A$2)))</f>
        <v>Bracing</v>
      </c>
      <c r="B69" t="str">
        <f ca="1">IF(OFFSET('Skills Grid'!$C$2,0,ROW()-ROW('Task Listing'!$B$2))=0,B68,OFFSET('Skills Grid'!$C$2,0,ROW()-ROW('Task Listing'!$B$2)))</f>
        <v>Bracing Yards</v>
      </c>
      <c r="C69" t="str">
        <f ca="1">OFFSET('Skills Grid'!$C$3,0,ROW()-ROW('Task Listing'!$C$2))</f>
        <v>Handle Royal Braces</v>
      </c>
      <c r="D69">
        <f ca="1">OFFSET('Skills Grid'!$C$1,COLUMN()-COLUMN($A$2),ROW()-ROW($D$2))</f>
        <v>1</v>
      </c>
      <c r="E69">
        <f ca="1">OFFSET('Skills Grid'!$C$1,COLUMN()-COLUMN($A$2),ROW()-ROW($D$2))</f>
        <v>2</v>
      </c>
      <c r="F69">
        <f ca="1">OFFSET('Skills Grid'!$C$1,COLUMN()-COLUMN($A$2),ROW()-ROW($D$2))</f>
        <v>0</v>
      </c>
      <c r="G69">
        <f ca="1">OFFSET('Skills Grid'!$C$1,COLUMN()-COLUMN($A$2),ROW()-ROW($D$2))</f>
        <v>0</v>
      </c>
      <c r="H69">
        <f ca="1">OFFSET('Skills Grid'!$C$1,COLUMN()-COLUMN($A$2),ROW()-ROW($D$2))</f>
        <v>0</v>
      </c>
    </row>
    <row r="70" spans="1:8">
      <c r="A70" t="str">
        <f ca="1">IF(OFFSET('Skills Grid'!$C$1,0,ROW()-ROW('Task Listing'!$A$2))=0,A69,OFFSET('Skills Grid'!$C$1,0,ROW()-ROW('Task Listing'!$A$2)))</f>
        <v>Bracing</v>
      </c>
      <c r="B70" t="str">
        <f ca="1">IF(OFFSET('Skills Grid'!$C$2,0,ROW()-ROW('Task Listing'!$B$2))=0,B69,OFFSET('Skills Grid'!$C$2,0,ROW()-ROW('Task Listing'!$B$2)))</f>
        <v>Bracing Yards</v>
      </c>
      <c r="C70" t="str">
        <f ca="1">OFFSET('Skills Grid'!$C$3,0,ROW()-ROW('Task Listing'!$C$2))</f>
        <v>Call Evolution</v>
      </c>
      <c r="D70">
        <f ca="1">OFFSET('Skills Grid'!$C$1,COLUMN()-COLUMN($A$2),ROW()-ROW($D$2))</f>
        <v>1</v>
      </c>
      <c r="E70">
        <f ca="1">OFFSET('Skills Grid'!$C$1,COLUMN()-COLUMN($A$2),ROW()-ROW($D$2))</f>
        <v>4</v>
      </c>
      <c r="F70">
        <f ca="1">OFFSET('Skills Grid'!$C$1,COLUMN()-COLUMN($A$2),ROW()-ROW($D$2))</f>
        <v>0</v>
      </c>
      <c r="G70">
        <f ca="1">OFFSET('Skills Grid'!$C$1,COLUMN()-COLUMN($A$2),ROW()-ROW($D$2))</f>
        <v>0</v>
      </c>
      <c r="H70">
        <f ca="1">OFFSET('Skills Grid'!$C$1,COLUMN()-COLUMN($A$2),ROW()-ROW($D$2))</f>
        <v>0</v>
      </c>
    </row>
    <row r="71" spans="1:8">
      <c r="A71" t="str">
        <f ca="1">IF(OFFSET('Skills Grid'!$C$1,0,ROW()-ROW('Task Listing'!$A$2))=0,A70,OFFSET('Skills Grid'!$C$1,0,ROW()-ROW('Task Listing'!$A$2)))</f>
        <v>Setting Stay Sails</v>
      </c>
      <c r="B71" t="str">
        <f ca="1">IF(OFFSET('Skills Grid'!$C$2,0,ROW()-ROW('Task Listing'!$B$2))=0,B70,OFFSET('Skills Grid'!$C$2,0,ROW()-ROW('Task Listing'!$B$2)))</f>
        <v>Headsails</v>
      </c>
      <c r="C71" t="str">
        <f ca="1">OFFSET('Skills Grid'!$C$3,0,ROW()-ROW('Task Listing'!$C$2))</f>
        <v>Handle Downhaul</v>
      </c>
      <c r="D71">
        <f ca="1">OFFSET('Skills Grid'!$C$1,COLUMN()-COLUMN($A$2),ROW()-ROW($D$2))</f>
        <v>1</v>
      </c>
      <c r="E71">
        <f ca="1">OFFSET('Skills Grid'!$C$1,COLUMN()-COLUMN($A$2),ROW()-ROW($D$2))</f>
        <v>2</v>
      </c>
      <c r="F71">
        <f ca="1">OFFSET('Skills Grid'!$C$1,COLUMN()-COLUMN($A$2),ROW()-ROW($D$2))</f>
        <v>0</v>
      </c>
      <c r="G71">
        <f ca="1">OFFSET('Skills Grid'!$C$1,COLUMN()-COLUMN($A$2),ROW()-ROW($D$2))</f>
        <v>0</v>
      </c>
      <c r="H71">
        <f ca="1">OFFSET('Skills Grid'!$C$1,COLUMN()-COLUMN($A$2),ROW()-ROW($D$2))</f>
        <v>0</v>
      </c>
    </row>
    <row r="72" spans="1:8">
      <c r="A72" t="str">
        <f ca="1">IF(OFFSET('Skills Grid'!$C$1,0,ROW()-ROW('Task Listing'!$A$2))=0,A71,OFFSET('Skills Grid'!$C$1,0,ROW()-ROW('Task Listing'!$A$2)))</f>
        <v>Setting Stay Sails</v>
      </c>
      <c r="B72" t="str">
        <f ca="1">IF(OFFSET('Skills Grid'!$C$2,0,ROW()-ROW('Task Listing'!$B$2))=0,B71,OFFSET('Skills Grid'!$C$2,0,ROW()-ROW('Task Listing'!$B$2)))</f>
        <v>Headsails</v>
      </c>
      <c r="C72" t="str">
        <f ca="1">OFFSET('Skills Grid'!$C$3,0,ROW()-ROW('Task Listing'!$C$2))</f>
        <v>Handle Lee Sheet</v>
      </c>
      <c r="D72">
        <f ca="1">OFFSET('Skills Grid'!$C$1,COLUMN()-COLUMN($A$2),ROW()-ROW($D$2))</f>
        <v>1</v>
      </c>
      <c r="E72">
        <f ca="1">OFFSET('Skills Grid'!$C$1,COLUMN()-COLUMN($A$2),ROW()-ROW($D$2))</f>
        <v>2</v>
      </c>
      <c r="F72">
        <f ca="1">OFFSET('Skills Grid'!$C$1,COLUMN()-COLUMN($A$2),ROW()-ROW($D$2))</f>
        <v>0</v>
      </c>
      <c r="G72">
        <f ca="1">OFFSET('Skills Grid'!$C$1,COLUMN()-COLUMN($A$2),ROW()-ROW($D$2))</f>
        <v>0</v>
      </c>
      <c r="H72">
        <f ca="1">OFFSET('Skills Grid'!$C$1,COLUMN()-COLUMN($A$2),ROW()-ROW($D$2))</f>
        <v>0</v>
      </c>
    </row>
    <row r="73" spans="1:8">
      <c r="A73" t="str">
        <f ca="1">IF(OFFSET('Skills Grid'!$C$1,0,ROW()-ROW('Task Listing'!$A$2))=0,A72,OFFSET('Skills Grid'!$C$1,0,ROW()-ROW('Task Listing'!$A$2)))</f>
        <v>Setting Stay Sails</v>
      </c>
      <c r="B73" t="str">
        <f ca="1">IF(OFFSET('Skills Grid'!$C$2,0,ROW()-ROW('Task Listing'!$B$2))=0,B72,OFFSET('Skills Grid'!$C$2,0,ROW()-ROW('Task Listing'!$B$2)))</f>
        <v>Headsails</v>
      </c>
      <c r="C73" t="str">
        <f ca="1">OFFSET('Skills Grid'!$C$3,0,ROW()-ROW('Task Listing'!$C$2))</f>
        <v>Handle Weather (lazy) Sheet</v>
      </c>
      <c r="D73">
        <f ca="1">OFFSET('Skills Grid'!$C$1,COLUMN()-COLUMN($A$2),ROW()-ROW($D$2))</f>
        <v>1</v>
      </c>
      <c r="E73">
        <f ca="1">OFFSET('Skills Grid'!$C$1,COLUMN()-COLUMN($A$2),ROW()-ROW($D$2))</f>
        <v>2</v>
      </c>
      <c r="F73">
        <f ca="1">OFFSET('Skills Grid'!$C$1,COLUMN()-COLUMN($A$2),ROW()-ROW($D$2))</f>
        <v>0</v>
      </c>
      <c r="G73">
        <f ca="1">OFFSET('Skills Grid'!$C$1,COLUMN()-COLUMN($A$2),ROW()-ROW($D$2))</f>
        <v>0</v>
      </c>
      <c r="H73">
        <f ca="1">OFFSET('Skills Grid'!$C$1,COLUMN()-COLUMN($A$2),ROW()-ROW($D$2))</f>
        <v>0</v>
      </c>
    </row>
    <row r="74" spans="1:8">
      <c r="A74" t="str">
        <f ca="1">IF(OFFSET('Skills Grid'!$C$1,0,ROW()-ROW('Task Listing'!$A$2))=0,A73,OFFSET('Skills Grid'!$C$1,0,ROW()-ROW('Task Listing'!$A$2)))</f>
        <v>Setting Stay Sails</v>
      </c>
      <c r="B74" t="str">
        <f ca="1">IF(OFFSET('Skills Grid'!$C$2,0,ROW()-ROW('Task Listing'!$B$2))=0,B73,OFFSET('Skills Grid'!$C$2,0,ROW()-ROW('Task Listing'!$B$2)))</f>
        <v>Headsails</v>
      </c>
      <c r="C74" t="str">
        <f ca="1">OFFSET('Skills Grid'!$C$3,0,ROW()-ROW('Task Listing'!$C$2))</f>
        <v>Handle Halyard</v>
      </c>
      <c r="D74">
        <f ca="1">OFFSET('Skills Grid'!$C$1,COLUMN()-COLUMN($A$2),ROW()-ROW($D$2))</f>
        <v>1</v>
      </c>
      <c r="E74">
        <f ca="1">OFFSET('Skills Grid'!$C$1,COLUMN()-COLUMN($A$2),ROW()-ROW($D$2))</f>
        <v>2</v>
      </c>
      <c r="F74">
        <f ca="1">OFFSET('Skills Grid'!$C$1,COLUMN()-COLUMN($A$2),ROW()-ROW($D$2))</f>
        <v>0</v>
      </c>
      <c r="G74">
        <f ca="1">OFFSET('Skills Grid'!$C$1,COLUMN()-COLUMN($A$2),ROW()-ROW($D$2))</f>
        <v>0</v>
      </c>
      <c r="H74">
        <f ca="1">OFFSET('Skills Grid'!$C$1,COLUMN()-COLUMN($A$2),ROW()-ROW($D$2))</f>
        <v>0</v>
      </c>
    </row>
    <row r="75" spans="1:8">
      <c r="A75" t="str">
        <f ca="1">IF(OFFSET('Skills Grid'!$C$1,0,ROW()-ROW('Task Listing'!$A$2))=0,A74,OFFSET('Skills Grid'!$C$1,0,ROW()-ROW('Task Listing'!$A$2)))</f>
        <v>Setting Stay Sails</v>
      </c>
      <c r="B75" t="str">
        <f ca="1">IF(OFFSET('Skills Grid'!$C$2,0,ROW()-ROW('Task Listing'!$B$2))=0,B74,OFFSET('Skills Grid'!$C$2,0,ROW()-ROW('Task Listing'!$B$2)))</f>
        <v>Headsails</v>
      </c>
      <c r="C75" t="str">
        <f ca="1">OFFSET('Skills Grid'!$C$3,0,ROW()-ROW('Task Listing'!$C$2))</f>
        <v>Call evolution</v>
      </c>
      <c r="D75">
        <f ca="1">OFFSET('Skills Grid'!$C$1,COLUMN()-COLUMN($A$2),ROW()-ROW($D$2))</f>
        <v>1</v>
      </c>
      <c r="E75">
        <f ca="1">OFFSET('Skills Grid'!$C$1,COLUMN()-COLUMN($A$2),ROW()-ROW($D$2))</f>
        <v>4</v>
      </c>
      <c r="F75">
        <f ca="1">OFFSET('Skills Grid'!$C$1,COLUMN()-COLUMN($A$2),ROW()-ROW($D$2))</f>
        <v>0</v>
      </c>
      <c r="G75">
        <f ca="1">OFFSET('Skills Grid'!$C$1,COLUMN()-COLUMN($A$2),ROW()-ROW($D$2))</f>
        <v>0</v>
      </c>
      <c r="H75">
        <f ca="1">OFFSET('Skills Grid'!$C$1,COLUMN()-COLUMN($A$2),ROW()-ROW($D$2))</f>
        <v>0</v>
      </c>
    </row>
    <row r="76" spans="1:8">
      <c r="A76" t="str">
        <f ca="1">IF(OFFSET('Skills Grid'!$C$1,0,ROW()-ROW('Task Listing'!$A$2))=0,A75,OFFSET('Skills Grid'!$C$1,0,ROW()-ROW('Task Listing'!$A$2)))</f>
        <v>Setting Stay Sails</v>
      </c>
      <c r="B76" t="str">
        <f ca="1">IF(OFFSET('Skills Grid'!$C$2,0,ROW()-ROW('Task Listing'!$B$2))=0,B75,OFFSET('Skills Grid'!$C$2,0,ROW()-ROW('Task Listing'!$B$2)))</f>
        <v>Main topmast or Mizzen Cap staysail</v>
      </c>
      <c r="C76" t="str">
        <f ca="1">OFFSET('Skills Grid'!$C$3,0,ROW()-ROW('Task Listing'!$C$2))</f>
        <v>Handle Downhaul</v>
      </c>
      <c r="D76">
        <f ca="1">OFFSET('Skills Grid'!$C$1,COLUMN()-COLUMN($A$2),ROW()-ROW($D$2))</f>
        <v>1</v>
      </c>
      <c r="E76">
        <f ca="1">OFFSET('Skills Grid'!$C$1,COLUMN()-COLUMN($A$2),ROW()-ROW($D$2))</f>
        <v>2</v>
      </c>
      <c r="F76">
        <f ca="1">OFFSET('Skills Grid'!$C$1,COLUMN()-COLUMN($A$2),ROW()-ROW($D$2))</f>
        <v>0</v>
      </c>
      <c r="G76">
        <f ca="1">OFFSET('Skills Grid'!$C$1,COLUMN()-COLUMN($A$2),ROW()-ROW($D$2))</f>
        <v>0</v>
      </c>
      <c r="H76">
        <f ca="1">OFFSET('Skills Grid'!$C$1,COLUMN()-COLUMN($A$2),ROW()-ROW($D$2))</f>
        <v>0</v>
      </c>
    </row>
    <row r="77" spans="1:8">
      <c r="A77" t="str">
        <f ca="1">IF(OFFSET('Skills Grid'!$C$1,0,ROW()-ROW('Task Listing'!$A$2))=0,A76,OFFSET('Skills Grid'!$C$1,0,ROW()-ROW('Task Listing'!$A$2)))</f>
        <v>Setting Stay Sails</v>
      </c>
      <c r="B77" t="str">
        <f ca="1">IF(OFFSET('Skills Grid'!$C$2,0,ROW()-ROW('Task Listing'!$B$2))=0,B76,OFFSET('Skills Grid'!$C$2,0,ROW()-ROW('Task Listing'!$B$2)))</f>
        <v>Main topmast or Mizzen Cap staysail</v>
      </c>
      <c r="C77" t="str">
        <f ca="1">OFFSET('Skills Grid'!$C$3,0,ROW()-ROW('Task Listing'!$C$2))</f>
        <v>Handle Clewline</v>
      </c>
      <c r="D77">
        <f ca="1">OFFSET('Skills Grid'!$C$1,COLUMN()-COLUMN($A$2),ROW()-ROW($D$2))</f>
        <v>1</v>
      </c>
      <c r="E77">
        <f ca="1">OFFSET('Skills Grid'!$C$1,COLUMN()-COLUMN($A$2),ROW()-ROW($D$2))</f>
        <v>2</v>
      </c>
      <c r="F77">
        <f ca="1">OFFSET('Skills Grid'!$C$1,COLUMN()-COLUMN($A$2),ROW()-ROW($D$2))</f>
        <v>0</v>
      </c>
      <c r="G77">
        <f ca="1">OFFSET('Skills Grid'!$C$1,COLUMN()-COLUMN($A$2),ROW()-ROW($D$2))</f>
        <v>0</v>
      </c>
      <c r="H77">
        <f ca="1">OFFSET('Skills Grid'!$C$1,COLUMN()-COLUMN($A$2),ROW()-ROW($D$2))</f>
        <v>0</v>
      </c>
    </row>
    <row r="78" spans="1:8">
      <c r="A78" t="str">
        <f ca="1">IF(OFFSET('Skills Grid'!$C$1,0,ROW()-ROW('Task Listing'!$A$2))=0,A77,OFFSET('Skills Grid'!$C$1,0,ROW()-ROW('Task Listing'!$A$2)))</f>
        <v>Setting Stay Sails</v>
      </c>
      <c r="B78" t="str">
        <f ca="1">IF(OFFSET('Skills Grid'!$C$2,0,ROW()-ROW('Task Listing'!$B$2))=0,B77,OFFSET('Skills Grid'!$C$2,0,ROW()-ROW('Task Listing'!$B$2)))</f>
        <v>Main topmast or Mizzen Cap staysail</v>
      </c>
      <c r="C78" t="str">
        <f ca="1">OFFSET('Skills Grid'!$C$3,0,ROW()-ROW('Task Listing'!$C$2))</f>
        <v>Handle Lee Sheet</v>
      </c>
      <c r="D78">
        <f ca="1">OFFSET('Skills Grid'!$C$1,COLUMN()-COLUMN($A$2),ROW()-ROW($D$2))</f>
        <v>1</v>
      </c>
      <c r="E78">
        <f ca="1">OFFSET('Skills Grid'!$C$1,COLUMN()-COLUMN($A$2),ROW()-ROW($D$2))</f>
        <v>2</v>
      </c>
      <c r="F78">
        <f ca="1">OFFSET('Skills Grid'!$C$1,COLUMN()-COLUMN($A$2),ROW()-ROW($D$2))</f>
        <v>0</v>
      </c>
      <c r="G78">
        <f ca="1">OFFSET('Skills Grid'!$C$1,COLUMN()-COLUMN($A$2),ROW()-ROW($D$2))</f>
        <v>0</v>
      </c>
      <c r="H78">
        <f ca="1">OFFSET('Skills Grid'!$C$1,COLUMN()-COLUMN($A$2),ROW()-ROW($D$2))</f>
        <v>0</v>
      </c>
    </row>
    <row r="79" spans="1:8">
      <c r="A79" t="str">
        <f ca="1">IF(OFFSET('Skills Grid'!$C$1,0,ROW()-ROW('Task Listing'!$A$2))=0,A78,OFFSET('Skills Grid'!$C$1,0,ROW()-ROW('Task Listing'!$A$2)))</f>
        <v>Setting Stay Sails</v>
      </c>
      <c r="B79" t="str">
        <f ca="1">IF(OFFSET('Skills Grid'!$C$2,0,ROW()-ROW('Task Listing'!$B$2))=0,B78,OFFSET('Skills Grid'!$C$2,0,ROW()-ROW('Task Listing'!$B$2)))</f>
        <v>Main topmast or Mizzen Cap staysail</v>
      </c>
      <c r="C79" t="str">
        <f ca="1">OFFSET('Skills Grid'!$C$3,0,ROW()-ROW('Task Listing'!$C$2))</f>
        <v>Handle Weather (lazy) Sheet</v>
      </c>
      <c r="D79">
        <f ca="1">OFFSET('Skills Grid'!$C$1,COLUMN()-COLUMN($A$2),ROW()-ROW($D$2))</f>
        <v>1</v>
      </c>
      <c r="E79">
        <f ca="1">OFFSET('Skills Grid'!$C$1,COLUMN()-COLUMN($A$2),ROW()-ROW($D$2))</f>
        <v>2</v>
      </c>
      <c r="F79">
        <f ca="1">OFFSET('Skills Grid'!$C$1,COLUMN()-COLUMN($A$2),ROW()-ROW($D$2))</f>
        <v>0</v>
      </c>
      <c r="G79">
        <f ca="1">OFFSET('Skills Grid'!$C$1,COLUMN()-COLUMN($A$2),ROW()-ROW($D$2))</f>
        <v>0</v>
      </c>
      <c r="H79">
        <f ca="1">OFFSET('Skills Grid'!$C$1,COLUMN()-COLUMN($A$2),ROW()-ROW($D$2))</f>
        <v>0</v>
      </c>
    </row>
    <row r="80" spans="1:8">
      <c r="A80" t="str">
        <f ca="1">IF(OFFSET('Skills Grid'!$C$1,0,ROW()-ROW('Task Listing'!$A$2))=0,A79,OFFSET('Skills Grid'!$C$1,0,ROW()-ROW('Task Listing'!$A$2)))</f>
        <v>Setting Stay Sails</v>
      </c>
      <c r="B80" t="str">
        <f ca="1">IF(OFFSET('Skills Grid'!$C$2,0,ROW()-ROW('Task Listing'!$B$2))=0,B79,OFFSET('Skills Grid'!$C$2,0,ROW()-ROW('Task Listing'!$B$2)))</f>
        <v>Main topmast or Mizzen Cap staysail</v>
      </c>
      <c r="C80" t="str">
        <f ca="1">OFFSET('Skills Grid'!$C$3,0,ROW()-ROW('Task Listing'!$C$2))</f>
        <v>Handle Halyard</v>
      </c>
      <c r="D80">
        <f ca="1">OFFSET('Skills Grid'!$C$1,COLUMN()-COLUMN($A$2),ROW()-ROW($D$2))</f>
        <v>1</v>
      </c>
      <c r="E80">
        <f ca="1">OFFSET('Skills Grid'!$C$1,COLUMN()-COLUMN($A$2),ROW()-ROW($D$2))</f>
        <v>2</v>
      </c>
      <c r="F80">
        <f ca="1">OFFSET('Skills Grid'!$C$1,COLUMN()-COLUMN($A$2),ROW()-ROW($D$2))</f>
        <v>0</v>
      </c>
      <c r="G80">
        <f ca="1">OFFSET('Skills Grid'!$C$1,COLUMN()-COLUMN($A$2),ROW()-ROW($D$2))</f>
        <v>0</v>
      </c>
      <c r="H80">
        <f ca="1">OFFSET('Skills Grid'!$C$1,COLUMN()-COLUMN($A$2),ROW()-ROW($D$2))</f>
        <v>0</v>
      </c>
    </row>
    <row r="81" spans="1:8">
      <c r="A81" t="str">
        <f ca="1">IF(OFFSET('Skills Grid'!$C$1,0,ROW()-ROW('Task Listing'!$A$2))=0,A80,OFFSET('Skills Grid'!$C$1,0,ROW()-ROW('Task Listing'!$A$2)))</f>
        <v>Setting Stay Sails</v>
      </c>
      <c r="B81" t="str">
        <f ca="1">IF(OFFSET('Skills Grid'!$C$2,0,ROW()-ROW('Task Listing'!$B$2))=0,B80,OFFSET('Skills Grid'!$C$2,0,ROW()-ROW('Task Listing'!$B$2)))</f>
        <v>Main topmast or Mizzen Cap staysail</v>
      </c>
      <c r="C81" t="str">
        <f ca="1">OFFSET('Skills Grid'!$C$3,0,ROW()-ROW('Task Listing'!$C$2))</f>
        <v>Call evolution</v>
      </c>
      <c r="D81">
        <f ca="1">OFFSET('Skills Grid'!$C$1,COLUMN()-COLUMN($A$2),ROW()-ROW($D$2))</f>
        <v>1</v>
      </c>
      <c r="E81">
        <f ca="1">OFFSET('Skills Grid'!$C$1,COLUMN()-COLUMN($A$2),ROW()-ROW($D$2))</f>
        <v>4</v>
      </c>
      <c r="F81">
        <f ca="1">OFFSET('Skills Grid'!$C$1,COLUMN()-COLUMN($A$2),ROW()-ROW($D$2))</f>
        <v>0</v>
      </c>
      <c r="G81">
        <f ca="1">OFFSET('Skills Grid'!$C$1,COLUMN()-COLUMN($A$2),ROW()-ROW($D$2))</f>
        <v>0</v>
      </c>
      <c r="H81">
        <f ca="1">OFFSET('Skills Grid'!$C$1,COLUMN()-COLUMN($A$2),ROW()-ROW($D$2))</f>
        <v>0</v>
      </c>
    </row>
    <row r="82" spans="1:8">
      <c r="A82" t="str">
        <f ca="1">IF(OFFSET('Skills Grid'!$C$1,0,ROW()-ROW('Task Listing'!$A$2))=0,A81,OFFSET('Skills Grid'!$C$1,0,ROW()-ROW('Task Listing'!$A$2)))</f>
        <v>Setting Stay Sails</v>
      </c>
      <c r="B82" t="str">
        <f ca="1">IF(OFFSET('Skills Grid'!$C$2,0,ROW()-ROW('Task Listing'!$B$2))=0,B81,OFFSET('Skills Grid'!$C$2,0,ROW()-ROW('Task Listing'!$B$2)))</f>
        <v>Other staysails</v>
      </c>
      <c r="C82" t="str">
        <f ca="1">OFFSET('Skills Grid'!$C$3,0,ROW()-ROW('Task Listing'!$C$2))</f>
        <v>Handle Downhaul</v>
      </c>
      <c r="D82">
        <f ca="1">OFFSET('Skills Grid'!$C$1,COLUMN()-COLUMN($A$2),ROW()-ROW($D$2))</f>
        <v>1</v>
      </c>
      <c r="E82">
        <f ca="1">OFFSET('Skills Grid'!$C$1,COLUMN()-COLUMN($A$2),ROW()-ROW($D$2))</f>
        <v>2</v>
      </c>
      <c r="F82">
        <f ca="1">OFFSET('Skills Grid'!$C$1,COLUMN()-COLUMN($A$2),ROW()-ROW($D$2))</f>
        <v>0</v>
      </c>
      <c r="G82">
        <f ca="1">OFFSET('Skills Grid'!$C$1,COLUMN()-COLUMN($A$2),ROW()-ROW($D$2))</f>
        <v>0</v>
      </c>
      <c r="H82">
        <f ca="1">OFFSET('Skills Grid'!$C$1,COLUMN()-COLUMN($A$2),ROW()-ROW($D$2))</f>
        <v>0</v>
      </c>
    </row>
    <row r="83" spans="1:8">
      <c r="A83" t="str">
        <f ca="1">IF(OFFSET('Skills Grid'!$C$1,0,ROW()-ROW('Task Listing'!$A$2))=0,A82,OFFSET('Skills Grid'!$C$1,0,ROW()-ROW('Task Listing'!$A$2)))</f>
        <v>Setting Stay Sails</v>
      </c>
      <c r="B83" t="str">
        <f ca="1">IF(OFFSET('Skills Grid'!$C$2,0,ROW()-ROW('Task Listing'!$B$2))=0,B82,OFFSET('Skills Grid'!$C$2,0,ROW()-ROW('Task Listing'!$B$2)))</f>
        <v>Other staysails</v>
      </c>
      <c r="C83" t="str">
        <f ca="1">OFFSET('Skills Grid'!$C$3,0,ROW()-ROW('Task Listing'!$C$2))</f>
        <v>Handle Lee Sheet</v>
      </c>
      <c r="D83">
        <f ca="1">OFFSET('Skills Grid'!$C$1,COLUMN()-COLUMN($A$2),ROW()-ROW($D$2))</f>
        <v>1</v>
      </c>
      <c r="E83">
        <f ca="1">OFFSET('Skills Grid'!$C$1,COLUMN()-COLUMN($A$2),ROW()-ROW($D$2))</f>
        <v>2</v>
      </c>
      <c r="F83">
        <f ca="1">OFFSET('Skills Grid'!$C$1,COLUMN()-COLUMN($A$2),ROW()-ROW($D$2))</f>
        <v>0</v>
      </c>
      <c r="G83">
        <f ca="1">OFFSET('Skills Grid'!$C$1,COLUMN()-COLUMN($A$2),ROW()-ROW($D$2))</f>
        <v>0</v>
      </c>
      <c r="H83">
        <f ca="1">OFFSET('Skills Grid'!$C$1,COLUMN()-COLUMN($A$2),ROW()-ROW($D$2))</f>
        <v>0</v>
      </c>
    </row>
    <row r="84" spans="1:8">
      <c r="A84" t="str">
        <f ca="1">IF(OFFSET('Skills Grid'!$C$1,0,ROW()-ROW('Task Listing'!$A$2))=0,A83,OFFSET('Skills Grid'!$C$1,0,ROW()-ROW('Task Listing'!$A$2)))</f>
        <v>Setting Stay Sails</v>
      </c>
      <c r="B84" t="str">
        <f ca="1">IF(OFFSET('Skills Grid'!$C$2,0,ROW()-ROW('Task Listing'!$B$2))=0,B83,OFFSET('Skills Grid'!$C$2,0,ROW()-ROW('Task Listing'!$B$2)))</f>
        <v>Other staysails</v>
      </c>
      <c r="C84" t="str">
        <f ca="1">OFFSET('Skills Grid'!$C$3,0,ROW()-ROW('Task Listing'!$C$2))</f>
        <v>Handle Weather (lazy) Sheet</v>
      </c>
      <c r="D84">
        <f ca="1">OFFSET('Skills Grid'!$C$1,COLUMN()-COLUMN($A$2),ROW()-ROW($D$2))</f>
        <v>1</v>
      </c>
      <c r="E84">
        <f ca="1">OFFSET('Skills Grid'!$C$1,COLUMN()-COLUMN($A$2),ROW()-ROW($D$2))</f>
        <v>2</v>
      </c>
      <c r="F84">
        <f ca="1">OFFSET('Skills Grid'!$C$1,COLUMN()-COLUMN($A$2),ROW()-ROW($D$2))</f>
        <v>0</v>
      </c>
      <c r="G84">
        <f ca="1">OFFSET('Skills Grid'!$C$1,COLUMN()-COLUMN($A$2),ROW()-ROW($D$2))</f>
        <v>0</v>
      </c>
      <c r="H84">
        <f ca="1">OFFSET('Skills Grid'!$C$1,COLUMN()-COLUMN($A$2),ROW()-ROW($D$2))</f>
        <v>0</v>
      </c>
    </row>
    <row r="85" spans="1:8">
      <c r="A85" t="str">
        <f ca="1">IF(OFFSET('Skills Grid'!$C$1,0,ROW()-ROW('Task Listing'!$A$2))=0,A84,OFFSET('Skills Grid'!$C$1,0,ROW()-ROW('Task Listing'!$A$2)))</f>
        <v>Setting Stay Sails</v>
      </c>
      <c r="B85" t="str">
        <f ca="1">IF(OFFSET('Skills Grid'!$C$2,0,ROW()-ROW('Task Listing'!$B$2))=0,B84,OFFSET('Skills Grid'!$C$2,0,ROW()-ROW('Task Listing'!$B$2)))</f>
        <v>Other staysails</v>
      </c>
      <c r="C85" t="str">
        <f ca="1">OFFSET('Skills Grid'!$C$3,0,ROW()-ROW('Task Listing'!$C$2))</f>
        <v>Handle Halyard</v>
      </c>
      <c r="D85">
        <f ca="1">OFFSET('Skills Grid'!$C$1,COLUMN()-COLUMN($A$2),ROW()-ROW($D$2))</f>
        <v>1</v>
      </c>
      <c r="E85">
        <f ca="1">OFFSET('Skills Grid'!$C$1,COLUMN()-COLUMN($A$2),ROW()-ROW($D$2))</f>
        <v>2</v>
      </c>
      <c r="F85">
        <f ca="1">OFFSET('Skills Grid'!$C$1,COLUMN()-COLUMN($A$2),ROW()-ROW($D$2))</f>
        <v>0</v>
      </c>
      <c r="G85">
        <f ca="1">OFFSET('Skills Grid'!$C$1,COLUMN()-COLUMN($A$2),ROW()-ROW($D$2))</f>
        <v>0</v>
      </c>
      <c r="H85">
        <f ca="1">OFFSET('Skills Grid'!$C$1,COLUMN()-COLUMN($A$2),ROW()-ROW($D$2))</f>
        <v>0</v>
      </c>
    </row>
    <row r="86" spans="1:8">
      <c r="A86" t="str">
        <f ca="1">IF(OFFSET('Skills Grid'!$C$1,0,ROW()-ROW('Task Listing'!$A$2))=0,A85,OFFSET('Skills Grid'!$C$1,0,ROW()-ROW('Task Listing'!$A$2)))</f>
        <v>Setting Stay Sails</v>
      </c>
      <c r="B86" t="str">
        <f ca="1">IF(OFFSET('Skills Grid'!$C$2,0,ROW()-ROW('Task Listing'!$B$2))=0,B85,OFFSET('Skills Grid'!$C$2,0,ROW()-ROW('Task Listing'!$B$2)))</f>
        <v>Other staysails</v>
      </c>
      <c r="C86" t="str">
        <f ca="1">OFFSET('Skills Grid'!$C$3,0,ROW()-ROW('Task Listing'!$C$2))</f>
        <v>Call evolution</v>
      </c>
      <c r="D86">
        <f ca="1">OFFSET('Skills Grid'!$C$1,COLUMN()-COLUMN($A$2),ROW()-ROW($D$2))</f>
        <v>1</v>
      </c>
      <c r="E86">
        <f ca="1">OFFSET('Skills Grid'!$C$1,COLUMN()-COLUMN($A$2),ROW()-ROW($D$2))</f>
        <v>4</v>
      </c>
      <c r="F86">
        <f ca="1">OFFSET('Skills Grid'!$C$1,COLUMN()-COLUMN($A$2),ROW()-ROW($D$2))</f>
        <v>0</v>
      </c>
      <c r="G86">
        <f ca="1">OFFSET('Skills Grid'!$C$1,COLUMN()-COLUMN($A$2),ROW()-ROW($D$2))</f>
        <v>0</v>
      </c>
      <c r="H86">
        <f ca="1">OFFSET('Skills Grid'!$C$1,COLUMN()-COLUMN($A$2),ROW()-ROW($D$2))</f>
        <v>0</v>
      </c>
    </row>
    <row r="87" spans="1:8">
      <c r="A87" t="str">
        <f ca="1">IF(OFFSET('Skills Grid'!$C$1,0,ROW()-ROW('Task Listing'!$A$2))=0,A86,OFFSET('Skills Grid'!$C$1,0,ROW()-ROW('Task Listing'!$A$2)))</f>
        <v>Weathering Stay Sails</v>
      </c>
      <c r="B87" t="str">
        <f ca="1">IF(OFFSET('Skills Grid'!$C$2,0,ROW()-ROW('Task Listing'!$B$2))=0,B86,OFFSET('Skills Grid'!$C$2,0,ROW()-ROW('Task Listing'!$B$2)))</f>
        <v>Main topmast or Mizzen Cap staysail</v>
      </c>
      <c r="C87" t="str">
        <f ca="1">OFFSET('Skills Grid'!$C$3,0,ROW()-ROW('Task Listing'!$C$2))</f>
        <v>Handle Sheets</v>
      </c>
      <c r="D87">
        <f ca="1">OFFSET('Skills Grid'!$C$1,COLUMN()-COLUMN($A$2),ROW()-ROW($D$2))</f>
        <v>1</v>
      </c>
      <c r="E87">
        <f ca="1">OFFSET('Skills Grid'!$C$1,COLUMN()-COLUMN($A$2),ROW()-ROW($D$2))</f>
        <v>2</v>
      </c>
      <c r="F87">
        <f ca="1">OFFSET('Skills Grid'!$C$1,COLUMN()-COLUMN($A$2),ROW()-ROW($D$2))</f>
        <v>0</v>
      </c>
      <c r="G87">
        <f ca="1">OFFSET('Skills Grid'!$C$1,COLUMN()-COLUMN($A$2),ROW()-ROW($D$2))</f>
        <v>0</v>
      </c>
      <c r="H87">
        <f ca="1">OFFSET('Skills Grid'!$C$1,COLUMN()-COLUMN($A$2),ROW()-ROW($D$2))</f>
        <v>0</v>
      </c>
    </row>
    <row r="88" spans="1:8">
      <c r="A88" t="str">
        <f ca="1">IF(OFFSET('Skills Grid'!$C$1,0,ROW()-ROW('Task Listing'!$A$2))=0,A87,OFFSET('Skills Grid'!$C$1,0,ROW()-ROW('Task Listing'!$A$2)))</f>
        <v>Weathering Stay Sails</v>
      </c>
      <c r="B88" t="str">
        <f ca="1">IF(OFFSET('Skills Grid'!$C$2,0,ROW()-ROW('Task Listing'!$B$2))=0,B87,OFFSET('Skills Grid'!$C$2,0,ROW()-ROW('Task Listing'!$B$2)))</f>
        <v>Main topmast or Mizzen Cap staysail</v>
      </c>
      <c r="C88" t="str">
        <f ca="1">OFFSET('Skills Grid'!$C$3,0,ROW()-ROW('Task Listing'!$C$2))</f>
        <v>Handle Clewline</v>
      </c>
      <c r="D88">
        <f ca="1">OFFSET('Skills Grid'!$C$1,COLUMN()-COLUMN($A$2),ROW()-ROW($D$2))</f>
        <v>1</v>
      </c>
      <c r="E88">
        <f ca="1">OFFSET('Skills Grid'!$C$1,COLUMN()-COLUMN($A$2),ROW()-ROW($D$2))</f>
        <v>2</v>
      </c>
      <c r="F88">
        <f ca="1">OFFSET('Skills Grid'!$C$1,COLUMN()-COLUMN($A$2),ROW()-ROW($D$2))</f>
        <v>0</v>
      </c>
      <c r="G88">
        <f ca="1">OFFSET('Skills Grid'!$C$1,COLUMN()-COLUMN($A$2),ROW()-ROW($D$2))</f>
        <v>0</v>
      </c>
      <c r="H88">
        <f ca="1">OFFSET('Skills Grid'!$C$1,COLUMN()-COLUMN($A$2),ROW()-ROW($D$2))</f>
        <v>0</v>
      </c>
    </row>
    <row r="89" spans="1:8">
      <c r="A89" t="str">
        <f ca="1">IF(OFFSET('Skills Grid'!$C$1,0,ROW()-ROW('Task Listing'!$A$2))=0,A88,OFFSET('Skills Grid'!$C$1,0,ROW()-ROW('Task Listing'!$A$2)))</f>
        <v>Weathering Stay Sails</v>
      </c>
      <c r="B89" t="str">
        <f ca="1">IF(OFFSET('Skills Grid'!$C$2,0,ROW()-ROW('Task Listing'!$B$2))=0,B88,OFFSET('Skills Grid'!$C$2,0,ROW()-ROW('Task Listing'!$B$2)))</f>
        <v>Main topmast or Mizzen Cap staysail</v>
      </c>
      <c r="C89" t="str">
        <f ca="1">OFFSET('Skills Grid'!$C$3,0,ROW()-ROW('Task Listing'!$C$2))</f>
        <v>Call evolution</v>
      </c>
      <c r="D89">
        <f ca="1">OFFSET('Skills Grid'!$C$1,COLUMN()-COLUMN($A$2),ROW()-ROW($D$2))</f>
        <v>1</v>
      </c>
      <c r="E89">
        <f ca="1">OFFSET('Skills Grid'!$C$1,COLUMN()-COLUMN($A$2),ROW()-ROW($D$2))</f>
        <v>4</v>
      </c>
      <c r="F89">
        <f ca="1">OFFSET('Skills Grid'!$C$1,COLUMN()-COLUMN($A$2),ROW()-ROW($D$2))</f>
        <v>0</v>
      </c>
      <c r="G89">
        <f ca="1">OFFSET('Skills Grid'!$C$1,COLUMN()-COLUMN($A$2),ROW()-ROW($D$2))</f>
        <v>0</v>
      </c>
      <c r="H89">
        <f ca="1">OFFSET('Skills Grid'!$C$1,COLUMN()-COLUMN($A$2),ROW()-ROW($D$2))</f>
        <v>0</v>
      </c>
    </row>
    <row r="90" spans="1:8">
      <c r="A90" t="str">
        <f ca="1">IF(OFFSET('Skills Grid'!$C$1,0,ROW()-ROW('Task Listing'!$A$2))=0,A89,OFFSET('Skills Grid'!$C$1,0,ROW()-ROW('Task Listing'!$A$2)))</f>
        <v>Weathering Stay Sails</v>
      </c>
      <c r="B90" t="str">
        <f ca="1">IF(OFFSET('Skills Grid'!$C$2,0,ROW()-ROW('Task Listing'!$B$2))=0,B89,OFFSET('Skills Grid'!$C$2,0,ROW()-ROW('Task Listing'!$B$2)))</f>
        <v>Other staysails</v>
      </c>
      <c r="C90" t="str">
        <f ca="1">OFFSET('Skills Grid'!$C$3,0,ROW()-ROW('Task Listing'!$C$2))</f>
        <v>Handle Sheets</v>
      </c>
      <c r="D90">
        <f ca="1">OFFSET('Skills Grid'!$C$1,COLUMN()-COLUMN($A$2),ROW()-ROW($D$2))</f>
        <v>1</v>
      </c>
      <c r="E90">
        <f ca="1">OFFSET('Skills Grid'!$C$1,COLUMN()-COLUMN($A$2),ROW()-ROW($D$2))</f>
        <v>2</v>
      </c>
      <c r="F90">
        <f ca="1">OFFSET('Skills Grid'!$C$1,COLUMN()-COLUMN($A$2),ROW()-ROW($D$2))</f>
        <v>0</v>
      </c>
      <c r="G90">
        <f ca="1">OFFSET('Skills Grid'!$C$1,COLUMN()-COLUMN($A$2),ROW()-ROW($D$2))</f>
        <v>0</v>
      </c>
      <c r="H90">
        <f ca="1">OFFSET('Skills Grid'!$C$1,COLUMN()-COLUMN($A$2),ROW()-ROW($D$2))</f>
        <v>0</v>
      </c>
    </row>
    <row r="91" spans="1:8">
      <c r="A91" t="str">
        <f ca="1">IF(OFFSET('Skills Grid'!$C$1,0,ROW()-ROW('Task Listing'!$A$2))=0,A90,OFFSET('Skills Grid'!$C$1,0,ROW()-ROW('Task Listing'!$A$2)))</f>
        <v>Weathering Stay Sails</v>
      </c>
      <c r="B91" t="str">
        <f ca="1">IF(OFFSET('Skills Grid'!$C$2,0,ROW()-ROW('Task Listing'!$B$2))=0,B90,OFFSET('Skills Grid'!$C$2,0,ROW()-ROW('Task Listing'!$B$2)))</f>
        <v>Other staysails</v>
      </c>
      <c r="C91" t="str">
        <f ca="1">OFFSET('Skills Grid'!$C$3,0,ROW()-ROW('Task Listing'!$C$2))</f>
        <v>Call evolution</v>
      </c>
      <c r="D91">
        <f ca="1">OFFSET('Skills Grid'!$C$1,COLUMN()-COLUMN($A$2),ROW()-ROW($D$2))</f>
        <v>1</v>
      </c>
      <c r="E91">
        <f ca="1">OFFSET('Skills Grid'!$C$1,COLUMN()-COLUMN($A$2),ROW()-ROW($D$2))</f>
        <v>4</v>
      </c>
      <c r="F91">
        <f ca="1">OFFSET('Skills Grid'!$C$1,COLUMN()-COLUMN($A$2),ROW()-ROW($D$2))</f>
        <v>0</v>
      </c>
      <c r="G91">
        <f ca="1">OFFSET('Skills Grid'!$C$1,COLUMN()-COLUMN($A$2),ROW()-ROW($D$2))</f>
        <v>0</v>
      </c>
      <c r="H91">
        <f ca="1">OFFSET('Skills Grid'!$C$1,COLUMN()-COLUMN($A$2),ROW()-ROW($D$2))</f>
        <v>0</v>
      </c>
    </row>
    <row r="92" spans="1:8">
      <c r="A92" t="str">
        <f ca="1">IF(OFFSET('Skills Grid'!$C$1,0,ROW()-ROW('Task Listing'!$A$2))=0,A91,OFFSET('Skills Grid'!$C$1,0,ROW()-ROW('Task Listing'!$A$2)))</f>
        <v>Weathering Stay Sails</v>
      </c>
      <c r="B92" t="str">
        <f ca="1">IF(OFFSET('Skills Grid'!$C$2,0,ROW()-ROW('Task Listing'!$B$2))=0,B91,OFFSET('Skills Grid'!$C$2,0,ROW()-ROW('Task Listing'!$B$2)))</f>
        <v>Other staysails</v>
      </c>
      <c r="C92">
        <f ca="1">OFFSET('Skills Grid'!$C$3,0,ROW()-ROW('Task Listing'!$C$2))</f>
        <v>0</v>
      </c>
      <c r="D92">
        <f ca="1">OFFSET('Skills Grid'!$C$1,COLUMN()-COLUMN($A$2),ROW()-ROW($D$2))</f>
        <v>1</v>
      </c>
      <c r="E92">
        <f ca="1">OFFSET('Skills Grid'!$C$1,COLUMN()-COLUMN($A$2),ROW()-ROW($D$2))</f>
        <v>0</v>
      </c>
      <c r="F92">
        <f ca="1">OFFSET('Skills Grid'!$C$1,COLUMN()-COLUMN($A$2),ROW()-ROW($D$2))</f>
        <v>0</v>
      </c>
      <c r="G92">
        <f ca="1">OFFSET('Skills Grid'!$C$1,COLUMN()-COLUMN($A$2),ROW()-ROW($D$2))</f>
        <v>0</v>
      </c>
      <c r="H92">
        <f ca="1">OFFSET('Skills Grid'!$C$1,COLUMN()-COLUMN($A$2),ROW()-ROW($D$2))</f>
        <v>0</v>
      </c>
    </row>
    <row r="93" spans="1:8">
      <c r="A93" t="str">
        <f ca="1">IF(OFFSET('Skills Grid'!$C$1,0,ROW()-ROW('Task Listing'!$A$2))=0,A92,OFFSET('Skills Grid'!$C$1,0,ROW()-ROW('Task Listing'!$A$2)))</f>
        <v>Handing Stay Sails</v>
      </c>
      <c r="B93" t="str">
        <f ca="1">IF(OFFSET('Skills Grid'!$C$2,0,ROW()-ROW('Task Listing'!$B$2))=0,B92,OFFSET('Skills Grid'!$C$2,0,ROW()-ROW('Task Listing'!$B$2)))</f>
        <v>Headsails</v>
      </c>
      <c r="C93" t="str">
        <f ca="1">OFFSET('Skills Grid'!$C$3,0,ROW()-ROW('Task Listing'!$C$2))</f>
        <v>Handle Downhaul</v>
      </c>
      <c r="D93">
        <f ca="1">OFFSET('Skills Grid'!$C$1,COLUMN()-COLUMN($A$2),ROW()-ROW($D$2))</f>
        <v>1</v>
      </c>
      <c r="E93">
        <f ca="1">OFFSET('Skills Grid'!$C$1,COLUMN()-COLUMN($A$2),ROW()-ROW($D$2))</f>
        <v>2</v>
      </c>
      <c r="F93">
        <f ca="1">OFFSET('Skills Grid'!$C$1,COLUMN()-COLUMN($A$2),ROW()-ROW($D$2))</f>
        <v>0</v>
      </c>
      <c r="G93">
        <f ca="1">OFFSET('Skills Grid'!$C$1,COLUMN()-COLUMN($A$2),ROW()-ROW($D$2))</f>
        <v>0</v>
      </c>
      <c r="H93">
        <f ca="1">OFFSET('Skills Grid'!$C$1,COLUMN()-COLUMN($A$2),ROW()-ROW($D$2))</f>
        <v>0</v>
      </c>
    </row>
    <row r="94" spans="1:8">
      <c r="A94" t="str">
        <f ca="1">IF(OFFSET('Skills Grid'!$C$1,0,ROW()-ROW('Task Listing'!$A$2))=0,A93,OFFSET('Skills Grid'!$C$1,0,ROW()-ROW('Task Listing'!$A$2)))</f>
        <v>Handing Stay Sails</v>
      </c>
      <c r="B94" t="str">
        <f ca="1">IF(OFFSET('Skills Grid'!$C$2,0,ROW()-ROW('Task Listing'!$B$2))=0,B93,OFFSET('Skills Grid'!$C$2,0,ROW()-ROW('Task Listing'!$B$2)))</f>
        <v>Headsails</v>
      </c>
      <c r="C94" t="str">
        <f ca="1">OFFSET('Skills Grid'!$C$3,0,ROW()-ROW('Task Listing'!$C$2))</f>
        <v>Handle Lee Sheet</v>
      </c>
      <c r="D94">
        <f ca="1">OFFSET('Skills Grid'!$C$1,COLUMN()-COLUMN($A$2),ROW()-ROW($D$2))</f>
        <v>1</v>
      </c>
      <c r="E94">
        <f ca="1">OFFSET('Skills Grid'!$C$1,COLUMN()-COLUMN($A$2),ROW()-ROW($D$2))</f>
        <v>2</v>
      </c>
      <c r="F94">
        <f ca="1">OFFSET('Skills Grid'!$C$1,COLUMN()-COLUMN($A$2),ROW()-ROW($D$2))</f>
        <v>0</v>
      </c>
      <c r="G94">
        <f ca="1">OFFSET('Skills Grid'!$C$1,COLUMN()-COLUMN($A$2),ROW()-ROW($D$2))</f>
        <v>0</v>
      </c>
      <c r="H94">
        <f ca="1">OFFSET('Skills Grid'!$C$1,COLUMN()-COLUMN($A$2),ROW()-ROW($D$2))</f>
        <v>0</v>
      </c>
    </row>
    <row r="95" spans="1:8">
      <c r="A95" t="str">
        <f ca="1">IF(OFFSET('Skills Grid'!$C$1,0,ROW()-ROW('Task Listing'!$A$2))=0,A94,OFFSET('Skills Grid'!$C$1,0,ROW()-ROW('Task Listing'!$A$2)))</f>
        <v>Handing Stay Sails</v>
      </c>
      <c r="B95" t="str">
        <f ca="1">IF(OFFSET('Skills Grid'!$C$2,0,ROW()-ROW('Task Listing'!$B$2))=0,B94,OFFSET('Skills Grid'!$C$2,0,ROW()-ROW('Task Listing'!$B$2)))</f>
        <v>Headsails</v>
      </c>
      <c r="C95" t="str">
        <f ca="1">OFFSET('Skills Grid'!$C$3,0,ROW()-ROW('Task Listing'!$C$2))</f>
        <v>Handle Weather (lazy) Sheet</v>
      </c>
      <c r="D95">
        <f ca="1">OFFSET('Skills Grid'!$C$1,COLUMN()-COLUMN($A$2),ROW()-ROW($D$2))</f>
        <v>1</v>
      </c>
      <c r="E95">
        <f ca="1">OFFSET('Skills Grid'!$C$1,COLUMN()-COLUMN($A$2),ROW()-ROW($D$2))</f>
        <v>2</v>
      </c>
      <c r="F95">
        <f ca="1">OFFSET('Skills Grid'!$C$1,COLUMN()-COLUMN($A$2),ROW()-ROW($D$2))</f>
        <v>0</v>
      </c>
      <c r="G95">
        <f ca="1">OFFSET('Skills Grid'!$C$1,COLUMN()-COLUMN($A$2),ROW()-ROW($D$2))</f>
        <v>0</v>
      </c>
      <c r="H95">
        <f ca="1">OFFSET('Skills Grid'!$C$1,COLUMN()-COLUMN($A$2),ROW()-ROW($D$2))</f>
        <v>0</v>
      </c>
    </row>
    <row r="96" spans="1:8">
      <c r="A96" t="str">
        <f ca="1">IF(OFFSET('Skills Grid'!$C$1,0,ROW()-ROW('Task Listing'!$A$2))=0,A95,OFFSET('Skills Grid'!$C$1,0,ROW()-ROW('Task Listing'!$A$2)))</f>
        <v>Handing Stay Sails</v>
      </c>
      <c r="B96" t="str">
        <f ca="1">IF(OFFSET('Skills Grid'!$C$2,0,ROW()-ROW('Task Listing'!$B$2))=0,B95,OFFSET('Skills Grid'!$C$2,0,ROW()-ROW('Task Listing'!$B$2)))</f>
        <v>Headsails</v>
      </c>
      <c r="C96" t="str">
        <f ca="1">OFFSET('Skills Grid'!$C$3,0,ROW()-ROW('Task Listing'!$C$2))</f>
        <v>Handle Halyard</v>
      </c>
      <c r="D96">
        <f ca="1">OFFSET('Skills Grid'!$C$1,COLUMN()-COLUMN($A$2),ROW()-ROW($D$2))</f>
        <v>1</v>
      </c>
      <c r="E96">
        <f ca="1">OFFSET('Skills Grid'!$C$1,COLUMN()-COLUMN($A$2),ROW()-ROW($D$2))</f>
        <v>2</v>
      </c>
      <c r="F96">
        <f ca="1">OFFSET('Skills Grid'!$C$1,COLUMN()-COLUMN($A$2),ROW()-ROW($D$2))</f>
        <v>0</v>
      </c>
      <c r="G96">
        <f ca="1">OFFSET('Skills Grid'!$C$1,COLUMN()-COLUMN($A$2),ROW()-ROW($D$2))</f>
        <v>0</v>
      </c>
      <c r="H96">
        <f ca="1">OFFSET('Skills Grid'!$C$1,COLUMN()-COLUMN($A$2),ROW()-ROW($D$2))</f>
        <v>0</v>
      </c>
    </row>
    <row r="97" spans="1:8">
      <c r="A97" t="str">
        <f ca="1">IF(OFFSET('Skills Grid'!$C$1,0,ROW()-ROW('Task Listing'!$A$2))=0,A96,OFFSET('Skills Grid'!$C$1,0,ROW()-ROW('Task Listing'!$A$2)))</f>
        <v>Handing Stay Sails</v>
      </c>
      <c r="B97" t="str">
        <f ca="1">IF(OFFSET('Skills Grid'!$C$2,0,ROW()-ROW('Task Listing'!$B$2))=0,B96,OFFSET('Skills Grid'!$C$2,0,ROW()-ROW('Task Listing'!$B$2)))</f>
        <v>Headsails</v>
      </c>
      <c r="C97" t="str">
        <f ca="1">OFFSET('Skills Grid'!$C$3,0,ROW()-ROW('Task Listing'!$C$2))</f>
        <v>Call evolution</v>
      </c>
      <c r="D97">
        <f ca="1">OFFSET('Skills Grid'!$C$1,COLUMN()-COLUMN($A$2),ROW()-ROW($D$2))</f>
        <v>1</v>
      </c>
      <c r="E97">
        <f ca="1">OFFSET('Skills Grid'!$C$1,COLUMN()-COLUMN($A$2),ROW()-ROW($D$2))</f>
        <v>4</v>
      </c>
      <c r="F97">
        <f ca="1">OFFSET('Skills Grid'!$C$1,COLUMN()-COLUMN($A$2),ROW()-ROW($D$2))</f>
        <v>0</v>
      </c>
      <c r="G97">
        <f ca="1">OFFSET('Skills Grid'!$C$1,COLUMN()-COLUMN($A$2),ROW()-ROW($D$2))</f>
        <v>0</v>
      </c>
      <c r="H97">
        <f ca="1">OFFSET('Skills Grid'!$C$1,COLUMN()-COLUMN($A$2),ROW()-ROW($D$2))</f>
        <v>0</v>
      </c>
    </row>
    <row r="98" spans="1:8">
      <c r="A98" t="str">
        <f ca="1">IF(OFFSET('Skills Grid'!$C$1,0,ROW()-ROW('Task Listing'!$A$2))=0,A97,OFFSET('Skills Grid'!$C$1,0,ROW()-ROW('Task Listing'!$A$2)))</f>
        <v>Handing Stay Sails</v>
      </c>
      <c r="B98" t="str">
        <f ca="1">IF(OFFSET('Skills Grid'!$C$2,0,ROW()-ROW('Task Listing'!$B$2))=0,B97,OFFSET('Skills Grid'!$C$2,0,ROW()-ROW('Task Listing'!$B$2)))</f>
        <v>Main topmast or Mizzen Cap staysail</v>
      </c>
      <c r="C98" t="str">
        <f ca="1">OFFSET('Skills Grid'!$C$3,0,ROW()-ROW('Task Listing'!$C$2))</f>
        <v>Handle Downhaul</v>
      </c>
      <c r="D98">
        <f ca="1">OFFSET('Skills Grid'!$C$1,COLUMN()-COLUMN($A$2),ROW()-ROW($D$2))</f>
        <v>1</v>
      </c>
      <c r="E98">
        <f ca="1">OFFSET('Skills Grid'!$C$1,COLUMN()-COLUMN($A$2),ROW()-ROW($D$2))</f>
        <v>2</v>
      </c>
      <c r="F98">
        <f ca="1">OFFSET('Skills Grid'!$C$1,COLUMN()-COLUMN($A$2),ROW()-ROW($D$2))</f>
        <v>0</v>
      </c>
      <c r="G98">
        <f ca="1">OFFSET('Skills Grid'!$C$1,COLUMN()-COLUMN($A$2),ROW()-ROW($D$2))</f>
        <v>0</v>
      </c>
      <c r="H98">
        <f ca="1">OFFSET('Skills Grid'!$C$1,COLUMN()-COLUMN($A$2),ROW()-ROW($D$2))</f>
        <v>0</v>
      </c>
    </row>
    <row r="99" spans="1:8">
      <c r="A99" t="str">
        <f ca="1">IF(OFFSET('Skills Grid'!$C$1,0,ROW()-ROW('Task Listing'!$A$2))=0,A98,OFFSET('Skills Grid'!$C$1,0,ROW()-ROW('Task Listing'!$A$2)))</f>
        <v>Handing Stay Sails</v>
      </c>
      <c r="B99" t="str">
        <f ca="1">IF(OFFSET('Skills Grid'!$C$2,0,ROW()-ROW('Task Listing'!$B$2))=0,B98,OFFSET('Skills Grid'!$C$2,0,ROW()-ROW('Task Listing'!$B$2)))</f>
        <v>Main topmast or Mizzen Cap staysail</v>
      </c>
      <c r="C99" t="str">
        <f ca="1">OFFSET('Skills Grid'!$C$3,0,ROW()-ROW('Task Listing'!$C$2))</f>
        <v>Handle Clewline</v>
      </c>
      <c r="D99">
        <f ca="1">OFFSET('Skills Grid'!$C$1,COLUMN()-COLUMN($A$2),ROW()-ROW($D$2))</f>
        <v>1</v>
      </c>
      <c r="E99">
        <f ca="1">OFFSET('Skills Grid'!$C$1,COLUMN()-COLUMN($A$2),ROW()-ROW($D$2))</f>
        <v>2</v>
      </c>
      <c r="F99">
        <f ca="1">OFFSET('Skills Grid'!$C$1,COLUMN()-COLUMN($A$2),ROW()-ROW($D$2))</f>
        <v>0</v>
      </c>
      <c r="G99">
        <f ca="1">OFFSET('Skills Grid'!$C$1,COLUMN()-COLUMN($A$2),ROW()-ROW($D$2))</f>
        <v>0</v>
      </c>
      <c r="H99">
        <f ca="1">OFFSET('Skills Grid'!$C$1,COLUMN()-COLUMN($A$2),ROW()-ROW($D$2))</f>
        <v>0</v>
      </c>
    </row>
    <row r="100" spans="1:8">
      <c r="A100" t="str">
        <f ca="1">IF(OFFSET('Skills Grid'!$C$1,0,ROW()-ROW('Task Listing'!$A$2))=0,A99,OFFSET('Skills Grid'!$C$1,0,ROW()-ROW('Task Listing'!$A$2)))</f>
        <v>Handing Stay Sails</v>
      </c>
      <c r="B100" t="str">
        <f ca="1">IF(OFFSET('Skills Grid'!$C$2,0,ROW()-ROW('Task Listing'!$B$2))=0,B99,OFFSET('Skills Grid'!$C$2,0,ROW()-ROW('Task Listing'!$B$2)))</f>
        <v>Main topmast or Mizzen Cap staysail</v>
      </c>
      <c r="C100" t="str">
        <f ca="1">OFFSET('Skills Grid'!$C$3,0,ROW()-ROW('Task Listing'!$C$2))</f>
        <v>Handle Lee Sheet</v>
      </c>
      <c r="D100">
        <f ca="1">OFFSET('Skills Grid'!$C$1,COLUMN()-COLUMN($A$2),ROW()-ROW($D$2))</f>
        <v>1</v>
      </c>
      <c r="E100">
        <f ca="1">OFFSET('Skills Grid'!$C$1,COLUMN()-COLUMN($A$2),ROW()-ROW($D$2))</f>
        <v>2</v>
      </c>
      <c r="F100">
        <f ca="1">OFFSET('Skills Grid'!$C$1,COLUMN()-COLUMN($A$2),ROW()-ROW($D$2))</f>
        <v>0</v>
      </c>
      <c r="G100">
        <f ca="1">OFFSET('Skills Grid'!$C$1,COLUMN()-COLUMN($A$2),ROW()-ROW($D$2))</f>
        <v>0</v>
      </c>
      <c r="H100">
        <f ca="1">OFFSET('Skills Grid'!$C$1,COLUMN()-COLUMN($A$2),ROW()-ROW($D$2))</f>
        <v>0</v>
      </c>
    </row>
    <row r="101" spans="1:8">
      <c r="A101" t="str">
        <f ca="1">IF(OFFSET('Skills Grid'!$C$1,0,ROW()-ROW('Task Listing'!$A$2))=0,A100,OFFSET('Skills Grid'!$C$1,0,ROW()-ROW('Task Listing'!$A$2)))</f>
        <v>Handing Stay Sails</v>
      </c>
      <c r="B101" t="str">
        <f ca="1">IF(OFFSET('Skills Grid'!$C$2,0,ROW()-ROW('Task Listing'!$B$2))=0,B100,OFFSET('Skills Grid'!$C$2,0,ROW()-ROW('Task Listing'!$B$2)))</f>
        <v>Main topmast or Mizzen Cap staysail</v>
      </c>
      <c r="C101" t="str">
        <f ca="1">OFFSET('Skills Grid'!$C$3,0,ROW()-ROW('Task Listing'!$C$2))</f>
        <v>Handle Weather Sheet</v>
      </c>
      <c r="D101">
        <f ca="1">OFFSET('Skills Grid'!$C$1,COLUMN()-COLUMN($A$2),ROW()-ROW($D$2))</f>
        <v>1</v>
      </c>
      <c r="E101">
        <f ca="1">OFFSET('Skills Grid'!$C$1,COLUMN()-COLUMN($A$2),ROW()-ROW($D$2))</f>
        <v>2</v>
      </c>
      <c r="F101">
        <f ca="1">OFFSET('Skills Grid'!$C$1,COLUMN()-COLUMN($A$2),ROW()-ROW($D$2))</f>
        <v>0</v>
      </c>
      <c r="G101">
        <f ca="1">OFFSET('Skills Grid'!$C$1,COLUMN()-COLUMN($A$2),ROW()-ROW($D$2))</f>
        <v>0</v>
      </c>
      <c r="H101">
        <f ca="1">OFFSET('Skills Grid'!$C$1,COLUMN()-COLUMN($A$2),ROW()-ROW($D$2))</f>
        <v>0</v>
      </c>
    </row>
    <row r="102" spans="1:8">
      <c r="A102" t="str">
        <f ca="1">IF(OFFSET('Skills Grid'!$C$1,0,ROW()-ROW('Task Listing'!$A$2))=0,A101,OFFSET('Skills Grid'!$C$1,0,ROW()-ROW('Task Listing'!$A$2)))</f>
        <v>Handing Stay Sails</v>
      </c>
      <c r="B102" t="str">
        <f ca="1">IF(OFFSET('Skills Grid'!$C$2,0,ROW()-ROW('Task Listing'!$B$2))=0,B101,OFFSET('Skills Grid'!$C$2,0,ROW()-ROW('Task Listing'!$B$2)))</f>
        <v>Main topmast or Mizzen Cap staysail</v>
      </c>
      <c r="C102" t="str">
        <f ca="1">OFFSET('Skills Grid'!$C$3,0,ROW()-ROW('Task Listing'!$C$2))</f>
        <v>Handle Halyard</v>
      </c>
      <c r="D102">
        <f ca="1">OFFSET('Skills Grid'!$C$1,COLUMN()-COLUMN($A$2),ROW()-ROW($D$2))</f>
        <v>1</v>
      </c>
      <c r="E102">
        <f ca="1">OFFSET('Skills Grid'!$C$1,COLUMN()-COLUMN($A$2),ROW()-ROW($D$2))</f>
        <v>2</v>
      </c>
      <c r="F102">
        <f ca="1">OFFSET('Skills Grid'!$C$1,COLUMN()-COLUMN($A$2),ROW()-ROW($D$2))</f>
        <v>0</v>
      </c>
      <c r="G102">
        <f ca="1">OFFSET('Skills Grid'!$C$1,COLUMN()-COLUMN($A$2),ROW()-ROW($D$2))</f>
        <v>0</v>
      </c>
      <c r="H102">
        <f ca="1">OFFSET('Skills Grid'!$C$1,COLUMN()-COLUMN($A$2),ROW()-ROW($D$2))</f>
        <v>0</v>
      </c>
    </row>
    <row r="103" spans="1:8">
      <c r="A103" t="str">
        <f ca="1">IF(OFFSET('Skills Grid'!$C$1,0,ROW()-ROW('Task Listing'!$A$2))=0,A102,OFFSET('Skills Grid'!$C$1,0,ROW()-ROW('Task Listing'!$A$2)))</f>
        <v>Handing Stay Sails</v>
      </c>
      <c r="B103" t="str">
        <f ca="1">IF(OFFSET('Skills Grid'!$C$2,0,ROW()-ROW('Task Listing'!$B$2))=0,B102,OFFSET('Skills Grid'!$C$2,0,ROW()-ROW('Task Listing'!$B$2)))</f>
        <v>Main topmast or Mizzen Cap staysail</v>
      </c>
      <c r="C103" t="str">
        <f ca="1">OFFSET('Skills Grid'!$C$3,0,ROW()-ROW('Task Listing'!$C$2))</f>
        <v>Call evolution</v>
      </c>
      <c r="D103">
        <f ca="1">OFFSET('Skills Grid'!$C$1,COLUMN()-COLUMN($A$2),ROW()-ROW($D$2))</f>
        <v>1</v>
      </c>
      <c r="E103">
        <f ca="1">OFFSET('Skills Grid'!$C$1,COLUMN()-COLUMN($A$2),ROW()-ROW($D$2))</f>
        <v>4</v>
      </c>
      <c r="F103">
        <f ca="1">OFFSET('Skills Grid'!$C$1,COLUMN()-COLUMN($A$2),ROW()-ROW($D$2))</f>
        <v>0</v>
      </c>
      <c r="G103">
        <f ca="1">OFFSET('Skills Grid'!$C$1,COLUMN()-COLUMN($A$2),ROW()-ROW($D$2))</f>
        <v>0</v>
      </c>
      <c r="H103">
        <f ca="1">OFFSET('Skills Grid'!$C$1,COLUMN()-COLUMN($A$2),ROW()-ROW($D$2))</f>
        <v>0</v>
      </c>
    </row>
    <row r="104" spans="1:8">
      <c r="A104" t="str">
        <f ca="1">IF(OFFSET('Skills Grid'!$C$1,0,ROW()-ROW('Task Listing'!$A$2))=0,A103,OFFSET('Skills Grid'!$C$1,0,ROW()-ROW('Task Listing'!$A$2)))</f>
        <v>Handing Stay Sails</v>
      </c>
      <c r="B104" t="str">
        <f ca="1">IF(OFFSET('Skills Grid'!$C$2,0,ROW()-ROW('Task Listing'!$B$2))=0,B103,OFFSET('Skills Grid'!$C$2,0,ROW()-ROW('Task Listing'!$B$2)))</f>
        <v>Other staysails</v>
      </c>
      <c r="C104" t="str">
        <f ca="1">OFFSET('Skills Grid'!$C$3,0,ROW()-ROW('Task Listing'!$C$2))</f>
        <v>Handle Downhaul</v>
      </c>
      <c r="D104">
        <f ca="1">OFFSET('Skills Grid'!$C$1,COLUMN()-COLUMN($A$2),ROW()-ROW($D$2))</f>
        <v>1</v>
      </c>
      <c r="E104">
        <f ca="1">OFFSET('Skills Grid'!$C$1,COLUMN()-COLUMN($A$2),ROW()-ROW($D$2))</f>
        <v>2</v>
      </c>
      <c r="F104">
        <f ca="1">OFFSET('Skills Grid'!$C$1,COLUMN()-COLUMN($A$2),ROW()-ROW($D$2))</f>
        <v>0</v>
      </c>
      <c r="G104">
        <f ca="1">OFFSET('Skills Grid'!$C$1,COLUMN()-COLUMN($A$2),ROW()-ROW($D$2))</f>
        <v>0</v>
      </c>
      <c r="H104">
        <f ca="1">OFFSET('Skills Grid'!$C$1,COLUMN()-COLUMN($A$2),ROW()-ROW($D$2))</f>
        <v>0</v>
      </c>
    </row>
    <row r="105" spans="1:8">
      <c r="A105" t="str">
        <f ca="1">IF(OFFSET('Skills Grid'!$C$1,0,ROW()-ROW('Task Listing'!$A$2))=0,A104,OFFSET('Skills Grid'!$C$1,0,ROW()-ROW('Task Listing'!$A$2)))</f>
        <v>Handing Stay Sails</v>
      </c>
      <c r="B105" t="str">
        <f ca="1">IF(OFFSET('Skills Grid'!$C$2,0,ROW()-ROW('Task Listing'!$B$2))=0,B104,OFFSET('Skills Grid'!$C$2,0,ROW()-ROW('Task Listing'!$B$2)))</f>
        <v>Other staysails</v>
      </c>
      <c r="C105" t="str">
        <f ca="1">OFFSET('Skills Grid'!$C$3,0,ROW()-ROW('Task Listing'!$C$2))</f>
        <v>Handle Lee Sheet</v>
      </c>
      <c r="D105">
        <f ca="1">OFFSET('Skills Grid'!$C$1,COLUMN()-COLUMN($A$2),ROW()-ROW($D$2))</f>
        <v>1</v>
      </c>
      <c r="E105">
        <f ca="1">OFFSET('Skills Grid'!$C$1,COLUMN()-COLUMN($A$2),ROW()-ROW($D$2))</f>
        <v>2</v>
      </c>
      <c r="F105">
        <f ca="1">OFFSET('Skills Grid'!$C$1,COLUMN()-COLUMN($A$2),ROW()-ROW($D$2))</f>
        <v>0</v>
      </c>
      <c r="G105">
        <f ca="1">OFFSET('Skills Grid'!$C$1,COLUMN()-COLUMN($A$2),ROW()-ROW($D$2))</f>
        <v>0</v>
      </c>
      <c r="H105">
        <f ca="1">OFFSET('Skills Grid'!$C$1,COLUMN()-COLUMN($A$2),ROW()-ROW($D$2))</f>
        <v>0</v>
      </c>
    </row>
    <row r="106" spans="1:8">
      <c r="A106" t="str">
        <f ca="1">IF(OFFSET('Skills Grid'!$C$1,0,ROW()-ROW('Task Listing'!$A$2))=0,A105,OFFSET('Skills Grid'!$C$1,0,ROW()-ROW('Task Listing'!$A$2)))</f>
        <v>Handing Stay Sails</v>
      </c>
      <c r="B106" t="str">
        <f ca="1">IF(OFFSET('Skills Grid'!$C$2,0,ROW()-ROW('Task Listing'!$B$2))=0,B105,OFFSET('Skills Grid'!$C$2,0,ROW()-ROW('Task Listing'!$B$2)))</f>
        <v>Other staysails</v>
      </c>
      <c r="C106" t="str">
        <f ca="1">OFFSET('Skills Grid'!$C$3,0,ROW()-ROW('Task Listing'!$C$2))</f>
        <v>Handle Weather Sheet</v>
      </c>
      <c r="D106">
        <f ca="1">OFFSET('Skills Grid'!$C$1,COLUMN()-COLUMN($A$2),ROW()-ROW($D$2))</f>
        <v>1</v>
      </c>
      <c r="E106">
        <f ca="1">OFFSET('Skills Grid'!$C$1,COLUMN()-COLUMN($A$2),ROW()-ROW($D$2))</f>
        <v>2</v>
      </c>
      <c r="F106">
        <f ca="1">OFFSET('Skills Grid'!$C$1,COLUMN()-COLUMN($A$2),ROW()-ROW($D$2))</f>
        <v>0</v>
      </c>
      <c r="G106">
        <f ca="1">OFFSET('Skills Grid'!$C$1,COLUMN()-COLUMN($A$2),ROW()-ROW($D$2))</f>
        <v>0</v>
      </c>
      <c r="H106">
        <f ca="1">OFFSET('Skills Grid'!$C$1,COLUMN()-COLUMN($A$2),ROW()-ROW($D$2))</f>
        <v>0</v>
      </c>
    </row>
    <row r="107" spans="1:8">
      <c r="A107" t="str">
        <f ca="1">IF(OFFSET('Skills Grid'!$C$1,0,ROW()-ROW('Task Listing'!$A$2))=0,A106,OFFSET('Skills Grid'!$C$1,0,ROW()-ROW('Task Listing'!$A$2)))</f>
        <v>Handing Stay Sails</v>
      </c>
      <c r="B107" t="str">
        <f ca="1">IF(OFFSET('Skills Grid'!$C$2,0,ROW()-ROW('Task Listing'!$B$2))=0,B106,OFFSET('Skills Grid'!$C$2,0,ROW()-ROW('Task Listing'!$B$2)))</f>
        <v>Other staysails</v>
      </c>
      <c r="C107" t="str">
        <f ca="1">OFFSET('Skills Grid'!$C$3,0,ROW()-ROW('Task Listing'!$C$2))</f>
        <v>Handle Halyard</v>
      </c>
      <c r="D107">
        <f ca="1">OFFSET('Skills Grid'!$C$1,COLUMN()-COLUMN($A$2),ROW()-ROW($D$2))</f>
        <v>1</v>
      </c>
      <c r="E107">
        <f ca="1">OFFSET('Skills Grid'!$C$1,COLUMN()-COLUMN($A$2),ROW()-ROW($D$2))</f>
        <v>2</v>
      </c>
      <c r="F107">
        <f ca="1">OFFSET('Skills Grid'!$C$1,COLUMN()-COLUMN($A$2),ROW()-ROW($D$2))</f>
        <v>0</v>
      </c>
      <c r="G107">
        <f ca="1">OFFSET('Skills Grid'!$C$1,COLUMN()-COLUMN($A$2),ROW()-ROW($D$2))</f>
        <v>0</v>
      </c>
      <c r="H107">
        <f ca="1">OFFSET('Skills Grid'!$C$1,COLUMN()-COLUMN($A$2),ROW()-ROW($D$2))</f>
        <v>0</v>
      </c>
    </row>
    <row r="108" spans="1:8">
      <c r="A108" t="str">
        <f ca="1">IF(OFFSET('Skills Grid'!$C$1,0,ROW()-ROW('Task Listing'!$A$2))=0,A107,OFFSET('Skills Grid'!$C$1,0,ROW()-ROW('Task Listing'!$A$2)))</f>
        <v>Handing Stay Sails</v>
      </c>
      <c r="B108" t="str">
        <f ca="1">IF(OFFSET('Skills Grid'!$C$2,0,ROW()-ROW('Task Listing'!$B$2))=0,B107,OFFSET('Skills Grid'!$C$2,0,ROW()-ROW('Task Listing'!$B$2)))</f>
        <v>Other staysails</v>
      </c>
      <c r="C108" t="str">
        <f ca="1">OFFSET('Skills Grid'!$C$3,0,ROW()-ROW('Task Listing'!$C$2))</f>
        <v>Call evolution</v>
      </c>
      <c r="D108">
        <f ca="1">OFFSET('Skills Grid'!$C$1,COLUMN()-COLUMN($A$2),ROW()-ROW($D$2))</f>
        <v>1</v>
      </c>
      <c r="E108">
        <f ca="1">OFFSET('Skills Grid'!$C$1,COLUMN()-COLUMN($A$2),ROW()-ROW($D$2))</f>
        <v>4</v>
      </c>
      <c r="F108">
        <f ca="1">OFFSET('Skills Grid'!$C$1,COLUMN()-COLUMN($A$2),ROW()-ROW($D$2))</f>
        <v>0</v>
      </c>
      <c r="G108">
        <f ca="1">OFFSET('Skills Grid'!$C$1,COLUMN()-COLUMN($A$2),ROW()-ROW($D$2))</f>
        <v>0</v>
      </c>
      <c r="H108">
        <f ca="1">OFFSET('Skills Grid'!$C$1,COLUMN()-COLUMN($A$2),ROW()-ROW($D$2))</f>
        <v>0</v>
      </c>
    </row>
    <row r="109" spans="1:8">
      <c r="A109" t="str">
        <f ca="1">IF(OFFSET('Skills Grid'!$C$1,0,ROW()-ROW('Task Listing'!$A$2))=0,A108,OFFSET('Skills Grid'!$C$1,0,ROW()-ROW('Task Listing'!$A$2)))</f>
        <v>Mizzen Sail Handling</v>
      </c>
      <c r="B109" t="str">
        <f ca="1">IF(OFFSET('Skills Grid'!$C$2,0,ROW()-ROW('Task Listing'!$B$2))=0,B108,OFFSET('Skills Grid'!$C$2,0,ROW()-ROW('Task Listing'!$B$2)))</f>
        <v>Move the spanker boom</v>
      </c>
      <c r="C109" t="str">
        <f ca="1">OFFSET('Skills Grid'!$C$3,0,ROW()-ROW('Task Listing'!$C$2))</f>
        <v>Handle Boom Preventers</v>
      </c>
      <c r="D109">
        <f ca="1">OFFSET('Skills Grid'!$C$1,COLUMN()-COLUMN($A$2),ROW()-ROW($D$2))</f>
        <v>1</v>
      </c>
      <c r="E109">
        <f ca="1">OFFSET('Skills Grid'!$C$1,COLUMN()-COLUMN($A$2),ROW()-ROW($D$2))</f>
        <v>0</v>
      </c>
      <c r="F109">
        <f ca="1">OFFSET('Skills Grid'!$C$1,COLUMN()-COLUMN($A$2),ROW()-ROW($D$2))</f>
        <v>0</v>
      </c>
      <c r="G109">
        <f ca="1">OFFSET('Skills Grid'!$C$1,COLUMN()-COLUMN($A$2),ROW()-ROW($D$2))</f>
        <v>0</v>
      </c>
      <c r="H109">
        <f ca="1">OFFSET('Skills Grid'!$C$1,COLUMN()-COLUMN($A$2),ROW()-ROW($D$2))</f>
        <v>0</v>
      </c>
    </row>
    <row r="110" spans="1:8">
      <c r="A110" t="str">
        <f ca="1">IF(OFFSET('Skills Grid'!$C$1,0,ROW()-ROW('Task Listing'!$A$2))=0,A109,OFFSET('Skills Grid'!$C$1,0,ROW()-ROW('Task Listing'!$A$2)))</f>
        <v>Mizzen Sail Handling</v>
      </c>
      <c r="B110" t="str">
        <f ca="1">IF(OFFSET('Skills Grid'!$C$2,0,ROW()-ROW('Task Listing'!$B$2))=0,B109,OFFSET('Skills Grid'!$C$2,0,ROW()-ROW('Task Listing'!$B$2)))</f>
        <v>Move the spanker boom</v>
      </c>
      <c r="C110" t="str">
        <f ca="1">OFFSET('Skills Grid'!$C$3,0,ROW()-ROW('Task Listing'!$C$2))</f>
        <v>Handle Spanker Sheets</v>
      </c>
      <c r="D110">
        <f ca="1">OFFSET('Skills Grid'!$C$1,COLUMN()-COLUMN($A$2),ROW()-ROW($D$2))</f>
        <v>1</v>
      </c>
      <c r="E110">
        <f ca="1">OFFSET('Skills Grid'!$C$1,COLUMN()-COLUMN($A$2),ROW()-ROW($D$2))</f>
        <v>0</v>
      </c>
      <c r="F110">
        <f ca="1">OFFSET('Skills Grid'!$C$1,COLUMN()-COLUMN($A$2),ROW()-ROW($D$2))</f>
        <v>0</v>
      </c>
      <c r="G110">
        <f ca="1">OFFSET('Skills Grid'!$C$1,COLUMN()-COLUMN($A$2),ROW()-ROW($D$2))</f>
        <v>0</v>
      </c>
      <c r="H110">
        <f ca="1">OFFSET('Skills Grid'!$C$1,COLUMN()-COLUMN($A$2),ROW()-ROW($D$2))</f>
        <v>0</v>
      </c>
    </row>
    <row r="111" spans="1:8">
      <c r="A111" t="str">
        <f ca="1">IF(OFFSET('Skills Grid'!$C$1,0,ROW()-ROW('Task Listing'!$A$2))=0,A110,OFFSET('Skills Grid'!$C$1,0,ROW()-ROW('Task Listing'!$A$2)))</f>
        <v>Mizzen Sail Handling</v>
      </c>
      <c r="B111" t="str">
        <f ca="1">IF(OFFSET('Skills Grid'!$C$2,0,ROW()-ROW('Task Listing'!$B$2))=0,B110,OFFSET('Skills Grid'!$C$2,0,ROW()-ROW('Task Listing'!$B$2)))</f>
        <v>Move the spanker boom</v>
      </c>
      <c r="C111" t="str">
        <f ca="1">OFFSET('Skills Grid'!$C$3,0,ROW()-ROW('Task Listing'!$C$2))</f>
        <v>Handle Gaff Vangs</v>
      </c>
      <c r="D111">
        <f ca="1">OFFSET('Skills Grid'!$C$1,COLUMN()-COLUMN($A$2),ROW()-ROW($D$2))</f>
        <v>1</v>
      </c>
      <c r="E111">
        <f ca="1">OFFSET('Skills Grid'!$C$1,COLUMN()-COLUMN($A$2),ROW()-ROW($D$2))</f>
        <v>0</v>
      </c>
      <c r="F111">
        <f ca="1">OFFSET('Skills Grid'!$C$1,COLUMN()-COLUMN($A$2),ROW()-ROW($D$2))</f>
        <v>0</v>
      </c>
      <c r="G111">
        <f ca="1">OFFSET('Skills Grid'!$C$1,COLUMN()-COLUMN($A$2),ROW()-ROW($D$2))</f>
        <v>0</v>
      </c>
      <c r="H111">
        <f ca="1">OFFSET('Skills Grid'!$C$1,COLUMN()-COLUMN($A$2),ROW()-ROW($D$2))</f>
        <v>0</v>
      </c>
    </row>
    <row r="112" spans="1:8">
      <c r="A112" t="str">
        <f ca="1">IF(OFFSET('Skills Grid'!$C$1,0,ROW()-ROW('Task Listing'!$A$2))=0,A111,OFFSET('Skills Grid'!$C$1,0,ROW()-ROW('Task Listing'!$A$2)))</f>
        <v>Mizzen Sail Handling</v>
      </c>
      <c r="B112" t="str">
        <f ca="1">IF(OFFSET('Skills Grid'!$C$2,0,ROW()-ROW('Task Listing'!$B$2))=0,B111,OFFSET('Skills Grid'!$C$2,0,ROW()-ROW('Task Listing'!$B$2)))</f>
        <v>Move the spanker boom</v>
      </c>
      <c r="C112" t="str">
        <f ca="1">OFFSET('Skills Grid'!$C$3,0,ROW()-ROW('Task Listing'!$C$2))</f>
        <v>Handle Flag Halyards</v>
      </c>
      <c r="D112">
        <f ca="1">OFFSET('Skills Grid'!$C$1,COLUMN()-COLUMN($A$2),ROW()-ROW($D$2))</f>
        <v>1</v>
      </c>
      <c r="E112">
        <f ca="1">OFFSET('Skills Grid'!$C$1,COLUMN()-COLUMN($A$2),ROW()-ROW($D$2))</f>
        <v>0</v>
      </c>
      <c r="F112">
        <f ca="1">OFFSET('Skills Grid'!$C$1,COLUMN()-COLUMN($A$2),ROW()-ROW($D$2))</f>
        <v>0</v>
      </c>
      <c r="G112">
        <f ca="1">OFFSET('Skills Grid'!$C$1,COLUMN()-COLUMN($A$2),ROW()-ROW($D$2))</f>
        <v>0</v>
      </c>
      <c r="H112">
        <f ca="1">OFFSET('Skills Grid'!$C$1,COLUMN()-COLUMN($A$2),ROW()-ROW($D$2))</f>
        <v>0</v>
      </c>
    </row>
    <row r="113" spans="1:8">
      <c r="A113" t="str">
        <f ca="1">IF(OFFSET('Skills Grid'!$C$1,0,ROW()-ROW('Task Listing'!$A$2))=0,A112,OFFSET('Skills Grid'!$C$1,0,ROW()-ROW('Task Listing'!$A$2)))</f>
        <v>Mizzen Sail Handling</v>
      </c>
      <c r="B113" t="str">
        <f ca="1">IF(OFFSET('Skills Grid'!$C$2,0,ROW()-ROW('Task Listing'!$B$2))=0,B112,OFFSET('Skills Grid'!$C$2,0,ROW()-ROW('Task Listing'!$B$2)))</f>
        <v>Move the spanker boom</v>
      </c>
      <c r="C113" t="str">
        <f ca="1">OFFSET('Skills Grid'!$C$3,0,ROW()-ROW('Task Listing'!$C$2))</f>
        <v>Handle Awning Halyard</v>
      </c>
      <c r="D113">
        <f ca="1">OFFSET('Skills Grid'!$C$1,COLUMN()-COLUMN($A$2),ROW()-ROW($D$2))</f>
        <v>1</v>
      </c>
      <c r="E113">
        <f ca="1">OFFSET('Skills Grid'!$C$1,COLUMN()-COLUMN($A$2),ROW()-ROW($D$2))</f>
        <v>0</v>
      </c>
      <c r="F113">
        <f ca="1">OFFSET('Skills Grid'!$C$1,COLUMN()-COLUMN($A$2),ROW()-ROW($D$2))</f>
        <v>0</v>
      </c>
      <c r="G113">
        <f ca="1">OFFSET('Skills Grid'!$C$1,COLUMN()-COLUMN($A$2),ROW()-ROW($D$2))</f>
        <v>0</v>
      </c>
      <c r="H113">
        <f ca="1">OFFSET('Skills Grid'!$C$1,COLUMN()-COLUMN($A$2),ROW()-ROW($D$2))</f>
        <v>0</v>
      </c>
    </row>
    <row r="114" spans="1:8">
      <c r="A114" t="str">
        <f ca="1">IF(OFFSET('Skills Grid'!$C$1,0,ROW()-ROW('Task Listing'!$A$2))=0,A113,OFFSET('Skills Grid'!$C$1,0,ROW()-ROW('Task Listing'!$A$2)))</f>
        <v>Mizzen Sail Handling</v>
      </c>
      <c r="B114" t="str">
        <f ca="1">IF(OFFSET('Skills Grid'!$C$2,0,ROW()-ROW('Task Listing'!$B$2))=0,B113,OFFSET('Skills Grid'!$C$2,0,ROW()-ROW('Task Listing'!$B$2)))</f>
        <v>Move the spanker boom</v>
      </c>
      <c r="C114" t="str">
        <f ca="1">OFFSET('Skills Grid'!$C$3,0,ROW()-ROW('Task Listing'!$C$2))</f>
        <v>Call evolution</v>
      </c>
      <c r="D114">
        <f ca="1">OFFSET('Skills Grid'!$C$1,COLUMN()-COLUMN($A$2),ROW()-ROW($D$2))</f>
        <v>1</v>
      </c>
      <c r="E114">
        <f ca="1">OFFSET('Skills Grid'!$C$1,COLUMN()-COLUMN($A$2),ROW()-ROW($D$2))</f>
        <v>0</v>
      </c>
      <c r="F114">
        <f ca="1">OFFSET('Skills Grid'!$C$1,COLUMN()-COLUMN($A$2),ROW()-ROW($D$2))</f>
        <v>0</v>
      </c>
      <c r="G114">
        <f ca="1">OFFSET('Skills Grid'!$C$1,COLUMN()-COLUMN($A$2),ROW()-ROW($D$2))</f>
        <v>0</v>
      </c>
      <c r="H114">
        <f ca="1">OFFSET('Skills Grid'!$C$1,COLUMN()-COLUMN($A$2),ROW()-ROW($D$2))</f>
        <v>0</v>
      </c>
    </row>
    <row r="115" spans="1:8">
      <c r="A115" t="str">
        <f ca="1">IF(OFFSET('Skills Grid'!$C$1,0,ROW()-ROW('Task Listing'!$A$2))=0,A114,OFFSET('Skills Grid'!$C$1,0,ROW()-ROW('Task Listing'!$A$2)))</f>
        <v>Mizzen Sail Handling</v>
      </c>
      <c r="B115" t="str">
        <f ca="1">IF(OFFSET('Skills Grid'!$C$2,0,ROW()-ROW('Task Listing'!$B$2))=0,B114,OFFSET('Skills Grid'!$C$2,0,ROW()-ROW('Task Listing'!$B$2)))</f>
        <v>Set the Spanker</v>
      </c>
      <c r="C115" t="str">
        <f ca="1">OFFSET('Skills Grid'!$C$3,0,ROW()-ROW('Task Listing'!$C$2))</f>
        <v>Handle Head Outhaul</v>
      </c>
      <c r="D115">
        <f ca="1">OFFSET('Skills Grid'!$C$1,COLUMN()-COLUMN($A$2),ROW()-ROW($D$2))</f>
        <v>1</v>
      </c>
      <c r="E115">
        <f ca="1">OFFSET('Skills Grid'!$C$1,COLUMN()-COLUMN($A$2),ROW()-ROW($D$2))</f>
        <v>0</v>
      </c>
      <c r="F115">
        <f ca="1">OFFSET('Skills Grid'!$C$1,COLUMN()-COLUMN($A$2),ROW()-ROW($D$2))</f>
        <v>0</v>
      </c>
      <c r="G115">
        <f ca="1">OFFSET('Skills Grid'!$C$1,COLUMN()-COLUMN($A$2),ROW()-ROW($D$2))</f>
        <v>0</v>
      </c>
      <c r="H115">
        <f ca="1">OFFSET('Skills Grid'!$C$1,COLUMN()-COLUMN($A$2),ROW()-ROW($D$2))</f>
        <v>0</v>
      </c>
    </row>
    <row r="116" spans="1:8">
      <c r="A116" t="str">
        <f ca="1">IF(OFFSET('Skills Grid'!$C$1,0,ROW()-ROW('Task Listing'!$A$2))=0,A115,OFFSET('Skills Grid'!$C$1,0,ROW()-ROW('Task Listing'!$A$2)))</f>
        <v>Mizzen Sail Handling</v>
      </c>
      <c r="B116" t="str">
        <f ca="1">IF(OFFSET('Skills Grid'!$C$2,0,ROW()-ROW('Task Listing'!$B$2))=0,B115,OFFSET('Skills Grid'!$C$2,0,ROW()-ROW('Task Listing'!$B$2)))</f>
        <v>Set the Spanker</v>
      </c>
      <c r="C116" t="str">
        <f ca="1">OFFSET('Skills Grid'!$C$3,0,ROW()-ROW('Task Listing'!$C$2))</f>
        <v>Handle Head Inhaul</v>
      </c>
      <c r="D116">
        <f ca="1">OFFSET('Skills Grid'!$C$1,COLUMN()-COLUMN($A$2),ROW()-ROW($D$2))</f>
        <v>1</v>
      </c>
      <c r="E116">
        <f ca="1">OFFSET('Skills Grid'!$C$1,COLUMN()-COLUMN($A$2),ROW()-ROW($D$2))</f>
        <v>0</v>
      </c>
      <c r="F116">
        <f ca="1">OFFSET('Skills Grid'!$C$1,COLUMN()-COLUMN($A$2),ROW()-ROW($D$2))</f>
        <v>0</v>
      </c>
      <c r="G116">
        <f ca="1">OFFSET('Skills Grid'!$C$1,COLUMN()-COLUMN($A$2),ROW()-ROW($D$2))</f>
        <v>0</v>
      </c>
      <c r="H116">
        <f ca="1">OFFSET('Skills Grid'!$C$1,COLUMN()-COLUMN($A$2),ROW()-ROW($D$2))</f>
        <v>0</v>
      </c>
    </row>
    <row r="117" spans="1:8">
      <c r="A117" t="str">
        <f ca="1">IF(OFFSET('Skills Grid'!$C$1,0,ROW()-ROW('Task Listing'!$A$2))=0,A116,OFFSET('Skills Grid'!$C$1,0,ROW()-ROW('Task Listing'!$A$2)))</f>
        <v>Mizzen Sail Handling</v>
      </c>
      <c r="B117" t="str">
        <f ca="1">IF(OFFSET('Skills Grid'!$C$2,0,ROW()-ROW('Task Listing'!$B$2))=0,B116,OFFSET('Skills Grid'!$C$2,0,ROW()-ROW('Task Listing'!$B$2)))</f>
        <v>Set the Spanker</v>
      </c>
      <c r="C117" t="str">
        <f ca="1">OFFSET('Skills Grid'!$C$3,0,ROW()-ROW('Task Listing'!$C$2))</f>
        <v>Handle Foot Outhaul</v>
      </c>
      <c r="D117">
        <f ca="1">OFFSET('Skills Grid'!$C$1,COLUMN()-COLUMN($A$2),ROW()-ROW($D$2))</f>
        <v>1</v>
      </c>
      <c r="E117">
        <f ca="1">OFFSET('Skills Grid'!$C$1,COLUMN()-COLUMN($A$2),ROW()-ROW($D$2))</f>
        <v>0</v>
      </c>
      <c r="F117">
        <f ca="1">OFFSET('Skills Grid'!$C$1,COLUMN()-COLUMN($A$2),ROW()-ROW($D$2))</f>
        <v>0</v>
      </c>
      <c r="G117">
        <f ca="1">OFFSET('Skills Grid'!$C$1,COLUMN()-COLUMN($A$2),ROW()-ROW($D$2))</f>
        <v>0</v>
      </c>
      <c r="H117">
        <f ca="1">OFFSET('Skills Grid'!$C$1,COLUMN()-COLUMN($A$2),ROW()-ROW($D$2))</f>
        <v>0</v>
      </c>
    </row>
    <row r="118" spans="1:8">
      <c r="A118" t="str">
        <f ca="1">IF(OFFSET('Skills Grid'!$C$1,0,ROW()-ROW('Task Listing'!$A$2))=0,A117,OFFSET('Skills Grid'!$C$1,0,ROW()-ROW('Task Listing'!$A$2)))</f>
        <v>Mizzen Sail Handling</v>
      </c>
      <c r="B118" t="str">
        <f ca="1">IF(OFFSET('Skills Grid'!$C$2,0,ROW()-ROW('Task Listing'!$B$2))=0,B117,OFFSET('Skills Grid'!$C$2,0,ROW()-ROW('Task Listing'!$B$2)))</f>
        <v>Set the Spanker</v>
      </c>
      <c r="C118" t="str">
        <f ca="1">OFFSET('Skills Grid'!$C$3,0,ROW()-ROW('Task Listing'!$C$2))</f>
        <v>Handle Foot Inhaul</v>
      </c>
      <c r="D118">
        <f ca="1">OFFSET('Skills Grid'!$C$1,COLUMN()-COLUMN($A$2),ROW()-ROW($D$2))</f>
        <v>1</v>
      </c>
      <c r="E118">
        <f ca="1">OFFSET('Skills Grid'!$C$1,COLUMN()-COLUMN($A$2),ROW()-ROW($D$2))</f>
        <v>0</v>
      </c>
      <c r="F118">
        <f ca="1">OFFSET('Skills Grid'!$C$1,COLUMN()-COLUMN($A$2),ROW()-ROW($D$2))</f>
        <v>0</v>
      </c>
      <c r="G118">
        <f ca="1">OFFSET('Skills Grid'!$C$1,COLUMN()-COLUMN($A$2),ROW()-ROW($D$2))</f>
        <v>0</v>
      </c>
      <c r="H118">
        <f ca="1">OFFSET('Skills Grid'!$C$1,COLUMN()-COLUMN($A$2),ROW()-ROW($D$2))</f>
        <v>0</v>
      </c>
    </row>
    <row r="119" spans="1:8">
      <c r="A119" t="str">
        <f ca="1">IF(OFFSET('Skills Grid'!$C$1,0,ROW()-ROW('Task Listing'!$A$2))=0,A118,OFFSET('Skills Grid'!$C$1,0,ROW()-ROW('Task Listing'!$A$2)))</f>
        <v>Mizzen Sail Handling</v>
      </c>
      <c r="B119" t="str">
        <f ca="1">IF(OFFSET('Skills Grid'!$C$2,0,ROW()-ROW('Task Listing'!$B$2))=0,B118,OFFSET('Skills Grid'!$C$2,0,ROW()-ROW('Task Listing'!$B$2)))</f>
        <v>Set the Spanker</v>
      </c>
      <c r="C119" t="str">
        <f ca="1">OFFSET('Skills Grid'!$C$3,0,ROW()-ROW('Task Listing'!$C$2))</f>
        <v>Handle Brails</v>
      </c>
      <c r="D119">
        <f ca="1">OFFSET('Skills Grid'!$C$1,COLUMN()-COLUMN($A$2),ROW()-ROW($D$2))</f>
        <v>1</v>
      </c>
      <c r="E119">
        <f ca="1">OFFSET('Skills Grid'!$C$1,COLUMN()-COLUMN($A$2),ROW()-ROW($D$2))</f>
        <v>0</v>
      </c>
      <c r="F119">
        <f ca="1">OFFSET('Skills Grid'!$C$1,COLUMN()-COLUMN($A$2),ROW()-ROW($D$2))</f>
        <v>0</v>
      </c>
      <c r="G119">
        <f ca="1">OFFSET('Skills Grid'!$C$1,COLUMN()-COLUMN($A$2),ROW()-ROW($D$2))</f>
        <v>0</v>
      </c>
      <c r="H119">
        <f ca="1">OFFSET('Skills Grid'!$C$1,COLUMN()-COLUMN($A$2),ROW()-ROW($D$2))</f>
        <v>0</v>
      </c>
    </row>
    <row r="120" spans="1:8">
      <c r="A120" t="str">
        <f ca="1">IF(OFFSET('Skills Grid'!$C$1,0,ROW()-ROW('Task Listing'!$A$2))=0,A119,OFFSET('Skills Grid'!$C$1,0,ROW()-ROW('Task Listing'!$A$2)))</f>
        <v>Mizzen Sail Handling</v>
      </c>
      <c r="B120" t="str">
        <f ca="1">IF(OFFSET('Skills Grid'!$C$2,0,ROW()-ROW('Task Listing'!$B$2))=0,B119,OFFSET('Skills Grid'!$C$2,0,ROW()-ROW('Task Listing'!$B$2)))</f>
        <v>Set the Spanker</v>
      </c>
      <c r="C120" t="str">
        <f ca="1">OFFSET('Skills Grid'!$C$3,0,ROW()-ROW('Task Listing'!$C$2))</f>
        <v>Call Evolution</v>
      </c>
      <c r="D120">
        <f ca="1">OFFSET('Skills Grid'!$C$1,COLUMN()-COLUMN($A$2),ROW()-ROW($D$2))</f>
        <v>1</v>
      </c>
      <c r="E120">
        <f ca="1">OFFSET('Skills Grid'!$C$1,COLUMN()-COLUMN($A$2),ROW()-ROW($D$2))</f>
        <v>0</v>
      </c>
      <c r="F120">
        <f ca="1">OFFSET('Skills Grid'!$C$1,COLUMN()-COLUMN($A$2),ROW()-ROW($D$2))</f>
        <v>0</v>
      </c>
      <c r="G120">
        <f ca="1">OFFSET('Skills Grid'!$C$1,COLUMN()-COLUMN($A$2),ROW()-ROW($D$2))</f>
        <v>0</v>
      </c>
      <c r="H120">
        <f ca="1">OFFSET('Skills Grid'!$C$1,COLUMN()-COLUMN($A$2),ROW()-ROW($D$2))</f>
        <v>0</v>
      </c>
    </row>
    <row r="121" spans="1:8">
      <c r="A121" t="str">
        <f ca="1">IF(OFFSET('Skills Grid'!$C$1,0,ROW()-ROW('Task Listing'!$A$2))=0,A120,OFFSET('Skills Grid'!$C$1,0,ROW()-ROW('Task Listing'!$A$2)))</f>
        <v>Mizzen Sail Handling</v>
      </c>
      <c r="B121" t="str">
        <f ca="1">IF(OFFSET('Skills Grid'!$C$2,0,ROW()-ROW('Task Listing'!$B$2))=0,B120,OFFSET('Skills Grid'!$C$2,0,ROW()-ROW('Task Listing'!$B$2)))</f>
        <v>Hand the Spanker</v>
      </c>
      <c r="C121" t="str">
        <f ca="1">OFFSET('Skills Grid'!$C$3,0,ROW()-ROW('Task Listing'!$C$2))</f>
        <v>Handle Head Outhaul</v>
      </c>
      <c r="D121">
        <f ca="1">OFFSET('Skills Grid'!$C$1,COLUMN()-COLUMN($A$2),ROW()-ROW($D$2))</f>
        <v>1</v>
      </c>
      <c r="E121">
        <f ca="1">OFFSET('Skills Grid'!$C$1,COLUMN()-COLUMN($A$2),ROW()-ROW($D$2))</f>
        <v>0</v>
      </c>
      <c r="F121">
        <f ca="1">OFFSET('Skills Grid'!$C$1,COLUMN()-COLUMN($A$2),ROW()-ROW($D$2))</f>
        <v>0</v>
      </c>
      <c r="G121">
        <f ca="1">OFFSET('Skills Grid'!$C$1,COLUMN()-COLUMN($A$2),ROW()-ROW($D$2))</f>
        <v>0</v>
      </c>
      <c r="H121">
        <f ca="1">OFFSET('Skills Grid'!$C$1,COLUMN()-COLUMN($A$2),ROW()-ROW($D$2))</f>
        <v>0</v>
      </c>
    </row>
    <row r="122" spans="1:8">
      <c r="A122" t="str">
        <f ca="1">IF(OFFSET('Skills Grid'!$C$1,0,ROW()-ROW('Task Listing'!$A$2))=0,A121,OFFSET('Skills Grid'!$C$1,0,ROW()-ROW('Task Listing'!$A$2)))</f>
        <v>Mizzen Sail Handling</v>
      </c>
      <c r="B122" t="str">
        <f ca="1">IF(OFFSET('Skills Grid'!$C$2,0,ROW()-ROW('Task Listing'!$B$2))=0,B121,OFFSET('Skills Grid'!$C$2,0,ROW()-ROW('Task Listing'!$B$2)))</f>
        <v>Hand the Spanker</v>
      </c>
      <c r="C122" t="str">
        <f ca="1">OFFSET('Skills Grid'!$C$3,0,ROW()-ROW('Task Listing'!$C$2))</f>
        <v>Handle Head Inhaul</v>
      </c>
      <c r="D122">
        <f ca="1">OFFSET('Skills Grid'!$C$1,COLUMN()-COLUMN($A$2),ROW()-ROW($D$2))</f>
        <v>1</v>
      </c>
      <c r="E122">
        <f ca="1">OFFSET('Skills Grid'!$C$1,COLUMN()-COLUMN($A$2),ROW()-ROW($D$2))</f>
        <v>0</v>
      </c>
      <c r="F122">
        <f ca="1">OFFSET('Skills Grid'!$C$1,COLUMN()-COLUMN($A$2),ROW()-ROW($D$2))</f>
        <v>0</v>
      </c>
      <c r="G122">
        <f ca="1">OFFSET('Skills Grid'!$C$1,COLUMN()-COLUMN($A$2),ROW()-ROW($D$2))</f>
        <v>0</v>
      </c>
      <c r="H122">
        <f ca="1">OFFSET('Skills Grid'!$C$1,COLUMN()-COLUMN($A$2),ROW()-ROW($D$2))</f>
        <v>0</v>
      </c>
    </row>
    <row r="123" spans="1:8">
      <c r="A123" t="str">
        <f ca="1">IF(OFFSET('Skills Grid'!$C$1,0,ROW()-ROW('Task Listing'!$A$2))=0,A122,OFFSET('Skills Grid'!$C$1,0,ROW()-ROW('Task Listing'!$A$2)))</f>
        <v>Mizzen Sail Handling</v>
      </c>
      <c r="B123" t="str">
        <f ca="1">IF(OFFSET('Skills Grid'!$C$2,0,ROW()-ROW('Task Listing'!$B$2))=0,B122,OFFSET('Skills Grid'!$C$2,0,ROW()-ROW('Task Listing'!$B$2)))</f>
        <v>Hand the Spanker</v>
      </c>
      <c r="C123" t="str">
        <f ca="1">OFFSET('Skills Grid'!$C$3,0,ROW()-ROW('Task Listing'!$C$2))</f>
        <v>Handle Foot Outhaul</v>
      </c>
      <c r="D123">
        <f ca="1">OFFSET('Skills Grid'!$C$1,COLUMN()-COLUMN($A$2),ROW()-ROW($D$2))</f>
        <v>1</v>
      </c>
      <c r="E123">
        <f ca="1">OFFSET('Skills Grid'!$C$1,COLUMN()-COLUMN($A$2),ROW()-ROW($D$2))</f>
        <v>0</v>
      </c>
      <c r="F123">
        <f ca="1">OFFSET('Skills Grid'!$C$1,COLUMN()-COLUMN($A$2),ROW()-ROW($D$2))</f>
        <v>0</v>
      </c>
      <c r="G123">
        <f ca="1">OFFSET('Skills Grid'!$C$1,COLUMN()-COLUMN($A$2),ROW()-ROW($D$2))</f>
        <v>0</v>
      </c>
      <c r="H123">
        <f ca="1">OFFSET('Skills Grid'!$C$1,COLUMN()-COLUMN($A$2),ROW()-ROW($D$2))</f>
        <v>0</v>
      </c>
    </row>
    <row r="124" spans="1:8">
      <c r="A124" t="str">
        <f ca="1">IF(OFFSET('Skills Grid'!$C$1,0,ROW()-ROW('Task Listing'!$A$2))=0,A123,OFFSET('Skills Grid'!$C$1,0,ROW()-ROW('Task Listing'!$A$2)))</f>
        <v>Mizzen Sail Handling</v>
      </c>
      <c r="B124" t="str">
        <f ca="1">IF(OFFSET('Skills Grid'!$C$2,0,ROW()-ROW('Task Listing'!$B$2))=0,B123,OFFSET('Skills Grid'!$C$2,0,ROW()-ROW('Task Listing'!$B$2)))</f>
        <v>Hand the Spanker</v>
      </c>
      <c r="C124" t="str">
        <f ca="1">OFFSET('Skills Grid'!$C$3,0,ROW()-ROW('Task Listing'!$C$2))</f>
        <v>Handle Foot Inhaul</v>
      </c>
      <c r="D124">
        <f ca="1">OFFSET('Skills Grid'!$C$1,COLUMN()-COLUMN($A$2),ROW()-ROW($D$2))</f>
        <v>1</v>
      </c>
      <c r="E124">
        <f ca="1">OFFSET('Skills Grid'!$C$1,COLUMN()-COLUMN($A$2),ROW()-ROW($D$2))</f>
        <v>0</v>
      </c>
      <c r="F124">
        <f ca="1">OFFSET('Skills Grid'!$C$1,COLUMN()-COLUMN($A$2),ROW()-ROW($D$2))</f>
        <v>0</v>
      </c>
      <c r="G124">
        <f ca="1">OFFSET('Skills Grid'!$C$1,COLUMN()-COLUMN($A$2),ROW()-ROW($D$2))</f>
        <v>0</v>
      </c>
      <c r="H124">
        <f ca="1">OFFSET('Skills Grid'!$C$1,COLUMN()-COLUMN($A$2),ROW()-ROW($D$2))</f>
        <v>0</v>
      </c>
    </row>
    <row r="125" spans="1:8">
      <c r="A125" t="str">
        <f ca="1">IF(OFFSET('Skills Grid'!$C$1,0,ROW()-ROW('Task Listing'!$A$2))=0,A124,OFFSET('Skills Grid'!$C$1,0,ROW()-ROW('Task Listing'!$A$2)))</f>
        <v>Mizzen Sail Handling</v>
      </c>
      <c r="B125" t="str">
        <f ca="1">IF(OFFSET('Skills Grid'!$C$2,0,ROW()-ROW('Task Listing'!$B$2))=0,B124,OFFSET('Skills Grid'!$C$2,0,ROW()-ROW('Task Listing'!$B$2)))</f>
        <v>Hand the Spanker</v>
      </c>
      <c r="C125" t="str">
        <f ca="1">OFFSET('Skills Grid'!$C$3,0,ROW()-ROW('Task Listing'!$C$2))</f>
        <v>Handle Brails</v>
      </c>
      <c r="D125">
        <f ca="1">OFFSET('Skills Grid'!$C$1,COLUMN()-COLUMN($A$2),ROW()-ROW($D$2))</f>
        <v>1</v>
      </c>
      <c r="E125">
        <f ca="1">OFFSET('Skills Grid'!$C$1,COLUMN()-COLUMN($A$2),ROW()-ROW($D$2))</f>
        <v>0</v>
      </c>
      <c r="F125">
        <f ca="1">OFFSET('Skills Grid'!$C$1,COLUMN()-COLUMN($A$2),ROW()-ROW($D$2))</f>
        <v>0</v>
      </c>
      <c r="G125">
        <f ca="1">OFFSET('Skills Grid'!$C$1,COLUMN()-COLUMN($A$2),ROW()-ROW($D$2))</f>
        <v>0</v>
      </c>
      <c r="H125">
        <f ca="1">OFFSET('Skills Grid'!$C$1,COLUMN()-COLUMN($A$2),ROW()-ROW($D$2))</f>
        <v>0</v>
      </c>
    </row>
    <row r="126" spans="1:8">
      <c r="A126" t="str">
        <f ca="1">IF(OFFSET('Skills Grid'!$C$1,0,ROW()-ROW('Task Listing'!$A$2))=0,A125,OFFSET('Skills Grid'!$C$1,0,ROW()-ROW('Task Listing'!$A$2)))</f>
        <v>Mizzen Sail Handling</v>
      </c>
      <c r="B126" t="str">
        <f ca="1">IF(OFFSET('Skills Grid'!$C$2,0,ROW()-ROW('Task Listing'!$B$2))=0,B125,OFFSET('Skills Grid'!$C$2,0,ROW()-ROW('Task Listing'!$B$2)))</f>
        <v>Hand the Spanker</v>
      </c>
      <c r="C126" t="str">
        <f ca="1">OFFSET('Skills Grid'!$C$3,0,ROW()-ROW('Task Listing'!$C$2))</f>
        <v>Call Evolution</v>
      </c>
      <c r="D126">
        <f ca="1">OFFSET('Skills Grid'!$C$1,COLUMN()-COLUMN($A$2),ROW()-ROW($D$2))</f>
        <v>1</v>
      </c>
      <c r="E126">
        <f ca="1">OFFSET('Skills Grid'!$C$1,COLUMN()-COLUMN($A$2),ROW()-ROW($D$2))</f>
        <v>0</v>
      </c>
      <c r="F126">
        <f ca="1">OFFSET('Skills Grid'!$C$1,COLUMN()-COLUMN($A$2),ROW()-ROW($D$2))</f>
        <v>0</v>
      </c>
      <c r="G126">
        <f ca="1">OFFSET('Skills Grid'!$C$1,COLUMN()-COLUMN($A$2),ROW()-ROW($D$2))</f>
        <v>0</v>
      </c>
      <c r="H126">
        <f ca="1">OFFSET('Skills Grid'!$C$1,COLUMN()-COLUMN($A$2),ROW()-ROW($D$2))</f>
        <v>0</v>
      </c>
    </row>
    <row r="127" spans="1:8">
      <c r="A127" t="str">
        <f ca="1">IF(OFFSET('Skills Grid'!$C$1,0,ROW()-ROW('Task Listing'!$A$2))=0,A126,OFFSET('Skills Grid'!$C$1,0,ROW()-ROW('Task Listing'!$A$2)))</f>
        <v>Mizzen Sail Handling</v>
      </c>
      <c r="B127" t="str">
        <f ca="1">IF(OFFSET('Skills Grid'!$C$2,0,ROW()-ROW('Task Listing'!$B$2))=0,B126,OFFSET('Skills Grid'!$C$2,0,ROW()-ROW('Task Listing'!$B$2)))</f>
        <v>Set the Gaff Topsail</v>
      </c>
      <c r="C127" t="str">
        <f ca="1">OFFSET('Skills Grid'!$C$3,0,ROW()-ROW('Task Listing'!$C$2))</f>
        <v>Handle Halyard</v>
      </c>
      <c r="D127">
        <f ca="1">OFFSET('Skills Grid'!$C$1,COLUMN()-COLUMN($A$2),ROW()-ROW($D$2))</f>
        <v>1</v>
      </c>
      <c r="E127">
        <f ca="1">OFFSET('Skills Grid'!$C$1,COLUMN()-COLUMN($A$2),ROW()-ROW($D$2))</f>
        <v>0</v>
      </c>
      <c r="F127">
        <f ca="1">OFFSET('Skills Grid'!$C$1,COLUMN()-COLUMN($A$2),ROW()-ROW($D$2))</f>
        <v>0</v>
      </c>
      <c r="G127">
        <f ca="1">OFFSET('Skills Grid'!$C$1,COLUMN()-COLUMN($A$2),ROW()-ROW($D$2))</f>
        <v>0</v>
      </c>
      <c r="H127">
        <f ca="1">OFFSET('Skills Grid'!$C$1,COLUMN()-COLUMN($A$2),ROW()-ROW($D$2))</f>
        <v>0</v>
      </c>
    </row>
    <row r="128" spans="1:8">
      <c r="A128" t="str">
        <f ca="1">IF(OFFSET('Skills Grid'!$C$1,0,ROW()-ROW('Task Listing'!$A$2))=0,A127,OFFSET('Skills Grid'!$C$1,0,ROW()-ROW('Task Listing'!$A$2)))</f>
        <v>Mizzen Sail Handling</v>
      </c>
      <c r="B128" t="str">
        <f ca="1">IF(OFFSET('Skills Grid'!$C$2,0,ROW()-ROW('Task Listing'!$B$2))=0,B127,OFFSET('Skills Grid'!$C$2,0,ROW()-ROW('Task Listing'!$B$2)))</f>
        <v>Set the Gaff Topsail</v>
      </c>
      <c r="C128" t="str">
        <f ca="1">OFFSET('Skills Grid'!$C$3,0,ROW()-ROW('Task Listing'!$C$2))</f>
        <v>Handle Downhaul</v>
      </c>
      <c r="D128">
        <f ca="1">OFFSET('Skills Grid'!$C$1,COLUMN()-COLUMN($A$2),ROW()-ROW($D$2))</f>
        <v>1</v>
      </c>
      <c r="E128">
        <f ca="1">OFFSET('Skills Grid'!$C$1,COLUMN()-COLUMN($A$2),ROW()-ROW($D$2))</f>
        <v>0</v>
      </c>
      <c r="F128">
        <f ca="1">OFFSET('Skills Grid'!$C$1,COLUMN()-COLUMN($A$2),ROW()-ROW($D$2))</f>
        <v>0</v>
      </c>
      <c r="G128">
        <f ca="1">OFFSET('Skills Grid'!$C$1,COLUMN()-COLUMN($A$2),ROW()-ROW($D$2))</f>
        <v>0</v>
      </c>
      <c r="H128">
        <f ca="1">OFFSET('Skills Grid'!$C$1,COLUMN()-COLUMN($A$2),ROW()-ROW($D$2))</f>
        <v>0</v>
      </c>
    </row>
    <row r="129" spans="1:8">
      <c r="A129" t="str">
        <f ca="1">IF(OFFSET('Skills Grid'!$C$1,0,ROW()-ROW('Task Listing'!$A$2))=0,A128,OFFSET('Skills Grid'!$C$1,0,ROW()-ROW('Task Listing'!$A$2)))</f>
        <v>Mizzen Sail Handling</v>
      </c>
      <c r="B129" t="str">
        <f ca="1">IF(OFFSET('Skills Grid'!$C$2,0,ROW()-ROW('Task Listing'!$B$2))=0,B128,OFFSET('Skills Grid'!$C$2,0,ROW()-ROW('Task Listing'!$B$2)))</f>
        <v>Set the Gaff Topsail</v>
      </c>
      <c r="C129" t="str">
        <f ca="1">OFFSET('Skills Grid'!$C$3,0,ROW()-ROW('Task Listing'!$C$2))</f>
        <v>Handle Tack</v>
      </c>
      <c r="D129">
        <f ca="1">OFFSET('Skills Grid'!$C$1,COLUMN()-COLUMN($A$2),ROW()-ROW($D$2))</f>
        <v>1</v>
      </c>
      <c r="E129">
        <f ca="1">OFFSET('Skills Grid'!$C$1,COLUMN()-COLUMN($A$2),ROW()-ROW($D$2))</f>
        <v>0</v>
      </c>
      <c r="F129">
        <f ca="1">OFFSET('Skills Grid'!$C$1,COLUMN()-COLUMN($A$2),ROW()-ROW($D$2))</f>
        <v>0</v>
      </c>
      <c r="G129">
        <f ca="1">OFFSET('Skills Grid'!$C$1,COLUMN()-COLUMN($A$2),ROW()-ROW($D$2))</f>
        <v>0</v>
      </c>
      <c r="H129">
        <f ca="1">OFFSET('Skills Grid'!$C$1,COLUMN()-COLUMN($A$2),ROW()-ROW($D$2))</f>
        <v>0</v>
      </c>
    </row>
    <row r="130" spans="1:8">
      <c r="A130" t="str">
        <f ca="1">IF(OFFSET('Skills Grid'!$C$1,0,ROW()-ROW('Task Listing'!$A$2))=0,A129,OFFSET('Skills Grid'!$C$1,0,ROW()-ROW('Task Listing'!$A$2)))</f>
        <v>Mizzen Sail Handling</v>
      </c>
      <c r="B130" t="str">
        <f ca="1">IF(OFFSET('Skills Grid'!$C$2,0,ROW()-ROW('Task Listing'!$B$2))=0,B129,OFFSET('Skills Grid'!$C$2,0,ROW()-ROW('Task Listing'!$B$2)))</f>
        <v>Set the Gaff Topsail</v>
      </c>
      <c r="C130" t="str">
        <f ca="1">OFFSET('Skills Grid'!$C$3,0,ROW()-ROW('Task Listing'!$C$2))</f>
        <v>Handle Outhaul</v>
      </c>
      <c r="D130">
        <f ca="1">OFFSET('Skills Grid'!$C$1,COLUMN()-COLUMN($A$2),ROW()-ROW($D$2))</f>
        <v>1</v>
      </c>
      <c r="E130">
        <f ca="1">OFFSET('Skills Grid'!$C$1,COLUMN()-COLUMN($A$2),ROW()-ROW($D$2))</f>
        <v>0</v>
      </c>
      <c r="F130">
        <f ca="1">OFFSET('Skills Grid'!$C$1,COLUMN()-COLUMN($A$2),ROW()-ROW($D$2))</f>
        <v>0</v>
      </c>
      <c r="G130">
        <f ca="1">OFFSET('Skills Grid'!$C$1,COLUMN()-COLUMN($A$2),ROW()-ROW($D$2))</f>
        <v>0</v>
      </c>
      <c r="H130">
        <f ca="1">OFFSET('Skills Grid'!$C$1,COLUMN()-COLUMN($A$2),ROW()-ROW($D$2))</f>
        <v>0</v>
      </c>
    </row>
    <row r="131" spans="1:8">
      <c r="A131" t="str">
        <f ca="1">IF(OFFSET('Skills Grid'!$C$1,0,ROW()-ROW('Task Listing'!$A$2))=0,A130,OFFSET('Skills Grid'!$C$1,0,ROW()-ROW('Task Listing'!$A$2)))</f>
        <v>Mizzen Sail Handling</v>
      </c>
      <c r="B131" t="str">
        <f ca="1">IF(OFFSET('Skills Grid'!$C$2,0,ROW()-ROW('Task Listing'!$B$2))=0,B130,OFFSET('Skills Grid'!$C$2,0,ROW()-ROW('Task Listing'!$B$2)))</f>
        <v>Set the Gaff Topsail</v>
      </c>
      <c r="C131" t="str">
        <f ca="1">OFFSET('Skills Grid'!$C$3,0,ROW()-ROW('Task Listing'!$C$2))</f>
        <v>Handle Inhaul</v>
      </c>
      <c r="D131">
        <f ca="1">OFFSET('Skills Grid'!$C$1,COLUMN()-COLUMN($A$2),ROW()-ROW($D$2))</f>
        <v>1</v>
      </c>
      <c r="E131">
        <f ca="1">OFFSET('Skills Grid'!$C$1,COLUMN()-COLUMN($A$2),ROW()-ROW($D$2))</f>
        <v>0</v>
      </c>
      <c r="F131">
        <f ca="1">OFFSET('Skills Grid'!$C$1,COLUMN()-COLUMN($A$2),ROW()-ROW($D$2))</f>
        <v>0</v>
      </c>
      <c r="G131">
        <f ca="1">OFFSET('Skills Grid'!$C$1,COLUMN()-COLUMN($A$2),ROW()-ROW($D$2))</f>
        <v>0</v>
      </c>
      <c r="H131">
        <f ca="1">OFFSET('Skills Grid'!$C$1,COLUMN()-COLUMN($A$2),ROW()-ROW($D$2))</f>
        <v>0</v>
      </c>
    </row>
    <row r="132" spans="1:8">
      <c r="A132" t="str">
        <f ca="1">IF(OFFSET('Skills Grid'!$C$1,0,ROW()-ROW('Task Listing'!$A$2))=0,A131,OFFSET('Skills Grid'!$C$1,0,ROW()-ROW('Task Listing'!$A$2)))</f>
        <v>Mizzen Sail Handling</v>
      </c>
      <c r="B132" t="str">
        <f ca="1">IF(OFFSET('Skills Grid'!$C$2,0,ROW()-ROW('Task Listing'!$B$2))=0,B131,OFFSET('Skills Grid'!$C$2,0,ROW()-ROW('Task Listing'!$B$2)))</f>
        <v>Set the Gaff Topsail</v>
      </c>
      <c r="C132" t="str">
        <f ca="1">OFFSET('Skills Grid'!$C$3,0,ROW()-ROW('Task Listing'!$C$2))</f>
        <v>Call Evolution</v>
      </c>
      <c r="D132">
        <f ca="1">OFFSET('Skills Grid'!$C$1,COLUMN()-COLUMN($A$2),ROW()-ROW($D$2))</f>
        <v>1</v>
      </c>
      <c r="E132">
        <f ca="1">OFFSET('Skills Grid'!$C$1,COLUMN()-COLUMN($A$2),ROW()-ROW($D$2))</f>
        <v>0</v>
      </c>
      <c r="F132">
        <f ca="1">OFFSET('Skills Grid'!$C$1,COLUMN()-COLUMN($A$2),ROW()-ROW($D$2))</f>
        <v>0</v>
      </c>
      <c r="G132">
        <f ca="1">OFFSET('Skills Grid'!$C$1,COLUMN()-COLUMN($A$2),ROW()-ROW($D$2))</f>
        <v>0</v>
      </c>
      <c r="H132">
        <f ca="1">OFFSET('Skills Grid'!$C$1,COLUMN()-COLUMN($A$2),ROW()-ROW($D$2))</f>
        <v>0</v>
      </c>
    </row>
    <row r="133" spans="1:8">
      <c r="A133" t="str">
        <f ca="1">IF(OFFSET('Skills Grid'!$C$1,0,ROW()-ROW('Task Listing'!$A$2))=0,A132,OFFSET('Skills Grid'!$C$1,0,ROW()-ROW('Task Listing'!$A$2)))</f>
        <v>Mizzen Sail Handling</v>
      </c>
      <c r="B133" t="str">
        <f ca="1">IF(OFFSET('Skills Grid'!$C$2,0,ROW()-ROW('Task Listing'!$B$2))=0,B132,OFFSET('Skills Grid'!$C$2,0,ROW()-ROW('Task Listing'!$B$2)))</f>
        <v>Hand the Gaff Topsail</v>
      </c>
      <c r="C133" t="str">
        <f ca="1">OFFSET('Skills Grid'!$C$3,0,ROW()-ROW('Task Listing'!$C$2))</f>
        <v>Handle Halyard</v>
      </c>
      <c r="D133">
        <f ca="1">OFFSET('Skills Grid'!$C$1,COLUMN()-COLUMN($A$2),ROW()-ROW($D$2))</f>
        <v>1</v>
      </c>
      <c r="E133">
        <f ca="1">OFFSET('Skills Grid'!$C$1,COLUMN()-COLUMN($A$2),ROW()-ROW($D$2))</f>
        <v>0</v>
      </c>
      <c r="F133">
        <f ca="1">OFFSET('Skills Grid'!$C$1,COLUMN()-COLUMN($A$2),ROW()-ROW($D$2))</f>
        <v>0</v>
      </c>
      <c r="G133">
        <f ca="1">OFFSET('Skills Grid'!$C$1,COLUMN()-COLUMN($A$2),ROW()-ROW($D$2))</f>
        <v>0</v>
      </c>
      <c r="H133">
        <f ca="1">OFFSET('Skills Grid'!$C$1,COLUMN()-COLUMN($A$2),ROW()-ROW($D$2))</f>
        <v>0</v>
      </c>
    </row>
    <row r="134" spans="1:8">
      <c r="A134" t="str">
        <f ca="1">IF(OFFSET('Skills Grid'!$C$1,0,ROW()-ROW('Task Listing'!$A$2))=0,A133,OFFSET('Skills Grid'!$C$1,0,ROW()-ROW('Task Listing'!$A$2)))</f>
        <v>Mizzen Sail Handling</v>
      </c>
      <c r="B134" t="str">
        <f ca="1">IF(OFFSET('Skills Grid'!$C$2,0,ROW()-ROW('Task Listing'!$B$2))=0,B133,OFFSET('Skills Grid'!$C$2,0,ROW()-ROW('Task Listing'!$B$2)))</f>
        <v>Hand the Gaff Topsail</v>
      </c>
      <c r="C134" t="str">
        <f ca="1">OFFSET('Skills Grid'!$C$3,0,ROW()-ROW('Task Listing'!$C$2))</f>
        <v>Handle Downhaul</v>
      </c>
      <c r="D134">
        <f ca="1">OFFSET('Skills Grid'!$C$1,COLUMN()-COLUMN($A$2),ROW()-ROW($D$2))</f>
        <v>1</v>
      </c>
      <c r="E134">
        <f ca="1">OFFSET('Skills Grid'!$C$1,COLUMN()-COLUMN($A$2),ROW()-ROW($D$2))</f>
        <v>0</v>
      </c>
      <c r="F134">
        <f ca="1">OFFSET('Skills Grid'!$C$1,COLUMN()-COLUMN($A$2),ROW()-ROW($D$2))</f>
        <v>0</v>
      </c>
      <c r="G134">
        <f ca="1">OFFSET('Skills Grid'!$C$1,COLUMN()-COLUMN($A$2),ROW()-ROW($D$2))</f>
        <v>0</v>
      </c>
      <c r="H134">
        <f ca="1">OFFSET('Skills Grid'!$C$1,COLUMN()-COLUMN($A$2),ROW()-ROW($D$2))</f>
        <v>0</v>
      </c>
    </row>
    <row r="135" spans="1:8">
      <c r="A135" t="str">
        <f ca="1">IF(OFFSET('Skills Grid'!$C$1,0,ROW()-ROW('Task Listing'!$A$2))=0,A134,OFFSET('Skills Grid'!$C$1,0,ROW()-ROW('Task Listing'!$A$2)))</f>
        <v>Mizzen Sail Handling</v>
      </c>
      <c r="B135" t="str">
        <f ca="1">IF(OFFSET('Skills Grid'!$C$2,0,ROW()-ROW('Task Listing'!$B$2))=0,B134,OFFSET('Skills Grid'!$C$2,0,ROW()-ROW('Task Listing'!$B$2)))</f>
        <v>Hand the Gaff Topsail</v>
      </c>
      <c r="C135" t="str">
        <f ca="1">OFFSET('Skills Grid'!$C$3,0,ROW()-ROW('Task Listing'!$C$2))</f>
        <v>Handle Tack</v>
      </c>
      <c r="D135">
        <f ca="1">OFFSET('Skills Grid'!$C$1,COLUMN()-COLUMN($A$2),ROW()-ROW($D$2))</f>
        <v>1</v>
      </c>
      <c r="E135">
        <f ca="1">OFFSET('Skills Grid'!$C$1,COLUMN()-COLUMN($A$2),ROW()-ROW($D$2))</f>
        <v>0</v>
      </c>
      <c r="F135">
        <f ca="1">OFFSET('Skills Grid'!$C$1,COLUMN()-COLUMN($A$2),ROW()-ROW($D$2))</f>
        <v>0</v>
      </c>
      <c r="G135">
        <f ca="1">OFFSET('Skills Grid'!$C$1,COLUMN()-COLUMN($A$2),ROW()-ROW($D$2))</f>
        <v>0</v>
      </c>
      <c r="H135">
        <f ca="1">OFFSET('Skills Grid'!$C$1,COLUMN()-COLUMN($A$2),ROW()-ROW($D$2))</f>
        <v>0</v>
      </c>
    </row>
    <row r="136" spans="1:8">
      <c r="A136" t="str">
        <f ca="1">IF(OFFSET('Skills Grid'!$C$1,0,ROW()-ROW('Task Listing'!$A$2))=0,A135,OFFSET('Skills Grid'!$C$1,0,ROW()-ROW('Task Listing'!$A$2)))</f>
        <v>Mizzen Sail Handling</v>
      </c>
      <c r="B136" t="str">
        <f ca="1">IF(OFFSET('Skills Grid'!$C$2,0,ROW()-ROW('Task Listing'!$B$2))=0,B135,OFFSET('Skills Grid'!$C$2,0,ROW()-ROW('Task Listing'!$B$2)))</f>
        <v>Hand the Gaff Topsail</v>
      </c>
      <c r="C136" t="str">
        <f ca="1">OFFSET('Skills Grid'!$C$3,0,ROW()-ROW('Task Listing'!$C$2))</f>
        <v>Handle Outhaul</v>
      </c>
      <c r="D136">
        <f ca="1">OFFSET('Skills Grid'!$C$1,COLUMN()-COLUMN($A$2),ROW()-ROW($D$2))</f>
        <v>1</v>
      </c>
      <c r="E136">
        <f ca="1">OFFSET('Skills Grid'!$C$1,COLUMN()-COLUMN($A$2),ROW()-ROW($D$2))</f>
        <v>0</v>
      </c>
      <c r="F136">
        <f ca="1">OFFSET('Skills Grid'!$C$1,COLUMN()-COLUMN($A$2),ROW()-ROW($D$2))</f>
        <v>0</v>
      </c>
      <c r="G136">
        <f ca="1">OFFSET('Skills Grid'!$C$1,COLUMN()-COLUMN($A$2),ROW()-ROW($D$2))</f>
        <v>0</v>
      </c>
      <c r="H136">
        <f ca="1">OFFSET('Skills Grid'!$C$1,COLUMN()-COLUMN($A$2),ROW()-ROW($D$2))</f>
        <v>0</v>
      </c>
    </row>
    <row r="137" spans="1:8">
      <c r="A137" t="str">
        <f ca="1">IF(OFFSET('Skills Grid'!$C$1,0,ROW()-ROW('Task Listing'!$A$2))=0,A136,OFFSET('Skills Grid'!$C$1,0,ROW()-ROW('Task Listing'!$A$2)))</f>
        <v>Mizzen Sail Handling</v>
      </c>
      <c r="B137" t="str">
        <f ca="1">IF(OFFSET('Skills Grid'!$C$2,0,ROW()-ROW('Task Listing'!$B$2))=0,B136,OFFSET('Skills Grid'!$C$2,0,ROW()-ROW('Task Listing'!$B$2)))</f>
        <v>Hand the Gaff Topsail</v>
      </c>
      <c r="C137" t="str">
        <f ca="1">OFFSET('Skills Grid'!$C$3,0,ROW()-ROW('Task Listing'!$C$2))</f>
        <v>Handle Inhaul</v>
      </c>
      <c r="D137">
        <f ca="1">OFFSET('Skills Grid'!$C$1,COLUMN()-COLUMN($A$2),ROW()-ROW($D$2))</f>
        <v>1</v>
      </c>
      <c r="E137">
        <f ca="1">OFFSET('Skills Grid'!$C$1,COLUMN()-COLUMN($A$2),ROW()-ROW($D$2))</f>
        <v>0</v>
      </c>
      <c r="F137">
        <f ca="1">OFFSET('Skills Grid'!$C$1,COLUMN()-COLUMN($A$2),ROW()-ROW($D$2))</f>
        <v>0</v>
      </c>
      <c r="G137">
        <f ca="1">OFFSET('Skills Grid'!$C$1,COLUMN()-COLUMN($A$2),ROW()-ROW($D$2))</f>
        <v>0</v>
      </c>
      <c r="H137">
        <f ca="1">OFFSET('Skills Grid'!$C$1,COLUMN()-COLUMN($A$2),ROW()-ROW($D$2))</f>
        <v>0</v>
      </c>
    </row>
    <row r="138" spans="1:8">
      <c r="A138" t="str">
        <f ca="1">IF(OFFSET('Skills Grid'!$C$1,0,ROW()-ROW('Task Listing'!$A$2))=0,A137,OFFSET('Skills Grid'!$C$1,0,ROW()-ROW('Task Listing'!$A$2)))</f>
        <v>Mizzen Sail Handling</v>
      </c>
      <c r="B138" t="str">
        <f ca="1">IF(OFFSET('Skills Grid'!$C$2,0,ROW()-ROW('Task Listing'!$B$2))=0,B137,OFFSET('Skills Grid'!$C$2,0,ROW()-ROW('Task Listing'!$B$2)))</f>
        <v>Hand the Gaff Topsail</v>
      </c>
      <c r="C138" t="str">
        <f ca="1">OFFSET('Skills Grid'!$C$3,0,ROW()-ROW('Task Listing'!$C$2))</f>
        <v>Call Evolution</v>
      </c>
      <c r="D138">
        <f ca="1">OFFSET('Skills Grid'!$C$1,COLUMN()-COLUMN($A$2),ROW()-ROW($D$2))</f>
        <v>1</v>
      </c>
      <c r="E138">
        <f ca="1">OFFSET('Skills Grid'!$C$1,COLUMN()-COLUMN($A$2),ROW()-ROW($D$2))</f>
        <v>0</v>
      </c>
      <c r="F138">
        <f ca="1">OFFSET('Skills Grid'!$C$1,COLUMN()-COLUMN($A$2),ROW()-ROW($D$2))</f>
        <v>0</v>
      </c>
      <c r="G138">
        <f ca="1">OFFSET('Skills Grid'!$C$1,COLUMN()-COLUMN($A$2),ROW()-ROW($D$2))</f>
        <v>0</v>
      </c>
      <c r="H138">
        <f ca="1">OFFSET('Skills Grid'!$C$1,COLUMN()-COLUMN($A$2),ROW()-ROW($D$2))</f>
        <v>0</v>
      </c>
    </row>
    <row r="139" spans="1:8">
      <c r="A139" t="str">
        <f ca="1">IF(OFFSET('Skills Grid'!$C$1,0,ROW()-ROW('Task Listing'!$A$2))=0,A138,OFFSET('Skills Grid'!$C$1,0,ROW()-ROW('Task Listing'!$A$2)))</f>
        <v>Mizzen Sail Handling</v>
      </c>
      <c r="B139" t="str">
        <f ca="1">IF(OFFSET('Skills Grid'!$C$2,0,ROW()-ROW('Task Listing'!$B$2))=0,B138,OFFSET('Skills Grid'!$C$2,0,ROW()-ROW('Task Listing'!$B$2)))</f>
        <v>Weather the Gaff Topsail</v>
      </c>
      <c r="C139" t="str">
        <f ca="1">OFFSET('Skills Grid'!$C$3,0,ROW()-ROW('Task Listing'!$C$2))</f>
        <v>Pass the tack across</v>
      </c>
      <c r="D139">
        <f ca="1">OFFSET('Skills Grid'!$C$1,COLUMN()-COLUMN($A$2),ROW()-ROW($D$2))</f>
        <v>1</v>
      </c>
      <c r="E139">
        <f ca="1">OFFSET('Skills Grid'!$C$1,COLUMN()-COLUMN($A$2),ROW()-ROW($D$2))</f>
        <v>0</v>
      </c>
      <c r="F139">
        <f ca="1">OFFSET('Skills Grid'!$C$1,COLUMN()-COLUMN($A$2),ROW()-ROW($D$2))</f>
        <v>0</v>
      </c>
      <c r="G139">
        <f ca="1">OFFSET('Skills Grid'!$C$1,COLUMN()-COLUMN($A$2),ROW()-ROW($D$2))</f>
        <v>0</v>
      </c>
      <c r="H139">
        <f ca="1">OFFSET('Skills Grid'!$C$1,COLUMN()-COLUMN($A$2),ROW()-ROW($D$2))</f>
        <v>0</v>
      </c>
    </row>
    <row r="140" spans="1:8">
      <c r="A140" t="str">
        <f ca="1">IF(OFFSET('Skills Grid'!$C$1,0,ROW()-ROW('Task Listing'!$A$2))=0,A139,OFFSET('Skills Grid'!$C$1,0,ROW()-ROW('Task Listing'!$A$2)))</f>
        <v>Mizzen Sail Handling</v>
      </c>
      <c r="B140" t="str">
        <f ca="1">IF(OFFSET('Skills Grid'!$C$2,0,ROW()-ROW('Task Listing'!$B$2))=0,B139,OFFSET('Skills Grid'!$C$2,0,ROW()-ROW('Task Listing'!$B$2)))</f>
        <v>Weather the Gaff Topsail</v>
      </c>
      <c r="C140">
        <f ca="1">OFFSET('Skills Grid'!$C$3,0,ROW()-ROW('Task Listing'!$C$2))</f>
        <v>0</v>
      </c>
      <c r="D140">
        <f ca="1">OFFSET('Skills Grid'!$C$1,COLUMN()-COLUMN($A$2),ROW()-ROW($D$2))</f>
        <v>1</v>
      </c>
      <c r="E140">
        <f ca="1">OFFSET('Skills Grid'!$C$1,COLUMN()-COLUMN($A$2),ROW()-ROW($D$2))</f>
        <v>0</v>
      </c>
      <c r="F140">
        <f ca="1">OFFSET('Skills Grid'!$C$1,COLUMN()-COLUMN($A$2),ROW()-ROW($D$2))</f>
        <v>0</v>
      </c>
      <c r="G140">
        <f ca="1">OFFSET('Skills Grid'!$C$1,COLUMN()-COLUMN($A$2),ROW()-ROW($D$2))</f>
        <v>0</v>
      </c>
      <c r="H140">
        <f ca="1">OFFSET('Skills Grid'!$C$1,COLUMN()-COLUMN($A$2),ROW()-ROW($D$2))</f>
        <v>0</v>
      </c>
    </row>
    <row r="141" spans="1:8">
      <c r="A141" t="str">
        <f ca="1">IF(OFFSET('Skills Grid'!$C$1,0,ROW()-ROW('Task Listing'!$A$2))=0,A140,OFFSET('Skills Grid'!$C$1,0,ROW()-ROW('Task Listing'!$A$2)))</f>
        <v>Mizzen Sail Handling</v>
      </c>
      <c r="B141" t="str">
        <f ca="1">IF(OFFSET('Skills Grid'!$C$2,0,ROW()-ROW('Task Listing'!$B$2))=0,B140,OFFSET('Skills Grid'!$C$2,0,ROW()-ROW('Task Listing'!$B$2)))</f>
        <v>Weather the Gaff Topsail</v>
      </c>
      <c r="C141">
        <f ca="1">OFFSET('Skills Grid'!$C$3,0,ROW()-ROW('Task Listing'!$C$2))</f>
        <v>0</v>
      </c>
      <c r="D141">
        <f ca="1">OFFSET('Skills Grid'!$C$1,COLUMN()-COLUMN($A$2),ROW()-ROW($D$2))</f>
        <v>1</v>
      </c>
      <c r="E141">
        <f ca="1">OFFSET('Skills Grid'!$C$1,COLUMN()-COLUMN($A$2),ROW()-ROW($D$2))</f>
        <v>0</v>
      </c>
      <c r="F141">
        <f ca="1">OFFSET('Skills Grid'!$C$1,COLUMN()-COLUMN($A$2),ROW()-ROW($D$2))</f>
        <v>0</v>
      </c>
      <c r="G141">
        <f ca="1">OFFSET('Skills Grid'!$C$1,COLUMN()-COLUMN($A$2),ROW()-ROW($D$2))</f>
        <v>0</v>
      </c>
      <c r="H141">
        <f ca="1">OFFSET('Skills Grid'!$C$1,COLUMN()-COLUMN($A$2),ROW()-ROW($D$2))</f>
        <v>0</v>
      </c>
    </row>
    <row r="142" spans="1:8">
      <c r="A142" t="str">
        <f ca="1">IF(OFFSET('Skills Grid'!$C$1,0,ROW()-ROW('Task Listing'!$A$2))=0,A141,OFFSET('Skills Grid'!$C$1,0,ROW()-ROW('Task Listing'!$A$2)))</f>
        <v>Mizzen Sail Handling</v>
      </c>
      <c r="B142" t="str">
        <f ca="1">IF(OFFSET('Skills Grid'!$C$2,0,ROW()-ROW('Task Listing'!$B$2))=0,B141,OFFSET('Skills Grid'!$C$2,0,ROW()-ROW('Task Listing'!$B$2)))</f>
        <v>Weather the Gaff Topsail</v>
      </c>
      <c r="C142">
        <f ca="1">OFFSET('Skills Grid'!$C$3,0,ROW()-ROW('Task Listing'!$C$2))</f>
        <v>0</v>
      </c>
      <c r="D142">
        <f ca="1">OFFSET('Skills Grid'!$C$1,COLUMN()-COLUMN($A$2),ROW()-ROW($D$2))</f>
        <v>1</v>
      </c>
      <c r="E142">
        <f ca="1">OFFSET('Skills Grid'!$C$1,COLUMN()-COLUMN($A$2),ROW()-ROW($D$2))</f>
        <v>0</v>
      </c>
      <c r="F142">
        <f ca="1">OFFSET('Skills Grid'!$C$1,COLUMN()-COLUMN($A$2),ROW()-ROW($D$2))</f>
        <v>0</v>
      </c>
      <c r="G142">
        <f ca="1">OFFSET('Skills Grid'!$C$1,COLUMN()-COLUMN($A$2),ROW()-ROW($D$2))</f>
        <v>0</v>
      </c>
      <c r="H142">
        <f ca="1">OFFSET('Skills Grid'!$C$1,COLUMN()-COLUMN($A$2),ROW()-ROW($D$2))</f>
        <v>0</v>
      </c>
    </row>
    <row r="143" spans="1:8">
      <c r="A143" t="str">
        <f ca="1">IF(OFFSET('Skills Grid'!$C$1,0,ROW()-ROW('Task Listing'!$A$2))=0,A142,OFFSET('Skills Grid'!$C$1,0,ROW()-ROW('Task Listing'!$A$2)))</f>
        <v>Special Sea Duties</v>
      </c>
      <c r="B143" t="str">
        <f ca="1">IF(OFFSET('Skills Grid'!$C$2,0,ROW()-ROW('Task Listing'!$B$2))=0,B142,OFFSET('Skills Grid'!$C$2,0,ROW()-ROW('Task Listing'!$B$2)))</f>
        <v>Helming Ship</v>
      </c>
      <c r="C143" t="str">
        <f ca="1">OFFSET('Skills Grid'!$C$3,0,ROW()-ROW('Task Listing'!$C$2))</f>
        <v>Take over the helm</v>
      </c>
      <c r="D143">
        <f ca="1">OFFSET('Skills Grid'!$C$1,COLUMN()-COLUMN($A$2),ROW()-ROW($D$2))</f>
        <v>1</v>
      </c>
      <c r="E143">
        <f ca="1">OFFSET('Skills Grid'!$C$1,COLUMN()-COLUMN($A$2),ROW()-ROW($D$2))</f>
        <v>1</v>
      </c>
      <c r="F143">
        <f ca="1">OFFSET('Skills Grid'!$C$1,COLUMN()-COLUMN($A$2),ROW()-ROW($D$2))</f>
        <v>144</v>
      </c>
      <c r="G143" t="str">
        <f ca="1">OFFSET('Skills Grid'!$C$1,COLUMN()-COLUMN($A$2),ROW()-ROW($D$2))</f>
        <v>mM4</v>
      </c>
      <c r="H143" t="str">
        <f ca="1">OFFSET('Skills Grid'!$C$1,COLUMN()-COLUMN($A$2),ROW()-ROW($D$2))</f>
        <v>Y</v>
      </c>
    </row>
    <row r="144" spans="1:8">
      <c r="A144" t="str">
        <f ca="1">IF(OFFSET('Skills Grid'!$C$1,0,ROW()-ROW('Task Listing'!$A$2))=0,A143,OFFSET('Skills Grid'!$C$1,0,ROW()-ROW('Task Listing'!$A$2)))</f>
        <v>Special Sea Duties</v>
      </c>
      <c r="B144" t="str">
        <f ca="1">IF(OFFSET('Skills Grid'!$C$2,0,ROW()-ROW('Task Listing'!$B$2))=0,B143,OFFSET('Skills Grid'!$C$2,0,ROW()-ROW('Task Listing'!$B$2)))</f>
        <v>Helming Ship</v>
      </c>
      <c r="C144" t="str">
        <f ca="1">OFFSET('Skills Grid'!$C$3,0,ROW()-ROW('Task Listing'!$C$2))</f>
        <v>Steer a compass course</v>
      </c>
      <c r="D144">
        <f ca="1">OFFSET('Skills Grid'!$C$1,COLUMN()-COLUMN($A$2),ROW()-ROW($D$2))</f>
        <v>1</v>
      </c>
      <c r="E144">
        <f ca="1">OFFSET('Skills Grid'!$C$1,COLUMN()-COLUMN($A$2),ROW()-ROW($D$2))</f>
        <v>1</v>
      </c>
      <c r="F144">
        <f ca="1">OFFSET('Skills Grid'!$C$1,COLUMN()-COLUMN($A$2),ROW()-ROW($D$2))</f>
        <v>0</v>
      </c>
      <c r="G144" t="str">
        <f ca="1">OFFSET('Skills Grid'!$C$1,COLUMN()-COLUMN($A$2),ROW()-ROW($D$2))</f>
        <v>mM4</v>
      </c>
      <c r="H144" t="str">
        <f ca="1">OFFSET('Skills Grid'!$C$1,COLUMN()-COLUMN($A$2),ROW()-ROW($D$2))</f>
        <v>Y</v>
      </c>
    </row>
    <row r="145" spans="1:8">
      <c r="A145" t="str">
        <f ca="1">IF(OFFSET('Skills Grid'!$C$1,0,ROW()-ROW('Task Listing'!$A$2))=0,A144,OFFSET('Skills Grid'!$C$1,0,ROW()-ROW('Task Listing'!$A$2)))</f>
        <v>Special Sea Duties</v>
      </c>
      <c r="B145" t="str">
        <f ca="1">IF(OFFSET('Skills Grid'!$C$2,0,ROW()-ROW('Task Listing'!$B$2))=0,B144,OFFSET('Skills Grid'!$C$2,0,ROW()-ROW('Task Listing'!$B$2)))</f>
        <v>Helming Ship</v>
      </c>
      <c r="C145" t="str">
        <f ca="1">OFFSET('Skills Grid'!$C$3,0,ROW()-ROW('Task Listing'!$C$2))</f>
        <v>Steer full and by</v>
      </c>
      <c r="D145">
        <f ca="1">OFFSET('Skills Grid'!$C$1,COLUMN()-COLUMN($A$2),ROW()-ROW($D$2))</f>
        <v>1</v>
      </c>
      <c r="E145">
        <f ca="1">OFFSET('Skills Grid'!$C$1,COLUMN()-COLUMN($A$2),ROW()-ROW($D$2))</f>
        <v>0</v>
      </c>
      <c r="F145">
        <f ca="1">OFFSET('Skills Grid'!$C$1,COLUMN()-COLUMN($A$2),ROW()-ROW($D$2))</f>
        <v>0</v>
      </c>
      <c r="G145">
        <f ca="1">OFFSET('Skills Grid'!$C$1,COLUMN()-COLUMN($A$2),ROW()-ROW($D$2))</f>
        <v>0</v>
      </c>
      <c r="H145">
        <f ca="1">OFFSET('Skills Grid'!$C$1,COLUMN()-COLUMN($A$2),ROW()-ROW($D$2))</f>
        <v>0</v>
      </c>
    </row>
    <row r="146" spans="1:8">
      <c r="A146" t="str">
        <f ca="1">IF(OFFSET('Skills Grid'!$C$1,0,ROW()-ROW('Task Listing'!$A$2))=0,A145,OFFSET('Skills Grid'!$C$1,0,ROW()-ROW('Task Listing'!$A$2)))</f>
        <v>Special Sea Duties</v>
      </c>
      <c r="B146" t="str">
        <f ca="1">IF(OFFSET('Skills Grid'!$C$2,0,ROW()-ROW('Task Listing'!$B$2))=0,B145,OFFSET('Skills Grid'!$C$2,0,ROW()-ROW('Task Listing'!$B$2)))</f>
        <v>Helming Ship</v>
      </c>
      <c r="C146" t="str">
        <f ca="1">OFFSET('Skills Grid'!$C$3,0,ROW()-ROW('Task Listing'!$C$2))</f>
        <v>Steer through a wear</v>
      </c>
      <c r="D146">
        <f ca="1">OFFSET('Skills Grid'!$C$1,COLUMN()-COLUMN($A$2),ROW()-ROW($D$2))</f>
        <v>1</v>
      </c>
      <c r="E146">
        <f ca="1">OFFSET('Skills Grid'!$C$1,COLUMN()-COLUMN($A$2),ROW()-ROW($D$2))</f>
        <v>0</v>
      </c>
      <c r="F146">
        <f ca="1">OFFSET('Skills Grid'!$C$1,COLUMN()-COLUMN($A$2),ROW()-ROW($D$2))</f>
        <v>0</v>
      </c>
      <c r="G146">
        <f ca="1">OFFSET('Skills Grid'!$C$1,COLUMN()-COLUMN($A$2),ROW()-ROW($D$2))</f>
        <v>0</v>
      </c>
      <c r="H146">
        <f ca="1">OFFSET('Skills Grid'!$C$1,COLUMN()-COLUMN($A$2),ROW()-ROW($D$2))</f>
        <v>0</v>
      </c>
    </row>
    <row r="147" spans="1:8">
      <c r="A147" t="str">
        <f ca="1">IF(OFFSET('Skills Grid'!$C$1,0,ROW()-ROW('Task Listing'!$A$2))=0,A146,OFFSET('Skills Grid'!$C$1,0,ROW()-ROW('Task Listing'!$A$2)))</f>
        <v>Special Sea Duties</v>
      </c>
      <c r="B147" t="str">
        <f ca="1">IF(OFFSET('Skills Grid'!$C$2,0,ROW()-ROW('Task Listing'!$B$2))=0,B146,OFFSET('Skills Grid'!$C$2,0,ROW()-ROW('Task Listing'!$B$2)))</f>
        <v>Helming Ship</v>
      </c>
      <c r="C147" t="str">
        <f ca="1">OFFSET('Skills Grid'!$C$3,0,ROW()-ROW('Task Listing'!$C$2))</f>
        <v>Steer Through a Tack</v>
      </c>
      <c r="D147">
        <f ca="1">OFFSET('Skills Grid'!$C$1,COLUMN()-COLUMN($A$2),ROW()-ROW($D$2))</f>
        <v>1</v>
      </c>
      <c r="E147">
        <f ca="1">OFFSET('Skills Grid'!$C$1,COLUMN()-COLUMN($A$2),ROW()-ROW($D$2))</f>
        <v>1</v>
      </c>
      <c r="F147">
        <f ca="1">OFFSET('Skills Grid'!$C$1,COLUMN()-COLUMN($A$2),ROW()-ROW($D$2))</f>
        <v>0</v>
      </c>
      <c r="G147">
        <f ca="1">OFFSET('Skills Grid'!$C$1,COLUMN()-COLUMN($A$2),ROW()-ROW($D$2))</f>
        <v>0</v>
      </c>
      <c r="H147">
        <f ca="1">OFFSET('Skills Grid'!$C$1,COLUMN()-COLUMN($A$2),ROW()-ROW($D$2))</f>
        <v>0</v>
      </c>
    </row>
    <row r="148" spans="1:8">
      <c r="A148" t="str">
        <f ca="1">IF(OFFSET('Skills Grid'!$C$1,0,ROW()-ROW('Task Listing'!$A$2))=0,A147,OFFSET('Skills Grid'!$C$1,0,ROW()-ROW('Task Listing'!$A$2)))</f>
        <v>Special Sea Duties</v>
      </c>
      <c r="B148" t="str">
        <f ca="1">IF(OFFSET('Skills Grid'!$C$2,0,ROW()-ROW('Task Listing'!$B$2))=0,B147,OFFSET('Skills Grid'!$C$2,0,ROW()-ROW('Task Listing'!$B$2)))</f>
        <v>Helming Ship</v>
      </c>
      <c r="C148" t="str">
        <f ca="1">OFFSET('Skills Grid'!$C$3,0,ROW()-ROW('Task Listing'!$C$2))</f>
        <v>Steer according to helming orders</v>
      </c>
      <c r="D148">
        <f ca="1">OFFSET('Skills Grid'!$C$1,COLUMN()-COLUMN($A$2),ROW()-ROW($D$2))</f>
        <v>1</v>
      </c>
      <c r="E148">
        <f ca="1">OFFSET('Skills Grid'!$C$1,COLUMN()-COLUMN($A$2),ROW()-ROW($D$2))</f>
        <v>0</v>
      </c>
      <c r="F148">
        <f ca="1">OFFSET('Skills Grid'!$C$1,COLUMN()-COLUMN($A$2),ROW()-ROW($D$2))</f>
        <v>0</v>
      </c>
      <c r="G148" t="str">
        <f ca="1">OFFSET('Skills Grid'!$C$1,COLUMN()-COLUMN($A$2),ROW()-ROW($D$2))</f>
        <v>mM4</v>
      </c>
      <c r="H148" t="str">
        <f ca="1">OFFSET('Skills Grid'!$C$1,COLUMN()-COLUMN($A$2),ROW()-ROW($D$2))</f>
        <v>Y</v>
      </c>
    </row>
    <row r="149" spans="1:8">
      <c r="A149" t="str">
        <f ca="1">IF(OFFSET('Skills Grid'!$C$1,0,ROW()-ROW('Task Listing'!$A$2))=0,A148,OFFSET('Skills Grid'!$C$1,0,ROW()-ROW('Task Listing'!$A$2)))</f>
        <v>Special Sea Duties</v>
      </c>
      <c r="B149" t="str">
        <f ca="1">IF(OFFSET('Skills Grid'!$C$2,0,ROW()-ROW('Task Listing'!$B$2))=0,B148,OFFSET('Skills Grid'!$C$2,0,ROW()-ROW('Task Listing'!$B$2)))</f>
        <v>Helming Ship</v>
      </c>
      <c r="C149" t="str">
        <f ca="1">OFFSET('Skills Grid'!$C$3,0,ROW()-ROW('Task Listing'!$C$2))</f>
        <v>Steer to a landmark</v>
      </c>
      <c r="D149">
        <f ca="1">OFFSET('Skills Grid'!$C$1,COLUMN()-COLUMN($A$2),ROW()-ROW($D$2))</f>
        <v>1</v>
      </c>
      <c r="E149">
        <f ca="1">OFFSET('Skills Grid'!$C$1,COLUMN()-COLUMN($A$2),ROW()-ROW($D$2))</f>
        <v>1</v>
      </c>
      <c r="F149">
        <f ca="1">OFFSET('Skills Grid'!$C$1,COLUMN()-COLUMN($A$2),ROW()-ROW($D$2))</f>
        <v>0</v>
      </c>
      <c r="G149" t="str">
        <f ca="1">OFFSET('Skills Grid'!$C$1,COLUMN()-COLUMN($A$2),ROW()-ROW($D$2))</f>
        <v>mM4</v>
      </c>
      <c r="H149" t="str">
        <f ca="1">OFFSET('Skills Grid'!$C$1,COLUMN()-COLUMN($A$2),ROW()-ROW($D$2))</f>
        <v>Y</v>
      </c>
    </row>
    <row r="150" spans="1:8">
      <c r="A150" t="str">
        <f ca="1">IF(OFFSET('Skills Grid'!$C$1,0,ROW()-ROW('Task Listing'!$A$2))=0,A149,OFFSET('Skills Grid'!$C$1,0,ROW()-ROW('Task Listing'!$A$2)))</f>
        <v>Special Sea Duties</v>
      </c>
      <c r="B150" t="str">
        <f ca="1">IF(OFFSET('Skills Grid'!$C$2,0,ROW()-ROW('Task Listing'!$B$2))=0,B149,OFFSET('Skills Grid'!$C$2,0,ROW()-ROW('Task Listing'!$B$2)))</f>
        <v>Helming Ship</v>
      </c>
      <c r="C150" t="str">
        <f ca="1">OFFSET('Skills Grid'!$C$3,0,ROW()-ROW('Task Listing'!$C$2))</f>
        <v>Be relieved from the helm</v>
      </c>
      <c r="D150">
        <f ca="1">OFFSET('Skills Grid'!$C$1,COLUMN()-COLUMN($A$2),ROW()-ROW($D$2))</f>
        <v>1</v>
      </c>
      <c r="E150">
        <f ca="1">OFFSET('Skills Grid'!$C$1,COLUMN()-COLUMN($A$2),ROW()-ROW($D$2))</f>
        <v>1</v>
      </c>
      <c r="F150">
        <f ca="1">OFFSET('Skills Grid'!$C$1,COLUMN()-COLUMN($A$2),ROW()-ROW($D$2))</f>
        <v>0</v>
      </c>
      <c r="G150" t="str">
        <f ca="1">OFFSET('Skills Grid'!$C$1,COLUMN()-COLUMN($A$2),ROW()-ROW($D$2))</f>
        <v>mM4</v>
      </c>
      <c r="H150" t="str">
        <f ca="1">OFFSET('Skills Grid'!$C$1,COLUMN()-COLUMN($A$2),ROW()-ROW($D$2))</f>
        <v>Y</v>
      </c>
    </row>
    <row r="151" spans="1:8">
      <c r="A151" t="str">
        <f ca="1">IF(OFFSET('Skills Grid'!$C$1,0,ROW()-ROW('Task Listing'!$A$2))=0,A150,OFFSET('Skills Grid'!$C$1,0,ROW()-ROW('Task Listing'!$A$2)))</f>
        <v>Special Sea Duties</v>
      </c>
      <c r="B151" t="str">
        <f ca="1">IF(OFFSET('Skills Grid'!$C$2,0,ROW()-ROW('Task Listing'!$B$2))=0,B150,OFFSET('Skills Grid'!$C$2,0,ROW()-ROW('Task Listing'!$B$2)))</f>
        <v>Fire Patrol</v>
      </c>
      <c r="C151" t="str">
        <f ca="1">OFFSET('Skills Grid'!$C$3,0,ROW()-ROW('Task Listing'!$C$2))</f>
        <v>Check the ship for signs of fire</v>
      </c>
      <c r="D151">
        <f ca="1">OFFSET('Skills Grid'!$C$1,COLUMN()-COLUMN($A$2),ROW()-ROW($D$2))</f>
        <v>1</v>
      </c>
      <c r="E151">
        <f ca="1">OFFSET('Skills Grid'!$C$1,COLUMN()-COLUMN($A$2),ROW()-ROW($D$2))</f>
        <v>1</v>
      </c>
      <c r="F151">
        <f ca="1">OFFSET('Skills Grid'!$C$1,COLUMN()-COLUMN($A$2),ROW()-ROW($D$2))</f>
        <v>0</v>
      </c>
      <c r="G151">
        <f ca="1">OFFSET('Skills Grid'!$C$1,COLUMN()-COLUMN($A$2),ROW()-ROW($D$2))</f>
        <v>0</v>
      </c>
      <c r="H151" t="str">
        <f ca="1">OFFSET('Skills Grid'!$C$1,COLUMN()-COLUMN($A$2),ROW()-ROW($D$2))</f>
        <v>Y</v>
      </c>
    </row>
    <row r="152" spans="1:8">
      <c r="A152" t="str">
        <f ca="1">IF(OFFSET('Skills Grid'!$C$1,0,ROW()-ROW('Task Listing'!$A$2))=0,A151,OFFSET('Skills Grid'!$C$1,0,ROW()-ROW('Task Listing'!$A$2)))</f>
        <v>Special Sea Duties</v>
      </c>
      <c r="B152" t="str">
        <f ca="1">IF(OFFSET('Skills Grid'!$C$2,0,ROW()-ROW('Task Listing'!$B$2))=0,B151,OFFSET('Skills Grid'!$C$2,0,ROW()-ROW('Task Listing'!$B$2)))</f>
        <v>Fire Patrol</v>
      </c>
      <c r="C152" t="str">
        <f ca="1">OFFSET('Skills Grid'!$C$3,0,ROW()-ROW('Task Listing'!$C$2))</f>
        <v>Check all areas for signs of flooding</v>
      </c>
      <c r="D152">
        <f ca="1">OFFSET('Skills Grid'!$C$1,COLUMN()-COLUMN($A$2),ROW()-ROW($D$2))</f>
        <v>1</v>
      </c>
      <c r="E152">
        <f ca="1">OFFSET('Skills Grid'!$C$1,COLUMN()-COLUMN($A$2),ROW()-ROW($D$2))</f>
        <v>1</v>
      </c>
      <c r="F152">
        <f ca="1">OFFSET('Skills Grid'!$C$1,COLUMN()-COLUMN($A$2),ROW()-ROW($D$2))</f>
        <v>0</v>
      </c>
      <c r="G152">
        <f ca="1">OFFSET('Skills Grid'!$C$1,COLUMN()-COLUMN($A$2),ROW()-ROW($D$2))</f>
        <v>0</v>
      </c>
      <c r="H152" t="str">
        <f ca="1">OFFSET('Skills Grid'!$C$1,COLUMN()-COLUMN($A$2),ROW()-ROW($D$2))</f>
        <v>Y</v>
      </c>
    </row>
    <row r="153" spans="1:8">
      <c r="A153" t="str">
        <f ca="1">IF(OFFSET('Skills Grid'!$C$1,0,ROW()-ROW('Task Listing'!$A$2))=0,A152,OFFSET('Skills Grid'!$C$1,0,ROW()-ROW('Task Listing'!$A$2)))</f>
        <v>Special Sea Duties</v>
      </c>
      <c r="B153" t="str">
        <f ca="1">IF(OFFSET('Skills Grid'!$C$2,0,ROW()-ROW('Task Listing'!$B$2))=0,B152,OFFSET('Skills Grid'!$C$2,0,ROW()-ROW('Task Listing'!$B$2)))</f>
        <v>Fire Patrol</v>
      </c>
      <c r="C153" t="str">
        <f ca="1">OFFSET('Skills Grid'!$C$3,0,ROW()-ROW('Task Listing'!$C$2))</f>
        <v>Check fridges and freezers</v>
      </c>
      <c r="D153">
        <f ca="1">OFFSET('Skills Grid'!$C$1,COLUMN()-COLUMN($A$2),ROW()-ROW($D$2))</f>
        <v>1</v>
      </c>
      <c r="E153">
        <f ca="1">OFFSET('Skills Grid'!$C$1,COLUMN()-COLUMN($A$2),ROW()-ROW($D$2))</f>
        <v>0</v>
      </c>
      <c r="F153">
        <f ca="1">OFFSET('Skills Grid'!$C$1,COLUMN()-COLUMN($A$2),ROW()-ROW($D$2))</f>
        <v>0</v>
      </c>
      <c r="G153">
        <f ca="1">OFFSET('Skills Grid'!$C$1,COLUMN()-COLUMN($A$2),ROW()-ROW($D$2))</f>
        <v>0</v>
      </c>
      <c r="H153" t="str">
        <f ca="1">OFFSET('Skills Grid'!$C$1,COLUMN()-COLUMN($A$2),ROW()-ROW($D$2))</f>
        <v>Y</v>
      </c>
    </row>
    <row r="154" spans="1:8">
      <c r="A154" t="str">
        <f ca="1">IF(OFFSET('Skills Grid'!$C$1,0,ROW()-ROW('Task Listing'!$A$2))=0,A153,OFFSET('Skills Grid'!$C$1,0,ROW()-ROW('Task Listing'!$A$2)))</f>
        <v>Special Sea Duties</v>
      </c>
      <c r="B154" t="str">
        <f ca="1">IF(OFFSET('Skills Grid'!$C$2,0,ROW()-ROW('Task Listing'!$B$2))=0,B153,OFFSET('Skills Grid'!$C$2,0,ROW()-ROW('Task Listing'!$B$2)))</f>
        <v>Fire Patrol</v>
      </c>
      <c r="C154" t="str">
        <f ca="1">OFFSET('Skills Grid'!$C$3,0,ROW()-ROW('Task Listing'!$C$2))</f>
        <v>Report to OOW as needed and log</v>
      </c>
      <c r="D154">
        <f ca="1">OFFSET('Skills Grid'!$C$1,COLUMN()-COLUMN($A$2),ROW()-ROW($D$2))</f>
        <v>1</v>
      </c>
      <c r="E154">
        <f ca="1">OFFSET('Skills Grid'!$C$1,COLUMN()-COLUMN($A$2),ROW()-ROW($D$2))</f>
        <v>1</v>
      </c>
      <c r="F154">
        <f ca="1">OFFSET('Skills Grid'!$C$1,COLUMN()-COLUMN($A$2),ROW()-ROW($D$2))</f>
        <v>0</v>
      </c>
      <c r="G154">
        <f ca="1">OFFSET('Skills Grid'!$C$1,COLUMN()-COLUMN($A$2),ROW()-ROW($D$2))</f>
        <v>0</v>
      </c>
      <c r="H154" t="str">
        <f ca="1">OFFSET('Skills Grid'!$C$1,COLUMN()-COLUMN($A$2),ROW()-ROW($D$2))</f>
        <v>Y</v>
      </c>
    </row>
    <row r="155" spans="1:8">
      <c r="A155" t="str">
        <f ca="1">IF(OFFSET('Skills Grid'!$C$1,0,ROW()-ROW('Task Listing'!$A$2))=0,A154,OFFSET('Skills Grid'!$C$1,0,ROW()-ROW('Task Listing'!$A$2)))</f>
        <v>Special Sea Duties</v>
      </c>
      <c r="B155" t="str">
        <f ca="1">IF(OFFSET('Skills Grid'!$C$2,0,ROW()-ROW('Task Listing'!$B$2))=0,B154,OFFSET('Skills Grid'!$C$2,0,ROW()-ROW('Task Listing'!$B$2)))</f>
        <v>Forward Lookout</v>
      </c>
      <c r="C155" t="str">
        <f ca="1">OFFSET('Skills Grid'!$C$3,0,ROW()-ROW('Task Listing'!$C$2))</f>
        <v>Hand over the position</v>
      </c>
      <c r="D155">
        <f ca="1">OFFSET('Skills Grid'!$C$1,COLUMN()-COLUMN($A$2),ROW()-ROW($D$2))</f>
        <v>1</v>
      </c>
      <c r="E155">
        <f ca="1">OFFSET('Skills Grid'!$C$1,COLUMN()-COLUMN($A$2),ROW()-ROW($D$2))</f>
        <v>1</v>
      </c>
      <c r="F155">
        <f ca="1">OFFSET('Skills Grid'!$C$1,COLUMN()-COLUMN($A$2),ROW()-ROW($D$2))</f>
        <v>0</v>
      </c>
      <c r="G155">
        <f ca="1">OFFSET('Skills Grid'!$C$1,COLUMN()-COLUMN($A$2),ROW()-ROW($D$2))</f>
        <v>0</v>
      </c>
      <c r="H155">
        <f ca="1">OFFSET('Skills Grid'!$C$1,COLUMN()-COLUMN($A$2),ROW()-ROW($D$2))</f>
        <v>0</v>
      </c>
    </row>
    <row r="156" spans="1:8">
      <c r="A156" t="str">
        <f ca="1">IF(OFFSET('Skills Grid'!$C$1,0,ROW()-ROW('Task Listing'!$A$2))=0,A155,OFFSET('Skills Grid'!$C$1,0,ROW()-ROW('Task Listing'!$A$2)))</f>
        <v>Special Sea Duties</v>
      </c>
      <c r="B156" t="str">
        <f ca="1">IF(OFFSET('Skills Grid'!$C$2,0,ROW()-ROW('Task Listing'!$B$2))=0,B155,OFFSET('Skills Grid'!$C$2,0,ROW()-ROW('Task Listing'!$B$2)))</f>
        <v>Forward Lookout</v>
      </c>
      <c r="C156" t="str">
        <f ca="1">OFFSET('Skills Grid'!$C$3,0,ROW()-ROW('Task Listing'!$C$2))</f>
        <v>Report an obstical</v>
      </c>
      <c r="D156">
        <f ca="1">OFFSET('Skills Grid'!$C$1,COLUMN()-COLUMN($A$2),ROW()-ROW($D$2))</f>
        <v>1</v>
      </c>
      <c r="E156">
        <f ca="1">OFFSET('Skills Grid'!$C$1,COLUMN()-COLUMN($A$2),ROW()-ROW($D$2))</f>
        <v>1</v>
      </c>
      <c r="F156">
        <f ca="1">OFFSET('Skills Grid'!$C$1,COLUMN()-COLUMN($A$2),ROW()-ROW($D$2))</f>
        <v>0</v>
      </c>
      <c r="G156">
        <f ca="1">OFFSET('Skills Grid'!$C$1,COLUMN()-COLUMN($A$2),ROW()-ROW($D$2))</f>
        <v>0</v>
      </c>
      <c r="H156">
        <f ca="1">OFFSET('Skills Grid'!$C$1,COLUMN()-COLUMN($A$2),ROW()-ROW($D$2))</f>
        <v>0</v>
      </c>
    </row>
    <row r="157" spans="1:8">
      <c r="A157" t="str">
        <f ca="1">IF(OFFSET('Skills Grid'!$C$1,0,ROW()-ROW('Task Listing'!$A$2))=0,A156,OFFSET('Skills Grid'!$C$1,0,ROW()-ROW('Task Listing'!$A$2)))</f>
        <v>Special Sea Duties</v>
      </c>
      <c r="B157" t="str">
        <f ca="1">IF(OFFSET('Skills Grid'!$C$2,0,ROW()-ROW('Task Listing'!$B$2))=0,B156,OFFSET('Skills Grid'!$C$2,0,ROW()-ROW('Task Listing'!$B$2)))</f>
        <v>Forward Lookout</v>
      </c>
      <c r="C157" t="str">
        <f ca="1">OFFSET('Skills Grid'!$C$3,0,ROW()-ROW('Task Listing'!$C$2))</f>
        <v>Maintain a lookout</v>
      </c>
      <c r="D157">
        <f ca="1">OFFSET('Skills Grid'!$C$1,COLUMN()-COLUMN($A$2),ROW()-ROW($D$2))</f>
        <v>1</v>
      </c>
      <c r="E157">
        <f ca="1">OFFSET('Skills Grid'!$C$1,COLUMN()-COLUMN($A$2),ROW()-ROW($D$2))</f>
        <v>1</v>
      </c>
      <c r="F157">
        <f ca="1">OFFSET('Skills Grid'!$C$1,COLUMN()-COLUMN($A$2),ROW()-ROW($D$2))</f>
        <v>0</v>
      </c>
      <c r="G157">
        <f ca="1">OFFSET('Skills Grid'!$C$1,COLUMN()-COLUMN($A$2),ROW()-ROW($D$2))</f>
        <v>0</v>
      </c>
      <c r="H157">
        <f ca="1">OFFSET('Skills Grid'!$C$1,COLUMN()-COLUMN($A$2),ROW()-ROW($D$2))</f>
        <v>0</v>
      </c>
    </row>
    <row r="158" spans="1:8">
      <c r="A158" t="str">
        <f ca="1">IF(OFFSET('Skills Grid'!$C$1,0,ROW()-ROW('Task Listing'!$A$2))=0,A157,OFFSET('Skills Grid'!$C$1,0,ROW()-ROW('Task Listing'!$A$2)))</f>
        <v>Special Sea Duties</v>
      </c>
      <c r="B158" t="str">
        <f ca="1">IF(OFFSET('Skills Grid'!$C$2,0,ROW()-ROW('Task Listing'!$B$2))=0,B157,OFFSET('Skills Grid'!$C$2,0,ROW()-ROW('Task Listing'!$B$2)))</f>
        <v>Stern Lookout</v>
      </c>
      <c r="C158" t="str">
        <f ca="1">OFFSET('Skills Grid'!$C$3,0,ROW()-ROW('Task Listing'!$C$2))</f>
        <v>Hand over the position</v>
      </c>
      <c r="D158">
        <f ca="1">OFFSET('Skills Grid'!$C$1,COLUMN()-COLUMN($A$2),ROW()-ROW($D$2))</f>
        <v>1</v>
      </c>
      <c r="E158">
        <f ca="1">OFFSET('Skills Grid'!$C$1,COLUMN()-COLUMN($A$2),ROW()-ROW($D$2))</f>
        <v>1</v>
      </c>
      <c r="F158">
        <f ca="1">OFFSET('Skills Grid'!$C$1,COLUMN()-COLUMN($A$2),ROW()-ROW($D$2))</f>
        <v>0</v>
      </c>
      <c r="G158">
        <f ca="1">OFFSET('Skills Grid'!$C$1,COLUMN()-COLUMN($A$2),ROW()-ROW($D$2))</f>
        <v>0</v>
      </c>
      <c r="H158" t="str">
        <f ca="1">OFFSET('Skills Grid'!$C$1,COLUMN()-COLUMN($A$2),ROW()-ROW($D$2))</f>
        <v>Y</v>
      </c>
    </row>
    <row r="159" spans="1:8">
      <c r="A159" t="str">
        <f ca="1">IF(OFFSET('Skills Grid'!$C$1,0,ROW()-ROW('Task Listing'!$A$2))=0,A158,OFFSET('Skills Grid'!$C$1,0,ROW()-ROW('Task Listing'!$A$2)))</f>
        <v>Special Sea Duties</v>
      </c>
      <c r="B159" t="str">
        <f ca="1">IF(OFFSET('Skills Grid'!$C$2,0,ROW()-ROW('Task Listing'!$B$2))=0,B158,OFFSET('Skills Grid'!$C$2,0,ROW()-ROW('Task Listing'!$B$2)))</f>
        <v>Stern Lookout</v>
      </c>
      <c r="C159" t="str">
        <f ca="1">OFFSET('Skills Grid'!$C$3,0,ROW()-ROW('Task Listing'!$C$2))</f>
        <v>Report an obstical</v>
      </c>
      <c r="D159">
        <f ca="1">OFFSET('Skills Grid'!$C$1,COLUMN()-COLUMN($A$2),ROW()-ROW($D$2))</f>
        <v>1</v>
      </c>
      <c r="E159">
        <f ca="1">OFFSET('Skills Grid'!$C$1,COLUMN()-COLUMN($A$2),ROW()-ROW($D$2))</f>
        <v>1</v>
      </c>
      <c r="F159">
        <f ca="1">OFFSET('Skills Grid'!$C$1,COLUMN()-COLUMN($A$2),ROW()-ROW($D$2))</f>
        <v>0</v>
      </c>
      <c r="G159">
        <f ca="1">OFFSET('Skills Grid'!$C$1,COLUMN()-COLUMN($A$2),ROW()-ROW($D$2))</f>
        <v>0</v>
      </c>
      <c r="H159" t="str">
        <f ca="1">OFFSET('Skills Grid'!$C$1,COLUMN()-COLUMN($A$2),ROW()-ROW($D$2))</f>
        <v>Y</v>
      </c>
    </row>
    <row r="160" spans="1:8">
      <c r="A160" t="str">
        <f ca="1">IF(OFFSET('Skills Grid'!$C$1,0,ROW()-ROW('Task Listing'!$A$2))=0,A159,OFFSET('Skills Grid'!$C$1,0,ROW()-ROW('Task Listing'!$A$2)))</f>
        <v>Special Sea Duties</v>
      </c>
      <c r="B160" t="str">
        <f ca="1">IF(OFFSET('Skills Grid'!$C$2,0,ROW()-ROW('Task Listing'!$B$2))=0,B159,OFFSET('Skills Grid'!$C$2,0,ROW()-ROW('Task Listing'!$B$2)))</f>
        <v>Stern Lookout</v>
      </c>
      <c r="C160" t="str">
        <f ca="1">OFFSET('Skills Grid'!$C$3,0,ROW()-ROW('Task Listing'!$C$2))</f>
        <v>Maintain a lookout</v>
      </c>
      <c r="D160">
        <f ca="1">OFFSET('Skills Grid'!$C$1,COLUMN()-COLUMN($A$2),ROW()-ROW($D$2))</f>
        <v>1</v>
      </c>
      <c r="E160">
        <f ca="1">OFFSET('Skills Grid'!$C$1,COLUMN()-COLUMN($A$2),ROW()-ROW($D$2))</f>
        <v>1</v>
      </c>
      <c r="F160">
        <f ca="1">OFFSET('Skills Grid'!$C$1,COLUMN()-COLUMN($A$2),ROW()-ROW($D$2))</f>
        <v>0</v>
      </c>
      <c r="G160">
        <f ca="1">OFFSET('Skills Grid'!$C$1,COLUMN()-COLUMN($A$2),ROW()-ROW($D$2))</f>
        <v>0</v>
      </c>
      <c r="H160" t="str">
        <f ca="1">OFFSET('Skills Grid'!$C$1,COLUMN()-COLUMN($A$2),ROW()-ROW($D$2))</f>
        <v>Y</v>
      </c>
    </row>
    <row r="161" spans="1:8">
      <c r="A161" t="str">
        <f ca="1">IF(OFFSET('Skills Grid'!$C$1,0,ROW()-ROW('Task Listing'!$A$2))=0,A160,OFFSET('Skills Grid'!$C$1,0,ROW()-ROW('Task Listing'!$A$2)))</f>
        <v>Special Sea Duties</v>
      </c>
      <c r="B161" t="str">
        <f ca="1">IF(OFFSET('Skills Grid'!$C$2,0,ROW()-ROW('Task Listing'!$B$2))=0,B160,OFFSET('Skills Grid'!$C$2,0,ROW()-ROW('Task Listing'!$B$2)))</f>
        <v>Stern Lookout</v>
      </c>
      <c r="C161" t="str">
        <f ca="1">OFFSET('Skills Grid'!$C$3,0,ROW()-ROW('Task Listing'!$C$2))</f>
        <v>Respond to an MOB</v>
      </c>
      <c r="D161">
        <f ca="1">OFFSET('Skills Grid'!$C$1,COLUMN()-COLUMN($A$2),ROW()-ROW($D$2))</f>
        <v>1</v>
      </c>
      <c r="E161">
        <f ca="1">OFFSET('Skills Grid'!$C$1,COLUMN()-COLUMN($A$2),ROW()-ROW($D$2))</f>
        <v>1</v>
      </c>
      <c r="F161">
        <f ca="1">OFFSET('Skills Grid'!$C$1,COLUMN()-COLUMN($A$2),ROW()-ROW($D$2))</f>
        <v>0</v>
      </c>
      <c r="G161">
        <f ca="1">OFFSET('Skills Grid'!$C$1,COLUMN()-COLUMN($A$2),ROW()-ROW($D$2))</f>
        <v>0</v>
      </c>
      <c r="H161" t="str">
        <f ca="1">OFFSET('Skills Grid'!$C$1,COLUMN()-COLUMN($A$2),ROW()-ROW($D$2))</f>
        <v>Y</v>
      </c>
    </row>
    <row r="162" spans="1:8">
      <c r="A162" t="str">
        <f ca="1">IF(OFFSET('Skills Grid'!$C$1,0,ROW()-ROW('Task Listing'!$A$2))=0,A161,OFFSET('Skills Grid'!$C$1,0,ROW()-ROW('Task Listing'!$A$2)))</f>
        <v>Special Sea Duties</v>
      </c>
      <c r="B162" t="str">
        <f ca="1">IF(OFFSET('Skills Grid'!$C$2,0,ROW()-ROW('Task Listing'!$B$2))=0,B161,OFFSET('Skills Grid'!$C$2,0,ROW()-ROW('Task Listing'!$B$2)))</f>
        <v>Stern Lookout</v>
      </c>
      <c r="C162" t="str">
        <f ca="1">OFFSET('Skills Grid'!$C$3,0,ROW()-ROW('Task Listing'!$C$2))</f>
        <v>Report issues shipboard</v>
      </c>
      <c r="D162">
        <f ca="1">OFFSET('Skills Grid'!$C$1,COLUMN()-COLUMN($A$2),ROW()-ROW($D$2))</f>
        <v>1</v>
      </c>
      <c r="E162">
        <f ca="1">OFFSET('Skills Grid'!$C$1,COLUMN()-COLUMN($A$2),ROW()-ROW($D$2))</f>
        <v>1</v>
      </c>
      <c r="F162">
        <f ca="1">OFFSET('Skills Grid'!$C$1,COLUMN()-COLUMN($A$2),ROW()-ROW($D$2))</f>
        <v>0</v>
      </c>
      <c r="G162">
        <f ca="1">OFFSET('Skills Grid'!$C$1,COLUMN()-COLUMN($A$2),ROW()-ROW($D$2))</f>
        <v>0</v>
      </c>
      <c r="H162" t="str">
        <f ca="1">OFFSET('Skills Grid'!$C$1,COLUMN()-COLUMN($A$2),ROW()-ROW($D$2))</f>
        <v>Y</v>
      </c>
    </row>
    <row r="163" spans="1:8">
      <c r="A163" t="str">
        <f ca="1">IF(OFFSET('Skills Grid'!$C$1,0,ROW()-ROW('Task Listing'!$A$2))=0,A162,OFFSET('Skills Grid'!$C$1,0,ROW()-ROW('Task Listing'!$A$2)))</f>
        <v>Special Sea Duties</v>
      </c>
      <c r="B163" t="str">
        <f ca="1">IF(OFFSET('Skills Grid'!$C$2,0,ROW()-ROW('Task Listing'!$B$2))=0,B162,OFFSET('Skills Grid'!$C$2,0,ROW()-ROW('Task Listing'!$B$2)))</f>
        <v>Forward Lookout in Harbour</v>
      </c>
      <c r="C163" t="str">
        <f ca="1">OFFSET('Skills Grid'!$C$3,0,ROW()-ROW('Task Listing'!$C$2))</f>
        <v>Hand over the position</v>
      </c>
      <c r="D163">
        <f ca="1">OFFSET('Skills Grid'!$C$1,COLUMN()-COLUMN($A$2),ROW()-ROW($D$2))</f>
        <v>1</v>
      </c>
      <c r="E163">
        <f ca="1">OFFSET('Skills Grid'!$C$1,COLUMN()-COLUMN($A$2),ROW()-ROW($D$2))</f>
        <v>1</v>
      </c>
      <c r="F163">
        <f ca="1">OFFSET('Skills Grid'!$C$1,COLUMN()-COLUMN($A$2),ROW()-ROW($D$2))</f>
        <v>0</v>
      </c>
      <c r="G163" t="str">
        <f ca="1">OFFSET('Skills Grid'!$C$1,COLUMN()-COLUMN($A$2),ROW()-ROW($D$2))</f>
        <v>mF1</v>
      </c>
      <c r="H163" t="str">
        <f ca="1">OFFSET('Skills Grid'!$C$1,COLUMN()-COLUMN($A$2),ROW()-ROW($D$2))</f>
        <v>Y</v>
      </c>
    </row>
    <row r="164" spans="1:8">
      <c r="A164" t="str">
        <f ca="1">IF(OFFSET('Skills Grid'!$C$1,0,ROW()-ROW('Task Listing'!$A$2))=0,A163,OFFSET('Skills Grid'!$C$1,0,ROW()-ROW('Task Listing'!$A$2)))</f>
        <v>Special Sea Duties</v>
      </c>
      <c r="B164" t="str">
        <f ca="1">IF(OFFSET('Skills Grid'!$C$2,0,ROW()-ROW('Task Listing'!$B$2))=0,B163,OFFSET('Skills Grid'!$C$2,0,ROW()-ROW('Task Listing'!$B$2)))</f>
        <v>Forward Lookout in Harbour</v>
      </c>
      <c r="C164" t="str">
        <f ca="1">OFFSET('Skills Grid'!$C$3,0,ROW()-ROW('Task Listing'!$C$2))</f>
        <v>Identify possible collisions</v>
      </c>
      <c r="D164">
        <f ca="1">OFFSET('Skills Grid'!$C$1,COLUMN()-COLUMN($A$2),ROW()-ROW($D$2))</f>
        <v>1</v>
      </c>
      <c r="E164">
        <f ca="1">OFFSET('Skills Grid'!$C$1,COLUMN()-COLUMN($A$2),ROW()-ROW($D$2))</f>
        <v>0</v>
      </c>
      <c r="F164">
        <f ca="1">OFFSET('Skills Grid'!$C$1,COLUMN()-COLUMN($A$2),ROW()-ROW($D$2))</f>
        <v>0</v>
      </c>
      <c r="G164" t="str">
        <f ca="1">OFFSET('Skills Grid'!$C$1,COLUMN()-COLUMN($A$2),ROW()-ROW($D$2))</f>
        <v>mF1</v>
      </c>
      <c r="H164" t="str">
        <f ca="1">OFFSET('Skills Grid'!$C$1,COLUMN()-COLUMN($A$2),ROW()-ROW($D$2))</f>
        <v>Y</v>
      </c>
    </row>
    <row r="165" spans="1:8">
      <c r="A165" t="str">
        <f ca="1">IF(OFFSET('Skills Grid'!$C$1,0,ROW()-ROW('Task Listing'!$A$2))=0,A164,OFFSET('Skills Grid'!$C$1,0,ROW()-ROW('Task Listing'!$A$2)))</f>
        <v>Special Sea Duties</v>
      </c>
      <c r="B165" t="str">
        <f ca="1">IF(OFFSET('Skills Grid'!$C$2,0,ROW()-ROW('Task Listing'!$B$2))=0,B164,OFFSET('Skills Grid'!$C$2,0,ROW()-ROW('Task Listing'!$B$2)))</f>
        <v>Forward Lookout in Harbour</v>
      </c>
      <c r="C165" t="str">
        <f ca="1">OFFSET('Skills Grid'!$C$3,0,ROW()-ROW('Task Listing'!$C$2))</f>
        <v>Report a contact or obstical</v>
      </c>
      <c r="D165">
        <f ca="1">OFFSET('Skills Grid'!$C$1,COLUMN()-COLUMN($A$2),ROW()-ROW($D$2))</f>
        <v>1</v>
      </c>
      <c r="E165">
        <f ca="1">OFFSET('Skills Grid'!$C$1,COLUMN()-COLUMN($A$2),ROW()-ROW($D$2))</f>
        <v>1</v>
      </c>
      <c r="F165">
        <f ca="1">OFFSET('Skills Grid'!$C$1,COLUMN()-COLUMN($A$2),ROW()-ROW($D$2))</f>
        <v>0</v>
      </c>
      <c r="G165" t="str">
        <f ca="1">OFFSET('Skills Grid'!$C$1,COLUMN()-COLUMN($A$2),ROW()-ROW($D$2))</f>
        <v>mF1</v>
      </c>
      <c r="H165" t="str">
        <f ca="1">OFFSET('Skills Grid'!$C$1,COLUMN()-COLUMN($A$2),ROW()-ROW($D$2))</f>
        <v>Y</v>
      </c>
    </row>
    <row r="166" spans="1:8">
      <c r="A166" t="str">
        <f ca="1">IF(OFFSET('Skills Grid'!$C$1,0,ROW()-ROW('Task Listing'!$A$2))=0,A165,OFFSET('Skills Grid'!$C$1,0,ROW()-ROW('Task Listing'!$A$2)))</f>
        <v>Special Sea Duties</v>
      </c>
      <c r="B166" t="str">
        <f ca="1">IF(OFFSET('Skills Grid'!$C$2,0,ROW()-ROW('Task Listing'!$B$2))=0,B165,OFFSET('Skills Grid'!$C$2,0,ROW()-ROW('Task Listing'!$B$2)))</f>
        <v>Forward Lookout in Harbour</v>
      </c>
      <c r="C166" t="str">
        <f ca="1">OFFSET('Skills Grid'!$C$3,0,ROW()-ROW('Task Listing'!$C$2))</f>
        <v>Understand rules of the road</v>
      </c>
      <c r="D166">
        <f ca="1">OFFSET('Skills Grid'!$C$1,COLUMN()-COLUMN($A$2),ROW()-ROW($D$2))</f>
        <v>1</v>
      </c>
      <c r="E166">
        <f ca="1">OFFSET('Skills Grid'!$C$1,COLUMN()-COLUMN($A$2),ROW()-ROW($D$2))</f>
        <v>0</v>
      </c>
      <c r="F166">
        <f ca="1">OFFSET('Skills Grid'!$C$1,COLUMN()-COLUMN($A$2),ROW()-ROW($D$2))</f>
        <v>0</v>
      </c>
      <c r="G166" t="str">
        <f ca="1">OFFSET('Skills Grid'!$C$1,COLUMN()-COLUMN($A$2),ROW()-ROW($D$2))</f>
        <v>mF1</v>
      </c>
      <c r="H166" t="str">
        <f ca="1">OFFSET('Skills Grid'!$C$1,COLUMN()-COLUMN($A$2),ROW()-ROW($D$2))</f>
        <v>Y</v>
      </c>
    </row>
    <row r="167" spans="1:8">
      <c r="A167" t="str">
        <f ca="1">IF(OFFSET('Skills Grid'!$C$1,0,ROW()-ROW('Task Listing'!$A$2))=0,A166,OFFSET('Skills Grid'!$C$1,0,ROW()-ROW('Task Listing'!$A$2)))</f>
        <v>Special Sea Duties</v>
      </c>
      <c r="B167" t="str">
        <f ca="1">IF(OFFSET('Skills Grid'!$C$2,0,ROW()-ROW('Task Listing'!$B$2))=0,B166,OFFSET('Skills Grid'!$C$2,0,ROW()-ROW('Task Listing'!$B$2)))</f>
        <v>Forward Lookout in Harbour</v>
      </c>
      <c r="C167" t="str">
        <f ca="1">OFFSET('Skills Grid'!$C$3,0,ROW()-ROW('Task Listing'!$C$2))</f>
        <v>Maintain a lookout</v>
      </c>
      <c r="D167">
        <f ca="1">OFFSET('Skills Grid'!$C$1,COLUMN()-COLUMN($A$2),ROW()-ROW($D$2))</f>
        <v>1</v>
      </c>
      <c r="E167">
        <f ca="1">OFFSET('Skills Grid'!$C$1,COLUMN()-COLUMN($A$2),ROW()-ROW($D$2))</f>
        <v>1</v>
      </c>
      <c r="F167">
        <f ca="1">OFFSET('Skills Grid'!$C$1,COLUMN()-COLUMN($A$2),ROW()-ROW($D$2))</f>
        <v>0</v>
      </c>
      <c r="G167" t="str">
        <f ca="1">OFFSET('Skills Grid'!$C$1,COLUMN()-COLUMN($A$2),ROW()-ROW($D$2))</f>
        <v>mF1</v>
      </c>
      <c r="H167" t="str">
        <f ca="1">OFFSET('Skills Grid'!$C$1,COLUMN()-COLUMN($A$2),ROW()-ROW($D$2))</f>
        <v>Y</v>
      </c>
    </row>
    <row r="168" spans="1:8">
      <c r="A168" t="str">
        <f ca="1">IF(OFFSET('Skills Grid'!$C$1,0,ROW()-ROW('Task Listing'!$A$2))=0,A167,OFFSET('Skills Grid'!$C$1,0,ROW()-ROW('Task Listing'!$A$2)))</f>
        <v>Special Sea Duties</v>
      </c>
      <c r="B168" t="str">
        <f ca="1">IF(OFFSET('Skills Grid'!$C$2,0,ROW()-ROW('Task Listing'!$B$2))=0,B167,OFFSET('Skills Grid'!$C$2,0,ROW()-ROW('Task Listing'!$B$2)))</f>
        <v>Seaboat Coxain &amp; Crew</v>
      </c>
      <c r="C168" t="str">
        <f ca="1">OFFSET('Skills Grid'!$C$3,0,ROW()-ROW('Task Listing'!$C$2))</f>
        <v>Prepare the seaboat</v>
      </c>
      <c r="D168">
        <f ca="1">OFFSET('Skills Grid'!$C$1,COLUMN()-COLUMN($A$2),ROW()-ROW($D$2))</f>
        <v>1</v>
      </c>
      <c r="E168">
        <f ca="1">OFFSET('Skills Grid'!$C$1,COLUMN()-COLUMN($A$2),ROW()-ROW($D$2))</f>
        <v>0</v>
      </c>
      <c r="F168">
        <f ca="1">OFFSET('Skills Grid'!$C$1,COLUMN()-COLUMN($A$2),ROW()-ROW($D$2))</f>
        <v>0</v>
      </c>
      <c r="G168">
        <f ca="1">OFFSET('Skills Grid'!$C$1,COLUMN()-COLUMN($A$2),ROW()-ROW($D$2))</f>
        <v>0</v>
      </c>
      <c r="H168">
        <f ca="1">OFFSET('Skills Grid'!$C$1,COLUMN()-COLUMN($A$2),ROW()-ROW($D$2))</f>
        <v>0</v>
      </c>
    </row>
    <row r="169" spans="1:8">
      <c r="A169" t="str">
        <f ca="1">IF(OFFSET('Skills Grid'!$C$1,0,ROW()-ROW('Task Listing'!$A$2))=0,A168,OFFSET('Skills Grid'!$C$1,0,ROW()-ROW('Task Listing'!$A$2)))</f>
        <v>Special Sea Duties</v>
      </c>
      <c r="B169" t="str">
        <f ca="1">IF(OFFSET('Skills Grid'!$C$2,0,ROW()-ROW('Task Listing'!$B$2))=0,B168,OFFSET('Skills Grid'!$C$2,0,ROW()-ROW('Task Listing'!$B$2)))</f>
        <v>Seaboat Coxain &amp; Crew</v>
      </c>
      <c r="C169" t="str">
        <f ca="1">OFFSET('Skills Grid'!$C$3,0,ROW()-ROW('Task Listing'!$C$2))</f>
        <v>Drive the seaboat to a MoB</v>
      </c>
      <c r="D169">
        <f ca="1">OFFSET('Skills Grid'!$C$1,COLUMN()-COLUMN($A$2),ROW()-ROW($D$2))</f>
        <v>1</v>
      </c>
      <c r="E169">
        <f ca="1">OFFSET('Skills Grid'!$C$1,COLUMN()-COLUMN($A$2),ROW()-ROW($D$2))</f>
        <v>0</v>
      </c>
      <c r="F169">
        <f ca="1">OFFSET('Skills Grid'!$C$1,COLUMN()-COLUMN($A$2),ROW()-ROW($D$2))</f>
        <v>0</v>
      </c>
      <c r="G169">
        <f ca="1">OFFSET('Skills Grid'!$C$1,COLUMN()-COLUMN($A$2),ROW()-ROW($D$2))</f>
        <v>0</v>
      </c>
      <c r="H169">
        <f ca="1">OFFSET('Skills Grid'!$C$1,COLUMN()-COLUMN($A$2),ROW()-ROW($D$2))</f>
        <v>0</v>
      </c>
    </row>
    <row r="170" spans="1:8">
      <c r="A170" t="str">
        <f ca="1">IF(OFFSET('Skills Grid'!$C$1,0,ROW()-ROW('Task Listing'!$A$2))=0,A169,OFFSET('Skills Grid'!$C$1,0,ROW()-ROW('Task Listing'!$A$2)))</f>
        <v>Special Sea Duties</v>
      </c>
      <c r="B170" t="str">
        <f ca="1">IF(OFFSET('Skills Grid'!$C$2,0,ROW()-ROW('Task Listing'!$B$2))=0,B169,OFFSET('Skills Grid'!$C$2,0,ROW()-ROW('Task Listing'!$B$2)))</f>
        <v>Seaboat Coxain &amp; Crew</v>
      </c>
      <c r="C170" t="str">
        <f ca="1">OFFSET('Skills Grid'!$C$3,0,ROW()-ROW('Task Listing'!$C$2))</f>
        <v>Be lowered in the boat</v>
      </c>
      <c r="D170">
        <f ca="1">OFFSET('Skills Grid'!$C$1,COLUMN()-COLUMN($A$2),ROW()-ROW($D$2))</f>
        <v>1</v>
      </c>
      <c r="E170">
        <f ca="1">OFFSET('Skills Grid'!$C$1,COLUMN()-COLUMN($A$2),ROW()-ROW($D$2))</f>
        <v>0</v>
      </c>
      <c r="F170">
        <f ca="1">OFFSET('Skills Grid'!$C$1,COLUMN()-COLUMN($A$2),ROW()-ROW($D$2))</f>
        <v>0</v>
      </c>
      <c r="G170">
        <f ca="1">OFFSET('Skills Grid'!$C$1,COLUMN()-COLUMN($A$2),ROW()-ROW($D$2))</f>
        <v>0</v>
      </c>
      <c r="H170">
        <f ca="1">OFFSET('Skills Grid'!$C$1,COLUMN()-COLUMN($A$2),ROW()-ROW($D$2))</f>
        <v>0</v>
      </c>
    </row>
    <row r="171" spans="1:8">
      <c r="A171" t="str">
        <f ca="1">IF(OFFSET('Skills Grid'!$C$1,0,ROW()-ROW('Task Listing'!$A$2))=0,A170,OFFSET('Skills Grid'!$C$1,0,ROW()-ROW('Task Listing'!$A$2)))</f>
        <v>Special Sea Duties</v>
      </c>
      <c r="B171" t="str">
        <f ca="1">IF(OFFSET('Skills Grid'!$C$2,0,ROW()-ROW('Task Listing'!$B$2))=0,B170,OFFSET('Skills Grid'!$C$2,0,ROW()-ROW('Task Listing'!$B$2)))</f>
        <v>Seaboat Crew</v>
      </c>
      <c r="C171" t="str">
        <f ca="1">OFFSET('Skills Grid'!$C$3,0,ROW()-ROW('Task Listing'!$C$2))</f>
        <v>Be lowered in the boat</v>
      </c>
      <c r="D171">
        <f ca="1">OFFSET('Skills Grid'!$C$1,COLUMN()-COLUMN($A$2),ROW()-ROW($D$2))</f>
        <v>1</v>
      </c>
      <c r="E171">
        <f ca="1">OFFSET('Skills Grid'!$C$1,COLUMN()-COLUMN($A$2),ROW()-ROW($D$2))</f>
        <v>0</v>
      </c>
      <c r="F171">
        <f ca="1">OFFSET('Skills Grid'!$C$1,COLUMN()-COLUMN($A$2),ROW()-ROW($D$2))</f>
        <v>0</v>
      </c>
      <c r="G171">
        <f ca="1">OFFSET('Skills Grid'!$C$1,COLUMN()-COLUMN($A$2),ROW()-ROW($D$2))</f>
        <v>0</v>
      </c>
      <c r="H171">
        <f ca="1">OFFSET('Skills Grid'!$C$1,COLUMN()-COLUMN($A$2),ROW()-ROW($D$2))</f>
        <v>0</v>
      </c>
    </row>
    <row r="172" spans="1:8">
      <c r="A172" t="str">
        <f ca="1">IF(OFFSET('Skills Grid'!$C$1,0,ROW()-ROW('Task Listing'!$A$2))=0,A171,OFFSET('Skills Grid'!$C$1,0,ROW()-ROW('Task Listing'!$A$2)))</f>
        <v>Special Sea Duties</v>
      </c>
      <c r="B172" t="str">
        <f ca="1">IF(OFFSET('Skills Grid'!$C$2,0,ROW()-ROW('Task Listing'!$B$2))=0,B171,OFFSET('Skills Grid'!$C$2,0,ROW()-ROW('Task Listing'!$B$2)))</f>
        <v>Seaboat Crew</v>
      </c>
      <c r="C172">
        <f ca="1">OFFSET('Skills Grid'!$C$3,0,ROW()-ROW('Task Listing'!$C$2))</f>
        <v>0</v>
      </c>
      <c r="D172">
        <f ca="1">OFFSET('Skills Grid'!$C$1,COLUMN()-COLUMN($A$2),ROW()-ROW($D$2))</f>
        <v>1</v>
      </c>
      <c r="E172">
        <f ca="1">OFFSET('Skills Grid'!$C$1,COLUMN()-COLUMN($A$2),ROW()-ROW($D$2))</f>
        <v>0</v>
      </c>
      <c r="F172">
        <f ca="1">OFFSET('Skills Grid'!$C$1,COLUMN()-COLUMN($A$2),ROW()-ROW($D$2))</f>
        <v>0</v>
      </c>
      <c r="G172">
        <f ca="1">OFFSET('Skills Grid'!$C$1,COLUMN()-COLUMN($A$2),ROW()-ROW($D$2))</f>
        <v>0</v>
      </c>
      <c r="H172">
        <f ca="1">OFFSET('Skills Grid'!$C$1,COLUMN()-COLUMN($A$2),ROW()-ROW($D$2))</f>
        <v>0</v>
      </c>
    </row>
    <row r="173" spans="1:8">
      <c r="A173" t="str">
        <f ca="1">IF(OFFSET('Skills Grid'!$C$1,0,ROW()-ROW('Task Listing'!$A$2))=0,A172,OFFSET('Skills Grid'!$C$1,0,ROW()-ROW('Task Listing'!$A$2)))</f>
        <v>Special Sea Duties</v>
      </c>
      <c r="B173" t="str">
        <f ca="1">IF(OFFSET('Skills Grid'!$C$2,0,ROW()-ROW('Task Listing'!$B$2))=0,B172,OFFSET('Skills Grid'!$C$2,0,ROW()-ROW('Task Listing'!$B$2)))</f>
        <v>Seaboat Crew</v>
      </c>
      <c r="C173">
        <f ca="1">OFFSET('Skills Grid'!$C$3,0,ROW()-ROW('Task Listing'!$C$2))</f>
        <v>0</v>
      </c>
      <c r="D173">
        <f ca="1">OFFSET('Skills Grid'!$C$1,COLUMN()-COLUMN($A$2),ROW()-ROW($D$2))</f>
        <v>1</v>
      </c>
      <c r="E173">
        <f ca="1">OFFSET('Skills Grid'!$C$1,COLUMN()-COLUMN($A$2),ROW()-ROW($D$2))</f>
        <v>0</v>
      </c>
      <c r="F173">
        <f ca="1">OFFSET('Skills Grid'!$C$1,COLUMN()-COLUMN($A$2),ROW()-ROW($D$2))</f>
        <v>0</v>
      </c>
      <c r="G173">
        <f ca="1">OFFSET('Skills Grid'!$C$1,COLUMN()-COLUMN($A$2),ROW()-ROW($D$2))</f>
        <v>0</v>
      </c>
      <c r="H173">
        <f ca="1">OFFSET('Skills Grid'!$C$1,COLUMN()-COLUMN($A$2),ROW()-ROW($D$2))</f>
        <v>0</v>
      </c>
    </row>
    <row r="174" spans="1:8">
      <c r="A174" t="str">
        <f ca="1">IF(OFFSET('Skills Grid'!$C$1,0,ROW()-ROW('Task Listing'!$A$2))=0,A173,OFFSET('Skills Grid'!$C$1,0,ROW()-ROW('Task Listing'!$A$2)))</f>
        <v>Berthing and Unberthing</v>
      </c>
      <c r="B174" t="str">
        <f ca="1">IF(OFFSET('Skills Grid'!$C$2,0,ROW()-ROW('Task Listing'!$B$2))=0,B173,OFFSET('Skills Grid'!$C$2,0,ROW()-ROW('Task Listing'!$B$2)))</f>
        <v>Berth the ship along-side</v>
      </c>
      <c r="C174" t="str">
        <f ca="1">OFFSET('Skills Grid'!$C$3,0,ROW()-ROW('Task Listing'!$C$2))</f>
        <v>Lead the berthing party on shore</v>
      </c>
      <c r="D174">
        <f ca="1">OFFSET('Skills Grid'!$C$1,COLUMN()-COLUMN($A$2),ROW()-ROW($D$2))</f>
        <v>1</v>
      </c>
      <c r="E174">
        <f ca="1">OFFSET('Skills Grid'!$C$1,COLUMN()-COLUMN($A$2),ROW()-ROW($D$2))</f>
        <v>0</v>
      </c>
      <c r="F174">
        <f ca="1">OFFSET('Skills Grid'!$C$1,COLUMN()-COLUMN($A$2),ROW()-ROW($D$2))</f>
        <v>0</v>
      </c>
      <c r="G174">
        <f ca="1">OFFSET('Skills Grid'!$C$1,COLUMN()-COLUMN($A$2),ROW()-ROW($D$2))</f>
        <v>0</v>
      </c>
      <c r="H174" t="str">
        <f ca="1">OFFSET('Skills Grid'!$C$1,COLUMN()-COLUMN($A$2),ROW()-ROW($D$2))</f>
        <v>Y</v>
      </c>
    </row>
    <row r="175" spans="1:8">
      <c r="A175" t="str">
        <f ca="1">IF(OFFSET('Skills Grid'!$C$1,0,ROW()-ROW('Task Listing'!$A$2))=0,A174,OFFSET('Skills Grid'!$C$1,0,ROW()-ROW('Task Listing'!$A$2)))</f>
        <v>Berthing and Unberthing</v>
      </c>
      <c r="B175" t="str">
        <f ca="1">IF(OFFSET('Skills Grid'!$C$2,0,ROW()-ROW('Task Listing'!$B$2))=0,B174,OFFSET('Skills Grid'!$C$2,0,ROW()-ROW('Task Listing'!$B$2)))</f>
        <v>Berth the ship along-side</v>
      </c>
      <c r="C175" t="str">
        <f ca="1">OFFSET('Skills Grid'!$C$3,0,ROW()-ROW('Task Listing'!$C$2))</f>
        <v>Manage berthing locks</v>
      </c>
      <c r="D175">
        <f ca="1">OFFSET('Skills Grid'!$C$1,COLUMN()-COLUMN($A$2),ROW()-ROW($D$2))</f>
        <v>1</v>
      </c>
      <c r="E175">
        <f ca="1">OFFSET('Skills Grid'!$C$1,COLUMN()-COLUMN($A$2),ROW()-ROW($D$2))</f>
        <v>0</v>
      </c>
      <c r="F175">
        <f ca="1">OFFSET('Skills Grid'!$C$1,COLUMN()-COLUMN($A$2),ROW()-ROW($D$2))</f>
        <v>0</v>
      </c>
      <c r="G175">
        <f ca="1">OFFSET('Skills Grid'!$C$1,COLUMN()-COLUMN($A$2),ROW()-ROW($D$2))</f>
        <v>0</v>
      </c>
      <c r="H175" t="str">
        <f ca="1">OFFSET('Skills Grid'!$C$1,COLUMN()-COLUMN($A$2),ROW()-ROW($D$2))</f>
        <v>Y</v>
      </c>
    </row>
    <row r="176" spans="1:8">
      <c r="A176" t="str">
        <f ca="1">IF(OFFSET('Skills Grid'!$C$1,0,ROW()-ROW('Task Listing'!$A$2))=0,A175,OFFSET('Skills Grid'!$C$1,0,ROW()-ROW('Task Listing'!$A$2)))</f>
        <v>Berthing and Unberthing</v>
      </c>
      <c r="B176" t="str">
        <f ca="1">IF(OFFSET('Skills Grid'!$C$2,0,ROW()-ROW('Task Listing'!$B$2))=0,B175,OFFSET('Skills Grid'!$C$2,0,ROW()-ROW('Task Listing'!$B$2)))</f>
        <v>Berth the ship along-side</v>
      </c>
      <c r="C176" t="str">
        <f ca="1">OFFSET('Skills Grid'!$C$3,0,ROW()-ROW('Task Listing'!$C$2))</f>
        <v>Handle a berthing line on shore</v>
      </c>
      <c r="D176">
        <f ca="1">OFFSET('Skills Grid'!$C$1,COLUMN()-COLUMN($A$2),ROW()-ROW($D$2))</f>
        <v>1</v>
      </c>
      <c r="E176">
        <f ca="1">OFFSET('Skills Grid'!$C$1,COLUMN()-COLUMN($A$2),ROW()-ROW($D$2))</f>
        <v>1</v>
      </c>
      <c r="F176">
        <f ca="1">OFFSET('Skills Grid'!$C$1,COLUMN()-COLUMN($A$2),ROW()-ROW($D$2))</f>
        <v>0</v>
      </c>
      <c r="G176">
        <f ca="1">OFFSET('Skills Grid'!$C$1,COLUMN()-COLUMN($A$2),ROW()-ROW($D$2))</f>
        <v>0</v>
      </c>
      <c r="H176" t="str">
        <f ca="1">OFFSET('Skills Grid'!$C$1,COLUMN()-COLUMN($A$2),ROW()-ROW($D$2))</f>
        <v>Y</v>
      </c>
    </row>
    <row r="177" spans="1:8">
      <c r="A177" t="str">
        <f ca="1">IF(OFFSET('Skills Grid'!$C$1,0,ROW()-ROW('Task Listing'!$A$2))=0,A176,OFFSET('Skills Grid'!$C$1,0,ROW()-ROW('Task Listing'!$A$2)))</f>
        <v>Berthing and Unberthing</v>
      </c>
      <c r="B177" t="str">
        <f ca="1">IF(OFFSET('Skills Grid'!$C$2,0,ROW()-ROW('Task Listing'!$B$2))=0,B176,OFFSET('Skills Grid'!$C$2,0,ROW()-ROW('Task Listing'!$B$2)))</f>
        <v>Berth the ship along-side</v>
      </c>
      <c r="C177" t="str">
        <f ca="1">OFFSET('Skills Grid'!$C$3,0,ROW()-ROW('Task Listing'!$C$2))</f>
        <v>Call Evolution</v>
      </c>
      <c r="D177">
        <f ca="1">OFFSET('Skills Grid'!$C$1,COLUMN()-COLUMN($A$2),ROW()-ROW($D$2))</f>
        <v>1</v>
      </c>
      <c r="E177">
        <f ca="1">OFFSET('Skills Grid'!$C$1,COLUMN()-COLUMN($A$2),ROW()-ROW($D$2))</f>
        <v>4</v>
      </c>
      <c r="F177">
        <f ca="1">OFFSET('Skills Grid'!$C$1,COLUMN()-COLUMN($A$2),ROW()-ROW($D$2))</f>
        <v>0</v>
      </c>
      <c r="G177" t="str">
        <f ca="1">OFFSET('Skills Grid'!$C$1,COLUMN()-COLUMN($A$2),ROW()-ROW($D$2))</f>
        <v>mM3,mF1</v>
      </c>
      <c r="H177">
        <f ca="1">OFFSET('Skills Grid'!$C$1,COLUMN()-COLUMN($A$2),ROW()-ROW($D$2))</f>
        <v>0</v>
      </c>
    </row>
    <row r="178" spans="1:8">
      <c r="A178" t="str">
        <f ca="1">IF(OFFSET('Skills Grid'!$C$1,0,ROW()-ROW('Task Listing'!$A$2))=0,A177,OFFSET('Skills Grid'!$C$1,0,ROW()-ROW('Task Listing'!$A$2)))</f>
        <v>Berthing and Unberthing</v>
      </c>
      <c r="B178" t="str">
        <f ca="1">IF(OFFSET('Skills Grid'!$C$2,0,ROW()-ROW('Task Listing'!$B$2))=0,B177,OFFSET('Skills Grid'!$C$2,0,ROW()-ROW('Task Listing'!$B$2)))</f>
        <v>Berth the ship along-side</v>
      </c>
      <c r="C178" t="str">
        <f ca="1">OFFSET('Skills Grid'!$C$3,0,ROW()-ROW('Task Listing'!$C$2))</f>
        <v>Pass a berthing line with a heaving line</v>
      </c>
      <c r="D178">
        <f ca="1">OFFSET('Skills Grid'!$C$1,COLUMN()-COLUMN($A$2),ROW()-ROW($D$2))</f>
        <v>1</v>
      </c>
      <c r="E178">
        <f ca="1">OFFSET('Skills Grid'!$C$1,COLUMN()-COLUMN($A$2),ROW()-ROW($D$2))</f>
        <v>2</v>
      </c>
      <c r="F178">
        <f ca="1">OFFSET('Skills Grid'!$C$1,COLUMN()-COLUMN($A$2),ROW()-ROW($D$2))</f>
        <v>0</v>
      </c>
      <c r="G178">
        <f ca="1">OFFSET('Skills Grid'!$C$1,COLUMN()-COLUMN($A$2),ROW()-ROW($D$2))</f>
        <v>0</v>
      </c>
      <c r="H178" t="str">
        <f ca="1">OFFSET('Skills Grid'!$C$1,COLUMN()-COLUMN($A$2),ROW()-ROW($D$2))</f>
        <v>Y</v>
      </c>
    </row>
    <row r="179" spans="1:8">
      <c r="A179" t="str">
        <f ca="1">IF(OFFSET('Skills Grid'!$C$1,0,ROW()-ROW('Task Listing'!$A$2))=0,A178,OFFSET('Skills Grid'!$C$1,0,ROW()-ROW('Task Listing'!$A$2)))</f>
        <v>Berthing and Unberthing</v>
      </c>
      <c r="B179" t="str">
        <f ca="1">IF(OFFSET('Skills Grid'!$C$2,0,ROW()-ROW('Task Listing'!$B$2))=0,B178,OFFSET('Skills Grid'!$C$2,0,ROW()-ROW('Task Listing'!$B$2)))</f>
        <v>Berth the ship along-side</v>
      </c>
      <c r="C179" t="str">
        <f ca="1">OFFSET('Skills Grid'!$C$3,0,ROW()-ROW('Task Listing'!$C$2))</f>
        <v>Handle a berthing line on the ship</v>
      </c>
      <c r="D179">
        <f ca="1">OFFSET('Skills Grid'!$C$1,COLUMN()-COLUMN($A$2),ROW()-ROW($D$2))</f>
        <v>1</v>
      </c>
      <c r="E179">
        <f ca="1">OFFSET('Skills Grid'!$C$1,COLUMN()-COLUMN($A$2),ROW()-ROW($D$2))</f>
        <v>3</v>
      </c>
      <c r="F179">
        <f ca="1">OFFSET('Skills Grid'!$C$1,COLUMN()-COLUMN($A$2),ROW()-ROW($D$2))</f>
        <v>0</v>
      </c>
      <c r="G179">
        <f ca="1">OFFSET('Skills Grid'!$C$1,COLUMN()-COLUMN($A$2),ROW()-ROW($D$2))</f>
        <v>0</v>
      </c>
      <c r="H179" t="str">
        <f ca="1">OFFSET('Skills Grid'!$C$1,COLUMN()-COLUMN($A$2),ROW()-ROW($D$2))</f>
        <v>Y</v>
      </c>
    </row>
    <row r="180" spans="1:8">
      <c r="A180" t="str">
        <f ca="1">IF(OFFSET('Skills Grid'!$C$1,0,ROW()-ROW('Task Listing'!$A$2))=0,A179,OFFSET('Skills Grid'!$C$1,0,ROW()-ROW('Task Listing'!$A$2)))</f>
        <v>Berthing and Unberthing</v>
      </c>
      <c r="B180" t="str">
        <f ca="1">IF(OFFSET('Skills Grid'!$C$2,0,ROW()-ROW('Task Listing'!$B$2))=0,B179,OFFSET('Skills Grid'!$C$2,0,ROW()-ROW('Task Listing'!$B$2)))</f>
        <v>Berth the ship along-side</v>
      </c>
      <c r="C180" t="str">
        <f ca="1">OFFSET('Skills Grid'!$C$3,0,ROW()-ROW('Task Listing'!$C$2))</f>
        <v>Handle a berthing line on the ship</v>
      </c>
      <c r="D180">
        <f ca="1">OFFSET('Skills Grid'!$C$1,COLUMN()-COLUMN($A$2),ROW()-ROW($D$2))</f>
        <v>2</v>
      </c>
      <c r="E180">
        <f ca="1">OFFSET('Skills Grid'!$C$1,COLUMN()-COLUMN($A$2),ROW()-ROW($D$2))</f>
        <v>0</v>
      </c>
      <c r="F180">
        <f ca="1">OFFSET('Skills Grid'!$C$1,COLUMN()-COLUMN($A$2),ROW()-ROW($D$2))</f>
        <v>0</v>
      </c>
      <c r="G180">
        <f ca="1">OFFSET('Skills Grid'!$C$1,COLUMN()-COLUMN($A$2),ROW()-ROW($D$2))</f>
        <v>0</v>
      </c>
      <c r="H180" t="str">
        <f ca="1">OFFSET('Skills Grid'!$C$1,COLUMN()-COLUMN($A$2),ROW()-ROW($D$2))</f>
        <v>Y</v>
      </c>
    </row>
    <row r="181" spans="1:8">
      <c r="A181" t="str">
        <f ca="1">IF(OFFSET('Skills Grid'!$C$1,0,ROW()-ROW('Task Listing'!$A$2))=0,A180,OFFSET('Skills Grid'!$C$1,0,ROW()-ROW('Task Listing'!$A$2)))</f>
        <v>Berthing and Unberthing</v>
      </c>
      <c r="B181" t="str">
        <f ca="1">IF(OFFSET('Skills Grid'!$C$2,0,ROW()-ROW('Task Listing'!$B$2))=0,B180,OFFSET('Skills Grid'!$C$2,0,ROW()-ROW('Task Listing'!$B$2)))</f>
        <v>Berth the ship along-side</v>
      </c>
      <c r="C181" t="str">
        <f ca="1">OFFSET('Skills Grid'!$C$3,0,ROW()-ROW('Task Listing'!$C$2))</f>
        <v>Transfer between the ship and the shore via tug</v>
      </c>
      <c r="D181">
        <f ca="1">OFFSET('Skills Grid'!$C$1,COLUMN()-COLUMN($A$2),ROW()-ROW($D$2))</f>
        <v>1</v>
      </c>
      <c r="E181">
        <f ca="1">OFFSET('Skills Grid'!$C$1,COLUMN()-COLUMN($A$2),ROW()-ROW($D$2))</f>
        <v>0</v>
      </c>
      <c r="F181">
        <f ca="1">OFFSET('Skills Grid'!$C$1,COLUMN()-COLUMN($A$2),ROW()-ROW($D$2))</f>
        <v>0</v>
      </c>
      <c r="G181">
        <f ca="1">OFFSET('Skills Grid'!$C$1,COLUMN()-COLUMN($A$2),ROW()-ROW($D$2))</f>
        <v>0</v>
      </c>
      <c r="H181" t="str">
        <f ca="1">OFFSET('Skills Grid'!$C$1,COLUMN()-COLUMN($A$2),ROW()-ROW($D$2))</f>
        <v>Y</v>
      </c>
    </row>
    <row r="182" spans="1:8">
      <c r="A182" t="str">
        <f ca="1">IF(OFFSET('Skills Grid'!$C$1,0,ROW()-ROW('Task Listing'!$A$2))=0,A181,OFFSET('Skills Grid'!$C$1,0,ROW()-ROW('Task Listing'!$A$2)))</f>
        <v>Berthing and Unberthing</v>
      </c>
      <c r="B182" t="str">
        <f ca="1">IF(OFFSET('Skills Grid'!$C$2,0,ROW()-ROW('Task Listing'!$B$2))=0,B181,OFFSET('Skills Grid'!$C$2,0,ROW()-ROW('Task Listing'!$B$2)))</f>
        <v>Berth the ship along-side</v>
      </c>
      <c r="C182" t="str">
        <f ca="1">OFFSET('Skills Grid'!$C$3,0,ROW()-ROW('Task Listing'!$C$2))</f>
        <v>Transfer between the ship and the shore via tug</v>
      </c>
      <c r="D182">
        <f ca="1">OFFSET('Skills Grid'!$C$1,COLUMN()-COLUMN($A$2),ROW()-ROW($D$2))</f>
        <v>2</v>
      </c>
      <c r="E182">
        <f ca="1">OFFSET('Skills Grid'!$C$1,COLUMN()-COLUMN($A$2),ROW()-ROW($D$2))</f>
        <v>0</v>
      </c>
      <c r="F182">
        <f ca="1">OFFSET('Skills Grid'!$C$1,COLUMN()-COLUMN($A$2),ROW()-ROW($D$2))</f>
        <v>0</v>
      </c>
      <c r="G182">
        <f ca="1">OFFSET('Skills Grid'!$C$1,COLUMN()-COLUMN($A$2),ROW()-ROW($D$2))</f>
        <v>0</v>
      </c>
      <c r="H182" t="str">
        <f ca="1">OFFSET('Skills Grid'!$C$1,COLUMN()-COLUMN($A$2),ROW()-ROW($D$2))</f>
        <v>Y</v>
      </c>
    </row>
    <row r="183" spans="1:8">
      <c r="A183" t="str">
        <f ca="1">IF(OFFSET('Skills Grid'!$C$1,0,ROW()-ROW('Task Listing'!$A$2))=0,A182,OFFSET('Skills Grid'!$C$1,0,ROW()-ROW('Task Listing'!$A$2)))</f>
        <v>Berthing and Unberthing</v>
      </c>
      <c r="B183" t="str">
        <f ca="1">IF(OFFSET('Skills Grid'!$C$2,0,ROW()-ROW('Task Listing'!$B$2))=0,B182,OFFSET('Skills Grid'!$C$2,0,ROW()-ROW('Task Listing'!$B$2)))</f>
        <v>Connect/disconnect the gangway</v>
      </c>
      <c r="C183" t="str">
        <f ca="1">OFFSET('Skills Grid'!$C$3,0,ROW()-ROW('Task Listing'!$C$2))</f>
        <v>Direct the movement of the gangway</v>
      </c>
      <c r="D183">
        <f ca="1">OFFSET('Skills Grid'!$C$1,COLUMN()-COLUMN($A$2),ROW()-ROW($D$2))</f>
        <v>1</v>
      </c>
      <c r="E183">
        <f ca="1">OFFSET('Skills Grid'!$C$1,COLUMN()-COLUMN($A$2),ROW()-ROW($D$2))</f>
        <v>0</v>
      </c>
      <c r="F183">
        <f ca="1">OFFSET('Skills Grid'!$C$1,COLUMN()-COLUMN($A$2),ROW()-ROW($D$2))</f>
        <v>0</v>
      </c>
      <c r="G183">
        <f ca="1">OFFSET('Skills Grid'!$C$1,COLUMN()-COLUMN($A$2),ROW()-ROW($D$2))</f>
        <v>0</v>
      </c>
      <c r="H183" t="str">
        <f ca="1">OFFSET('Skills Grid'!$C$1,COLUMN()-COLUMN($A$2),ROW()-ROW($D$2))</f>
        <v>Y</v>
      </c>
    </row>
    <row r="184" spans="1:8">
      <c r="A184" t="str">
        <f ca="1">IF(OFFSET('Skills Grid'!$C$1,0,ROW()-ROW('Task Listing'!$A$2))=0,A183,OFFSET('Skills Grid'!$C$1,0,ROW()-ROW('Task Listing'!$A$2)))</f>
        <v>Berthing and Unberthing</v>
      </c>
      <c r="B184" t="str">
        <f ca="1">IF(OFFSET('Skills Grid'!$C$2,0,ROW()-ROW('Task Listing'!$B$2))=0,B183,OFFSET('Skills Grid'!$C$2,0,ROW()-ROW('Task Listing'!$B$2)))</f>
        <v>Connect/disconnect the gangway</v>
      </c>
      <c r="C184" t="str">
        <f ca="1">OFFSET('Skills Grid'!$C$3,0,ROW()-ROW('Task Listing'!$C$2))</f>
        <v>Prepare the gangway for moving</v>
      </c>
      <c r="D184">
        <f ca="1">OFFSET('Skills Grid'!$C$1,COLUMN()-COLUMN($A$2),ROW()-ROW($D$2))</f>
        <v>1</v>
      </c>
      <c r="E184">
        <f ca="1">OFFSET('Skills Grid'!$C$1,COLUMN()-COLUMN($A$2),ROW()-ROW($D$2))</f>
        <v>0</v>
      </c>
      <c r="F184">
        <f ca="1">OFFSET('Skills Grid'!$C$1,COLUMN()-COLUMN($A$2),ROW()-ROW($D$2))</f>
        <v>0</v>
      </c>
      <c r="G184">
        <f ca="1">OFFSET('Skills Grid'!$C$1,COLUMN()-COLUMN($A$2),ROW()-ROW($D$2))</f>
        <v>0</v>
      </c>
      <c r="H184" t="str">
        <f ca="1">OFFSET('Skills Grid'!$C$1,COLUMN()-COLUMN($A$2),ROW()-ROW($D$2))</f>
        <v>Y</v>
      </c>
    </row>
    <row r="185" spans="1:8">
      <c r="A185" t="str">
        <f ca="1">IF(OFFSET('Skills Grid'!$C$1,0,ROW()-ROW('Task Listing'!$A$2))=0,A184,OFFSET('Skills Grid'!$C$1,0,ROW()-ROW('Task Listing'!$A$2)))</f>
        <v>Berthing and Unberthing</v>
      </c>
      <c r="B185" t="str">
        <f ca="1">IF(OFFSET('Skills Grid'!$C$2,0,ROW()-ROW('Task Listing'!$B$2))=0,B184,OFFSET('Skills Grid'!$C$2,0,ROW()-ROW('Task Listing'!$B$2)))</f>
        <v>Connect/disconnect the gangway</v>
      </c>
      <c r="C185" t="str">
        <f ca="1">OFFSET('Skills Grid'!$C$3,0,ROW()-ROW('Task Listing'!$C$2))</f>
        <v>Assist in moving the gangway</v>
      </c>
      <c r="D185">
        <f ca="1">OFFSET('Skills Grid'!$C$1,COLUMN()-COLUMN($A$2),ROW()-ROW($D$2))</f>
        <v>1</v>
      </c>
      <c r="E185">
        <f ca="1">OFFSET('Skills Grid'!$C$1,COLUMN()-COLUMN($A$2),ROW()-ROW($D$2))</f>
        <v>0</v>
      </c>
      <c r="F185">
        <f ca="1">OFFSET('Skills Grid'!$C$1,COLUMN()-COLUMN($A$2),ROW()-ROW($D$2))</f>
        <v>0</v>
      </c>
      <c r="G185">
        <f ca="1">OFFSET('Skills Grid'!$C$1,COLUMN()-COLUMN($A$2),ROW()-ROW($D$2))</f>
        <v>0</v>
      </c>
      <c r="H185" t="str">
        <f ca="1">OFFSET('Skills Grid'!$C$1,COLUMN()-COLUMN($A$2),ROW()-ROW($D$2))</f>
        <v>Y</v>
      </c>
    </row>
    <row r="186" spans="1:8">
      <c r="A186" t="str">
        <f ca="1">IF(OFFSET('Skills Grid'!$C$1,0,ROW()-ROW('Task Listing'!$A$2))=0,A185,OFFSET('Skills Grid'!$C$1,0,ROW()-ROW('Task Listing'!$A$2)))</f>
        <v>Berthing and Unberthing</v>
      </c>
      <c r="B186" t="str">
        <f ca="1">IF(OFFSET('Skills Grid'!$C$2,0,ROW()-ROW('Task Listing'!$B$2))=0,B185,OFFSET('Skills Grid'!$C$2,0,ROW()-ROW('Task Listing'!$B$2)))</f>
        <v>Connect/disconnect the gangway</v>
      </c>
      <c r="C186" t="str">
        <f ca="1">OFFSET('Skills Grid'!$C$3,0,ROW()-ROW('Task Listing'!$C$2))</f>
        <v>Connect or disconnect the gangway tackle</v>
      </c>
      <c r="D186">
        <f ca="1">OFFSET('Skills Grid'!$C$1,COLUMN()-COLUMN($A$2),ROW()-ROW($D$2))</f>
        <v>1</v>
      </c>
      <c r="E186">
        <f ca="1">OFFSET('Skills Grid'!$C$1,COLUMN()-COLUMN($A$2),ROW()-ROW($D$2))</f>
        <v>0</v>
      </c>
      <c r="F186">
        <f ca="1">OFFSET('Skills Grid'!$C$1,COLUMN()-COLUMN($A$2),ROW()-ROW($D$2))</f>
        <v>0</v>
      </c>
      <c r="G186">
        <f ca="1">OFFSET('Skills Grid'!$C$1,COLUMN()-COLUMN($A$2),ROW()-ROW($D$2))</f>
        <v>0</v>
      </c>
      <c r="H186" t="str">
        <f ca="1">OFFSET('Skills Grid'!$C$1,COLUMN()-COLUMN($A$2),ROW()-ROW($D$2))</f>
        <v>Y</v>
      </c>
    </row>
    <row r="187" spans="1:8">
      <c r="A187" t="str">
        <f ca="1">IF(OFFSET('Skills Grid'!$C$1,0,ROW()-ROW('Task Listing'!$A$2))=0,A186,OFFSET('Skills Grid'!$C$1,0,ROW()-ROW('Task Listing'!$A$2)))</f>
        <v>Emergency situations</v>
      </c>
      <c r="B187" t="str">
        <f ca="1">IF(OFFSET('Skills Grid'!$C$2,0,ROW()-ROW('Task Listing'!$B$2))=0,B186,OFFSET('Skills Grid'!$C$2,0,ROW()-ROW('Task Listing'!$B$2)))</f>
        <v>Fight a fire</v>
      </c>
      <c r="C187" t="str">
        <f ca="1">OFFSET('Skills Grid'!$C$3,0,ROW()-ROW('Task Listing'!$C$2))</f>
        <v>Protect attack party with water wall</v>
      </c>
      <c r="D187">
        <f ca="1">OFFSET('Skills Grid'!$C$1,COLUMN()-COLUMN($A$2),ROW()-ROW($D$2))</f>
        <v>1</v>
      </c>
      <c r="E187">
        <f ca="1">OFFSET('Skills Grid'!$C$1,COLUMN()-COLUMN($A$2),ROW()-ROW($D$2))</f>
        <v>0</v>
      </c>
      <c r="F187" t="str">
        <f ca="1">OFFSET('Skills Grid'!$C$1,COLUMN()-COLUMN($A$2),ROW()-ROW($D$2))</f>
        <v>Y</v>
      </c>
      <c r="G187" t="str">
        <f ca="1">OFFSET('Skills Grid'!$C$1,COLUMN()-COLUMN($A$2),ROW()-ROW($D$2))</f>
        <v>mM6</v>
      </c>
      <c r="H187" t="str">
        <f ca="1">OFFSET('Skills Grid'!$C$1,COLUMN()-COLUMN($A$2),ROW()-ROW($D$2))</f>
        <v>Y</v>
      </c>
    </row>
    <row r="188" spans="1:8">
      <c r="A188" t="str">
        <f ca="1">IF(OFFSET('Skills Grid'!$C$1,0,ROW()-ROW('Task Listing'!$A$2))=0,A187,OFFSET('Skills Grid'!$C$1,0,ROW()-ROW('Task Listing'!$A$2)))</f>
        <v>Emergency situations</v>
      </c>
      <c r="B188" t="str">
        <f ca="1">IF(OFFSET('Skills Grid'!$C$2,0,ROW()-ROW('Task Listing'!$B$2))=0,B187,OFFSET('Skills Grid'!$C$2,0,ROW()-ROW('Task Listing'!$B$2)))</f>
        <v>Fight a fire</v>
      </c>
      <c r="C188" t="str">
        <f ca="1">OFFSET('Skills Grid'!$C$3,0,ROW()-ROW('Task Listing'!$C$2))</f>
        <v>Lead a fire hose attack</v>
      </c>
      <c r="D188">
        <f ca="1">OFFSET('Skills Grid'!$C$1,COLUMN()-COLUMN($A$2),ROW()-ROW($D$2))</f>
        <v>1</v>
      </c>
      <c r="E188">
        <f ca="1">OFFSET('Skills Grid'!$C$1,COLUMN()-COLUMN($A$2),ROW()-ROW($D$2))</f>
        <v>4</v>
      </c>
      <c r="F188" t="str">
        <f ca="1">OFFSET('Skills Grid'!$C$1,COLUMN()-COLUMN($A$2),ROW()-ROW($D$2))</f>
        <v>Y</v>
      </c>
      <c r="G188" t="str">
        <f ca="1">OFFSET('Skills Grid'!$C$1,COLUMN()-COLUMN($A$2),ROW()-ROW($D$2))</f>
        <v>mM3</v>
      </c>
      <c r="H188" t="str">
        <f ca="1">OFFSET('Skills Grid'!$C$1,COLUMN()-COLUMN($A$2),ROW()-ROW($D$2))</f>
        <v>Y</v>
      </c>
    </row>
    <row r="189" spans="1:8">
      <c r="A189" t="str">
        <f ca="1">IF(OFFSET('Skills Grid'!$C$1,0,ROW()-ROW('Task Listing'!$A$2))=0,A188,OFFSET('Skills Grid'!$C$1,0,ROW()-ROW('Task Listing'!$A$2)))</f>
        <v>Emergency situations</v>
      </c>
      <c r="B189" t="str">
        <f ca="1">IF(OFFSET('Skills Grid'!$C$2,0,ROW()-ROW('Task Listing'!$B$2))=0,B188,OFFSET('Skills Grid'!$C$2,0,ROW()-ROW('Task Listing'!$B$2)))</f>
        <v>Fight a fire</v>
      </c>
      <c r="C189" t="str">
        <f ca="1">OFFSET('Skills Grid'!$C$3,0,ROW()-ROW('Task Listing'!$C$2))</f>
        <v>Assist hose handling</v>
      </c>
      <c r="D189">
        <f ca="1">OFFSET('Skills Grid'!$C$1,COLUMN()-COLUMN($A$2),ROW()-ROW($D$2))</f>
        <v>1</v>
      </c>
      <c r="E189">
        <f ca="1">OFFSET('Skills Grid'!$C$1,COLUMN()-COLUMN($A$2),ROW()-ROW($D$2))</f>
        <v>0</v>
      </c>
      <c r="F189" t="str">
        <f ca="1">OFFSET('Skills Grid'!$C$1,COLUMN()-COLUMN($A$2),ROW()-ROW($D$2))</f>
        <v>Y</v>
      </c>
      <c r="G189" t="str">
        <f ca="1">OFFSET('Skills Grid'!$C$1,COLUMN()-COLUMN($A$2),ROW()-ROW($D$2))</f>
        <v>mF6,mF7</v>
      </c>
      <c r="H189" t="str">
        <f ca="1">OFFSET('Skills Grid'!$C$1,COLUMN()-COLUMN($A$2),ROW()-ROW($D$2))</f>
        <v>Y</v>
      </c>
    </row>
    <row r="190" spans="1:8">
      <c r="A190" t="str">
        <f ca="1">IF(OFFSET('Skills Grid'!$C$1,0,ROW()-ROW('Task Listing'!$A$2))=0,A189,OFFSET('Skills Grid'!$C$1,0,ROW()-ROW('Task Listing'!$A$2)))</f>
        <v>Emergency situations</v>
      </c>
      <c r="B190" t="str">
        <f ca="1">IF(OFFSET('Skills Grid'!$C$2,0,ROW()-ROW('Task Listing'!$B$2))=0,B189,OFFSET('Skills Grid'!$C$2,0,ROW()-ROW('Task Listing'!$B$2)))</f>
        <v>Fight a fire</v>
      </c>
      <c r="C190" t="str">
        <f ca="1">OFFSET('Skills Grid'!$C$3,0,ROW()-ROW('Task Listing'!$C$2))</f>
        <v>Assist hose handling</v>
      </c>
      <c r="D190">
        <f ca="1">OFFSET('Skills Grid'!$C$1,COLUMN()-COLUMN($A$2),ROW()-ROW($D$2))</f>
        <v>2</v>
      </c>
      <c r="E190">
        <f ca="1">OFFSET('Skills Grid'!$C$1,COLUMN()-COLUMN($A$2),ROW()-ROW($D$2))</f>
        <v>0</v>
      </c>
      <c r="F190" t="str">
        <f ca="1">OFFSET('Skills Grid'!$C$1,COLUMN()-COLUMN($A$2),ROW()-ROW($D$2))</f>
        <v>Y</v>
      </c>
      <c r="G190">
        <f ca="1">OFFSET('Skills Grid'!$C$1,COLUMN()-COLUMN($A$2),ROW()-ROW($D$2))</f>
        <v>0</v>
      </c>
      <c r="H190" t="str">
        <f ca="1">OFFSET('Skills Grid'!$C$1,COLUMN()-COLUMN($A$2),ROW()-ROW($D$2))</f>
        <v>Y</v>
      </c>
    </row>
    <row r="191" spans="1:8">
      <c r="A191" t="str">
        <f ca="1">IF(OFFSET('Skills Grid'!$C$1,0,ROW()-ROW('Task Listing'!$A$2))=0,A190,OFFSET('Skills Grid'!$C$1,0,ROW()-ROW('Task Listing'!$A$2)))</f>
        <v>Emergency situations</v>
      </c>
      <c r="B191" t="str">
        <f ca="1">IF(OFFSET('Skills Grid'!$C$2,0,ROW()-ROW('Task Listing'!$B$2))=0,B190,OFFSET('Skills Grid'!$C$2,0,ROW()-ROW('Task Listing'!$B$2)))</f>
        <v>Fight a fire</v>
      </c>
      <c r="C191" t="str">
        <f ca="1">OFFSET('Skills Grid'!$C$3,0,ROW()-ROW('Task Listing'!$C$2))</f>
        <v>Attack a fire with hose</v>
      </c>
      <c r="D191">
        <f ca="1">OFFSET('Skills Grid'!$C$1,COLUMN()-COLUMN($A$2),ROW()-ROW($D$2))</f>
        <v>1</v>
      </c>
      <c r="E191">
        <f ca="1">OFFSET('Skills Grid'!$C$1,COLUMN()-COLUMN($A$2),ROW()-ROW($D$2))</f>
        <v>0</v>
      </c>
      <c r="F191" t="str">
        <f ca="1">OFFSET('Skills Grid'!$C$1,COLUMN()-COLUMN($A$2),ROW()-ROW($D$2))</f>
        <v>Y</v>
      </c>
      <c r="G191" t="str">
        <f ca="1">OFFSET('Skills Grid'!$C$1,COLUMN()-COLUMN($A$2),ROW()-ROW($D$2))</f>
        <v>mM7</v>
      </c>
      <c r="H191" t="str">
        <f ca="1">OFFSET('Skills Grid'!$C$1,COLUMN()-COLUMN($A$2),ROW()-ROW($D$2))</f>
        <v>Y</v>
      </c>
    </row>
    <row r="192" spans="1:8">
      <c r="A192" t="str">
        <f ca="1">IF(OFFSET('Skills Grid'!$C$1,0,ROW()-ROW('Task Listing'!$A$2))=0,A191,OFFSET('Skills Grid'!$C$1,0,ROW()-ROW('Task Listing'!$A$2)))</f>
        <v>Emergency situations</v>
      </c>
      <c r="B192" t="str">
        <f ca="1">IF(OFFSET('Skills Grid'!$C$2,0,ROW()-ROW('Task Listing'!$B$2))=0,B191,OFFSET('Skills Grid'!$C$2,0,ROW()-ROW('Task Listing'!$B$2)))</f>
        <v>Fight a fire</v>
      </c>
      <c r="C192" t="str">
        <f ca="1">OFFSET('Skills Grid'!$C$3,0,ROW()-ROW('Task Listing'!$C$2))</f>
        <v>Support fire party from safe retreat area</v>
      </c>
      <c r="D192">
        <f ca="1">OFFSET('Skills Grid'!$C$1,COLUMN()-COLUMN($A$2),ROW()-ROW($D$2))</f>
        <v>1</v>
      </c>
      <c r="E192">
        <f ca="1">OFFSET('Skills Grid'!$C$1,COLUMN()-COLUMN($A$2),ROW()-ROW($D$2))</f>
        <v>1</v>
      </c>
      <c r="F192" t="str">
        <f ca="1">OFFSET('Skills Grid'!$C$1,COLUMN()-COLUMN($A$2),ROW()-ROW($D$2))</f>
        <v>Y</v>
      </c>
      <c r="G192">
        <f ca="1">OFFSET('Skills Grid'!$C$1,COLUMN()-COLUMN($A$2),ROW()-ROW($D$2))</f>
        <v>0</v>
      </c>
      <c r="H192" t="str">
        <f ca="1">OFFSET('Skills Grid'!$C$1,COLUMN()-COLUMN($A$2),ROW()-ROW($D$2))</f>
        <v>Y</v>
      </c>
    </row>
    <row r="193" spans="1:8">
      <c r="A193" t="str">
        <f ca="1">IF(OFFSET('Skills Grid'!$C$1,0,ROW()-ROW('Task Listing'!$A$2))=0,A192,OFFSET('Skills Grid'!$C$1,0,ROW()-ROW('Task Listing'!$A$2)))</f>
        <v>Emergency situations</v>
      </c>
      <c r="B193" t="str">
        <f ca="1">IF(OFFSET('Skills Grid'!$C$2,0,ROW()-ROW('Task Listing'!$B$2))=0,B192,OFFSET('Skills Grid'!$C$2,0,ROW()-ROW('Task Listing'!$B$2)))</f>
        <v>Fight a fire</v>
      </c>
      <c r="C193" t="str">
        <f ca="1">OFFSET('Skills Grid'!$C$3,0,ROW()-ROW('Task Listing'!$C$2))</f>
        <v>Prepare fore a hose party attack</v>
      </c>
      <c r="D193">
        <f ca="1">OFFSET('Skills Grid'!$C$1,COLUMN()-COLUMN($A$2),ROW()-ROW($D$2))</f>
        <v>1</v>
      </c>
      <c r="E193">
        <f ca="1">OFFSET('Skills Grid'!$C$1,COLUMN()-COLUMN($A$2),ROW()-ROW($D$2))</f>
        <v>0</v>
      </c>
      <c r="F193">
        <f ca="1">OFFSET('Skills Grid'!$C$1,COLUMN()-COLUMN($A$2),ROW()-ROW($D$2))</f>
        <v>0</v>
      </c>
      <c r="G193">
        <f ca="1">OFFSET('Skills Grid'!$C$1,COLUMN()-COLUMN($A$2),ROW()-ROW($D$2))</f>
        <v>0</v>
      </c>
      <c r="H193">
        <f ca="1">OFFSET('Skills Grid'!$C$1,COLUMN()-COLUMN($A$2),ROW()-ROW($D$2))</f>
        <v>0</v>
      </c>
    </row>
    <row r="194" spans="1:8">
      <c r="A194" t="str">
        <f ca="1">IF(OFFSET('Skills Grid'!$C$1,0,ROW()-ROW('Task Listing'!$A$2))=0,A193,OFFSET('Skills Grid'!$C$1,0,ROW()-ROW('Task Listing'!$A$2)))</f>
        <v>Emergency situations</v>
      </c>
      <c r="B194" t="str">
        <f ca="1">IF(OFFSET('Skills Grid'!$C$2,0,ROW()-ROW('Task Listing'!$B$2))=0,B193,OFFSET('Skills Grid'!$C$2,0,ROW()-ROW('Task Listing'!$B$2)))</f>
        <v>Abandon Ship</v>
      </c>
      <c r="C194" t="str">
        <f ca="1">OFFSET('Skills Grid'!$C$3,0,ROW()-ROW('Task Listing'!$C$2))</f>
        <v>Manually Launch a life raft</v>
      </c>
      <c r="D194">
        <f ca="1">OFFSET('Skills Grid'!$C$1,COLUMN()-COLUMN($A$2),ROW()-ROW($D$2))</f>
        <v>1</v>
      </c>
      <c r="E194">
        <f ca="1">OFFSET('Skills Grid'!$C$1,COLUMN()-COLUMN($A$2),ROW()-ROW($D$2))</f>
        <v>0</v>
      </c>
      <c r="F194">
        <f ca="1">OFFSET('Skills Grid'!$C$1,COLUMN()-COLUMN($A$2),ROW()-ROW($D$2))</f>
        <v>0</v>
      </c>
      <c r="G194">
        <f ca="1">OFFSET('Skills Grid'!$C$1,COLUMN()-COLUMN($A$2),ROW()-ROW($D$2))</f>
        <v>0</v>
      </c>
      <c r="H194" t="str">
        <f ca="1">OFFSET('Skills Grid'!$C$1,COLUMN()-COLUMN($A$2),ROW()-ROW($D$2))</f>
        <v>Y</v>
      </c>
    </row>
    <row r="195" spans="1:8">
      <c r="A195" t="str">
        <f ca="1">IF(OFFSET('Skills Grid'!$C$1,0,ROW()-ROW('Task Listing'!$A$2))=0,A194,OFFSET('Skills Grid'!$C$1,0,ROW()-ROW('Task Listing'!$A$2)))</f>
        <v>Emergency situations</v>
      </c>
      <c r="B195" t="str">
        <f ca="1">IF(OFFSET('Skills Grid'!$C$2,0,ROW()-ROW('Task Listing'!$B$2))=0,B194,OFFSET('Skills Grid'!$C$2,0,ROW()-ROW('Task Listing'!$B$2)))</f>
        <v>Abandon Ship</v>
      </c>
      <c r="C195" t="str">
        <f ca="1">OFFSET('Skills Grid'!$C$3,0,ROW()-ROW('Task Listing'!$C$2))</f>
        <v>Right a life raft</v>
      </c>
      <c r="D195">
        <f ca="1">OFFSET('Skills Grid'!$C$1,COLUMN()-COLUMN($A$2),ROW()-ROW($D$2))</f>
        <v>1</v>
      </c>
      <c r="E195">
        <f ca="1">OFFSET('Skills Grid'!$C$1,COLUMN()-COLUMN($A$2),ROW()-ROW($D$2))</f>
        <v>0</v>
      </c>
      <c r="F195">
        <f ca="1">OFFSET('Skills Grid'!$C$1,COLUMN()-COLUMN($A$2),ROW()-ROW($D$2))</f>
        <v>0</v>
      </c>
      <c r="G195">
        <f ca="1">OFFSET('Skills Grid'!$C$1,COLUMN()-COLUMN($A$2),ROW()-ROW($D$2))</f>
        <v>0</v>
      </c>
      <c r="H195" t="str">
        <f ca="1">OFFSET('Skills Grid'!$C$1,COLUMN()-COLUMN($A$2),ROW()-ROW($D$2))</f>
        <v>Y</v>
      </c>
    </row>
    <row r="196" spans="1:8">
      <c r="A196" t="str">
        <f ca="1">IF(OFFSET('Skills Grid'!$C$1,0,ROW()-ROW('Task Listing'!$A$2))=0,A195,OFFSET('Skills Grid'!$C$1,0,ROW()-ROW('Task Listing'!$A$2)))</f>
        <v>Emergency situations</v>
      </c>
      <c r="B196" t="str">
        <f ca="1">IF(OFFSET('Skills Grid'!$C$2,0,ROW()-ROW('Task Listing'!$B$2))=0,B195,OFFSET('Skills Grid'!$C$2,0,ROW()-ROW('Task Listing'!$B$2)))</f>
        <v>Abandon Ship</v>
      </c>
      <c r="C196" t="str">
        <f ca="1">OFFSET('Skills Grid'!$C$3,0,ROW()-ROW('Task Listing'!$C$2))</f>
        <v>Don a life vest</v>
      </c>
      <c r="D196">
        <f ca="1">OFFSET('Skills Grid'!$C$1,COLUMN()-COLUMN($A$2),ROW()-ROW($D$2))</f>
        <v>1</v>
      </c>
      <c r="E196">
        <f ca="1">OFFSET('Skills Grid'!$C$1,COLUMN()-COLUMN($A$2),ROW()-ROW($D$2))</f>
        <v>0</v>
      </c>
      <c r="F196">
        <f ca="1">OFFSET('Skills Grid'!$C$1,COLUMN()-COLUMN($A$2),ROW()-ROW($D$2))</f>
        <v>0</v>
      </c>
      <c r="G196">
        <f ca="1">OFFSET('Skills Grid'!$C$1,COLUMN()-COLUMN($A$2),ROW()-ROW($D$2))</f>
        <v>0</v>
      </c>
      <c r="H196" t="str">
        <f ca="1">OFFSET('Skills Grid'!$C$1,COLUMN()-COLUMN($A$2),ROW()-ROW($D$2))</f>
        <v>Y</v>
      </c>
    </row>
    <row r="197" spans="1:8">
      <c r="A197" t="str">
        <f ca="1">IF(OFFSET('Skills Grid'!$C$1,0,ROW()-ROW('Task Listing'!$A$2))=0,A196,OFFSET('Skills Grid'!$C$1,0,ROW()-ROW('Task Listing'!$A$2)))</f>
        <v>Emergency situations</v>
      </c>
      <c r="B197" t="str">
        <f ca="1">IF(OFFSET('Skills Grid'!$C$2,0,ROW()-ROW('Task Listing'!$B$2))=0,B196,OFFSET('Skills Grid'!$C$2,0,ROW()-ROW('Task Listing'!$B$2)))</f>
        <v>Abandon Ship</v>
      </c>
      <c r="C197" t="str">
        <f ca="1">OFFSET('Skills Grid'!$C$3,0,ROW()-ROW('Task Listing'!$C$2))</f>
        <v>Assist others in donning a life vest</v>
      </c>
      <c r="D197">
        <f ca="1">OFFSET('Skills Grid'!$C$1,COLUMN()-COLUMN($A$2),ROW()-ROW($D$2))</f>
        <v>1</v>
      </c>
      <c r="E197">
        <f ca="1">OFFSET('Skills Grid'!$C$1,COLUMN()-COLUMN($A$2),ROW()-ROW($D$2))</f>
        <v>0</v>
      </c>
      <c r="F197">
        <f ca="1">OFFSET('Skills Grid'!$C$1,COLUMN()-COLUMN($A$2),ROW()-ROW($D$2))</f>
        <v>0</v>
      </c>
      <c r="G197">
        <f ca="1">OFFSET('Skills Grid'!$C$1,COLUMN()-COLUMN($A$2),ROW()-ROW($D$2))</f>
        <v>0</v>
      </c>
      <c r="H197" t="str">
        <f ca="1">OFFSET('Skills Grid'!$C$1,COLUMN()-COLUMN($A$2),ROW()-ROW($D$2))</f>
        <v>Y</v>
      </c>
    </row>
    <row r="198" spans="1:8">
      <c r="A198" t="str">
        <f ca="1">IF(OFFSET('Skills Grid'!$C$1,0,ROW()-ROW('Task Listing'!$A$2))=0,A197,OFFSET('Skills Grid'!$C$1,0,ROW()-ROW('Task Listing'!$A$2)))</f>
        <v>Emergency situations</v>
      </c>
      <c r="B198" t="str">
        <f ca="1">IF(OFFSET('Skills Grid'!$C$2,0,ROW()-ROW('Task Listing'!$B$2))=0,B197,OFFSET('Skills Grid'!$C$2,0,ROW()-ROW('Task Listing'!$B$2)))</f>
        <v>Abandon Ship</v>
      </c>
      <c r="C198" t="str">
        <f ca="1">OFFSET('Skills Grid'!$C$3,0,ROW()-ROW('Task Listing'!$C$2))</f>
        <v>Assist others in boarding a life raft</v>
      </c>
      <c r="D198">
        <f ca="1">OFFSET('Skills Grid'!$C$1,COLUMN()-COLUMN($A$2),ROW()-ROW($D$2))</f>
        <v>1</v>
      </c>
      <c r="E198">
        <f ca="1">OFFSET('Skills Grid'!$C$1,COLUMN()-COLUMN($A$2),ROW()-ROW($D$2))</f>
        <v>0</v>
      </c>
      <c r="F198">
        <f ca="1">OFFSET('Skills Grid'!$C$1,COLUMN()-COLUMN($A$2),ROW()-ROW($D$2))</f>
        <v>0</v>
      </c>
      <c r="G198">
        <f ca="1">OFFSET('Skills Grid'!$C$1,COLUMN()-COLUMN($A$2),ROW()-ROW($D$2))</f>
        <v>0</v>
      </c>
      <c r="H198" t="str">
        <f ca="1">OFFSET('Skills Grid'!$C$1,COLUMN()-COLUMN($A$2),ROW()-ROW($D$2))</f>
        <v>Y</v>
      </c>
    </row>
    <row r="199" spans="1:8">
      <c r="A199" t="str">
        <f ca="1">IF(OFFSET('Skills Grid'!$C$1,0,ROW()-ROW('Task Listing'!$A$2))=0,A198,OFFSET('Skills Grid'!$C$1,0,ROW()-ROW('Task Listing'!$A$2)))</f>
        <v>Emergency situations</v>
      </c>
      <c r="B199" t="str">
        <f ca="1">IF(OFFSET('Skills Grid'!$C$2,0,ROW()-ROW('Task Listing'!$B$2))=0,B198,OFFSET('Skills Grid'!$C$2,0,ROW()-ROW('Task Listing'!$B$2)))</f>
        <v>Abandon Ship</v>
      </c>
      <c r="C199" t="str">
        <f ca="1">OFFSET('Skills Grid'!$C$3,0,ROW()-ROW('Task Listing'!$C$2))</f>
        <v>Lead a life raft party</v>
      </c>
      <c r="D199">
        <f ca="1">OFFSET('Skills Grid'!$C$1,COLUMN()-COLUMN($A$2),ROW()-ROW($D$2))</f>
        <v>1</v>
      </c>
      <c r="E199">
        <f ca="1">OFFSET('Skills Grid'!$C$1,COLUMN()-COLUMN($A$2),ROW()-ROW($D$2))</f>
        <v>0</v>
      </c>
      <c r="F199">
        <f ca="1">OFFSET('Skills Grid'!$C$1,COLUMN()-COLUMN($A$2),ROW()-ROW($D$2))</f>
        <v>0</v>
      </c>
      <c r="G199">
        <f ca="1">OFFSET('Skills Grid'!$C$1,COLUMN()-COLUMN($A$2),ROW()-ROW($D$2))</f>
        <v>0</v>
      </c>
      <c r="H199" t="str">
        <f ca="1">OFFSET('Skills Grid'!$C$1,COLUMN()-COLUMN($A$2),ROW()-ROW($D$2))</f>
        <v>Y</v>
      </c>
    </row>
    <row r="200" spans="1:8">
      <c r="A200" t="str">
        <f ca="1">IF(OFFSET('Skills Grid'!$C$1,0,ROW()-ROW('Task Listing'!$A$2))=0,A199,OFFSET('Skills Grid'!$C$1,0,ROW()-ROW('Task Listing'!$A$2)))</f>
        <v>Emergency situations</v>
      </c>
      <c r="B200" t="str">
        <f ca="1">IF(OFFSET('Skills Grid'!$C$2,0,ROW()-ROW('Task Listing'!$B$2))=0,B199,OFFSET('Skills Grid'!$C$2,0,ROW()-ROW('Task Listing'!$B$2)))</f>
        <v>Abandon Ship</v>
      </c>
      <c r="C200" t="str">
        <f ca="1">OFFSET('Skills Grid'!$C$3,0,ROW()-ROW('Task Listing'!$C$2))</f>
        <v>Retrieve extra supplies for raft</v>
      </c>
      <c r="D200">
        <f ca="1">OFFSET('Skills Grid'!$C$1,COLUMN()-COLUMN($A$2),ROW()-ROW($D$2))</f>
        <v>1</v>
      </c>
      <c r="E200">
        <f ca="1">OFFSET('Skills Grid'!$C$1,COLUMN()-COLUMN($A$2),ROW()-ROW($D$2))</f>
        <v>0</v>
      </c>
      <c r="F200">
        <f ca="1">OFFSET('Skills Grid'!$C$1,COLUMN()-COLUMN($A$2),ROW()-ROW($D$2))</f>
        <v>0</v>
      </c>
      <c r="G200">
        <f ca="1">OFFSET('Skills Grid'!$C$1,COLUMN()-COLUMN($A$2),ROW()-ROW($D$2))</f>
        <v>0</v>
      </c>
      <c r="H200" t="str">
        <f ca="1">OFFSET('Skills Grid'!$C$1,COLUMN()-COLUMN($A$2),ROW()-ROW($D$2))</f>
        <v>Y</v>
      </c>
    </row>
  </sheetData>
  <phoneticPr fontId="3" type="noConversion"/>
  <conditionalFormatting sqref="A5:B200 B4">
    <cfRule type="expression" dxfId="0" priority="1">
      <formula>A4=A3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opLeftCell="A3" workbookViewId="0">
      <selection activeCell="A16" sqref="A16"/>
    </sheetView>
  </sheetViews>
  <sheetFormatPr baseColWidth="10" defaultRowHeight="13" x14ac:dyDescent="0"/>
  <cols>
    <col min="1" max="1" width="49.5703125" customWidth="1"/>
    <col min="2" max="2" width="6.42578125" customWidth="1"/>
    <col min="3" max="3" width="23.85546875" customWidth="1"/>
    <col min="4" max="4" width="8.42578125" customWidth="1"/>
    <col min="5" max="5" width="9.140625" customWidth="1"/>
    <col min="6" max="6" width="3.7109375" customWidth="1"/>
    <col min="7" max="7" width="6.140625" customWidth="1"/>
    <col min="8" max="8" width="7.7109375" customWidth="1"/>
    <col min="9" max="9" width="7" customWidth="1"/>
    <col min="10" max="10" width="5.140625" customWidth="1"/>
    <col min="11" max="11" width="10.85546875" bestFit="1" customWidth="1"/>
    <col min="12" max="12" width="6.28515625" customWidth="1"/>
    <col min="13" max="13" width="6.85546875" customWidth="1"/>
    <col min="14" max="14" width="10.5703125" customWidth="1"/>
    <col min="16" max="16" width="6.28515625" customWidth="1"/>
    <col min="17" max="17" width="9.42578125" customWidth="1"/>
  </cols>
  <sheetData>
    <row r="2" spans="1:5">
      <c r="A2" t="s">
        <v>301</v>
      </c>
      <c r="B2">
        <v>0</v>
      </c>
      <c r="C2">
        <v>1</v>
      </c>
      <c r="D2">
        <v>2</v>
      </c>
      <c r="E2">
        <v>3</v>
      </c>
    </row>
    <row r="3" spans="1:5">
      <c r="A3" t="s">
        <v>302</v>
      </c>
    </row>
    <row r="4" spans="1:5">
      <c r="A4" s="33" t="s">
        <v>224</v>
      </c>
      <c r="B4" t="s">
        <v>355</v>
      </c>
    </row>
    <row r="6" spans="1:5">
      <c r="A6" s="33" t="s">
        <v>357</v>
      </c>
    </row>
    <row r="7" spans="1:5">
      <c r="A7" s="33" t="s">
        <v>356</v>
      </c>
      <c r="B7" t="s">
        <v>305</v>
      </c>
    </row>
    <row r="8" spans="1:5">
      <c r="A8" s="34">
        <v>0</v>
      </c>
      <c r="B8" s="35">
        <v>3</v>
      </c>
    </row>
    <row r="9" spans="1:5">
      <c r="A9" s="36" t="s">
        <v>307</v>
      </c>
      <c r="B9" s="35">
        <v>1</v>
      </c>
    </row>
    <row r="10" spans="1:5">
      <c r="A10" s="36" t="s">
        <v>237</v>
      </c>
      <c r="B10" s="35">
        <v>1</v>
      </c>
    </row>
    <row r="11" spans="1:5">
      <c r="A11" s="36" t="s">
        <v>308</v>
      </c>
      <c r="B11" s="35">
        <v>1</v>
      </c>
    </row>
    <row r="12" spans="1:5">
      <c r="A12" s="34">
        <v>1</v>
      </c>
      <c r="B12" s="35">
        <v>34</v>
      </c>
    </row>
    <row r="13" spans="1:5">
      <c r="A13" s="36" t="s">
        <v>239</v>
      </c>
      <c r="B13" s="35">
        <v>1</v>
      </c>
    </row>
    <row r="14" spans="1:5">
      <c r="A14" s="36" t="s">
        <v>309</v>
      </c>
      <c r="B14" s="35">
        <v>1</v>
      </c>
    </row>
    <row r="15" spans="1:5">
      <c r="A15" s="36" t="s">
        <v>310</v>
      </c>
      <c r="B15" s="35">
        <v>1</v>
      </c>
    </row>
    <row r="16" spans="1:5">
      <c r="A16" s="36" t="s">
        <v>311</v>
      </c>
      <c r="B16" s="35">
        <v>1</v>
      </c>
    </row>
    <row r="17" spans="1:2">
      <c r="A17" s="36" t="s">
        <v>312</v>
      </c>
      <c r="B17" s="35">
        <v>1</v>
      </c>
    </row>
    <row r="18" spans="1:2">
      <c r="A18" s="36" t="s">
        <v>313</v>
      </c>
      <c r="B18" s="35">
        <v>1</v>
      </c>
    </row>
    <row r="19" spans="1:2">
      <c r="A19" s="36" t="s">
        <v>314</v>
      </c>
      <c r="B19" s="35">
        <v>1</v>
      </c>
    </row>
    <row r="20" spans="1:2">
      <c r="A20" s="36" t="s">
        <v>236</v>
      </c>
      <c r="B20" s="35">
        <v>1</v>
      </c>
    </row>
    <row r="21" spans="1:2">
      <c r="A21" s="36" t="s">
        <v>242</v>
      </c>
      <c r="B21" s="35">
        <v>1</v>
      </c>
    </row>
    <row r="22" spans="1:2">
      <c r="A22" s="36" t="s">
        <v>243</v>
      </c>
      <c r="B22" s="35">
        <v>1</v>
      </c>
    </row>
    <row r="23" spans="1:2">
      <c r="A23" s="36" t="s">
        <v>315</v>
      </c>
      <c r="B23" s="35">
        <v>1</v>
      </c>
    </row>
    <row r="24" spans="1:2">
      <c r="A24" s="36" t="s">
        <v>316</v>
      </c>
      <c r="B24" s="35">
        <v>1</v>
      </c>
    </row>
    <row r="25" spans="1:2">
      <c r="A25" s="36" t="s">
        <v>235</v>
      </c>
      <c r="B25" s="35">
        <v>1</v>
      </c>
    </row>
    <row r="26" spans="1:2">
      <c r="A26" s="36" t="s">
        <v>317</v>
      </c>
      <c r="B26" s="35">
        <v>1</v>
      </c>
    </row>
    <row r="27" spans="1:2">
      <c r="A27" s="36" t="s">
        <v>232</v>
      </c>
      <c r="B27" s="35">
        <v>1</v>
      </c>
    </row>
    <row r="28" spans="1:2">
      <c r="A28" s="36" t="s">
        <v>318</v>
      </c>
      <c r="B28" s="35">
        <v>1</v>
      </c>
    </row>
    <row r="29" spans="1:2">
      <c r="A29" s="36" t="s">
        <v>319</v>
      </c>
      <c r="B29" s="35">
        <v>1</v>
      </c>
    </row>
    <row r="30" spans="1:2">
      <c r="A30" s="36" t="s">
        <v>320</v>
      </c>
      <c r="B30" s="35">
        <v>1</v>
      </c>
    </row>
    <row r="31" spans="1:2">
      <c r="A31" s="36" t="s">
        <v>321</v>
      </c>
      <c r="B31" s="35">
        <v>1</v>
      </c>
    </row>
    <row r="32" spans="1:2">
      <c r="A32" s="36" t="s">
        <v>322</v>
      </c>
      <c r="B32" s="35">
        <v>1</v>
      </c>
    </row>
    <row r="33" spans="1:2">
      <c r="A33" s="36" t="s">
        <v>323</v>
      </c>
      <c r="B33" s="35">
        <v>1</v>
      </c>
    </row>
    <row r="34" spans="1:2">
      <c r="A34" s="36" t="s">
        <v>324</v>
      </c>
      <c r="B34" s="35">
        <v>1</v>
      </c>
    </row>
    <row r="35" spans="1:2">
      <c r="A35" s="36" t="s">
        <v>325</v>
      </c>
      <c r="B35" s="35">
        <v>1</v>
      </c>
    </row>
    <row r="36" spans="1:2">
      <c r="A36" s="36" t="s">
        <v>241</v>
      </c>
      <c r="B36" s="35">
        <v>1</v>
      </c>
    </row>
    <row r="37" spans="1:2">
      <c r="A37" s="36" t="s">
        <v>326</v>
      </c>
      <c r="B37" s="35">
        <v>1</v>
      </c>
    </row>
    <row r="38" spans="1:2">
      <c r="A38" s="36" t="s">
        <v>300</v>
      </c>
      <c r="B38" s="35">
        <v>1</v>
      </c>
    </row>
    <row r="39" spans="1:2">
      <c r="A39" s="36" t="s">
        <v>327</v>
      </c>
      <c r="B39" s="35">
        <v>1</v>
      </c>
    </row>
    <row r="40" spans="1:2">
      <c r="A40" s="36" t="s">
        <v>328</v>
      </c>
      <c r="B40" s="35">
        <v>1</v>
      </c>
    </row>
    <row r="41" spans="1:2">
      <c r="A41" s="36" t="s">
        <v>233</v>
      </c>
      <c r="B41" s="35">
        <v>1</v>
      </c>
    </row>
    <row r="42" spans="1:2">
      <c r="A42" s="36" t="s">
        <v>329</v>
      </c>
      <c r="B42" s="35">
        <v>1</v>
      </c>
    </row>
    <row r="43" spans="1:2">
      <c r="A43" s="36" t="s">
        <v>330</v>
      </c>
      <c r="B43" s="35">
        <v>1</v>
      </c>
    </row>
    <row r="44" spans="1:2">
      <c r="A44" s="36" t="s">
        <v>231</v>
      </c>
      <c r="B44" s="35">
        <v>1</v>
      </c>
    </row>
    <row r="45" spans="1:2">
      <c r="A45" s="36" t="s">
        <v>331</v>
      </c>
      <c r="B45" s="35">
        <v>1</v>
      </c>
    </row>
    <row r="46" spans="1:2">
      <c r="A46" s="36" t="s">
        <v>332</v>
      </c>
      <c r="B46" s="35">
        <v>1</v>
      </c>
    </row>
    <row r="47" spans="1:2">
      <c r="A47" s="34">
        <v>2</v>
      </c>
      <c r="B47" s="35">
        <v>19</v>
      </c>
    </row>
    <row r="48" spans="1:2">
      <c r="A48" s="36" t="s">
        <v>244</v>
      </c>
      <c r="B48" s="35">
        <v>1</v>
      </c>
    </row>
    <row r="49" spans="1:2">
      <c r="A49" s="36" t="s">
        <v>333</v>
      </c>
      <c r="B49" s="35">
        <v>1</v>
      </c>
    </row>
    <row r="50" spans="1:2">
      <c r="A50" s="36" t="s">
        <v>334</v>
      </c>
      <c r="B50" s="35">
        <v>1</v>
      </c>
    </row>
    <row r="51" spans="1:2">
      <c r="A51" s="36" t="s">
        <v>335</v>
      </c>
      <c r="B51" s="35">
        <v>1</v>
      </c>
    </row>
    <row r="52" spans="1:2">
      <c r="A52" s="36" t="s">
        <v>245</v>
      </c>
      <c r="B52" s="35">
        <v>1</v>
      </c>
    </row>
    <row r="53" spans="1:2">
      <c r="A53" s="36" t="s">
        <v>336</v>
      </c>
      <c r="B53" s="35">
        <v>1</v>
      </c>
    </row>
    <row r="54" spans="1:2">
      <c r="A54" s="36" t="s">
        <v>337</v>
      </c>
      <c r="B54" s="35">
        <v>1</v>
      </c>
    </row>
    <row r="55" spans="1:2">
      <c r="A55" s="36" t="s">
        <v>338</v>
      </c>
      <c r="B55" s="35">
        <v>1</v>
      </c>
    </row>
    <row r="56" spans="1:2">
      <c r="A56" s="36" t="s">
        <v>250</v>
      </c>
      <c r="B56" s="35">
        <v>1</v>
      </c>
    </row>
    <row r="57" spans="1:2">
      <c r="A57" s="36" t="s">
        <v>339</v>
      </c>
      <c r="B57" s="35">
        <v>1</v>
      </c>
    </row>
    <row r="58" spans="1:2">
      <c r="A58" s="36" t="s">
        <v>340</v>
      </c>
      <c r="B58" s="35">
        <v>1</v>
      </c>
    </row>
    <row r="59" spans="1:2">
      <c r="A59" s="36" t="s">
        <v>341</v>
      </c>
      <c r="B59" s="35">
        <v>1</v>
      </c>
    </row>
    <row r="60" spans="1:2">
      <c r="A60" s="36" t="s">
        <v>342</v>
      </c>
      <c r="B60" s="35">
        <v>1</v>
      </c>
    </row>
    <row r="61" spans="1:2">
      <c r="A61" s="36" t="s">
        <v>343</v>
      </c>
      <c r="B61" s="35">
        <v>1</v>
      </c>
    </row>
    <row r="62" spans="1:2">
      <c r="A62" s="36" t="s">
        <v>248</v>
      </c>
      <c r="B62" s="35">
        <v>1</v>
      </c>
    </row>
    <row r="63" spans="1:2">
      <c r="A63" s="36" t="s">
        <v>344</v>
      </c>
      <c r="B63" s="35">
        <v>1</v>
      </c>
    </row>
    <row r="64" spans="1:2">
      <c r="A64" s="36" t="s">
        <v>345</v>
      </c>
      <c r="B64" s="35">
        <v>1</v>
      </c>
    </row>
    <row r="65" spans="1:2">
      <c r="A65" s="36" t="s">
        <v>346</v>
      </c>
      <c r="B65" s="35">
        <v>1</v>
      </c>
    </row>
    <row r="66" spans="1:2">
      <c r="A66" s="36" t="s">
        <v>246</v>
      </c>
      <c r="B66" s="35">
        <v>1</v>
      </c>
    </row>
    <row r="67" spans="1:2">
      <c r="A67" s="34">
        <v>3</v>
      </c>
      <c r="B67" s="35">
        <v>5</v>
      </c>
    </row>
    <row r="68" spans="1:2">
      <c r="A68" s="36" t="s">
        <v>229</v>
      </c>
      <c r="B68" s="35">
        <v>1</v>
      </c>
    </row>
    <row r="69" spans="1:2">
      <c r="A69" s="36" t="s">
        <v>347</v>
      </c>
      <c r="B69" s="35">
        <v>1</v>
      </c>
    </row>
    <row r="70" spans="1:2">
      <c r="A70" s="36" t="s">
        <v>348</v>
      </c>
      <c r="B70" s="35">
        <v>1</v>
      </c>
    </row>
    <row r="71" spans="1:2">
      <c r="A71" s="36" t="s">
        <v>349</v>
      </c>
      <c r="B71" s="35">
        <v>1</v>
      </c>
    </row>
    <row r="72" spans="1:2">
      <c r="A72" s="36" t="s">
        <v>350</v>
      </c>
      <c r="B72" s="35">
        <v>1</v>
      </c>
    </row>
    <row r="73" spans="1:2">
      <c r="A73" s="34">
        <v>4</v>
      </c>
      <c r="B73" s="35">
        <v>1</v>
      </c>
    </row>
    <row r="74" spans="1:2">
      <c r="A74" s="36" t="s">
        <v>351</v>
      </c>
      <c r="B74" s="35">
        <v>1</v>
      </c>
    </row>
    <row r="75" spans="1:2">
      <c r="A75" s="34" t="s">
        <v>303</v>
      </c>
      <c r="B75" s="35">
        <v>9</v>
      </c>
    </row>
    <row r="76" spans="1:2">
      <c r="A76" s="36" t="s">
        <v>216</v>
      </c>
      <c r="B76" s="35">
        <v>1</v>
      </c>
    </row>
    <row r="77" spans="1:2">
      <c r="A77" s="36" t="s">
        <v>217</v>
      </c>
      <c r="B77" s="35">
        <v>1</v>
      </c>
    </row>
    <row r="78" spans="1:2">
      <c r="A78" s="36" t="s">
        <v>218</v>
      </c>
      <c r="B78" s="35">
        <v>1</v>
      </c>
    </row>
    <row r="79" spans="1:2">
      <c r="A79" s="36" t="s">
        <v>219</v>
      </c>
      <c r="B79" s="35">
        <v>1</v>
      </c>
    </row>
    <row r="80" spans="1:2">
      <c r="A80" s="36" t="s">
        <v>228</v>
      </c>
      <c r="B80" s="35">
        <v>1</v>
      </c>
    </row>
    <row r="81" spans="1:2">
      <c r="A81" s="36" t="s">
        <v>352</v>
      </c>
      <c r="B81" s="35">
        <v>1</v>
      </c>
    </row>
    <row r="82" spans="1:2">
      <c r="A82" s="36" t="s">
        <v>353</v>
      </c>
      <c r="B82" s="35">
        <v>1</v>
      </c>
    </row>
    <row r="83" spans="1:2">
      <c r="A83" s="36" t="s">
        <v>247</v>
      </c>
      <c r="B83" s="35">
        <v>1</v>
      </c>
    </row>
    <row r="84" spans="1:2">
      <c r="A84" s="36" t="s">
        <v>354</v>
      </c>
      <c r="B84" s="35">
        <v>1</v>
      </c>
    </row>
    <row r="85" spans="1:2">
      <c r="A85" s="36" t="s">
        <v>303</v>
      </c>
      <c r="B85" s="35"/>
    </row>
    <row r="86" spans="1:2">
      <c r="A86" s="34" t="s">
        <v>304</v>
      </c>
      <c r="B86" s="3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4"/>
  <sheetViews>
    <sheetView workbookViewId="0">
      <selection activeCell="A5" sqref="A5:B64"/>
    </sheetView>
  </sheetViews>
  <sheetFormatPr baseColWidth="10" defaultRowHeight="13" x14ac:dyDescent="0"/>
  <sheetData>
    <row r="5" spans="1:2">
      <c r="A5" t="str">
        <f>'WnS Bill'!A4</f>
        <v>Card Number</v>
      </c>
      <c r="B5" t="str">
        <f>'WnS Bill'!B4</f>
        <v>Position Rank</v>
      </c>
    </row>
    <row r="6" spans="1:2">
      <c r="A6" t="str">
        <f>'WnS Bill'!A5</f>
        <v>M01</v>
      </c>
      <c r="B6" t="str">
        <f>'WnS Bill'!B5</f>
        <v>Master</v>
      </c>
    </row>
    <row r="7" spans="1:2">
      <c r="A7" t="str">
        <f>'WnS Bill'!A6</f>
        <v>F01</v>
      </c>
      <c r="B7" t="str">
        <f>'WnS Bill'!B6</f>
        <v>Chief Mate</v>
      </c>
    </row>
    <row r="8" spans="1:2">
      <c r="A8" t="str">
        <f>'WnS Bill'!A7</f>
        <v xml:space="preserve"> </v>
      </c>
      <c r="B8" t="str">
        <f>'WnS Bill'!B7</f>
        <v>2nd Mate</v>
      </c>
    </row>
    <row r="9" spans="1:2">
      <c r="A9" t="str">
        <f>'WnS Bill'!A8</f>
        <v xml:space="preserve"> </v>
      </c>
      <c r="B9" t="str">
        <f>'WnS Bill'!B8</f>
        <v>3rd Mate</v>
      </c>
    </row>
    <row r="10" spans="1:2">
      <c r="A10" t="str">
        <f>'WnS Bill'!A9</f>
        <v xml:space="preserve"> </v>
      </c>
      <c r="B10" t="str">
        <f>'WnS Bill'!B9</f>
        <v>4th Mate</v>
      </c>
    </row>
    <row r="11" spans="1:2">
      <c r="A11" t="str">
        <f>'WnS Bill'!A11</f>
        <v>F02</v>
      </c>
      <c r="B11" t="str">
        <f>'WnS Bill'!B11</f>
        <v>Bosun</v>
      </c>
    </row>
    <row r="12" spans="1:2">
      <c r="A12" t="str">
        <f>'WnS Bill'!A12</f>
        <v>M03</v>
      </c>
      <c r="B12" t="str">
        <f>'WnS Bill'!B12</f>
        <v>Watchleader</v>
      </c>
    </row>
    <row r="13" spans="1:2">
      <c r="A13" t="str">
        <f>'WnS Bill'!A13</f>
        <v>F03</v>
      </c>
      <c r="B13" t="str">
        <f>'WnS Bill'!B13</f>
        <v>Watchleader</v>
      </c>
    </row>
    <row r="14" spans="1:2">
      <c r="A14" t="str">
        <f>'WnS Bill'!A14</f>
        <v xml:space="preserve"> </v>
      </c>
      <c r="B14" t="str">
        <f>'WnS Bill'!B14</f>
        <v>Watchleader</v>
      </c>
    </row>
    <row r="15" spans="1:2">
      <c r="A15" t="str">
        <f>'WnS Bill'!A15</f>
        <v>M04</v>
      </c>
      <c r="B15" t="str">
        <f>'WnS Bill'!B15</f>
        <v>Leading Deckhand GPH</v>
      </c>
    </row>
    <row r="16" spans="1:2">
      <c r="A16" t="str">
        <f>'WnS Bill'!A16</f>
        <v>M14</v>
      </c>
      <c r="B16" t="str">
        <f>'WnS Bill'!B16</f>
        <v>Seaboat Coxswain LDH</v>
      </c>
    </row>
    <row r="17" spans="1:2">
      <c r="A17" t="str">
        <f>'WnS Bill'!A17</f>
        <v xml:space="preserve"> </v>
      </c>
      <c r="B17" t="str">
        <f>'WnS Bill'!B17</f>
        <v>Seaboat Coxswain LDH</v>
      </c>
    </row>
    <row r="18" spans="1:2">
      <c r="A18" t="str">
        <f>'WnS Bill'!A18</f>
        <v xml:space="preserve"> </v>
      </c>
      <c r="B18" t="str">
        <f>'WnS Bill'!B18</f>
        <v>Seaboat Coxswain LDH</v>
      </c>
    </row>
    <row r="19" spans="1:2">
      <c r="A19" t="str">
        <f>'WnS Bill'!A19</f>
        <v>F04</v>
      </c>
      <c r="B19" t="str">
        <f>'WnS Bill'!B19</f>
        <v>Leading Deckhand</v>
      </c>
    </row>
    <row r="20" spans="1:2">
      <c r="A20" t="str">
        <f>'WnS Bill'!A20</f>
        <v>M05</v>
      </c>
      <c r="B20" t="str">
        <f>'WnS Bill'!B20</f>
        <v>Leading Deckhand</v>
      </c>
    </row>
    <row r="21" spans="1:2">
      <c r="A21" t="str">
        <f>'WnS Bill'!A21</f>
        <v>F05</v>
      </c>
      <c r="B21" t="str">
        <f>'WnS Bill'!B21</f>
        <v>Leading Deckhand</v>
      </c>
    </row>
    <row r="22" spans="1:2">
      <c r="A22" t="str">
        <f>'WnS Bill'!A22</f>
        <v xml:space="preserve"> </v>
      </c>
      <c r="B22" t="str">
        <f>'WnS Bill'!B22</f>
        <v>Leading Deckhand</v>
      </c>
    </row>
    <row r="23" spans="1:2">
      <c r="A23" t="str">
        <f>'WnS Bill'!A23</f>
        <v xml:space="preserve"> </v>
      </c>
      <c r="B23" t="str">
        <f>'WnS Bill'!B23</f>
        <v>Leading Deckhand</v>
      </c>
    </row>
    <row r="24" spans="1:2">
      <c r="A24" t="str">
        <f>'WnS Bill'!A24</f>
        <v xml:space="preserve"> </v>
      </c>
      <c r="B24" t="str">
        <f>'WnS Bill'!B24</f>
        <v>Leading Deckhand</v>
      </c>
    </row>
    <row r="25" spans="1:2">
      <c r="A25" t="str">
        <f>'WnS Bill'!A25</f>
        <v xml:space="preserve"> </v>
      </c>
      <c r="B25" t="str">
        <f>'WnS Bill'!B25</f>
        <v>Leading Deckhand</v>
      </c>
    </row>
    <row r="26" spans="1:2">
      <c r="A26" t="str">
        <f>'WnS Bill'!A26</f>
        <v>M06</v>
      </c>
      <c r="B26" t="str">
        <f>'WnS Bill'!B26</f>
        <v>ADH GPH or DH GPH</v>
      </c>
    </row>
    <row r="27" spans="1:2">
      <c r="A27" t="str">
        <f>'WnS Bill'!A27</f>
        <v>M07</v>
      </c>
      <c r="B27" t="str">
        <f>'WnS Bill'!B27</f>
        <v>ADH GPH or DH GPH</v>
      </c>
    </row>
    <row r="28" spans="1:2">
      <c r="A28" t="str">
        <f>'WnS Bill'!A28</f>
        <v>F06</v>
      </c>
      <c r="B28" t="str">
        <f>'WnS Bill'!B28</f>
        <v>ADH GPH or DH GPH</v>
      </c>
    </row>
    <row r="29" spans="1:2">
      <c r="A29" t="str">
        <f>'WnS Bill'!A29</f>
        <v>F07</v>
      </c>
      <c r="B29" t="str">
        <f>'WnS Bill'!B29</f>
        <v>ADH GPH or DH GPH</v>
      </c>
    </row>
    <row r="30" spans="1:2">
      <c r="A30" t="str">
        <f>'WnS Bill'!A30</f>
        <v>M08</v>
      </c>
      <c r="B30" t="str">
        <f>'WnS Bill'!B30</f>
        <v>AHD or DH</v>
      </c>
    </row>
    <row r="31" spans="1:2">
      <c r="A31" t="str">
        <f>'WnS Bill'!A31</f>
        <v>M09</v>
      </c>
      <c r="B31" t="str">
        <f>'WnS Bill'!B31</f>
        <v>AHD or DH</v>
      </c>
    </row>
    <row r="32" spans="1:2">
      <c r="A32" t="str">
        <f>'WnS Bill'!A32</f>
        <v>F08</v>
      </c>
      <c r="B32" t="str">
        <f>'WnS Bill'!B32</f>
        <v>AHD or DH</v>
      </c>
    </row>
    <row r="33" spans="1:2">
      <c r="A33" t="str">
        <f>'WnS Bill'!A33</f>
        <v>M10</v>
      </c>
      <c r="B33" t="str">
        <f>'WnS Bill'!B33</f>
        <v>AHD or DH</v>
      </c>
    </row>
    <row r="34" spans="1:2">
      <c r="A34" t="str">
        <f>'WnS Bill'!A34</f>
        <v>F09</v>
      </c>
      <c r="B34" t="str">
        <f>'WnS Bill'!B34</f>
        <v>AHD or DH</v>
      </c>
    </row>
    <row r="35" spans="1:2">
      <c r="A35" t="str">
        <f>'WnS Bill'!A35</f>
        <v>M11</v>
      </c>
      <c r="B35" t="str">
        <f>'WnS Bill'!B35</f>
        <v>AHD or DH</v>
      </c>
    </row>
    <row r="36" spans="1:2">
      <c r="A36" t="str">
        <f>'WnS Bill'!A36</f>
        <v>M12</v>
      </c>
      <c r="B36" t="str">
        <f>'WnS Bill'!B36</f>
        <v>AHD or DH</v>
      </c>
    </row>
    <row r="37" spans="1:2">
      <c r="A37" t="str">
        <f>'WnS Bill'!A37</f>
        <v>F11</v>
      </c>
      <c r="B37" t="str">
        <f>'WnS Bill'!B37</f>
        <v>AHD or DH</v>
      </c>
    </row>
    <row r="38" spans="1:2">
      <c r="A38" t="str">
        <f>'WnS Bill'!A38</f>
        <v>M13</v>
      </c>
      <c r="B38" t="str">
        <f>'WnS Bill'!B38</f>
        <v>AHD or DH</v>
      </c>
    </row>
    <row r="39" spans="1:2">
      <c r="A39" t="str">
        <f>'WnS Bill'!A39</f>
        <v>F12</v>
      </c>
      <c r="B39" t="str">
        <f>'WnS Bill'!B39</f>
        <v>AHD or DH</v>
      </c>
    </row>
    <row r="40" spans="1:2">
      <c r="A40" t="str">
        <f>'WnS Bill'!A40</f>
        <v xml:space="preserve"> </v>
      </c>
      <c r="B40" t="str">
        <f>'WnS Bill'!B40</f>
        <v>AHD or DH</v>
      </c>
    </row>
    <row r="41" spans="1:2">
      <c r="A41" t="str">
        <f>'WnS Bill'!A41</f>
        <v xml:space="preserve"> </v>
      </c>
      <c r="B41" t="str">
        <f>'WnS Bill'!B41</f>
        <v>AHD or DH</v>
      </c>
    </row>
    <row r="42" spans="1:2">
      <c r="A42" t="str">
        <f>'WnS Bill'!A42</f>
        <v xml:space="preserve"> </v>
      </c>
      <c r="B42" t="str">
        <f>'WnS Bill'!B42</f>
        <v>AHD or DH</v>
      </c>
    </row>
    <row r="43" spans="1:2">
      <c r="A43" t="str">
        <f>'WnS Bill'!A43</f>
        <v xml:space="preserve"> </v>
      </c>
      <c r="B43" t="str">
        <f>'WnS Bill'!B43</f>
        <v>AHD or DH</v>
      </c>
    </row>
    <row r="44" spans="1:2">
      <c r="A44" t="str">
        <f>'WnS Bill'!A44</f>
        <v xml:space="preserve"> </v>
      </c>
      <c r="B44" t="str">
        <f>'WnS Bill'!B44</f>
        <v>AHD or DH</v>
      </c>
    </row>
    <row r="45" spans="1:2">
      <c r="A45" t="str">
        <f>'WnS Bill'!A45</f>
        <v xml:space="preserve"> </v>
      </c>
      <c r="B45" t="str">
        <f>'WnS Bill'!B45</f>
        <v>AHD or DH</v>
      </c>
    </row>
    <row r="46" spans="1:2">
      <c r="A46" t="str">
        <f>'WnS Bill'!A46</f>
        <v xml:space="preserve"> </v>
      </c>
      <c r="B46" t="str">
        <f>'WnS Bill'!B46</f>
        <v>Deck Trainee</v>
      </c>
    </row>
    <row r="47" spans="1:2">
      <c r="A47" t="str">
        <f>'WnS Bill'!A47</f>
        <v xml:space="preserve"> </v>
      </c>
      <c r="B47" t="str">
        <f>'WnS Bill'!B47</f>
        <v>Deck Trainee</v>
      </c>
    </row>
    <row r="48" spans="1:2">
      <c r="A48" t="str">
        <f>'WnS Bill'!A48</f>
        <v xml:space="preserve"> </v>
      </c>
      <c r="B48" t="str">
        <f>'WnS Bill'!B48</f>
        <v>Deck Trainee</v>
      </c>
    </row>
    <row r="49" spans="1:2">
      <c r="A49" t="str">
        <f>'WnS Bill'!A49</f>
        <v xml:space="preserve"> </v>
      </c>
      <c r="B49" t="str">
        <f>'WnS Bill'!B49</f>
        <v>Deck Trainee</v>
      </c>
    </row>
    <row r="50" spans="1:2">
      <c r="A50" t="str">
        <f>'WnS Bill'!A50</f>
        <v xml:space="preserve"> </v>
      </c>
      <c r="B50">
        <f>'WnS Bill'!B50</f>
        <v>0</v>
      </c>
    </row>
    <row r="51" spans="1:2">
      <c r="A51" t="str">
        <f>'WnS Bill'!A51</f>
        <v xml:space="preserve"> </v>
      </c>
      <c r="B51" t="str">
        <f>'WnS Bill'!B51</f>
        <v xml:space="preserve">Engineering </v>
      </c>
    </row>
    <row r="52" spans="1:2">
      <c r="A52" t="str">
        <f>'WnS Bill'!A52</f>
        <v>M20</v>
      </c>
      <c r="B52" t="str">
        <f>'WnS Bill'!B52</f>
        <v>Chief Engineer</v>
      </c>
    </row>
    <row r="53" spans="1:2">
      <c r="A53" t="str">
        <f>'WnS Bill'!A53</f>
        <v>M21</v>
      </c>
      <c r="B53" t="str">
        <f>'WnS Bill'!B53</f>
        <v>2nd Engineer</v>
      </c>
    </row>
    <row r="54" spans="1:2">
      <c r="A54" t="str">
        <f>'WnS Bill'!A54</f>
        <v xml:space="preserve"> </v>
      </c>
      <c r="B54" t="str">
        <f>'WnS Bill'!B54</f>
        <v>Assistant Engineer</v>
      </c>
    </row>
    <row r="55" spans="1:2">
      <c r="A55" t="str">
        <f>'WnS Bill'!A55</f>
        <v xml:space="preserve"> </v>
      </c>
      <c r="B55" t="str">
        <f>'WnS Bill'!B55</f>
        <v>Assistant Engineer</v>
      </c>
    </row>
    <row r="56" spans="1:2">
      <c r="A56" t="str">
        <f>'WnS Bill'!A56</f>
        <v xml:space="preserve"> </v>
      </c>
      <c r="B56">
        <f>'WnS Bill'!B56</f>
        <v>0</v>
      </c>
    </row>
    <row r="57" spans="1:2">
      <c r="A57" t="str">
        <f>'WnS Bill'!A57</f>
        <v xml:space="preserve"> </v>
      </c>
      <c r="B57" t="str">
        <f>'WnS Bill'!B57</f>
        <v>Hospitality</v>
      </c>
    </row>
    <row r="58" spans="1:2">
      <c r="A58" t="str">
        <f>'WnS Bill'!A58</f>
        <v>F20</v>
      </c>
      <c r="B58" t="str">
        <f>'WnS Bill'!B58</f>
        <v>Chief Steward</v>
      </c>
    </row>
    <row r="59" spans="1:2">
      <c r="A59" t="str">
        <f>'WnS Bill'!A59</f>
        <v xml:space="preserve"> </v>
      </c>
      <c r="B59" t="str">
        <f>'WnS Bill'!B59</f>
        <v>Doctor</v>
      </c>
    </row>
    <row r="60" spans="1:2">
      <c r="A60" t="str">
        <f>'WnS Bill'!A60</f>
        <v>F21</v>
      </c>
      <c r="B60" t="str">
        <f>'WnS Bill'!B60</f>
        <v>Steward</v>
      </c>
    </row>
    <row r="61" spans="1:2">
      <c r="A61" t="str">
        <f>'WnS Bill'!A61</f>
        <v>F22</v>
      </c>
      <c r="B61" t="str">
        <f>'WnS Bill'!B61</f>
        <v>Steward</v>
      </c>
    </row>
    <row r="62" spans="1:2">
      <c r="A62" t="str">
        <f>'WnS Bill'!A62</f>
        <v>F23</v>
      </c>
      <c r="B62" t="str">
        <f>'WnS Bill'!B62</f>
        <v>Steward</v>
      </c>
    </row>
    <row r="63" spans="1:2">
      <c r="A63" t="str">
        <f>'WnS Bill'!A63</f>
        <v xml:space="preserve"> </v>
      </c>
      <c r="B63" t="str">
        <f>'WnS Bill'!B63</f>
        <v>Steward</v>
      </c>
    </row>
    <row r="64" spans="1:2">
      <c r="A64" t="str">
        <f>'WnS Bill'!A64</f>
        <v xml:space="preserve"> </v>
      </c>
      <c r="B64" t="str">
        <f>'WnS Bill'!B64</f>
        <v>Steward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Skills Grid</vt:lpstr>
      <vt:lpstr>WnS Bill</vt:lpstr>
      <vt:lpstr>WnS Bill Move Ship</vt:lpstr>
      <vt:lpstr>WnS Bill Harbour Cruise</vt:lpstr>
      <vt:lpstr>WnS Bill Day Sail</vt:lpstr>
      <vt:lpstr>Task Listing</vt:lpstr>
      <vt:lpstr>Sheet2</vt:lpstr>
      <vt:lpstr>Minimum Manning Station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2019-11-30T08:31:13Z</dcterms:modified>
</cp:coreProperties>
</file>