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codeName="ThisWorkbook" autoCompressPictures="0"/>
  <bookViews>
    <workbookView xWindow="27240" yWindow="-7740" windowWidth="12960" windowHeight="21200" tabRatio="752" firstSheet="1" activeTab="1"/>
  </bookViews>
  <sheets>
    <sheet name="INSTRUCTIONS" sheetId="9" r:id="rId1"/>
    <sheet name="WATCH BILL" sheetId="1" r:id="rId2"/>
    <sheet name="Duty Validation" sheetId="12" r:id="rId3"/>
    <sheet name="Life Rafts" sheetId="14" r:id="rId4"/>
    <sheet name="Definitions" sheetId="13" r:id="rId5"/>
    <sheet name="OFFICERS AND BOSUN" sheetId="2" r:id="rId6"/>
    <sheet name="ENGINEREERS" sheetId="3" r:id="rId7"/>
    <sheet name="DECK CREW - FORE WATCH" sheetId="4" r:id="rId8"/>
    <sheet name="DECK CREW - MAIN WATCH" sheetId="5" r:id="rId9"/>
    <sheet name="DECK CREW - MIZZEN WATCH" sheetId="6" r:id="rId10"/>
    <sheet name="STEWARDS, COOK AND DOCTOR" sheetId="7" r:id="rId11"/>
    <sheet name="VOYAGE CREW, PASSENGERS, SPARE" sheetId="8" r:id="rId12"/>
    <sheet name="EMERGENCY CARDS" sheetId="10" r:id="rId13"/>
  </sheets>
  <definedNames>
    <definedName name="CrewNumber">'WATCH BILL'!$A$3:$A$200</definedName>
    <definedName name="DutyValidationMarker">'Duty Validation'!$A$2</definedName>
    <definedName name="LifeRaftAllocation">'WATCH BILL'!$H$3:$H$200</definedName>
    <definedName name="maxValidationSize">Definitions!$B$4</definedName>
    <definedName name="_xlnm.Print_Area" localSheetId="7">'DECK CREW - FORE WATCH'!$B$1:$J$312</definedName>
    <definedName name="_xlnm.Print_Area" localSheetId="8">'DECK CREW - MAIN WATCH'!$A$1:$H$312</definedName>
    <definedName name="_xlnm.Print_Area" localSheetId="9">'DECK CREW - MIZZEN WATCH'!$A$1:$H$312</definedName>
    <definedName name="_xlnm.Print_Area" localSheetId="6">ENGINEREERS!$A$1:$H$272</definedName>
    <definedName name="_xlnm.Print_Area" localSheetId="11">'VOYAGE CREW, PASSENGERS, SPARE'!$A$1:$H$334</definedName>
    <definedName name="_xlnm.Print_Area" localSheetId="1">'WATCH BILL'!$A$1:$Y$102</definedName>
    <definedName name="ValidatedColumns">'Duty Validation'!$2:$2</definedName>
    <definedName name="WatchBillColumns">'WATCH BILL'!$A$3:$BB$3</definedName>
    <definedName name="WatchBillMailMerge">'WATCH BILL'!$A$3:$Y$101</definedName>
    <definedName name="WatchBillMarker">'WATCH BILL'!$A$3</definedName>
    <definedName name="WatchBillStartOffset">Definitions!$B$5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" i="1" l="1"/>
  <c r="AS3" i="12"/>
  <c r="AR55" i="12" a="1"/>
  <c r="AR55" i="12"/>
  <c r="AR6" i="12" a="1"/>
  <c r="AR6" i="12"/>
  <c r="AR7" i="12" a="1"/>
  <c r="AR8" i="12" a="1"/>
  <c r="AR9" i="12" a="1"/>
  <c r="AR10" i="12" a="1"/>
  <c r="AR11" i="12" a="1"/>
  <c r="AR12" i="12" a="1"/>
  <c r="AR13" i="12" a="1"/>
  <c r="AR14" i="12" a="1"/>
  <c r="AR15" i="12" a="1"/>
  <c r="AR16" i="12" a="1"/>
  <c r="AR17" i="12" a="1"/>
  <c r="AR18" i="12" a="1"/>
  <c r="AR19" i="12" a="1"/>
  <c r="AR20" i="12" a="1"/>
  <c r="AR21" i="12" a="1"/>
  <c r="AR22" i="12" a="1"/>
  <c r="AR23" i="12" a="1"/>
  <c r="AR24" i="12" a="1"/>
  <c r="AR25" i="12" a="1"/>
  <c r="AR26" i="12" a="1"/>
  <c r="AR27" i="12" a="1"/>
  <c r="AR28" i="12" a="1"/>
  <c r="AR29" i="12" a="1"/>
  <c r="AR30" i="12" a="1"/>
  <c r="AR31" i="12" a="1"/>
  <c r="AR32" i="12" a="1"/>
  <c r="AR33" i="12" a="1"/>
  <c r="AR34" i="12" a="1"/>
  <c r="AR35" i="12" a="1"/>
  <c r="AR36" i="12" a="1"/>
  <c r="AR37" i="12" a="1"/>
  <c r="AR38" i="12" a="1"/>
  <c r="AR39" i="12" a="1"/>
  <c r="AR40" i="12" a="1"/>
  <c r="AR41" i="12" a="1"/>
  <c r="AR42" i="12" a="1"/>
  <c r="AR43" i="12" a="1"/>
  <c r="AR44" i="12" a="1"/>
  <c r="AR45" i="12" a="1"/>
  <c r="AR46" i="12" a="1"/>
  <c r="AR47" i="12" a="1"/>
  <c r="AR48" i="12" a="1"/>
  <c r="AR49" i="12" a="1"/>
  <c r="AR50" i="12" a="1"/>
  <c r="AR51" i="12" a="1"/>
  <c r="AR52" i="12" a="1"/>
  <c r="AR53" i="12" a="1"/>
  <c r="AR54" i="12" a="1"/>
  <c r="AR7" i="12"/>
  <c r="AR8" i="12"/>
  <c r="AR9" i="12"/>
  <c r="AR10" i="12"/>
  <c r="AR11" i="12"/>
  <c r="AR12" i="12"/>
  <c r="AR13" i="12"/>
  <c r="AR14" i="12"/>
  <c r="AR15" i="12"/>
  <c r="AR16" i="12"/>
  <c r="AR17" i="12"/>
  <c r="AR18" i="12"/>
  <c r="AR19" i="12"/>
  <c r="AR20" i="12"/>
  <c r="AR21" i="12"/>
  <c r="AR22" i="12"/>
  <c r="AR23" i="12"/>
  <c r="AR24" i="12"/>
  <c r="AR25" i="12"/>
  <c r="AR26" i="12"/>
  <c r="AR27" i="12"/>
  <c r="AR28" i="12"/>
  <c r="AR29" i="12"/>
  <c r="AR30" i="12"/>
  <c r="AR31" i="12"/>
  <c r="AR32" i="12"/>
  <c r="AR33" i="12"/>
  <c r="AR34" i="12"/>
  <c r="AR35" i="12"/>
  <c r="AR36" i="12"/>
  <c r="AR37" i="12"/>
  <c r="AR38" i="12"/>
  <c r="AR39" i="12"/>
  <c r="AR40" i="12"/>
  <c r="AR41" i="12"/>
  <c r="AR42" i="12"/>
  <c r="AR43" i="12"/>
  <c r="AR44" i="12"/>
  <c r="AR45" i="12"/>
  <c r="AR46" i="12"/>
  <c r="AR47" i="12"/>
  <c r="AR48" i="12"/>
  <c r="AR49" i="12"/>
  <c r="AR50" i="12"/>
  <c r="AR51" i="12"/>
  <c r="AR52" i="12"/>
  <c r="AR53" i="12"/>
  <c r="AR54" i="12"/>
  <c r="AT55" i="12" a="1"/>
  <c r="AT55" i="12"/>
  <c r="AT54" i="12" a="1"/>
  <c r="AT54" i="12"/>
  <c r="AT53" i="12" a="1"/>
  <c r="AT53" i="12"/>
  <c r="AT52" i="12" a="1"/>
  <c r="AT52" i="12"/>
  <c r="AT51" i="12" a="1"/>
  <c r="AT51" i="12"/>
  <c r="AT50" i="12" a="1"/>
  <c r="AT50" i="12"/>
  <c r="AT49" i="12" a="1"/>
  <c r="AT49" i="12"/>
  <c r="AT48" i="12" a="1"/>
  <c r="AT48" i="12"/>
  <c r="AT47" i="12" a="1"/>
  <c r="AT47" i="12"/>
  <c r="AT46" i="12" a="1"/>
  <c r="AT46" i="12"/>
  <c r="AT45" i="12" a="1"/>
  <c r="AT45" i="12"/>
  <c r="AT44" i="12" a="1"/>
  <c r="AT44" i="12"/>
  <c r="AT43" i="12" a="1"/>
  <c r="AT43" i="12"/>
  <c r="AT42" i="12" a="1"/>
  <c r="AT42" i="12"/>
  <c r="AT41" i="12" a="1"/>
  <c r="AT41" i="12"/>
  <c r="AT40" i="12" a="1"/>
  <c r="AT40" i="12"/>
  <c r="AT39" i="12" a="1"/>
  <c r="AT39" i="12"/>
  <c r="AT38" i="12" a="1"/>
  <c r="AT38" i="12"/>
  <c r="AT37" i="12" a="1"/>
  <c r="AT37" i="12"/>
  <c r="AT36" i="12" a="1"/>
  <c r="AT36" i="12"/>
  <c r="AT35" i="12" a="1"/>
  <c r="AT35" i="12"/>
  <c r="AT34" i="12" a="1"/>
  <c r="AT34" i="12"/>
  <c r="AT33" i="12" a="1"/>
  <c r="AT33" i="12"/>
  <c r="AT32" i="12" a="1"/>
  <c r="AT32" i="12"/>
  <c r="AT31" i="12" a="1"/>
  <c r="AT31" i="12"/>
  <c r="AT30" i="12" a="1"/>
  <c r="AT30" i="12"/>
  <c r="AT29" i="12" a="1"/>
  <c r="AT29" i="12"/>
  <c r="AT28" i="12" a="1"/>
  <c r="AT28" i="12"/>
  <c r="AT27" i="12" a="1"/>
  <c r="AT27" i="12"/>
  <c r="AT26" i="12" a="1"/>
  <c r="AT26" i="12"/>
  <c r="AT25" i="12" a="1"/>
  <c r="AT25" i="12"/>
  <c r="AT24" i="12" a="1"/>
  <c r="AT24" i="12"/>
  <c r="AT23" i="12" a="1"/>
  <c r="AT23" i="12"/>
  <c r="AT22" i="12" a="1"/>
  <c r="AT22" i="12"/>
  <c r="AT21" i="12" a="1"/>
  <c r="AT21" i="12"/>
  <c r="AT20" i="12" a="1"/>
  <c r="AT20" i="12"/>
  <c r="AT19" i="12" a="1"/>
  <c r="AT19" i="12"/>
  <c r="AT18" i="12" a="1"/>
  <c r="AT18" i="12"/>
  <c r="AT17" i="12" a="1"/>
  <c r="AT17" i="12"/>
  <c r="AT16" i="12" a="1"/>
  <c r="AT16" i="12"/>
  <c r="AT15" i="12" a="1"/>
  <c r="AT15" i="12"/>
  <c r="AT14" i="12" a="1"/>
  <c r="AT14" i="12"/>
  <c r="AT13" i="12" a="1"/>
  <c r="AT13" i="12"/>
  <c r="AT12" i="12" a="1"/>
  <c r="AT12" i="12"/>
  <c r="AT11" i="12" a="1"/>
  <c r="AT11" i="12"/>
  <c r="AT10" i="12" a="1"/>
  <c r="AT10" i="12"/>
  <c r="AT9" i="12" a="1"/>
  <c r="AT9" i="12"/>
  <c r="AT8" i="12" a="1"/>
  <c r="AT8" i="12"/>
  <c r="AT7" i="12" a="1"/>
  <c r="AT7" i="12"/>
  <c r="AT6" i="12" a="1"/>
  <c r="AT6" i="12"/>
  <c r="AS4" i="12"/>
  <c r="AP3" i="12"/>
  <c r="AO55" i="12" a="1"/>
  <c r="AO55" i="12"/>
  <c r="AO6" i="12" a="1"/>
  <c r="AO6" i="12"/>
  <c r="AO7" i="12" a="1"/>
  <c r="AO8" i="12" a="1"/>
  <c r="AO9" i="12" a="1"/>
  <c r="AO10" i="12" a="1"/>
  <c r="AO11" i="12" a="1"/>
  <c r="AO12" i="12" a="1"/>
  <c r="AO13" i="12" a="1"/>
  <c r="AO14" i="12" a="1"/>
  <c r="AO15" i="12" a="1"/>
  <c r="AO16" i="12" a="1"/>
  <c r="AO17" i="12" a="1"/>
  <c r="AO18" i="12" a="1"/>
  <c r="AO19" i="12" a="1"/>
  <c r="AO20" i="12" a="1"/>
  <c r="AO21" i="12" a="1"/>
  <c r="AO22" i="12" a="1"/>
  <c r="AO23" i="12" a="1"/>
  <c r="AO24" i="12" a="1"/>
  <c r="AO25" i="12" a="1"/>
  <c r="AO26" i="12" a="1"/>
  <c r="AO27" i="12" a="1"/>
  <c r="AO28" i="12" a="1"/>
  <c r="AO29" i="12" a="1"/>
  <c r="AO30" i="12" a="1"/>
  <c r="AO31" i="12" a="1"/>
  <c r="AO32" i="12" a="1"/>
  <c r="AO33" i="12" a="1"/>
  <c r="AO34" i="12" a="1"/>
  <c r="AO35" i="12" a="1"/>
  <c r="AO36" i="12" a="1"/>
  <c r="AO37" i="12" a="1"/>
  <c r="AO38" i="12" a="1"/>
  <c r="AO39" i="12" a="1"/>
  <c r="AO40" i="12" a="1"/>
  <c r="AO41" i="12" a="1"/>
  <c r="AO42" i="12" a="1"/>
  <c r="AO43" i="12" a="1"/>
  <c r="AO44" i="12" a="1"/>
  <c r="AO45" i="12" a="1"/>
  <c r="AO46" i="12" a="1"/>
  <c r="AO47" i="12" a="1"/>
  <c r="AO48" i="12" a="1"/>
  <c r="AO49" i="12" a="1"/>
  <c r="AO50" i="12" a="1"/>
  <c r="AO51" i="12" a="1"/>
  <c r="AO52" i="12" a="1"/>
  <c r="AO53" i="12" a="1"/>
  <c r="AO54" i="12" a="1"/>
  <c r="AO7" i="12"/>
  <c r="AO8" i="12"/>
  <c r="AO9" i="12"/>
  <c r="AO10" i="12"/>
  <c r="AO11" i="12"/>
  <c r="AO12" i="12"/>
  <c r="AO13" i="12"/>
  <c r="AO14" i="12"/>
  <c r="AO15" i="12"/>
  <c r="AO16" i="12"/>
  <c r="AO17" i="12"/>
  <c r="AO18" i="12"/>
  <c r="AO19" i="12"/>
  <c r="AO20" i="12"/>
  <c r="AO21" i="12"/>
  <c r="AO22" i="12"/>
  <c r="AO23" i="12"/>
  <c r="AO24" i="12"/>
  <c r="AO25" i="12"/>
  <c r="AO26" i="12"/>
  <c r="AO27" i="12"/>
  <c r="AO28" i="12"/>
  <c r="AO29" i="12"/>
  <c r="AO30" i="12"/>
  <c r="AO31" i="12"/>
  <c r="AO32" i="12"/>
  <c r="AO33" i="12"/>
  <c r="AO34" i="12"/>
  <c r="AO35" i="12"/>
  <c r="AO36" i="12"/>
  <c r="AO37" i="12"/>
  <c r="AO38" i="12"/>
  <c r="AO39" i="12"/>
  <c r="AO40" i="12"/>
  <c r="AO41" i="12"/>
  <c r="AO42" i="12"/>
  <c r="AO43" i="12"/>
  <c r="AO44" i="12"/>
  <c r="AO45" i="12"/>
  <c r="AO46" i="12"/>
  <c r="AO47" i="12"/>
  <c r="AO48" i="12"/>
  <c r="AO49" i="12"/>
  <c r="AO50" i="12"/>
  <c r="AO51" i="12"/>
  <c r="AO52" i="12"/>
  <c r="AO53" i="12"/>
  <c r="AO54" i="12"/>
  <c r="AQ55" i="12" a="1"/>
  <c r="AQ55" i="12"/>
  <c r="AQ54" i="12" a="1"/>
  <c r="AQ54" i="12"/>
  <c r="AQ53" i="12" a="1"/>
  <c r="AQ53" i="12"/>
  <c r="AQ52" i="12" a="1"/>
  <c r="AQ52" i="12"/>
  <c r="AQ51" i="12" a="1"/>
  <c r="AQ51" i="12"/>
  <c r="AQ50" i="12" a="1"/>
  <c r="AQ50" i="12"/>
  <c r="AQ49" i="12" a="1"/>
  <c r="AQ49" i="12"/>
  <c r="AQ48" i="12" a="1"/>
  <c r="AQ48" i="12"/>
  <c r="AQ47" i="12" a="1"/>
  <c r="AQ47" i="12"/>
  <c r="AQ46" i="12" a="1"/>
  <c r="AQ46" i="12"/>
  <c r="AQ45" i="12" a="1"/>
  <c r="AQ45" i="12"/>
  <c r="AQ44" i="12" a="1"/>
  <c r="AQ44" i="12"/>
  <c r="AQ43" i="12" a="1"/>
  <c r="AQ43" i="12"/>
  <c r="AQ42" i="12" a="1"/>
  <c r="AQ42" i="12"/>
  <c r="AQ41" i="12" a="1"/>
  <c r="AQ41" i="12"/>
  <c r="AQ40" i="12" a="1"/>
  <c r="AQ40" i="12"/>
  <c r="AQ39" i="12" a="1"/>
  <c r="AQ39" i="12"/>
  <c r="AQ38" i="12" a="1"/>
  <c r="AQ38" i="12"/>
  <c r="AQ37" i="12" a="1"/>
  <c r="AQ37" i="12"/>
  <c r="AQ36" i="12" a="1"/>
  <c r="AQ36" i="12"/>
  <c r="AQ35" i="12" a="1"/>
  <c r="AQ35" i="12"/>
  <c r="AQ34" i="12" a="1"/>
  <c r="AQ34" i="12"/>
  <c r="AQ33" i="12" a="1"/>
  <c r="AQ33" i="12"/>
  <c r="AQ32" i="12" a="1"/>
  <c r="AQ32" i="12"/>
  <c r="AQ31" i="12" a="1"/>
  <c r="AQ31" i="12"/>
  <c r="AQ30" i="12" a="1"/>
  <c r="AQ30" i="12"/>
  <c r="AQ29" i="12" a="1"/>
  <c r="AQ29" i="12"/>
  <c r="AQ28" i="12" a="1"/>
  <c r="AQ28" i="12"/>
  <c r="AQ27" i="12" a="1"/>
  <c r="AQ27" i="12"/>
  <c r="AQ26" i="12" a="1"/>
  <c r="AQ26" i="12"/>
  <c r="AQ25" i="12" a="1"/>
  <c r="AQ25" i="12"/>
  <c r="AQ24" i="12" a="1"/>
  <c r="AQ24" i="12"/>
  <c r="AQ23" i="12" a="1"/>
  <c r="AQ23" i="12"/>
  <c r="AQ22" i="12" a="1"/>
  <c r="AQ22" i="12"/>
  <c r="AQ21" i="12" a="1"/>
  <c r="AQ21" i="12"/>
  <c r="AQ20" i="12" a="1"/>
  <c r="AQ20" i="12"/>
  <c r="AQ19" i="12" a="1"/>
  <c r="AQ19" i="12"/>
  <c r="AQ18" i="12" a="1"/>
  <c r="AQ18" i="12"/>
  <c r="AQ17" i="12" a="1"/>
  <c r="AQ17" i="12"/>
  <c r="AQ16" i="12" a="1"/>
  <c r="AQ16" i="12"/>
  <c r="AQ15" i="12" a="1"/>
  <c r="AQ15" i="12"/>
  <c r="AQ14" i="12" a="1"/>
  <c r="AQ14" i="12"/>
  <c r="AQ13" i="12" a="1"/>
  <c r="AQ13" i="12"/>
  <c r="AQ12" i="12" a="1"/>
  <c r="AQ12" i="12"/>
  <c r="AQ11" i="12" a="1"/>
  <c r="AQ11" i="12"/>
  <c r="AQ10" i="12" a="1"/>
  <c r="AQ10" i="12"/>
  <c r="AQ9" i="12" a="1"/>
  <c r="AQ9" i="12"/>
  <c r="AQ8" i="12" a="1"/>
  <c r="AQ8" i="12"/>
  <c r="AQ7" i="12" a="1"/>
  <c r="AQ7" i="12"/>
  <c r="AQ6" i="12" a="1"/>
  <c r="AQ6" i="12"/>
  <c r="AP4" i="12"/>
  <c r="AM3" i="12"/>
  <c r="AL55" i="12" a="1"/>
  <c r="AL55" i="12"/>
  <c r="AL6" i="12" a="1"/>
  <c r="AL6" i="12"/>
  <c r="AL7" i="12" a="1"/>
  <c r="AL8" i="12" a="1"/>
  <c r="AL9" i="12" a="1"/>
  <c r="AL10" i="12" a="1"/>
  <c r="AL11" i="12" a="1"/>
  <c r="AL12" i="12" a="1"/>
  <c r="AL13" i="12" a="1"/>
  <c r="AL14" i="12" a="1"/>
  <c r="AL15" i="12" a="1"/>
  <c r="AL16" i="12" a="1"/>
  <c r="AL17" i="12" a="1"/>
  <c r="AL18" i="12" a="1"/>
  <c r="AL19" i="12" a="1"/>
  <c r="AL20" i="12" a="1"/>
  <c r="AL21" i="12" a="1"/>
  <c r="AL22" i="12" a="1"/>
  <c r="AL23" i="12" a="1"/>
  <c r="AL24" i="12" a="1"/>
  <c r="AL25" i="12" a="1"/>
  <c r="AL26" i="12" a="1"/>
  <c r="AL27" i="12" a="1"/>
  <c r="AL28" i="12" a="1"/>
  <c r="AL29" i="12" a="1"/>
  <c r="AL30" i="12" a="1"/>
  <c r="AL31" i="12" a="1"/>
  <c r="AL32" i="12" a="1"/>
  <c r="AL33" i="12" a="1"/>
  <c r="AL34" i="12" a="1"/>
  <c r="AL35" i="12" a="1"/>
  <c r="AL36" i="12" a="1"/>
  <c r="AL37" i="12" a="1"/>
  <c r="AL38" i="12" a="1"/>
  <c r="AL39" i="12" a="1"/>
  <c r="AL40" i="12" a="1"/>
  <c r="AL41" i="12" a="1"/>
  <c r="AL42" i="12" a="1"/>
  <c r="AL43" i="12" a="1"/>
  <c r="AL44" i="12" a="1"/>
  <c r="AL45" i="12" a="1"/>
  <c r="AL46" i="12" a="1"/>
  <c r="AL47" i="12" a="1"/>
  <c r="AL48" i="12" a="1"/>
  <c r="AL49" i="12" a="1"/>
  <c r="AL50" i="12" a="1"/>
  <c r="AL51" i="12" a="1"/>
  <c r="AL52" i="12" a="1"/>
  <c r="AL53" i="12" a="1"/>
  <c r="AL54" i="12" a="1"/>
  <c r="AL7" i="12"/>
  <c r="AL8" i="12"/>
  <c r="AL9" i="12"/>
  <c r="AL10" i="12"/>
  <c r="AL11" i="12"/>
  <c r="AL12" i="12"/>
  <c r="AL13" i="12"/>
  <c r="AL14" i="12"/>
  <c r="AL15" i="12"/>
  <c r="AL16" i="12"/>
  <c r="AL17" i="12"/>
  <c r="AL18" i="12"/>
  <c r="AL19" i="12"/>
  <c r="AL20" i="12"/>
  <c r="AL21" i="12"/>
  <c r="AL22" i="12"/>
  <c r="AL23" i="12"/>
  <c r="AL24" i="12"/>
  <c r="AL25" i="12"/>
  <c r="AL26" i="12"/>
  <c r="AL27" i="12"/>
  <c r="AL28" i="12"/>
  <c r="AL29" i="12"/>
  <c r="AL30" i="12"/>
  <c r="AL31" i="12"/>
  <c r="AL32" i="12"/>
  <c r="AL33" i="12"/>
  <c r="AL34" i="12"/>
  <c r="AL35" i="12"/>
  <c r="AL36" i="12"/>
  <c r="AL37" i="12"/>
  <c r="AL38" i="12"/>
  <c r="AL39" i="12"/>
  <c r="AL40" i="12"/>
  <c r="AL41" i="12"/>
  <c r="AL42" i="12"/>
  <c r="AL43" i="12"/>
  <c r="AL44" i="12"/>
  <c r="AL45" i="12"/>
  <c r="AL46" i="12"/>
  <c r="AL47" i="12"/>
  <c r="AL48" i="12"/>
  <c r="AL49" i="12"/>
  <c r="AL50" i="12"/>
  <c r="AL51" i="12"/>
  <c r="AL52" i="12"/>
  <c r="AL53" i="12"/>
  <c r="AL54" i="12"/>
  <c r="AN55" i="12" a="1"/>
  <c r="AN55" i="12"/>
  <c r="AN54" i="12" a="1"/>
  <c r="AN54" i="12"/>
  <c r="AN53" i="12" a="1"/>
  <c r="AN53" i="12"/>
  <c r="AN52" i="12" a="1"/>
  <c r="AN52" i="12"/>
  <c r="AN51" i="12" a="1"/>
  <c r="AN51" i="12"/>
  <c r="AN50" i="12" a="1"/>
  <c r="AN50" i="12"/>
  <c r="AN49" i="12" a="1"/>
  <c r="AN49" i="12"/>
  <c r="AN48" i="12" a="1"/>
  <c r="AN48" i="12"/>
  <c r="AN47" i="12" a="1"/>
  <c r="AN47" i="12"/>
  <c r="AN46" i="12" a="1"/>
  <c r="AN46" i="12"/>
  <c r="AN45" i="12" a="1"/>
  <c r="AN45" i="12"/>
  <c r="AN44" i="12" a="1"/>
  <c r="AN44" i="12"/>
  <c r="AN43" i="12" a="1"/>
  <c r="AN43" i="12"/>
  <c r="AN42" i="12" a="1"/>
  <c r="AN42" i="12"/>
  <c r="AN41" i="12" a="1"/>
  <c r="AN41" i="12"/>
  <c r="AN40" i="12" a="1"/>
  <c r="AN40" i="12"/>
  <c r="AN39" i="12" a="1"/>
  <c r="AN39" i="12"/>
  <c r="AN38" i="12" a="1"/>
  <c r="AN38" i="12"/>
  <c r="AN37" i="12" a="1"/>
  <c r="AN37" i="12"/>
  <c r="AN36" i="12" a="1"/>
  <c r="AN36" i="12"/>
  <c r="AN35" i="12" a="1"/>
  <c r="AN35" i="12"/>
  <c r="AN34" i="12" a="1"/>
  <c r="AN34" i="12"/>
  <c r="AN33" i="12" a="1"/>
  <c r="AN33" i="12"/>
  <c r="AN32" i="12" a="1"/>
  <c r="AN32" i="12"/>
  <c r="AN31" i="12" a="1"/>
  <c r="AN31" i="12"/>
  <c r="AN30" i="12" a="1"/>
  <c r="AN30" i="12"/>
  <c r="AN29" i="12" a="1"/>
  <c r="AN29" i="12"/>
  <c r="AN28" i="12" a="1"/>
  <c r="AN28" i="12"/>
  <c r="AN27" i="12" a="1"/>
  <c r="AN27" i="12"/>
  <c r="AN26" i="12" a="1"/>
  <c r="AN26" i="12"/>
  <c r="AN25" i="12" a="1"/>
  <c r="AN25" i="12"/>
  <c r="AN24" i="12" a="1"/>
  <c r="AN24" i="12"/>
  <c r="AN23" i="12" a="1"/>
  <c r="AN23" i="12"/>
  <c r="AN22" i="12" a="1"/>
  <c r="AN22" i="12"/>
  <c r="AN21" i="12" a="1"/>
  <c r="AN21" i="12"/>
  <c r="AN20" i="12" a="1"/>
  <c r="AN20" i="12"/>
  <c r="AN19" i="12" a="1"/>
  <c r="AN19" i="12"/>
  <c r="AN18" i="12" a="1"/>
  <c r="AN18" i="12"/>
  <c r="AN17" i="12" a="1"/>
  <c r="AN17" i="12"/>
  <c r="AN16" i="12" a="1"/>
  <c r="AN16" i="12"/>
  <c r="AN15" i="12" a="1"/>
  <c r="AN15" i="12"/>
  <c r="AN14" i="12" a="1"/>
  <c r="AN14" i="12"/>
  <c r="AN13" i="12" a="1"/>
  <c r="AN13" i="12"/>
  <c r="AN12" i="12" a="1"/>
  <c r="AN12" i="12"/>
  <c r="AN11" i="12" a="1"/>
  <c r="AN11" i="12"/>
  <c r="AN10" i="12" a="1"/>
  <c r="AN10" i="12"/>
  <c r="AN9" i="12" a="1"/>
  <c r="AN9" i="12"/>
  <c r="AN8" i="12" a="1"/>
  <c r="AN8" i="12"/>
  <c r="AN7" i="12" a="1"/>
  <c r="AN7" i="12"/>
  <c r="AN6" i="12" a="1"/>
  <c r="AN6" i="12"/>
  <c r="AM4" i="12"/>
  <c r="AJ3" i="12"/>
  <c r="AI55" i="12" a="1"/>
  <c r="AI55" i="12"/>
  <c r="AI6" i="12" a="1"/>
  <c r="AI6" i="12"/>
  <c r="AI7" i="12" a="1"/>
  <c r="AI8" i="12" a="1"/>
  <c r="AI9" i="12" a="1"/>
  <c r="AI10" i="12" a="1"/>
  <c r="AI11" i="12" a="1"/>
  <c r="AI12" i="12" a="1"/>
  <c r="AI13" i="12" a="1"/>
  <c r="AI14" i="12" a="1"/>
  <c r="AI15" i="12" a="1"/>
  <c r="AI16" i="12" a="1"/>
  <c r="AI17" i="12" a="1"/>
  <c r="AI18" i="12" a="1"/>
  <c r="AI19" i="12" a="1"/>
  <c r="AI20" i="12" a="1"/>
  <c r="AI21" i="12" a="1"/>
  <c r="AI22" i="12" a="1"/>
  <c r="AI23" i="12" a="1"/>
  <c r="AI24" i="12" a="1"/>
  <c r="AI25" i="12" a="1"/>
  <c r="AI26" i="12" a="1"/>
  <c r="AI27" i="12" a="1"/>
  <c r="AI28" i="12" a="1"/>
  <c r="AI29" i="12" a="1"/>
  <c r="AI30" i="12" a="1"/>
  <c r="AI31" i="12" a="1"/>
  <c r="AI32" i="12" a="1"/>
  <c r="AI33" i="12" a="1"/>
  <c r="AI34" i="12" a="1"/>
  <c r="AI35" i="12" a="1"/>
  <c r="AI36" i="12" a="1"/>
  <c r="AI37" i="12" a="1"/>
  <c r="AI38" i="12" a="1"/>
  <c r="AI39" i="12" a="1"/>
  <c r="AI40" i="12" a="1"/>
  <c r="AI41" i="12" a="1"/>
  <c r="AI42" i="12" a="1"/>
  <c r="AI43" i="12" a="1"/>
  <c r="AI44" i="12" a="1"/>
  <c r="AI45" i="12" a="1"/>
  <c r="AI46" i="12" a="1"/>
  <c r="AI47" i="12" a="1"/>
  <c r="AI48" i="12" a="1"/>
  <c r="AI49" i="12" a="1"/>
  <c r="AI50" i="12" a="1"/>
  <c r="AI51" i="12" a="1"/>
  <c r="AI52" i="12" a="1"/>
  <c r="AI53" i="12" a="1"/>
  <c r="AI54" i="12" a="1"/>
  <c r="AI7" i="12"/>
  <c r="AI8" i="12"/>
  <c r="AI9" i="12"/>
  <c r="AI10" i="12"/>
  <c r="AI11" i="12"/>
  <c r="AI12" i="12"/>
  <c r="AI13" i="12"/>
  <c r="AI14" i="12"/>
  <c r="AI15" i="12"/>
  <c r="AI16" i="12"/>
  <c r="AI17" i="12"/>
  <c r="AI18" i="12"/>
  <c r="AI19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K55" i="12" a="1"/>
  <c r="AK55" i="12"/>
  <c r="AK54" i="12" a="1"/>
  <c r="AK54" i="12"/>
  <c r="AK53" i="12" a="1"/>
  <c r="AK53" i="12"/>
  <c r="AK52" i="12" a="1"/>
  <c r="AK52" i="12"/>
  <c r="AK51" i="12" a="1"/>
  <c r="AK51" i="12"/>
  <c r="AK50" i="12" a="1"/>
  <c r="AK50" i="12"/>
  <c r="AK49" i="12" a="1"/>
  <c r="AK49" i="12"/>
  <c r="AK48" i="12" a="1"/>
  <c r="AK48" i="12"/>
  <c r="AK47" i="12" a="1"/>
  <c r="AK47" i="12"/>
  <c r="AK46" i="12" a="1"/>
  <c r="AK46" i="12"/>
  <c r="AK45" i="12" a="1"/>
  <c r="AK45" i="12"/>
  <c r="AK44" i="12" a="1"/>
  <c r="AK44" i="12"/>
  <c r="AK43" i="12" a="1"/>
  <c r="AK43" i="12"/>
  <c r="AK42" i="12" a="1"/>
  <c r="AK42" i="12"/>
  <c r="AK41" i="12" a="1"/>
  <c r="AK41" i="12"/>
  <c r="AK40" i="12" a="1"/>
  <c r="AK40" i="12"/>
  <c r="AK39" i="12" a="1"/>
  <c r="AK39" i="12"/>
  <c r="AK38" i="12" a="1"/>
  <c r="AK38" i="12"/>
  <c r="AK37" i="12" a="1"/>
  <c r="AK37" i="12"/>
  <c r="AK36" i="12" a="1"/>
  <c r="AK36" i="12"/>
  <c r="AK35" i="12" a="1"/>
  <c r="AK35" i="12"/>
  <c r="AK34" i="12" a="1"/>
  <c r="AK34" i="12"/>
  <c r="AK33" i="12" a="1"/>
  <c r="AK33" i="12"/>
  <c r="AK32" i="12" a="1"/>
  <c r="AK32" i="12"/>
  <c r="AK31" i="12" a="1"/>
  <c r="AK31" i="12"/>
  <c r="AK30" i="12" a="1"/>
  <c r="AK30" i="12"/>
  <c r="AK29" i="12" a="1"/>
  <c r="AK29" i="12"/>
  <c r="AK28" i="12" a="1"/>
  <c r="AK28" i="12"/>
  <c r="AK27" i="12" a="1"/>
  <c r="AK27" i="12"/>
  <c r="AK26" i="12" a="1"/>
  <c r="AK26" i="12"/>
  <c r="AK25" i="12" a="1"/>
  <c r="AK25" i="12"/>
  <c r="AK24" i="12" a="1"/>
  <c r="AK24" i="12"/>
  <c r="AK23" i="12" a="1"/>
  <c r="AK23" i="12"/>
  <c r="AK22" i="12" a="1"/>
  <c r="AK22" i="12"/>
  <c r="AK21" i="12" a="1"/>
  <c r="AK21" i="12"/>
  <c r="AK20" i="12" a="1"/>
  <c r="AK20" i="12"/>
  <c r="AK19" i="12" a="1"/>
  <c r="AK19" i="12"/>
  <c r="AK18" i="12" a="1"/>
  <c r="AK18" i="12"/>
  <c r="AK17" i="12" a="1"/>
  <c r="AK17" i="12"/>
  <c r="AK16" i="12" a="1"/>
  <c r="AK16" i="12"/>
  <c r="AK15" i="12" a="1"/>
  <c r="AK15" i="12"/>
  <c r="AK14" i="12" a="1"/>
  <c r="AK14" i="12"/>
  <c r="AK13" i="12" a="1"/>
  <c r="AK13" i="12"/>
  <c r="AK12" i="12" a="1"/>
  <c r="AK12" i="12"/>
  <c r="AK11" i="12" a="1"/>
  <c r="AK11" i="12"/>
  <c r="AK10" i="12" a="1"/>
  <c r="AK10" i="12"/>
  <c r="AK9" i="12" a="1"/>
  <c r="AK9" i="12"/>
  <c r="AK8" i="12" a="1"/>
  <c r="AK8" i="12"/>
  <c r="AK7" i="12" a="1"/>
  <c r="AK7" i="12"/>
  <c r="AK6" i="12" a="1"/>
  <c r="AK6" i="12"/>
  <c r="AJ4" i="12"/>
  <c r="I4" i="1"/>
  <c r="J4" i="1"/>
  <c r="K4" i="1"/>
  <c r="L4" i="1"/>
  <c r="C3" i="12"/>
  <c r="B6" i="12" a="1"/>
  <c r="B6" i="12"/>
  <c r="B7" i="12" a="1"/>
  <c r="B7" i="12"/>
  <c r="B8" i="12" a="1"/>
  <c r="B9" i="12" a="1"/>
  <c r="B10" i="12" a="1"/>
  <c r="B11" i="12" a="1"/>
  <c r="B12" i="12" a="1"/>
  <c r="B13" i="12" a="1"/>
  <c r="B14" i="12" a="1"/>
  <c r="B15" i="12" a="1"/>
  <c r="B16" i="12" a="1"/>
  <c r="B17" i="12" a="1"/>
  <c r="B18" i="12" a="1"/>
  <c r="B19" i="12" a="1"/>
  <c r="B20" i="12" a="1"/>
  <c r="B21" i="12" a="1"/>
  <c r="B22" i="12" a="1"/>
  <c r="B23" i="12" a="1"/>
  <c r="B24" i="12" a="1"/>
  <c r="B25" i="12" a="1"/>
  <c r="B26" i="12" a="1"/>
  <c r="B27" i="12" a="1"/>
  <c r="B28" i="12" a="1"/>
  <c r="B29" i="12" a="1"/>
  <c r="B30" i="12" a="1"/>
  <c r="B31" i="12" a="1"/>
  <c r="B32" i="12" a="1"/>
  <c r="B33" i="12" a="1"/>
  <c r="B34" i="12" a="1"/>
  <c r="B35" i="12" a="1"/>
  <c r="B36" i="12" a="1"/>
  <c r="B37" i="12" a="1"/>
  <c r="B38" i="12" a="1"/>
  <c r="B39" i="12" a="1"/>
  <c r="B40" i="12" a="1"/>
  <c r="B41" i="12" a="1"/>
  <c r="B42" i="12" a="1"/>
  <c r="B43" i="12" a="1"/>
  <c r="B44" i="12" a="1"/>
  <c r="B45" i="12" a="1"/>
  <c r="B46" i="12" a="1"/>
  <c r="B47" i="12" a="1"/>
  <c r="B48" i="12" a="1"/>
  <c r="B49" i="12" a="1"/>
  <c r="B50" i="12" a="1"/>
  <c r="B51" i="12" a="1"/>
  <c r="B52" i="12" a="1"/>
  <c r="B53" i="12" a="1"/>
  <c r="B54" i="12" a="1"/>
  <c r="B55" i="12" a="1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D6" i="12" a="1"/>
  <c r="D7" i="12" a="1"/>
  <c r="D8" i="12" a="1"/>
  <c r="D9" i="12" a="1"/>
  <c r="D10" i="12" a="1"/>
  <c r="D11" i="12" a="1"/>
  <c r="D12" i="12" a="1"/>
  <c r="D13" i="12" a="1"/>
  <c r="D14" i="12" a="1"/>
  <c r="D15" i="12" a="1"/>
  <c r="D16" i="12" a="1"/>
  <c r="D17" i="12" a="1"/>
  <c r="D18" i="12" a="1"/>
  <c r="D19" i="12" a="1"/>
  <c r="D20" i="12" a="1"/>
  <c r="D21" i="12" a="1"/>
  <c r="D22" i="12" a="1"/>
  <c r="D23" i="12" a="1"/>
  <c r="D24" i="12" a="1"/>
  <c r="D25" i="12" a="1"/>
  <c r="D26" i="12" a="1"/>
  <c r="D27" i="12" a="1"/>
  <c r="D28" i="12" a="1"/>
  <c r="D29" i="12" a="1"/>
  <c r="D30" i="12" a="1"/>
  <c r="D31" i="12" a="1"/>
  <c r="D32" i="12" a="1"/>
  <c r="D33" i="12" a="1"/>
  <c r="D34" i="12" a="1"/>
  <c r="D35" i="12" a="1"/>
  <c r="D36" i="12" a="1"/>
  <c r="D37" i="12" a="1"/>
  <c r="D38" i="12" a="1"/>
  <c r="D39" i="12" a="1"/>
  <c r="D40" i="12" a="1"/>
  <c r="D41" i="12" a="1"/>
  <c r="D42" i="12" a="1"/>
  <c r="D43" i="12" a="1"/>
  <c r="D44" i="12" a="1"/>
  <c r="D45" i="12" a="1"/>
  <c r="D46" i="12" a="1"/>
  <c r="D47" i="12" a="1"/>
  <c r="D48" i="12" a="1"/>
  <c r="D49" i="12" a="1"/>
  <c r="D50" i="12" a="1"/>
  <c r="D51" i="12" a="1"/>
  <c r="D52" i="12" a="1"/>
  <c r="D53" i="12" a="1"/>
  <c r="D54" i="12" a="1"/>
  <c r="D55" i="12" a="1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C4" i="12"/>
  <c r="N4" i="1"/>
  <c r="B122" i="14"/>
  <c r="B92" i="14"/>
  <c r="B62" i="14"/>
  <c r="B121" i="14"/>
  <c r="B91" i="14"/>
  <c r="B61" i="14"/>
  <c r="B32" i="14"/>
  <c r="B31" i="14"/>
  <c r="B2" i="14"/>
  <c r="B1" i="14"/>
  <c r="AG3" i="12"/>
  <c r="AF6" i="12" a="1"/>
  <c r="AF6" i="12"/>
  <c r="AF7" i="12" a="1"/>
  <c r="AF7" i="12"/>
  <c r="AF8" i="12" a="1"/>
  <c r="AF9" i="12" a="1"/>
  <c r="AF10" i="12" a="1"/>
  <c r="AF11" i="12" a="1"/>
  <c r="AF12" i="12" a="1"/>
  <c r="AF13" i="12" a="1"/>
  <c r="AF14" i="12" a="1"/>
  <c r="AF15" i="12" a="1"/>
  <c r="AF16" i="12" a="1"/>
  <c r="AF17" i="12" a="1"/>
  <c r="AF18" i="12" a="1"/>
  <c r="AF19" i="12" a="1"/>
  <c r="AF20" i="12" a="1"/>
  <c r="AF21" i="12" a="1"/>
  <c r="AF22" i="12" a="1"/>
  <c r="AF23" i="12" a="1"/>
  <c r="AF24" i="12" a="1"/>
  <c r="AF25" i="12" a="1"/>
  <c r="AF26" i="12" a="1"/>
  <c r="AF27" i="12" a="1"/>
  <c r="AF28" i="12" a="1"/>
  <c r="AF29" i="12" a="1"/>
  <c r="AF30" i="12" a="1"/>
  <c r="AF31" i="12" a="1"/>
  <c r="AF32" i="12" a="1"/>
  <c r="AF33" i="12" a="1"/>
  <c r="AF34" i="12" a="1"/>
  <c r="AF35" i="12" a="1"/>
  <c r="AF36" i="12" a="1"/>
  <c r="AF37" i="12" a="1"/>
  <c r="AF38" i="12" a="1"/>
  <c r="AF39" i="12" a="1"/>
  <c r="AF40" i="12" a="1"/>
  <c r="AF41" i="12" a="1"/>
  <c r="AF42" i="12" a="1"/>
  <c r="AF43" i="12" a="1"/>
  <c r="AF44" i="12" a="1"/>
  <c r="AF45" i="12" a="1"/>
  <c r="AF46" i="12" a="1"/>
  <c r="AF47" i="12" a="1"/>
  <c r="AF48" i="12" a="1"/>
  <c r="AF49" i="12" a="1"/>
  <c r="AF50" i="12" a="1"/>
  <c r="AF51" i="12" a="1"/>
  <c r="AF52" i="12" a="1"/>
  <c r="AF53" i="12" a="1"/>
  <c r="AF54" i="12" a="1"/>
  <c r="AF55" i="12" a="1"/>
  <c r="AF8" i="12"/>
  <c r="AF9" i="12"/>
  <c r="AF10" i="12"/>
  <c r="AF11" i="12"/>
  <c r="AF12" i="12"/>
  <c r="AF13" i="12"/>
  <c r="AF14" i="12"/>
  <c r="AF15" i="12"/>
  <c r="AF16" i="12"/>
  <c r="AF17" i="12"/>
  <c r="AF18" i="12"/>
  <c r="AF19" i="12"/>
  <c r="AF20" i="12"/>
  <c r="AF21" i="12"/>
  <c r="AF22" i="12"/>
  <c r="AF23" i="12"/>
  <c r="AF24" i="12"/>
  <c r="AF25" i="12"/>
  <c r="AF26" i="12"/>
  <c r="AF27" i="12"/>
  <c r="AF28" i="12"/>
  <c r="AF29" i="12"/>
  <c r="AF30" i="12"/>
  <c r="AF31" i="12"/>
  <c r="AF32" i="12"/>
  <c r="AF33" i="12"/>
  <c r="AF34" i="12"/>
  <c r="AF35" i="12"/>
  <c r="AF36" i="12"/>
  <c r="AF37" i="12"/>
  <c r="AF38" i="12"/>
  <c r="AF39" i="12"/>
  <c r="AF40" i="12"/>
  <c r="AF41" i="12"/>
  <c r="AF42" i="12"/>
  <c r="AF43" i="12"/>
  <c r="AF44" i="12"/>
  <c r="AF45" i="12"/>
  <c r="AF46" i="12"/>
  <c r="AF47" i="12"/>
  <c r="AF48" i="12"/>
  <c r="AF49" i="12"/>
  <c r="AF50" i="12"/>
  <c r="AF51" i="12"/>
  <c r="AF52" i="12"/>
  <c r="AF53" i="12"/>
  <c r="AF54" i="12"/>
  <c r="AF55" i="12"/>
  <c r="AH6" i="12" a="1"/>
  <c r="AH10" i="12" a="1"/>
  <c r="AH14" i="12" a="1"/>
  <c r="AH18" i="12" a="1"/>
  <c r="AH22" i="12" a="1"/>
  <c r="AH26" i="12" a="1"/>
  <c r="AH28" i="12" a="1"/>
  <c r="AH30" i="12" a="1"/>
  <c r="AH32" i="12" a="1"/>
  <c r="AH34" i="12" a="1"/>
  <c r="AH36" i="12" a="1"/>
  <c r="AH38" i="12" a="1"/>
  <c r="AH40" i="12" a="1"/>
  <c r="AH40" i="12"/>
  <c r="AH42" i="12" a="1"/>
  <c r="AH44" i="12" a="1"/>
  <c r="AH44" i="12"/>
  <c r="AH46" i="12" a="1"/>
  <c r="AH48" i="12" a="1"/>
  <c r="AH48" i="12"/>
  <c r="AH50" i="12" a="1"/>
  <c r="AH52" i="12" a="1"/>
  <c r="AH52" i="12"/>
  <c r="AH54" i="12" a="1"/>
  <c r="AH6" i="12"/>
  <c r="AH10" i="12"/>
  <c r="AH14" i="12"/>
  <c r="AH18" i="12"/>
  <c r="AH22" i="12"/>
  <c r="AH26" i="12"/>
  <c r="AH28" i="12"/>
  <c r="AH30" i="12"/>
  <c r="AH32" i="12"/>
  <c r="AH34" i="12"/>
  <c r="AH36" i="12"/>
  <c r="AH38" i="12"/>
  <c r="AH42" i="12"/>
  <c r="AH46" i="12"/>
  <c r="AH50" i="12"/>
  <c r="AH54" i="12"/>
  <c r="AD3" i="12"/>
  <c r="AC6" i="12" a="1"/>
  <c r="AC6" i="12"/>
  <c r="AC7" i="12" a="1"/>
  <c r="AC7" i="12"/>
  <c r="AC8" i="12" a="1"/>
  <c r="AC9" i="12" a="1"/>
  <c r="AC10" i="12" a="1"/>
  <c r="AC11" i="12" a="1"/>
  <c r="AC12" i="12" a="1"/>
  <c r="AC13" i="12" a="1"/>
  <c r="AC14" i="12" a="1"/>
  <c r="AC15" i="12" a="1"/>
  <c r="AC16" i="12" a="1"/>
  <c r="AC17" i="12" a="1"/>
  <c r="AC18" i="12" a="1"/>
  <c r="AC19" i="12" a="1"/>
  <c r="AC20" i="12" a="1"/>
  <c r="AC21" i="12" a="1"/>
  <c r="AC22" i="12" a="1"/>
  <c r="AC23" i="12" a="1"/>
  <c r="AC24" i="12" a="1"/>
  <c r="AC25" i="12" a="1"/>
  <c r="AC26" i="12" a="1"/>
  <c r="AC27" i="12" a="1"/>
  <c r="AC28" i="12" a="1"/>
  <c r="AC29" i="12" a="1"/>
  <c r="AC30" i="12" a="1"/>
  <c r="AC31" i="12" a="1"/>
  <c r="AC32" i="12" a="1"/>
  <c r="AC33" i="12" a="1"/>
  <c r="AC34" i="12" a="1"/>
  <c r="AC35" i="12" a="1"/>
  <c r="AC36" i="12" a="1"/>
  <c r="AC37" i="12" a="1"/>
  <c r="AC38" i="12" a="1"/>
  <c r="AC39" i="12" a="1"/>
  <c r="AC40" i="12" a="1"/>
  <c r="AC41" i="12" a="1"/>
  <c r="AC42" i="12" a="1"/>
  <c r="AC43" i="12" a="1"/>
  <c r="AC44" i="12" a="1"/>
  <c r="AC45" i="12" a="1"/>
  <c r="AC46" i="12" a="1"/>
  <c r="AC47" i="12" a="1"/>
  <c r="AC48" i="12" a="1"/>
  <c r="AC49" i="12" a="1"/>
  <c r="AC50" i="12" a="1"/>
  <c r="AC51" i="12" a="1"/>
  <c r="AC52" i="12" a="1"/>
  <c r="AC53" i="12" a="1"/>
  <c r="AC54" i="12" a="1"/>
  <c r="AC55" i="12" a="1"/>
  <c r="AC8" i="12"/>
  <c r="AC9" i="12"/>
  <c r="AC10" i="12"/>
  <c r="AC11" i="12"/>
  <c r="AC12" i="12"/>
  <c r="AC13" i="12"/>
  <c r="AC14" i="12"/>
  <c r="AC15" i="12"/>
  <c r="AC16" i="12"/>
  <c r="AC17" i="12"/>
  <c r="AC18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C43" i="12"/>
  <c r="AC44" i="12"/>
  <c r="AC45" i="12"/>
  <c r="AC46" i="12"/>
  <c r="AC47" i="12"/>
  <c r="AC48" i="12"/>
  <c r="AC49" i="12"/>
  <c r="AC50" i="12"/>
  <c r="AC51" i="12"/>
  <c r="AC52" i="12"/>
  <c r="AC53" i="12"/>
  <c r="AC54" i="12"/>
  <c r="AC55" i="12"/>
  <c r="AE12" i="12" a="1"/>
  <c r="AE12" i="12"/>
  <c r="AE20" i="12" a="1"/>
  <c r="AE20" i="12"/>
  <c r="AE28" i="12" a="1"/>
  <c r="AE28" i="12"/>
  <c r="AE36" i="12" a="1"/>
  <c r="AE36" i="12"/>
  <c r="AE44" i="12" a="1"/>
  <c r="AE44" i="12"/>
  <c r="AE52" i="12" a="1"/>
  <c r="AE52" i="12"/>
  <c r="AA3" i="12"/>
  <c r="Z6" i="12" a="1"/>
  <c r="Z6" i="12"/>
  <c r="Z7" i="12" a="1"/>
  <c r="Z7" i="12"/>
  <c r="Z8" i="12" a="1"/>
  <c r="Z9" i="12" a="1"/>
  <c r="Z10" i="12" a="1"/>
  <c r="Z11" i="12" a="1"/>
  <c r="Z12" i="12" a="1"/>
  <c r="Z13" i="12" a="1"/>
  <c r="Z14" i="12" a="1"/>
  <c r="Z15" i="12" a="1"/>
  <c r="Z16" i="12" a="1"/>
  <c r="Z17" i="12" a="1"/>
  <c r="Z18" i="12" a="1"/>
  <c r="Z19" i="12" a="1"/>
  <c r="Z20" i="12" a="1"/>
  <c r="Z21" i="12" a="1"/>
  <c r="Z22" i="12" a="1"/>
  <c r="Z23" i="12" a="1"/>
  <c r="Z24" i="12" a="1"/>
  <c r="Z25" i="12" a="1"/>
  <c r="Z26" i="12" a="1"/>
  <c r="Z27" i="12" a="1"/>
  <c r="Z28" i="12" a="1"/>
  <c r="Z29" i="12" a="1"/>
  <c r="Z30" i="12" a="1"/>
  <c r="Z31" i="12" a="1"/>
  <c r="Z32" i="12" a="1"/>
  <c r="Z33" i="12" a="1"/>
  <c r="Z34" i="12" a="1"/>
  <c r="Z35" i="12" a="1"/>
  <c r="Z36" i="12" a="1"/>
  <c r="Z37" i="12" a="1"/>
  <c r="Z38" i="12" a="1"/>
  <c r="Z39" i="12" a="1"/>
  <c r="Z40" i="12" a="1"/>
  <c r="Z41" i="12" a="1"/>
  <c r="Z42" i="12" a="1"/>
  <c r="Z43" i="12" a="1"/>
  <c r="Z44" i="12" a="1"/>
  <c r="Z45" i="12" a="1"/>
  <c r="Z46" i="12" a="1"/>
  <c r="Z47" i="12" a="1"/>
  <c r="Z48" i="12" a="1"/>
  <c r="Z49" i="12" a="1"/>
  <c r="Z50" i="12" a="1"/>
  <c r="Z51" i="12" a="1"/>
  <c r="Z52" i="12" a="1"/>
  <c r="Z53" i="12" a="1"/>
  <c r="Z54" i="12" a="1"/>
  <c r="Z55" i="12" a="1"/>
  <c r="Z8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AB12" i="12" a="1"/>
  <c r="AB12" i="12"/>
  <c r="AB20" i="12" a="1"/>
  <c r="AB20" i="12"/>
  <c r="AB28" i="12" a="1"/>
  <c r="AB28" i="12"/>
  <c r="AB36" i="12" a="1"/>
  <c r="AB36" i="12"/>
  <c r="AB44" i="12" a="1"/>
  <c r="AB44" i="12"/>
  <c r="AB52" i="12" a="1"/>
  <c r="AB52" i="12"/>
  <c r="X3" i="12"/>
  <c r="W6" i="12" a="1"/>
  <c r="W6" i="12"/>
  <c r="W7" i="12" a="1"/>
  <c r="W7" i="12"/>
  <c r="W8" i="12" a="1"/>
  <c r="W9" i="12" a="1"/>
  <c r="W10" i="12" a="1"/>
  <c r="W11" i="12" a="1"/>
  <c r="W12" i="12" a="1"/>
  <c r="W13" i="12" a="1"/>
  <c r="W14" i="12" a="1"/>
  <c r="W15" i="12" a="1"/>
  <c r="W16" i="12" a="1"/>
  <c r="W17" i="12" a="1"/>
  <c r="W18" i="12" a="1"/>
  <c r="W19" i="12" a="1"/>
  <c r="W20" i="12" a="1"/>
  <c r="W21" i="12" a="1"/>
  <c r="W22" i="12" a="1"/>
  <c r="W23" i="12" a="1"/>
  <c r="W24" i="12" a="1"/>
  <c r="W25" i="12" a="1"/>
  <c r="W26" i="12" a="1"/>
  <c r="W27" i="12" a="1"/>
  <c r="W28" i="12" a="1"/>
  <c r="W29" i="12" a="1"/>
  <c r="W30" i="12" a="1"/>
  <c r="W31" i="12" a="1"/>
  <c r="W32" i="12" a="1"/>
  <c r="W33" i="12" a="1"/>
  <c r="W34" i="12" a="1"/>
  <c r="W35" i="12" a="1"/>
  <c r="W36" i="12" a="1"/>
  <c r="W37" i="12" a="1"/>
  <c r="W38" i="12" a="1"/>
  <c r="W39" i="12" a="1"/>
  <c r="W40" i="12" a="1"/>
  <c r="W41" i="12" a="1"/>
  <c r="W42" i="12" a="1"/>
  <c r="W43" i="12" a="1"/>
  <c r="W44" i="12" a="1"/>
  <c r="W45" i="12" a="1"/>
  <c r="W46" i="12" a="1"/>
  <c r="W47" i="12" a="1"/>
  <c r="W48" i="12" a="1"/>
  <c r="W49" i="12" a="1"/>
  <c r="W50" i="12" a="1"/>
  <c r="W51" i="12" a="1"/>
  <c r="W52" i="12" a="1"/>
  <c r="W53" i="12" a="1"/>
  <c r="W54" i="12" a="1"/>
  <c r="W55" i="12" a="1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Y20" i="12" a="1"/>
  <c r="Y20" i="12"/>
  <c r="Y36" i="12" a="1"/>
  <c r="Y36" i="12"/>
  <c r="Y47" i="12" a="1"/>
  <c r="Y47" i="12"/>
  <c r="Y55" i="12" a="1"/>
  <c r="Y55" i="12"/>
  <c r="U3" i="12"/>
  <c r="T11" i="12" a="1"/>
  <c r="T15" i="12" a="1"/>
  <c r="T19" i="12" a="1"/>
  <c r="T23" i="12" a="1"/>
  <c r="T27" i="12" a="1"/>
  <c r="T31" i="12" a="1"/>
  <c r="T35" i="12" a="1"/>
  <c r="T39" i="12" a="1"/>
  <c r="T43" i="12" a="1"/>
  <c r="T47" i="12" a="1"/>
  <c r="T51" i="12" a="1"/>
  <c r="T55" i="12" a="1"/>
  <c r="T11" i="12"/>
  <c r="T15" i="12"/>
  <c r="T19" i="12"/>
  <c r="T23" i="12"/>
  <c r="T27" i="12"/>
  <c r="T31" i="12"/>
  <c r="T35" i="12"/>
  <c r="T39" i="12"/>
  <c r="T43" i="12"/>
  <c r="T47" i="12"/>
  <c r="T51" i="12"/>
  <c r="T55" i="12"/>
  <c r="O3" i="12"/>
  <c r="N9" i="12" a="1"/>
  <c r="N11" i="12" a="1"/>
  <c r="N13" i="12" a="1"/>
  <c r="N15" i="12" a="1"/>
  <c r="N17" i="12" a="1"/>
  <c r="N19" i="12" a="1"/>
  <c r="N21" i="12" a="1"/>
  <c r="N23" i="12" a="1"/>
  <c r="N25" i="12" a="1"/>
  <c r="N27" i="12" a="1"/>
  <c r="N29" i="12" a="1"/>
  <c r="N31" i="12" a="1"/>
  <c r="N33" i="12" a="1"/>
  <c r="N35" i="12" a="1"/>
  <c r="N37" i="12" a="1"/>
  <c r="N39" i="12" a="1"/>
  <c r="N41" i="12" a="1"/>
  <c r="N43" i="12" a="1"/>
  <c r="N45" i="12" a="1"/>
  <c r="N47" i="12" a="1"/>
  <c r="N49" i="12" a="1"/>
  <c r="N51" i="12" a="1"/>
  <c r="N53" i="12" a="1"/>
  <c r="N55" i="12" a="1"/>
  <c r="N9" i="12"/>
  <c r="N11" i="12"/>
  <c r="N13" i="12"/>
  <c r="N15" i="12"/>
  <c r="N17" i="12"/>
  <c r="N19" i="12"/>
  <c r="N21" i="12"/>
  <c r="N23" i="12"/>
  <c r="N25" i="12"/>
  <c r="N27" i="12"/>
  <c r="N29" i="12"/>
  <c r="N31" i="12"/>
  <c r="N33" i="12"/>
  <c r="N35" i="12"/>
  <c r="N37" i="12"/>
  <c r="N39" i="12"/>
  <c r="N41" i="12"/>
  <c r="N43" i="12"/>
  <c r="N45" i="12"/>
  <c r="N47" i="12"/>
  <c r="N49" i="12"/>
  <c r="N51" i="12"/>
  <c r="N53" i="12"/>
  <c r="N55" i="12"/>
  <c r="R3" i="12"/>
  <c r="L3" i="12"/>
  <c r="K11" i="12" a="1"/>
  <c r="K19" i="12" a="1"/>
  <c r="K27" i="12" a="1"/>
  <c r="K35" i="12" a="1"/>
  <c r="K35" i="12"/>
  <c r="K43" i="12" a="1"/>
  <c r="K43" i="12"/>
  <c r="K51" i="12" a="1"/>
  <c r="K51" i="12"/>
  <c r="K11" i="12"/>
  <c r="K19" i="12"/>
  <c r="K27" i="12"/>
  <c r="I3" i="12"/>
  <c r="H9" i="12" a="1"/>
  <c r="H11" i="12" a="1"/>
  <c r="H13" i="12" a="1"/>
  <c r="H15" i="12" a="1"/>
  <c r="H17" i="12" a="1"/>
  <c r="H19" i="12" a="1"/>
  <c r="H21" i="12" a="1"/>
  <c r="H23" i="12" a="1"/>
  <c r="H25" i="12" a="1"/>
  <c r="H27" i="12" a="1"/>
  <c r="H29" i="12" a="1"/>
  <c r="H31" i="12" a="1"/>
  <c r="H33" i="12" a="1"/>
  <c r="H35" i="12" a="1"/>
  <c r="H37" i="12" a="1"/>
  <c r="H39" i="12" a="1"/>
  <c r="H41" i="12" a="1"/>
  <c r="H43" i="12" a="1"/>
  <c r="H45" i="12" a="1"/>
  <c r="H47" i="12" a="1"/>
  <c r="H49" i="12" a="1"/>
  <c r="H51" i="12" a="1"/>
  <c r="H53" i="12" a="1"/>
  <c r="H55" i="12" a="1"/>
  <c r="H9" i="12"/>
  <c r="H11" i="12"/>
  <c r="H13" i="12"/>
  <c r="H15" i="12"/>
  <c r="H17" i="12"/>
  <c r="H19" i="12"/>
  <c r="H21" i="12"/>
  <c r="H23" i="12"/>
  <c r="H25" i="12"/>
  <c r="H27" i="12"/>
  <c r="H29" i="12"/>
  <c r="H31" i="12"/>
  <c r="H33" i="12"/>
  <c r="H35" i="12"/>
  <c r="H37" i="12"/>
  <c r="H39" i="12"/>
  <c r="H41" i="12"/>
  <c r="H43" i="12"/>
  <c r="H45" i="12"/>
  <c r="H47" i="12"/>
  <c r="H49" i="12"/>
  <c r="H51" i="12"/>
  <c r="H53" i="12"/>
  <c r="H55" i="12"/>
  <c r="F3" i="12"/>
  <c r="E9" i="12" a="1"/>
  <c r="E11" i="12" a="1"/>
  <c r="E13" i="12" a="1"/>
  <c r="E15" i="12" a="1"/>
  <c r="E17" i="12" a="1"/>
  <c r="E19" i="12" a="1"/>
  <c r="E21" i="12" a="1"/>
  <c r="E23" i="12" a="1"/>
  <c r="E25" i="12" a="1"/>
  <c r="E27" i="12" a="1"/>
  <c r="E29" i="12" a="1"/>
  <c r="E31" i="12" a="1"/>
  <c r="E33" i="12" a="1"/>
  <c r="E35" i="12" a="1"/>
  <c r="E37" i="12" a="1"/>
  <c r="E39" i="12" a="1"/>
  <c r="E41" i="12" a="1"/>
  <c r="E43" i="12" a="1"/>
  <c r="E45" i="12" a="1"/>
  <c r="E45" i="12"/>
  <c r="E47" i="12" a="1"/>
  <c r="E49" i="12" a="1"/>
  <c r="E49" i="12"/>
  <c r="E51" i="12" a="1"/>
  <c r="E53" i="12" a="1"/>
  <c r="E53" i="12"/>
  <c r="E55" i="12" a="1"/>
  <c r="E9" i="12"/>
  <c r="E11" i="12"/>
  <c r="E13" i="12"/>
  <c r="E15" i="12"/>
  <c r="E17" i="12"/>
  <c r="E19" i="12"/>
  <c r="E21" i="12"/>
  <c r="E23" i="12"/>
  <c r="E25" i="12"/>
  <c r="E27" i="12"/>
  <c r="E29" i="12"/>
  <c r="E31" i="12"/>
  <c r="E33" i="12"/>
  <c r="E35" i="12"/>
  <c r="E37" i="12"/>
  <c r="E39" i="12"/>
  <c r="E41" i="12"/>
  <c r="E43" i="12"/>
  <c r="E47" i="12"/>
  <c r="E51" i="12"/>
  <c r="E55" i="12"/>
  <c r="I57" i="12"/>
  <c r="A102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B206" i="8"/>
  <c r="M4" i="1"/>
  <c r="C333" i="8"/>
  <c r="C332" i="8"/>
  <c r="C331" i="8"/>
  <c r="C330" i="8"/>
  <c r="C329" i="8"/>
  <c r="C328" i="8"/>
  <c r="C327" i="8"/>
  <c r="C326" i="8"/>
  <c r="C325" i="8"/>
  <c r="C322" i="8"/>
  <c r="C321" i="8"/>
  <c r="C319" i="8"/>
  <c r="C318" i="8"/>
  <c r="C355" i="8"/>
  <c r="C354" i="8"/>
  <c r="C353" i="8"/>
  <c r="C352" i="8"/>
  <c r="C351" i="8"/>
  <c r="C350" i="8"/>
  <c r="C349" i="8"/>
  <c r="C348" i="8"/>
  <c r="C347" i="8"/>
  <c r="C344" i="8"/>
  <c r="C343" i="8"/>
  <c r="C341" i="8"/>
  <c r="C340" i="8"/>
  <c r="G338" i="8"/>
  <c r="F338" i="8"/>
  <c r="E338" i="8"/>
  <c r="C338" i="8"/>
  <c r="B338" i="8"/>
  <c r="D338" i="8"/>
  <c r="C309" i="8"/>
  <c r="C308" i="8"/>
  <c r="C307" i="8"/>
  <c r="C306" i="8"/>
  <c r="C305" i="8"/>
  <c r="C304" i="8"/>
  <c r="C303" i="8"/>
  <c r="C302" i="8"/>
  <c r="C301" i="8"/>
  <c r="C298" i="8"/>
  <c r="C297" i="8"/>
  <c r="C295" i="8"/>
  <c r="C294" i="8"/>
  <c r="C287" i="8"/>
  <c r="C286" i="8"/>
  <c r="C285" i="8"/>
  <c r="C284" i="8"/>
  <c r="C283" i="8"/>
  <c r="C282" i="8"/>
  <c r="C281" i="8"/>
  <c r="C280" i="8"/>
  <c r="C279" i="8"/>
  <c r="C276" i="8"/>
  <c r="C275" i="8"/>
  <c r="C273" i="8"/>
  <c r="C272" i="8"/>
  <c r="C265" i="8"/>
  <c r="C264" i="8"/>
  <c r="C263" i="8"/>
  <c r="C262" i="8"/>
  <c r="C261" i="8"/>
  <c r="C260" i="8"/>
  <c r="C259" i="8"/>
  <c r="C258" i="8"/>
  <c r="C257" i="8"/>
  <c r="C254" i="8"/>
  <c r="C253" i="8"/>
  <c r="C251" i="8"/>
  <c r="C250" i="8"/>
  <c r="C244" i="8"/>
  <c r="C243" i="8"/>
  <c r="C242" i="8"/>
  <c r="C241" i="8"/>
  <c r="C240" i="8"/>
  <c r="C239" i="8"/>
  <c r="C238" i="8"/>
  <c r="C237" i="8"/>
  <c r="C236" i="8"/>
  <c r="C233" i="8"/>
  <c r="C232" i="8"/>
  <c r="C230" i="8"/>
  <c r="C229" i="8"/>
  <c r="C223" i="8"/>
  <c r="C222" i="8"/>
  <c r="C221" i="8"/>
  <c r="C220" i="8"/>
  <c r="C219" i="8"/>
  <c r="C218" i="8"/>
  <c r="C217" i="8"/>
  <c r="C216" i="8"/>
  <c r="C215" i="8"/>
  <c r="C212" i="8"/>
  <c r="C211" i="8"/>
  <c r="C209" i="8"/>
  <c r="C208" i="8"/>
  <c r="C202" i="8"/>
  <c r="C201" i="8"/>
  <c r="C200" i="8"/>
  <c r="C199" i="8"/>
  <c r="C198" i="8"/>
  <c r="C197" i="8"/>
  <c r="C196" i="8"/>
  <c r="C195" i="8"/>
  <c r="C194" i="8"/>
  <c r="C191" i="8"/>
  <c r="C190" i="8"/>
  <c r="C188" i="8"/>
  <c r="C187" i="8"/>
  <c r="C179" i="8"/>
  <c r="C178" i="8"/>
  <c r="C177" i="8"/>
  <c r="C176" i="8"/>
  <c r="C175" i="8"/>
  <c r="C174" i="8"/>
  <c r="C173" i="8"/>
  <c r="C172" i="8"/>
  <c r="C171" i="8"/>
  <c r="C168" i="8"/>
  <c r="C167" i="8"/>
  <c r="C165" i="8"/>
  <c r="C164" i="8"/>
  <c r="C154" i="8"/>
  <c r="C153" i="8"/>
  <c r="C152" i="8"/>
  <c r="C151" i="8"/>
  <c r="C150" i="8"/>
  <c r="C149" i="8"/>
  <c r="C148" i="8"/>
  <c r="C147" i="8"/>
  <c r="C146" i="8"/>
  <c r="C143" i="8"/>
  <c r="C142" i="8"/>
  <c r="C140" i="8"/>
  <c r="C139" i="8"/>
  <c r="C132" i="8"/>
  <c r="C131" i="8"/>
  <c r="C130" i="8"/>
  <c r="C129" i="8"/>
  <c r="C128" i="8"/>
  <c r="C127" i="8"/>
  <c r="C126" i="8"/>
  <c r="C125" i="8"/>
  <c r="C124" i="8"/>
  <c r="C121" i="8"/>
  <c r="C120" i="8"/>
  <c r="C118" i="8"/>
  <c r="C117" i="8"/>
  <c r="C110" i="8"/>
  <c r="C109" i="8"/>
  <c r="C108" i="8"/>
  <c r="C107" i="8"/>
  <c r="C106" i="8"/>
  <c r="C105" i="8"/>
  <c r="C104" i="8"/>
  <c r="C103" i="8"/>
  <c r="C102" i="8"/>
  <c r="C99" i="8"/>
  <c r="C98" i="8"/>
  <c r="C96" i="8"/>
  <c r="C95" i="8"/>
  <c r="C88" i="8"/>
  <c r="C87" i="8"/>
  <c r="C86" i="8"/>
  <c r="C85" i="8"/>
  <c r="C84" i="8"/>
  <c r="C83" i="8"/>
  <c r="C82" i="8"/>
  <c r="C81" i="8"/>
  <c r="C80" i="8"/>
  <c r="C77" i="8"/>
  <c r="C76" i="8"/>
  <c r="C74" i="8"/>
  <c r="C73" i="8"/>
  <c r="C65" i="8"/>
  <c r="C64" i="8"/>
  <c r="C63" i="8"/>
  <c r="C62" i="8"/>
  <c r="C61" i="8"/>
  <c r="C60" i="8"/>
  <c r="C59" i="8"/>
  <c r="C58" i="8"/>
  <c r="C57" i="8"/>
  <c r="C54" i="8"/>
  <c r="C53" i="8"/>
  <c r="C51" i="8"/>
  <c r="C50" i="8"/>
  <c r="C43" i="8"/>
  <c r="C42" i="8"/>
  <c r="C41" i="8"/>
  <c r="C40" i="8"/>
  <c r="C39" i="8"/>
  <c r="C38" i="8"/>
  <c r="C37" i="8"/>
  <c r="C36" i="8"/>
  <c r="C35" i="8"/>
  <c r="C32" i="8"/>
  <c r="C31" i="8"/>
  <c r="C29" i="8"/>
  <c r="C28" i="8"/>
  <c r="C19" i="8"/>
  <c r="C21" i="8"/>
  <c r="C20" i="8"/>
  <c r="C18" i="8"/>
  <c r="C7" i="8"/>
  <c r="C17" i="8"/>
  <c r="C16" i="8"/>
  <c r="C15" i="8"/>
  <c r="C14" i="8"/>
  <c r="C13" i="8"/>
  <c r="C6" i="8"/>
  <c r="C10" i="8"/>
  <c r="C121" i="7"/>
  <c r="C120" i="7"/>
  <c r="C100" i="7"/>
  <c r="C77" i="7"/>
  <c r="C52" i="7"/>
  <c r="C32" i="7"/>
  <c r="C11" i="7"/>
  <c r="C346" i="6"/>
  <c r="C323" i="6"/>
  <c r="C300" i="6"/>
  <c r="C278" i="6"/>
  <c r="C255" i="6"/>
  <c r="C233" i="6"/>
  <c r="C211" i="6"/>
  <c r="C188" i="6"/>
  <c r="C166" i="6"/>
  <c r="C144" i="6"/>
  <c r="C121" i="6"/>
  <c r="C99" i="6"/>
  <c r="C77" i="6"/>
  <c r="C54" i="6"/>
  <c r="C32" i="6"/>
  <c r="C10" i="6"/>
  <c r="C344" i="5"/>
  <c r="C343" i="5"/>
  <c r="C322" i="5"/>
  <c r="C300" i="5"/>
  <c r="C278" i="5"/>
  <c r="C255" i="5"/>
  <c r="C233" i="5"/>
  <c r="C211" i="5"/>
  <c r="C188" i="5"/>
  <c r="C166" i="5"/>
  <c r="C144" i="5"/>
  <c r="C121" i="5"/>
  <c r="C99" i="5"/>
  <c r="C77" i="5"/>
  <c r="C54" i="5"/>
  <c r="C32" i="5"/>
  <c r="C10" i="5"/>
  <c r="C321" i="4"/>
  <c r="C299" i="4"/>
  <c r="C277" i="4"/>
  <c r="C255" i="4"/>
  <c r="C233" i="4"/>
  <c r="C211" i="4"/>
  <c r="C188" i="4"/>
  <c r="C166" i="4"/>
  <c r="C144" i="4"/>
  <c r="C121" i="4"/>
  <c r="C99" i="4"/>
  <c r="C77" i="4"/>
  <c r="C54" i="4"/>
  <c r="C32" i="4"/>
  <c r="C10" i="4"/>
  <c r="C120" i="3"/>
  <c r="C99" i="3"/>
  <c r="C77" i="3"/>
  <c r="C52" i="3"/>
  <c r="C31" i="3"/>
  <c r="C10" i="3"/>
  <c r="C187" i="2"/>
  <c r="C166" i="2"/>
  <c r="C145" i="2"/>
  <c r="C125" i="2"/>
  <c r="C101" i="2"/>
  <c r="C78" i="2"/>
  <c r="C77" i="2"/>
  <c r="C57" i="2"/>
  <c r="C31" i="2"/>
  <c r="C11" i="2"/>
  <c r="C10" i="2"/>
  <c r="G206" i="8"/>
  <c r="F206" i="8"/>
  <c r="E206" i="8"/>
  <c r="C206" i="8"/>
  <c r="D206" i="8"/>
  <c r="G93" i="8"/>
  <c r="F93" i="8"/>
  <c r="E93" i="8"/>
  <c r="C93" i="8"/>
  <c r="B93" i="8"/>
  <c r="D93" i="8"/>
  <c r="C197" i="2"/>
  <c r="C196" i="2"/>
  <c r="C195" i="2"/>
  <c r="C194" i="2"/>
  <c r="C193" i="2"/>
  <c r="C192" i="2"/>
  <c r="C191" i="2"/>
  <c r="C190" i="2"/>
  <c r="C186" i="2"/>
  <c r="C184" i="2"/>
  <c r="C183" i="2"/>
  <c r="C189" i="2"/>
  <c r="G181" i="2"/>
  <c r="F181" i="2"/>
  <c r="E181" i="2"/>
  <c r="C181" i="2"/>
  <c r="B181" i="2"/>
  <c r="D181" i="2"/>
  <c r="C357" i="6"/>
  <c r="C356" i="6"/>
  <c r="C355" i="6"/>
  <c r="C354" i="6"/>
  <c r="C353" i="6"/>
  <c r="C352" i="6"/>
  <c r="C351" i="6"/>
  <c r="C350" i="6"/>
  <c r="C349" i="6"/>
  <c r="C345" i="6"/>
  <c r="C343" i="6"/>
  <c r="C342" i="6"/>
  <c r="G340" i="6"/>
  <c r="F340" i="6"/>
  <c r="E340" i="6"/>
  <c r="C340" i="6"/>
  <c r="B340" i="6"/>
  <c r="C334" i="6"/>
  <c r="C333" i="6"/>
  <c r="C332" i="6"/>
  <c r="C331" i="6"/>
  <c r="C330" i="6"/>
  <c r="C329" i="6"/>
  <c r="C328" i="6"/>
  <c r="C327" i="6"/>
  <c r="C326" i="6"/>
  <c r="C322" i="6"/>
  <c r="C320" i="6"/>
  <c r="C319" i="6"/>
  <c r="G317" i="6"/>
  <c r="F317" i="6"/>
  <c r="E317" i="6"/>
  <c r="C317" i="6"/>
  <c r="B317" i="6"/>
  <c r="C311" i="6"/>
  <c r="C310" i="6"/>
  <c r="C309" i="6"/>
  <c r="C308" i="6"/>
  <c r="C307" i="6"/>
  <c r="C306" i="6"/>
  <c r="C305" i="6"/>
  <c r="C304" i="6"/>
  <c r="C303" i="6"/>
  <c r="C299" i="6"/>
  <c r="C297" i="6"/>
  <c r="C296" i="6"/>
  <c r="G294" i="6"/>
  <c r="F294" i="6"/>
  <c r="E294" i="6"/>
  <c r="C294" i="6"/>
  <c r="B294" i="6"/>
  <c r="C289" i="6"/>
  <c r="C288" i="6"/>
  <c r="C287" i="6"/>
  <c r="C286" i="6"/>
  <c r="C285" i="6"/>
  <c r="C284" i="6"/>
  <c r="C283" i="6"/>
  <c r="C282" i="6"/>
  <c r="C281" i="6"/>
  <c r="C277" i="6"/>
  <c r="C275" i="6"/>
  <c r="C274" i="6"/>
  <c r="G272" i="6"/>
  <c r="F272" i="6"/>
  <c r="E272" i="6"/>
  <c r="C272" i="6"/>
  <c r="C266" i="6"/>
  <c r="C265" i="6"/>
  <c r="C264" i="6"/>
  <c r="C263" i="6"/>
  <c r="C262" i="6"/>
  <c r="C261" i="6"/>
  <c r="C260" i="6"/>
  <c r="C259" i="6"/>
  <c r="C258" i="6"/>
  <c r="C254" i="6"/>
  <c r="C252" i="6"/>
  <c r="C251" i="6"/>
  <c r="G249" i="6"/>
  <c r="F249" i="6"/>
  <c r="E249" i="6"/>
  <c r="C249" i="6"/>
  <c r="D340" i="6"/>
  <c r="D317" i="6"/>
  <c r="D294" i="6"/>
  <c r="D272" i="6"/>
  <c r="D249" i="6"/>
  <c r="C330" i="4"/>
  <c r="C329" i="4"/>
  <c r="C328" i="4"/>
  <c r="C327" i="4"/>
  <c r="C326" i="4"/>
  <c r="C325" i="4"/>
  <c r="C324" i="4"/>
  <c r="C320" i="4"/>
  <c r="C318" i="4"/>
  <c r="C317" i="4"/>
  <c r="C310" i="4"/>
  <c r="C309" i="4"/>
  <c r="C308" i="4"/>
  <c r="C307" i="4"/>
  <c r="C306" i="4"/>
  <c r="C305" i="4"/>
  <c r="C304" i="4"/>
  <c r="C303" i="4"/>
  <c r="C302" i="4"/>
  <c r="C298" i="4"/>
  <c r="C296" i="4"/>
  <c r="C295" i="4"/>
  <c r="C288" i="4"/>
  <c r="C287" i="4"/>
  <c r="C286" i="4"/>
  <c r="C285" i="4"/>
  <c r="C284" i="4"/>
  <c r="C283" i="4"/>
  <c r="C282" i="4"/>
  <c r="C281" i="4"/>
  <c r="C280" i="4"/>
  <c r="C276" i="4"/>
  <c r="C274" i="4"/>
  <c r="C273" i="4"/>
  <c r="C266" i="4"/>
  <c r="C265" i="4"/>
  <c r="C264" i="4"/>
  <c r="C263" i="4"/>
  <c r="C262" i="4"/>
  <c r="C261" i="4"/>
  <c r="C260" i="4"/>
  <c r="C259" i="4"/>
  <c r="C258" i="4"/>
  <c r="C254" i="4"/>
  <c r="C252" i="4"/>
  <c r="C332" i="4"/>
  <c r="C331" i="4"/>
  <c r="C251" i="4"/>
  <c r="C355" i="5"/>
  <c r="C354" i="5"/>
  <c r="C353" i="5"/>
  <c r="C352" i="5"/>
  <c r="C351" i="5"/>
  <c r="C350" i="5"/>
  <c r="C349" i="5"/>
  <c r="C348" i="5"/>
  <c r="C347" i="5"/>
  <c r="C341" i="5"/>
  <c r="C340" i="5"/>
  <c r="C333" i="5"/>
  <c r="C332" i="5"/>
  <c r="C331" i="5"/>
  <c r="C330" i="5"/>
  <c r="C329" i="5"/>
  <c r="C328" i="5"/>
  <c r="C327" i="5"/>
  <c r="C326" i="5"/>
  <c r="C325" i="5"/>
  <c r="C321" i="5"/>
  <c r="C319" i="5"/>
  <c r="C318" i="5"/>
  <c r="C311" i="5"/>
  <c r="C310" i="5"/>
  <c r="C309" i="5"/>
  <c r="C308" i="5"/>
  <c r="C307" i="5"/>
  <c r="C306" i="5"/>
  <c r="C305" i="5"/>
  <c r="C304" i="5"/>
  <c r="C303" i="5"/>
  <c r="C299" i="5"/>
  <c r="C297" i="5"/>
  <c r="C296" i="5"/>
  <c r="C289" i="5"/>
  <c r="C288" i="5"/>
  <c r="C287" i="5"/>
  <c r="C286" i="5"/>
  <c r="C285" i="5"/>
  <c r="C284" i="5"/>
  <c r="C283" i="5"/>
  <c r="C282" i="5"/>
  <c r="C281" i="5"/>
  <c r="C277" i="5"/>
  <c r="C275" i="5"/>
  <c r="C274" i="5"/>
  <c r="C266" i="5"/>
  <c r="C265" i="5"/>
  <c r="C264" i="5"/>
  <c r="C263" i="5"/>
  <c r="C262" i="5"/>
  <c r="C261" i="5"/>
  <c r="C260" i="5"/>
  <c r="C259" i="5"/>
  <c r="C258" i="5"/>
  <c r="C254" i="5"/>
  <c r="C252" i="5"/>
  <c r="C251" i="5"/>
  <c r="G338" i="5"/>
  <c r="F338" i="5"/>
  <c r="E338" i="5"/>
  <c r="C338" i="5"/>
  <c r="B338" i="5"/>
  <c r="G316" i="5"/>
  <c r="F316" i="5"/>
  <c r="E316" i="5"/>
  <c r="C316" i="5"/>
  <c r="B316" i="5"/>
  <c r="D338" i="5"/>
  <c r="D316" i="5"/>
  <c r="G294" i="5"/>
  <c r="F294" i="5"/>
  <c r="E294" i="5"/>
  <c r="C294" i="5"/>
  <c r="B294" i="5"/>
  <c r="G272" i="5"/>
  <c r="F272" i="5"/>
  <c r="E272" i="5"/>
  <c r="C272" i="5"/>
  <c r="D294" i="5"/>
  <c r="D272" i="5"/>
  <c r="G315" i="4"/>
  <c r="F315" i="4"/>
  <c r="E315" i="4"/>
  <c r="C315" i="4"/>
  <c r="B315" i="4"/>
  <c r="G293" i="4"/>
  <c r="F293" i="4"/>
  <c r="E293" i="4"/>
  <c r="C293" i="4"/>
  <c r="B293" i="4"/>
  <c r="G271" i="4"/>
  <c r="F271" i="4"/>
  <c r="E271" i="4"/>
  <c r="C271" i="4"/>
  <c r="B271" i="4"/>
  <c r="D315" i="4"/>
  <c r="D293" i="4"/>
  <c r="D271" i="4"/>
  <c r="G249" i="4"/>
  <c r="F249" i="4"/>
  <c r="E249" i="4"/>
  <c r="C249" i="4"/>
  <c r="D249" i="4"/>
  <c r="C176" i="2"/>
  <c r="C175" i="2"/>
  <c r="C174" i="2"/>
  <c r="C173" i="2"/>
  <c r="C172" i="2"/>
  <c r="C171" i="2"/>
  <c r="C170" i="2"/>
  <c r="C169" i="2"/>
  <c r="C168" i="2"/>
  <c r="C165" i="2"/>
  <c r="C163" i="2"/>
  <c r="C162" i="2"/>
  <c r="G160" i="2"/>
  <c r="F160" i="2"/>
  <c r="E160" i="2"/>
  <c r="C160" i="2"/>
  <c r="D160" i="2"/>
  <c r="B160" i="2"/>
  <c r="C244" i="6"/>
  <c r="C243" i="6"/>
  <c r="C242" i="6"/>
  <c r="C241" i="6"/>
  <c r="C240" i="6"/>
  <c r="C239" i="6"/>
  <c r="C238" i="6"/>
  <c r="C237" i="6"/>
  <c r="C236" i="6"/>
  <c r="C232" i="6"/>
  <c r="C230" i="6"/>
  <c r="C229" i="6"/>
  <c r="F227" i="6"/>
  <c r="G227" i="6"/>
  <c r="E227" i="6"/>
  <c r="C227" i="6"/>
  <c r="D227" i="6"/>
  <c r="C222" i="6"/>
  <c r="C221" i="6"/>
  <c r="C220" i="6"/>
  <c r="C219" i="6"/>
  <c r="C218" i="6"/>
  <c r="C217" i="6"/>
  <c r="C216" i="6"/>
  <c r="C215" i="6"/>
  <c r="C214" i="6"/>
  <c r="C210" i="6"/>
  <c r="C208" i="6"/>
  <c r="C207" i="6"/>
  <c r="F205" i="6"/>
  <c r="G205" i="6"/>
  <c r="E205" i="6"/>
  <c r="C205" i="6"/>
  <c r="D205" i="6"/>
  <c r="C185" i="6"/>
  <c r="C199" i="6"/>
  <c r="C198" i="6"/>
  <c r="C197" i="6"/>
  <c r="C196" i="6"/>
  <c r="C195" i="6"/>
  <c r="C194" i="6"/>
  <c r="C193" i="6"/>
  <c r="C192" i="6"/>
  <c r="C191" i="6"/>
  <c r="C187" i="6"/>
  <c r="C184" i="6"/>
  <c r="F182" i="6"/>
  <c r="G182" i="6"/>
  <c r="E182" i="6"/>
  <c r="C182" i="6"/>
  <c r="D182" i="6"/>
  <c r="C177" i="6"/>
  <c r="C176" i="6"/>
  <c r="C175" i="6"/>
  <c r="C174" i="6"/>
  <c r="C173" i="6"/>
  <c r="C172" i="6"/>
  <c r="C171" i="6"/>
  <c r="C170" i="6"/>
  <c r="C169" i="6"/>
  <c r="C165" i="6"/>
  <c r="C163" i="6"/>
  <c r="C162" i="6"/>
  <c r="F160" i="6"/>
  <c r="G160" i="6"/>
  <c r="E160" i="6"/>
  <c r="C160" i="6"/>
  <c r="D160" i="6"/>
  <c r="C155" i="6"/>
  <c r="C154" i="6"/>
  <c r="C153" i="6"/>
  <c r="C152" i="6"/>
  <c r="C151" i="6"/>
  <c r="C150" i="6"/>
  <c r="C149" i="6"/>
  <c r="C148" i="6"/>
  <c r="C147" i="6"/>
  <c r="C143" i="6"/>
  <c r="C141" i="6"/>
  <c r="C140" i="6"/>
  <c r="F138" i="6"/>
  <c r="G138" i="6"/>
  <c r="E138" i="6"/>
  <c r="C138" i="6"/>
  <c r="D138" i="6"/>
  <c r="C132" i="6"/>
  <c r="C131" i="6"/>
  <c r="C130" i="6"/>
  <c r="C129" i="6"/>
  <c r="C128" i="6"/>
  <c r="C127" i="6"/>
  <c r="C126" i="6"/>
  <c r="C125" i="6"/>
  <c r="C124" i="6"/>
  <c r="C120" i="6"/>
  <c r="C118" i="6"/>
  <c r="C117" i="6"/>
  <c r="F115" i="6"/>
  <c r="G115" i="6"/>
  <c r="E115" i="6"/>
  <c r="C115" i="6"/>
  <c r="D115" i="6"/>
  <c r="C110" i="6"/>
  <c r="C109" i="6"/>
  <c r="C108" i="6"/>
  <c r="C107" i="6"/>
  <c r="C106" i="6"/>
  <c r="C105" i="6"/>
  <c r="C104" i="6"/>
  <c r="C103" i="6"/>
  <c r="C102" i="6"/>
  <c r="C98" i="6"/>
  <c r="C96" i="6"/>
  <c r="C95" i="6"/>
  <c r="F93" i="6"/>
  <c r="G93" i="6"/>
  <c r="E93" i="6"/>
  <c r="C93" i="6"/>
  <c r="D93" i="6"/>
  <c r="C88" i="6"/>
  <c r="C87" i="6"/>
  <c r="C86" i="6"/>
  <c r="C85" i="6"/>
  <c r="C84" i="6"/>
  <c r="C83" i="6"/>
  <c r="C82" i="6"/>
  <c r="C81" i="6"/>
  <c r="C80" i="6"/>
  <c r="C76" i="6"/>
  <c r="C74" i="6"/>
  <c r="C73" i="6"/>
  <c r="F71" i="6"/>
  <c r="G71" i="6"/>
  <c r="E71" i="6"/>
  <c r="C71" i="6"/>
  <c r="D71" i="6"/>
  <c r="C65" i="6"/>
  <c r="C64" i="6"/>
  <c r="C63" i="6"/>
  <c r="C62" i="6"/>
  <c r="C61" i="6"/>
  <c r="C60" i="6"/>
  <c r="C59" i="6"/>
  <c r="C58" i="6"/>
  <c r="C57" i="6"/>
  <c r="C53" i="6"/>
  <c r="C51" i="6"/>
  <c r="C50" i="6"/>
  <c r="F48" i="6"/>
  <c r="G48" i="6"/>
  <c r="E48" i="6"/>
  <c r="C48" i="6"/>
  <c r="D48" i="6"/>
  <c r="C40" i="6"/>
  <c r="C39" i="6"/>
  <c r="C43" i="6"/>
  <c r="C42" i="6"/>
  <c r="C41" i="6"/>
  <c r="C38" i="6"/>
  <c r="C37" i="6"/>
  <c r="C36" i="6"/>
  <c r="C35" i="6"/>
  <c r="C31" i="6"/>
  <c r="C29" i="6"/>
  <c r="C28" i="6"/>
  <c r="F26" i="6"/>
  <c r="G26" i="6"/>
  <c r="E26" i="6"/>
  <c r="C26" i="6"/>
  <c r="D26" i="6"/>
  <c r="C21" i="6"/>
  <c r="C20" i="6"/>
  <c r="C19" i="6"/>
  <c r="C18" i="6"/>
  <c r="C17" i="6"/>
  <c r="C16" i="6"/>
  <c r="C15" i="6"/>
  <c r="C14" i="6"/>
  <c r="C13" i="6"/>
  <c r="C9" i="6"/>
  <c r="C7" i="6"/>
  <c r="C6" i="6"/>
  <c r="F4" i="6"/>
  <c r="G4" i="6"/>
  <c r="E4" i="6"/>
  <c r="C4" i="6"/>
  <c r="D4" i="6"/>
  <c r="F249" i="5"/>
  <c r="G249" i="5"/>
  <c r="E249" i="5"/>
  <c r="C249" i="5"/>
  <c r="D249" i="5"/>
  <c r="C244" i="5"/>
  <c r="C243" i="5"/>
  <c r="C242" i="5"/>
  <c r="C241" i="5"/>
  <c r="C240" i="5"/>
  <c r="C239" i="5"/>
  <c r="C238" i="5"/>
  <c r="C237" i="5"/>
  <c r="C236" i="5"/>
  <c r="C232" i="5"/>
  <c r="C230" i="5"/>
  <c r="C229" i="5"/>
  <c r="F227" i="5"/>
  <c r="G227" i="5"/>
  <c r="E227" i="5"/>
  <c r="C227" i="5"/>
  <c r="D227" i="5"/>
  <c r="C222" i="5"/>
  <c r="C221" i="5"/>
  <c r="C220" i="5"/>
  <c r="C219" i="5"/>
  <c r="C218" i="5"/>
  <c r="C217" i="5"/>
  <c r="C216" i="5"/>
  <c r="C215" i="5"/>
  <c r="C214" i="5"/>
  <c r="C210" i="5"/>
  <c r="C208" i="5"/>
  <c r="C207" i="5"/>
  <c r="F205" i="5"/>
  <c r="G205" i="5"/>
  <c r="E205" i="5"/>
  <c r="C205" i="5"/>
  <c r="D205" i="5"/>
  <c r="C199" i="5"/>
  <c r="C198" i="5"/>
  <c r="C197" i="5"/>
  <c r="C196" i="5"/>
  <c r="C195" i="5"/>
  <c r="C194" i="5"/>
  <c r="C193" i="5"/>
  <c r="C192" i="5"/>
  <c r="C191" i="5"/>
  <c r="C187" i="5"/>
  <c r="C185" i="5"/>
  <c r="C184" i="5"/>
  <c r="F182" i="5"/>
  <c r="G182" i="5"/>
  <c r="E182" i="5"/>
  <c r="C182" i="5"/>
  <c r="D182" i="5"/>
  <c r="C177" i="5"/>
  <c r="C176" i="5"/>
  <c r="C175" i="5"/>
  <c r="C174" i="5"/>
  <c r="C173" i="5"/>
  <c r="C172" i="5"/>
  <c r="C171" i="5"/>
  <c r="C170" i="5"/>
  <c r="C169" i="5"/>
  <c r="C165" i="5"/>
  <c r="C163" i="5"/>
  <c r="C162" i="5"/>
  <c r="F160" i="5"/>
  <c r="G160" i="5"/>
  <c r="E160" i="5"/>
  <c r="C160" i="5"/>
  <c r="D160" i="5"/>
  <c r="C155" i="5"/>
  <c r="C154" i="5"/>
  <c r="C153" i="5"/>
  <c r="C152" i="5"/>
  <c r="C151" i="5"/>
  <c r="C150" i="5"/>
  <c r="C149" i="5"/>
  <c r="C148" i="5"/>
  <c r="C147" i="5"/>
  <c r="C143" i="5"/>
  <c r="C141" i="5"/>
  <c r="C140" i="5"/>
  <c r="F138" i="5"/>
  <c r="G138" i="5"/>
  <c r="E138" i="5"/>
  <c r="C138" i="5"/>
  <c r="D138" i="5"/>
  <c r="C132" i="5"/>
  <c r="C131" i="5"/>
  <c r="C130" i="5"/>
  <c r="C129" i="5"/>
  <c r="C128" i="5"/>
  <c r="C127" i="5"/>
  <c r="C126" i="5"/>
  <c r="C125" i="5"/>
  <c r="C124" i="5"/>
  <c r="C120" i="5"/>
  <c r="C118" i="5"/>
  <c r="C117" i="5"/>
  <c r="F115" i="5"/>
  <c r="G115" i="5"/>
  <c r="E115" i="5"/>
  <c r="C115" i="5"/>
  <c r="D115" i="5"/>
  <c r="C110" i="5"/>
  <c r="C109" i="5"/>
  <c r="C108" i="5"/>
  <c r="C107" i="5"/>
  <c r="C106" i="5"/>
  <c r="C105" i="5"/>
  <c r="C104" i="5"/>
  <c r="C103" i="5"/>
  <c r="C102" i="5"/>
  <c r="C98" i="5"/>
  <c r="C96" i="5"/>
  <c r="C95" i="5"/>
  <c r="F93" i="5"/>
  <c r="G93" i="5"/>
  <c r="E93" i="5"/>
  <c r="C93" i="5"/>
  <c r="D93" i="5"/>
  <c r="C71" i="5"/>
  <c r="C80" i="5"/>
  <c r="C88" i="5"/>
  <c r="C87" i="5"/>
  <c r="C86" i="5"/>
  <c r="C85" i="5"/>
  <c r="C84" i="5"/>
  <c r="C83" i="5"/>
  <c r="C82" i="5"/>
  <c r="C81" i="5"/>
  <c r="C76" i="5"/>
  <c r="C74" i="5"/>
  <c r="C73" i="5"/>
  <c r="F71" i="5"/>
  <c r="G71" i="5"/>
  <c r="E71" i="5"/>
  <c r="D71" i="5"/>
  <c r="C51" i="5"/>
  <c r="C65" i="5"/>
  <c r="C64" i="5"/>
  <c r="C63" i="5"/>
  <c r="C62" i="5"/>
  <c r="C61" i="5"/>
  <c r="C60" i="5"/>
  <c r="C59" i="5"/>
  <c r="C58" i="5"/>
  <c r="C57" i="5"/>
  <c r="C53" i="5"/>
  <c r="C50" i="5"/>
  <c r="F48" i="5"/>
  <c r="G48" i="5"/>
  <c r="E48" i="5"/>
  <c r="C48" i="5"/>
  <c r="D48" i="5"/>
  <c r="C42" i="5"/>
  <c r="C39" i="5"/>
  <c r="C38" i="5"/>
  <c r="C37" i="5"/>
  <c r="C36" i="5"/>
  <c r="C35" i="5"/>
  <c r="C43" i="5"/>
  <c r="C41" i="5"/>
  <c r="C40" i="5"/>
  <c r="C31" i="5"/>
  <c r="C29" i="5"/>
  <c r="C28" i="5"/>
  <c r="F26" i="5"/>
  <c r="G26" i="5"/>
  <c r="E26" i="5"/>
  <c r="C26" i="5"/>
  <c r="D26" i="5"/>
  <c r="C21" i="5"/>
  <c r="C20" i="5"/>
  <c r="C19" i="5"/>
  <c r="C18" i="5"/>
  <c r="C17" i="5"/>
  <c r="C16" i="5"/>
  <c r="C15" i="5"/>
  <c r="C14" i="5"/>
  <c r="C13" i="5"/>
  <c r="C9" i="5"/>
  <c r="C7" i="5"/>
  <c r="C6" i="5"/>
  <c r="F4" i="5"/>
  <c r="G4" i="5"/>
  <c r="E4" i="5"/>
  <c r="C4" i="5"/>
  <c r="D4" i="5"/>
  <c r="C230" i="4"/>
  <c r="C244" i="4"/>
  <c r="C243" i="4"/>
  <c r="C242" i="4"/>
  <c r="C241" i="4"/>
  <c r="C240" i="4"/>
  <c r="C239" i="4"/>
  <c r="C238" i="4"/>
  <c r="C237" i="4"/>
  <c r="C236" i="4"/>
  <c r="C232" i="4"/>
  <c r="C229" i="4"/>
  <c r="F227" i="4"/>
  <c r="G227" i="4"/>
  <c r="E227" i="4"/>
  <c r="C227" i="4"/>
  <c r="D227" i="4"/>
  <c r="C222" i="4"/>
  <c r="C221" i="4"/>
  <c r="C220" i="4"/>
  <c r="C219" i="4"/>
  <c r="C218" i="4"/>
  <c r="C217" i="4"/>
  <c r="C216" i="4"/>
  <c r="C215" i="4"/>
  <c r="C214" i="4"/>
  <c r="C210" i="4"/>
  <c r="C208" i="4"/>
  <c r="C207" i="4"/>
  <c r="F205" i="4"/>
  <c r="G205" i="4"/>
  <c r="E205" i="4"/>
  <c r="C205" i="4"/>
  <c r="D205" i="4"/>
  <c r="C198" i="4"/>
  <c r="C199" i="4"/>
  <c r="C197" i="4"/>
  <c r="C196" i="4"/>
  <c r="C195" i="4"/>
  <c r="C194" i="4"/>
  <c r="C193" i="4"/>
  <c r="C192" i="4"/>
  <c r="C191" i="4"/>
  <c r="C185" i="4"/>
  <c r="C184" i="4"/>
  <c r="C187" i="4"/>
  <c r="F182" i="4"/>
  <c r="G182" i="4"/>
  <c r="E182" i="4"/>
  <c r="C182" i="4"/>
  <c r="D182" i="4"/>
  <c r="C177" i="4"/>
  <c r="C176" i="4"/>
  <c r="C155" i="4"/>
  <c r="C154" i="4"/>
  <c r="C175" i="4"/>
  <c r="C174" i="4"/>
  <c r="C173" i="4"/>
  <c r="C172" i="4"/>
  <c r="C171" i="4"/>
  <c r="C170" i="4"/>
  <c r="C169" i="4"/>
  <c r="C165" i="4"/>
  <c r="C163" i="4"/>
  <c r="C162" i="4"/>
  <c r="F160" i="4"/>
  <c r="G160" i="4"/>
  <c r="E160" i="4"/>
  <c r="C160" i="4"/>
  <c r="D160" i="4"/>
  <c r="C153" i="4"/>
  <c r="C152" i="4"/>
  <c r="C151" i="4"/>
  <c r="C150" i="4"/>
  <c r="C149" i="4"/>
  <c r="C148" i="4"/>
  <c r="C147" i="4"/>
  <c r="C143" i="4"/>
  <c r="C141" i="4"/>
  <c r="C140" i="4"/>
  <c r="F138" i="4"/>
  <c r="G138" i="4"/>
  <c r="E138" i="4"/>
  <c r="C138" i="4"/>
  <c r="D138" i="4"/>
  <c r="C132" i="4"/>
  <c r="C131" i="4"/>
  <c r="C130" i="4"/>
  <c r="C129" i="4"/>
  <c r="C128" i="4"/>
  <c r="C127" i="4"/>
  <c r="C126" i="4"/>
  <c r="C125" i="4"/>
  <c r="C124" i="4"/>
  <c r="C120" i="4"/>
  <c r="C118" i="4"/>
  <c r="C117" i="4"/>
  <c r="F115" i="4"/>
  <c r="G115" i="4"/>
  <c r="E115" i="4"/>
  <c r="C115" i="4"/>
  <c r="D115" i="4"/>
  <c r="C107" i="4"/>
  <c r="C110" i="4"/>
  <c r="C109" i="4"/>
  <c r="C108" i="4"/>
  <c r="C86" i="4"/>
  <c r="C85" i="4"/>
  <c r="C106" i="4"/>
  <c r="C105" i="4"/>
  <c r="C104" i="4"/>
  <c r="C103" i="4"/>
  <c r="C102" i="4"/>
  <c r="C98" i="4"/>
  <c r="C96" i="4"/>
  <c r="C95" i="4"/>
  <c r="F93" i="4"/>
  <c r="G93" i="4"/>
  <c r="E93" i="4"/>
  <c r="C93" i="4"/>
  <c r="D93" i="4"/>
  <c r="C88" i="4"/>
  <c r="C87" i="4"/>
  <c r="C84" i="4"/>
  <c r="C83" i="4"/>
  <c r="C82" i="4"/>
  <c r="C81" i="4"/>
  <c r="C80" i="4"/>
  <c r="C76" i="4"/>
  <c r="C74" i="4"/>
  <c r="C73" i="4"/>
  <c r="F71" i="4"/>
  <c r="G71" i="4"/>
  <c r="E71" i="4"/>
  <c r="C71" i="4"/>
  <c r="D71" i="4"/>
  <c r="C65" i="4"/>
  <c r="C64" i="4"/>
  <c r="C63" i="4"/>
  <c r="C62" i="4"/>
  <c r="C61" i="4"/>
  <c r="C60" i="4"/>
  <c r="C59" i="4"/>
  <c r="C58" i="4"/>
  <c r="C57" i="4"/>
  <c r="C53" i="4"/>
  <c r="C51" i="4"/>
  <c r="C50" i="4"/>
  <c r="F48" i="4"/>
  <c r="G48" i="4"/>
  <c r="E48" i="4"/>
  <c r="C48" i="4"/>
  <c r="D48" i="4"/>
  <c r="C41" i="4"/>
  <c r="C40" i="4"/>
  <c r="C39" i="4"/>
  <c r="C38" i="4"/>
  <c r="C37" i="4"/>
  <c r="C36" i="4"/>
  <c r="C43" i="4"/>
  <c r="C42" i="4"/>
  <c r="C35" i="4"/>
  <c r="C31" i="4"/>
  <c r="C29" i="4"/>
  <c r="C28" i="4"/>
  <c r="F26" i="4"/>
  <c r="G26" i="4"/>
  <c r="E26" i="4"/>
  <c r="C26" i="4"/>
  <c r="D26" i="4"/>
  <c r="C21" i="4"/>
  <c r="C20" i="4"/>
  <c r="C19" i="4"/>
  <c r="C18" i="4"/>
  <c r="C17" i="4"/>
  <c r="C16" i="4"/>
  <c r="C15" i="4"/>
  <c r="C14" i="4"/>
  <c r="C13" i="4"/>
  <c r="C9" i="4"/>
  <c r="C7" i="4"/>
  <c r="C6" i="4"/>
  <c r="F4" i="4"/>
  <c r="G4" i="4"/>
  <c r="E4" i="4"/>
  <c r="C4" i="4"/>
  <c r="D4" i="4"/>
  <c r="F316" i="8"/>
  <c r="G316" i="8"/>
  <c r="E316" i="8"/>
  <c r="C316" i="8"/>
  <c r="D316" i="8"/>
  <c r="B316" i="8"/>
  <c r="F292" i="8"/>
  <c r="G292" i="8"/>
  <c r="E292" i="8"/>
  <c r="C292" i="8"/>
  <c r="D292" i="8"/>
  <c r="F270" i="8"/>
  <c r="G270" i="8"/>
  <c r="E270" i="8"/>
  <c r="C270" i="8"/>
  <c r="D270" i="8"/>
  <c r="F248" i="8"/>
  <c r="G248" i="8"/>
  <c r="E248" i="8"/>
  <c r="C248" i="8"/>
  <c r="D248" i="8"/>
  <c r="F227" i="8"/>
  <c r="G227" i="8"/>
  <c r="E227" i="8"/>
  <c r="C227" i="8"/>
  <c r="D227" i="8"/>
  <c r="F185" i="8"/>
  <c r="G185" i="8"/>
  <c r="E185" i="8"/>
  <c r="C185" i="8"/>
  <c r="D185" i="8"/>
  <c r="B185" i="8"/>
  <c r="F162" i="8"/>
  <c r="G162" i="8"/>
  <c r="E162" i="8"/>
  <c r="C162" i="8"/>
  <c r="D162" i="8"/>
  <c r="F137" i="8"/>
  <c r="G137" i="8"/>
  <c r="E137" i="8"/>
  <c r="C137" i="8"/>
  <c r="D137" i="8"/>
  <c r="F115" i="8"/>
  <c r="G115" i="8"/>
  <c r="E115" i="8"/>
  <c r="C115" i="8"/>
  <c r="D115" i="8"/>
  <c r="F71" i="8"/>
  <c r="G71" i="8"/>
  <c r="E71" i="8"/>
  <c r="C71" i="8"/>
  <c r="D71" i="8"/>
  <c r="F48" i="8"/>
  <c r="G48" i="8"/>
  <c r="E48" i="8"/>
  <c r="C48" i="8"/>
  <c r="D48" i="8"/>
  <c r="F26" i="8"/>
  <c r="G26" i="8"/>
  <c r="E26" i="8"/>
  <c r="C26" i="8"/>
  <c r="D26" i="8"/>
  <c r="C9" i="8"/>
  <c r="F4" i="8"/>
  <c r="G4" i="8"/>
  <c r="E4" i="8"/>
  <c r="C4" i="8"/>
  <c r="D4" i="8"/>
  <c r="C119" i="3"/>
  <c r="C98" i="3"/>
  <c r="C76" i="3"/>
  <c r="C51" i="3"/>
  <c r="C30" i="3"/>
  <c r="C9" i="3"/>
  <c r="C135" i="2"/>
  <c r="C134" i="2"/>
  <c r="C133" i="2"/>
  <c r="C132" i="2"/>
  <c r="C131" i="2"/>
  <c r="C130" i="2"/>
  <c r="C129" i="2"/>
  <c r="C128" i="2"/>
  <c r="C127" i="2"/>
  <c r="C124" i="2"/>
  <c r="C122" i="2"/>
  <c r="C121" i="2"/>
  <c r="C111" i="2"/>
  <c r="C110" i="2"/>
  <c r="C109" i="2"/>
  <c r="C108" i="2"/>
  <c r="C107" i="2"/>
  <c r="C106" i="2"/>
  <c r="C105" i="2"/>
  <c r="C104" i="2"/>
  <c r="C103" i="2"/>
  <c r="C100" i="2"/>
  <c r="C98" i="2"/>
  <c r="C97" i="2"/>
  <c r="C56" i="2"/>
  <c r="C30" i="2"/>
  <c r="C131" i="7"/>
  <c r="C130" i="7"/>
  <c r="C129" i="7"/>
  <c r="C128" i="7"/>
  <c r="C127" i="7"/>
  <c r="C126" i="7"/>
  <c r="C125" i="7"/>
  <c r="C124" i="7"/>
  <c r="C123" i="7"/>
  <c r="C118" i="7"/>
  <c r="C117" i="7"/>
  <c r="C110" i="7"/>
  <c r="C109" i="7"/>
  <c r="C108" i="7"/>
  <c r="C107" i="7"/>
  <c r="C106" i="7"/>
  <c r="C105" i="7"/>
  <c r="C104" i="7"/>
  <c r="C103" i="7"/>
  <c r="C102" i="7"/>
  <c r="C99" i="7"/>
  <c r="C97" i="7"/>
  <c r="C96" i="7"/>
  <c r="F94" i="7"/>
  <c r="G94" i="7"/>
  <c r="E94" i="7"/>
  <c r="C94" i="7"/>
  <c r="D94" i="7"/>
  <c r="C87" i="7"/>
  <c r="C86" i="7"/>
  <c r="C85" i="7"/>
  <c r="C84" i="7"/>
  <c r="C83" i="7"/>
  <c r="C82" i="7"/>
  <c r="C81" i="7"/>
  <c r="C80" i="7"/>
  <c r="C79" i="7"/>
  <c r="C76" i="7"/>
  <c r="C74" i="7"/>
  <c r="C73" i="7"/>
  <c r="F71" i="7"/>
  <c r="G71" i="7"/>
  <c r="E71" i="7"/>
  <c r="C71" i="7"/>
  <c r="D71" i="7"/>
  <c r="C62" i="7"/>
  <c r="C61" i="7"/>
  <c r="C60" i="7"/>
  <c r="C59" i="7"/>
  <c r="C58" i="7"/>
  <c r="C57" i="7"/>
  <c r="C56" i="7"/>
  <c r="C55" i="7"/>
  <c r="C54" i="7"/>
  <c r="C51" i="7"/>
  <c r="C49" i="7"/>
  <c r="C48" i="7"/>
  <c r="F46" i="7"/>
  <c r="G46" i="7"/>
  <c r="E46" i="7"/>
  <c r="C46" i="7"/>
  <c r="D46" i="7"/>
  <c r="C34" i="7"/>
  <c r="C42" i="7"/>
  <c r="C41" i="7"/>
  <c r="C40" i="7"/>
  <c r="C39" i="7"/>
  <c r="C38" i="7"/>
  <c r="C37" i="7"/>
  <c r="C36" i="7"/>
  <c r="C35" i="7"/>
  <c r="C31" i="7"/>
  <c r="C29" i="7"/>
  <c r="C28" i="7"/>
  <c r="F26" i="7"/>
  <c r="G26" i="7"/>
  <c r="E26" i="7"/>
  <c r="C26" i="7"/>
  <c r="D26" i="7"/>
  <c r="C10" i="7"/>
  <c r="C21" i="7"/>
  <c r="C20" i="7"/>
  <c r="C19" i="7"/>
  <c r="C18" i="7"/>
  <c r="C17" i="7"/>
  <c r="C16" i="7"/>
  <c r="C15" i="7"/>
  <c r="C14" i="7"/>
  <c r="C13" i="7"/>
  <c r="C8" i="7"/>
  <c r="C7" i="7"/>
  <c r="C129" i="3"/>
  <c r="C128" i="3"/>
  <c r="C127" i="3"/>
  <c r="C126" i="3"/>
  <c r="C125" i="3"/>
  <c r="C124" i="3"/>
  <c r="C123" i="3"/>
  <c r="C122" i="3"/>
  <c r="C117" i="3"/>
  <c r="C130" i="3"/>
  <c r="C116" i="3"/>
  <c r="C103" i="3"/>
  <c r="C107" i="3"/>
  <c r="C106" i="3"/>
  <c r="C105" i="3"/>
  <c r="C104" i="3"/>
  <c r="C109" i="3"/>
  <c r="C108" i="3"/>
  <c r="C102" i="3"/>
  <c r="C101" i="3"/>
  <c r="C96" i="3"/>
  <c r="C95" i="3"/>
  <c r="C87" i="3"/>
  <c r="C86" i="3"/>
  <c r="C85" i="3"/>
  <c r="C84" i="3"/>
  <c r="C83" i="3"/>
  <c r="C82" i="3"/>
  <c r="C81" i="3"/>
  <c r="C80" i="3"/>
  <c r="C79" i="3"/>
  <c r="C74" i="3"/>
  <c r="C73" i="3"/>
  <c r="C62" i="3"/>
  <c r="C61" i="3"/>
  <c r="C60" i="3"/>
  <c r="C59" i="3"/>
  <c r="C58" i="3"/>
  <c r="C57" i="3"/>
  <c r="C56" i="3"/>
  <c r="C55" i="3"/>
  <c r="C54" i="3"/>
  <c r="C49" i="3"/>
  <c r="C48" i="3"/>
  <c r="C41" i="3"/>
  <c r="C40" i="3"/>
  <c r="C39" i="3"/>
  <c r="C38" i="3"/>
  <c r="C37" i="3"/>
  <c r="C36" i="3"/>
  <c r="C35" i="3"/>
  <c r="C34" i="3"/>
  <c r="C33" i="3"/>
  <c r="C28" i="3"/>
  <c r="C27" i="3"/>
  <c r="C20" i="3"/>
  <c r="C19" i="3"/>
  <c r="C18" i="3"/>
  <c r="C17" i="3"/>
  <c r="C16" i="3"/>
  <c r="C15" i="3"/>
  <c r="C14" i="3"/>
  <c r="C13" i="3"/>
  <c r="C12" i="3"/>
  <c r="C7" i="3"/>
  <c r="C6" i="3"/>
  <c r="C155" i="2"/>
  <c r="C154" i="2"/>
  <c r="C153" i="2"/>
  <c r="C152" i="2"/>
  <c r="C151" i="2"/>
  <c r="C150" i="2"/>
  <c r="C149" i="2"/>
  <c r="C148" i="2"/>
  <c r="C147" i="2"/>
  <c r="C144" i="2"/>
  <c r="C142" i="2"/>
  <c r="C141" i="2"/>
  <c r="F139" i="2"/>
  <c r="G139" i="2"/>
  <c r="E139" i="2"/>
  <c r="C139" i="2"/>
  <c r="D139" i="2"/>
  <c r="C88" i="2"/>
  <c r="C87" i="2"/>
  <c r="C86" i="2"/>
  <c r="C85" i="2"/>
  <c r="C84" i="2"/>
  <c r="C83" i="2"/>
  <c r="C81" i="2"/>
  <c r="C80" i="2"/>
  <c r="C82" i="2"/>
  <c r="C75" i="2"/>
  <c r="C74" i="2"/>
  <c r="C67" i="2"/>
  <c r="C66" i="2"/>
  <c r="C65" i="2"/>
  <c r="C64" i="2"/>
  <c r="C63" i="2"/>
  <c r="C62" i="2"/>
  <c r="C61" i="2"/>
  <c r="C60" i="2"/>
  <c r="C59" i="2"/>
  <c r="C54" i="2"/>
  <c r="C53" i="2"/>
  <c r="F51" i="2"/>
  <c r="G51" i="2"/>
  <c r="E51" i="2"/>
  <c r="C51" i="2"/>
  <c r="D51" i="2"/>
  <c r="C41" i="2"/>
  <c r="C40" i="2"/>
  <c r="C39" i="2"/>
  <c r="C38" i="2"/>
  <c r="C37" i="2"/>
  <c r="C36" i="2"/>
  <c r="C34" i="2"/>
  <c r="C33" i="2"/>
  <c r="C28" i="2"/>
  <c r="C35" i="2"/>
  <c r="C32" i="2"/>
  <c r="C27" i="2"/>
  <c r="C21" i="2"/>
  <c r="C20" i="2"/>
  <c r="C19" i="2"/>
  <c r="C18" i="2"/>
  <c r="C17" i="2"/>
  <c r="C16" i="2"/>
  <c r="C15" i="2"/>
  <c r="C14" i="2"/>
  <c r="C13" i="2"/>
  <c r="C8" i="2"/>
  <c r="C12" i="2"/>
  <c r="C7" i="2"/>
  <c r="F72" i="2"/>
  <c r="G72" i="2"/>
  <c r="E72" i="2"/>
  <c r="C72" i="2"/>
  <c r="D72" i="2"/>
  <c r="F5" i="7"/>
  <c r="G5" i="7"/>
  <c r="E5" i="7"/>
  <c r="C5" i="7"/>
  <c r="D5" i="7"/>
  <c r="F115" i="7"/>
  <c r="G115" i="7"/>
  <c r="E115" i="7"/>
  <c r="C115" i="7"/>
  <c r="D115" i="7"/>
  <c r="F114" i="3"/>
  <c r="G114" i="3"/>
  <c r="E114" i="3"/>
  <c r="C114" i="3"/>
  <c r="D114" i="3"/>
  <c r="F93" i="3"/>
  <c r="G93" i="3"/>
  <c r="E93" i="3"/>
  <c r="C93" i="3"/>
  <c r="D93" i="3"/>
  <c r="F119" i="2"/>
  <c r="G119" i="2"/>
  <c r="E119" i="2"/>
  <c r="C119" i="2"/>
  <c r="D119" i="2"/>
  <c r="F95" i="2"/>
  <c r="G95" i="2"/>
  <c r="E95" i="2"/>
  <c r="C95" i="2"/>
  <c r="D95" i="2"/>
  <c r="F25" i="2"/>
  <c r="G25" i="2"/>
  <c r="E25" i="2"/>
  <c r="C25" i="2"/>
  <c r="D25" i="2"/>
  <c r="F71" i="3"/>
  <c r="G71" i="3"/>
  <c r="E71" i="3"/>
  <c r="C71" i="3"/>
  <c r="D71" i="3"/>
  <c r="F46" i="3"/>
  <c r="G46" i="3"/>
  <c r="E46" i="3"/>
  <c r="C46" i="3"/>
  <c r="D46" i="3"/>
  <c r="F25" i="3"/>
  <c r="G25" i="3"/>
  <c r="E25" i="3"/>
  <c r="C25" i="3"/>
  <c r="D25" i="3"/>
  <c r="F4" i="3"/>
  <c r="G4" i="3"/>
  <c r="E4" i="3"/>
  <c r="C4" i="3"/>
  <c r="D4" i="3"/>
  <c r="G5" i="2"/>
  <c r="F5" i="2"/>
  <c r="E5" i="2"/>
  <c r="D5" i="2"/>
  <c r="C5" i="2"/>
  <c r="B5" i="2"/>
  <c r="B4" i="3"/>
  <c r="B25" i="3"/>
  <c r="B5" i="7"/>
  <c r="B115" i="7"/>
  <c r="AE8" i="12" a="1"/>
  <c r="AE8" i="12"/>
  <c r="AH24" i="12" a="1"/>
  <c r="AH24" i="12"/>
  <c r="AH20" i="12" a="1"/>
  <c r="AH20" i="12"/>
  <c r="AH16" i="12" a="1"/>
  <c r="AH16" i="12"/>
  <c r="AH12" i="12" a="1"/>
  <c r="AH12" i="12"/>
  <c r="AH8" i="12" a="1"/>
  <c r="AH8" i="12"/>
  <c r="E6" i="12" a="1"/>
  <c r="E6" i="12"/>
  <c r="E7" i="12" a="1"/>
  <c r="E7" i="12"/>
  <c r="E8" i="12" a="1"/>
  <c r="E8" i="12"/>
  <c r="E10" i="12" a="1"/>
  <c r="E10" i="12"/>
  <c r="E12" i="12" a="1"/>
  <c r="E12" i="12"/>
  <c r="E14" i="12" a="1"/>
  <c r="E14" i="12"/>
  <c r="E16" i="12" a="1"/>
  <c r="E16" i="12"/>
  <c r="E18" i="12" a="1"/>
  <c r="E18" i="12"/>
  <c r="E20" i="12" a="1"/>
  <c r="E20" i="12"/>
  <c r="E22" i="12" a="1"/>
  <c r="E22" i="12"/>
  <c r="E24" i="12" a="1"/>
  <c r="E24" i="12"/>
  <c r="E26" i="12" a="1"/>
  <c r="E26" i="12"/>
  <c r="E28" i="12" a="1"/>
  <c r="E28" i="12"/>
  <c r="E30" i="12" a="1"/>
  <c r="E30" i="12"/>
  <c r="E32" i="12" a="1"/>
  <c r="E32" i="12"/>
  <c r="E34" i="12" a="1"/>
  <c r="E34" i="12"/>
  <c r="E36" i="12" a="1"/>
  <c r="E36" i="12"/>
  <c r="E38" i="12" a="1"/>
  <c r="E38" i="12"/>
  <c r="E40" i="12" a="1"/>
  <c r="E40" i="12"/>
  <c r="E42" i="12" a="1"/>
  <c r="E42" i="12"/>
  <c r="E44" i="12" a="1"/>
  <c r="E44" i="12"/>
  <c r="E46" i="12" a="1"/>
  <c r="E46" i="12"/>
  <c r="E48" i="12" a="1"/>
  <c r="E48" i="12"/>
  <c r="E50" i="12" a="1"/>
  <c r="E50" i="12"/>
  <c r="E52" i="12" a="1"/>
  <c r="E52" i="12"/>
  <c r="E54" i="12" a="1"/>
  <c r="E54" i="12"/>
  <c r="G54" i="12" a="1"/>
  <c r="G54" i="12"/>
  <c r="H6" i="12" a="1"/>
  <c r="H6" i="12"/>
  <c r="H7" i="12" a="1"/>
  <c r="H7" i="12"/>
  <c r="H8" i="12" a="1"/>
  <c r="H8" i="12"/>
  <c r="H10" i="12" a="1"/>
  <c r="H10" i="12"/>
  <c r="H12" i="12" a="1"/>
  <c r="H12" i="12"/>
  <c r="H14" i="12" a="1"/>
  <c r="H14" i="12"/>
  <c r="H16" i="12" a="1"/>
  <c r="H16" i="12"/>
  <c r="H18" i="12" a="1"/>
  <c r="H18" i="12"/>
  <c r="H20" i="12" a="1"/>
  <c r="H20" i="12"/>
  <c r="H22" i="12" a="1"/>
  <c r="H22" i="12"/>
  <c r="H24" i="12" a="1"/>
  <c r="H24" i="12"/>
  <c r="H26" i="12" a="1"/>
  <c r="H26" i="12"/>
  <c r="H28" i="12" a="1"/>
  <c r="H28" i="12"/>
  <c r="H30" i="12" a="1"/>
  <c r="H30" i="12"/>
  <c r="H32" i="12" a="1"/>
  <c r="H32" i="12"/>
  <c r="H34" i="12" a="1"/>
  <c r="H34" i="12"/>
  <c r="H36" i="12" a="1"/>
  <c r="H36" i="12"/>
  <c r="H38" i="12" a="1"/>
  <c r="H38" i="12"/>
  <c r="H40" i="12" a="1"/>
  <c r="H40" i="12"/>
  <c r="H42" i="12" a="1"/>
  <c r="H42" i="12"/>
  <c r="H44" i="12" a="1"/>
  <c r="H44" i="12"/>
  <c r="H46" i="12" a="1"/>
  <c r="H46" i="12"/>
  <c r="H48" i="12" a="1"/>
  <c r="H48" i="12"/>
  <c r="H50" i="12" a="1"/>
  <c r="H50" i="12"/>
  <c r="H52" i="12" a="1"/>
  <c r="H52" i="12"/>
  <c r="H54" i="12" a="1"/>
  <c r="H54" i="12"/>
  <c r="K6" i="12" a="1"/>
  <c r="K6" i="12"/>
  <c r="K7" i="12" a="1"/>
  <c r="K7" i="12"/>
  <c r="K8" i="12" a="1"/>
  <c r="K8" i="12"/>
  <c r="K10" i="12" a="1"/>
  <c r="K10" i="12"/>
  <c r="K12" i="12" a="1"/>
  <c r="K12" i="12"/>
  <c r="K14" i="12" a="1"/>
  <c r="K14" i="12"/>
  <c r="K16" i="12" a="1"/>
  <c r="K16" i="12"/>
  <c r="K18" i="12" a="1"/>
  <c r="K18" i="12"/>
  <c r="K20" i="12" a="1"/>
  <c r="K20" i="12"/>
  <c r="K22" i="12" a="1"/>
  <c r="K22" i="12"/>
  <c r="K24" i="12" a="1"/>
  <c r="K24" i="12"/>
  <c r="K26" i="12" a="1"/>
  <c r="K26" i="12"/>
  <c r="K28" i="12" a="1"/>
  <c r="K28" i="12"/>
  <c r="K30" i="12" a="1"/>
  <c r="K30" i="12"/>
  <c r="K32" i="12" a="1"/>
  <c r="K32" i="12"/>
  <c r="K34" i="12" a="1"/>
  <c r="K34" i="12"/>
  <c r="K36" i="12" a="1"/>
  <c r="K36" i="12"/>
  <c r="K38" i="12" a="1"/>
  <c r="K38" i="12"/>
  <c r="K40" i="12" a="1"/>
  <c r="K40" i="12"/>
  <c r="K42" i="12" a="1"/>
  <c r="K42" i="12"/>
  <c r="K44" i="12" a="1"/>
  <c r="K44" i="12"/>
  <c r="K46" i="12" a="1"/>
  <c r="K46" i="12"/>
  <c r="K48" i="12" a="1"/>
  <c r="K48" i="12"/>
  <c r="K50" i="12" a="1"/>
  <c r="K50" i="12"/>
  <c r="K52" i="12" a="1"/>
  <c r="K52" i="12"/>
  <c r="K54" i="12" a="1"/>
  <c r="K54" i="12"/>
  <c r="K9" i="12" a="1"/>
  <c r="K9" i="12"/>
  <c r="K13" i="12" a="1"/>
  <c r="K13" i="12"/>
  <c r="K17" i="12" a="1"/>
  <c r="K17" i="12"/>
  <c r="K21" i="12" a="1"/>
  <c r="K21" i="12"/>
  <c r="K25" i="12" a="1"/>
  <c r="K25" i="12"/>
  <c r="K29" i="12" a="1"/>
  <c r="K29" i="12"/>
  <c r="K33" i="12" a="1"/>
  <c r="K33" i="12"/>
  <c r="K37" i="12" a="1"/>
  <c r="K37" i="12"/>
  <c r="K41" i="12" a="1"/>
  <c r="K41" i="12"/>
  <c r="K45" i="12" a="1"/>
  <c r="K45" i="12"/>
  <c r="K49" i="12" a="1"/>
  <c r="K49" i="12"/>
  <c r="K53" i="12" a="1"/>
  <c r="K53" i="12"/>
  <c r="K15" i="12" a="1"/>
  <c r="K15" i="12"/>
  <c r="K23" i="12" a="1"/>
  <c r="K23" i="12"/>
  <c r="K31" i="12" a="1"/>
  <c r="K31" i="12"/>
  <c r="K39" i="12" a="1"/>
  <c r="K39" i="12"/>
  <c r="K47" i="12" a="1"/>
  <c r="K47" i="12"/>
  <c r="K55" i="12" a="1"/>
  <c r="K55" i="12"/>
  <c r="M55" i="12" a="1"/>
  <c r="M55" i="12"/>
  <c r="Y7" i="12" a="1"/>
  <c r="Y7" i="12"/>
  <c r="Y6" i="12" a="1"/>
  <c r="Y6" i="12"/>
  <c r="Y10" i="12" a="1"/>
  <c r="Y10" i="12"/>
  <c r="Y14" i="12" a="1"/>
  <c r="Y14" i="12"/>
  <c r="Y18" i="12" a="1"/>
  <c r="Y18" i="12"/>
  <c r="Y22" i="12" a="1"/>
  <c r="Y22" i="12"/>
  <c r="Y26" i="12" a="1"/>
  <c r="Y26" i="12"/>
  <c r="Y30" i="12" a="1"/>
  <c r="Y30" i="12"/>
  <c r="Y34" i="12" a="1"/>
  <c r="Y34" i="12"/>
  <c r="Y38" i="12" a="1"/>
  <c r="Y38" i="12"/>
  <c r="Y42" i="12" a="1"/>
  <c r="Y42" i="12"/>
  <c r="Y44" i="12" a="1"/>
  <c r="Y44" i="12"/>
  <c r="Y46" i="12" a="1"/>
  <c r="Y46" i="12"/>
  <c r="Y48" i="12" a="1"/>
  <c r="Y48" i="12"/>
  <c r="Y50" i="12" a="1"/>
  <c r="Y50" i="12"/>
  <c r="Y52" i="12" a="1"/>
  <c r="Y52" i="12"/>
  <c r="Y54" i="12" a="1"/>
  <c r="Y54" i="12"/>
  <c r="Y8" i="12" a="1"/>
  <c r="Y8" i="12"/>
  <c r="Y16" i="12" a="1"/>
  <c r="Y16" i="12"/>
  <c r="Y24" i="12" a="1"/>
  <c r="Y24" i="12"/>
  <c r="Y32" i="12" a="1"/>
  <c r="Y32" i="12"/>
  <c r="Y40" i="12" a="1"/>
  <c r="Y40" i="12"/>
  <c r="Y45" i="12" a="1"/>
  <c r="Y45" i="12"/>
  <c r="Y49" i="12" a="1"/>
  <c r="Y49" i="12"/>
  <c r="Y53" i="12" a="1"/>
  <c r="Y53" i="12"/>
  <c r="Y12" i="12" a="1"/>
  <c r="Y12" i="12"/>
  <c r="Y28" i="12" a="1"/>
  <c r="Y28" i="12"/>
  <c r="Y43" i="12" a="1"/>
  <c r="Y43" i="12"/>
  <c r="Y51" i="12" a="1"/>
  <c r="Y51" i="12"/>
  <c r="M27" i="12" a="1"/>
  <c r="M27" i="12"/>
  <c r="M11" i="12" a="1"/>
  <c r="M11" i="12"/>
  <c r="Q40" i="12" a="1"/>
  <c r="Q40" i="12"/>
  <c r="Q6" i="12" a="1"/>
  <c r="Q6" i="12"/>
  <c r="Q7" i="12" a="1"/>
  <c r="Q7" i="12"/>
  <c r="Q9" i="12" a="1"/>
  <c r="Q9" i="12"/>
  <c r="Q11" i="12" a="1"/>
  <c r="Q11" i="12"/>
  <c r="Q13" i="12" a="1"/>
  <c r="Q13" i="12"/>
  <c r="Q15" i="12" a="1"/>
  <c r="Q15" i="12"/>
  <c r="Q17" i="12" a="1"/>
  <c r="Q17" i="12"/>
  <c r="Q19" i="12" a="1"/>
  <c r="Q19" i="12"/>
  <c r="Q21" i="12" a="1"/>
  <c r="Q21" i="12"/>
  <c r="Q23" i="12" a="1"/>
  <c r="Q23" i="12"/>
  <c r="Q25" i="12" a="1"/>
  <c r="Q25" i="12"/>
  <c r="Q27" i="12" a="1"/>
  <c r="Q27" i="12"/>
  <c r="Q29" i="12" a="1"/>
  <c r="Q29" i="12"/>
  <c r="Q31" i="12" a="1"/>
  <c r="Q31" i="12"/>
  <c r="Q33" i="12" a="1"/>
  <c r="Q33" i="12"/>
  <c r="Q35" i="12" a="1"/>
  <c r="Q35" i="12"/>
  <c r="Q37" i="12" a="1"/>
  <c r="Q37" i="12"/>
  <c r="Q39" i="12" a="1"/>
  <c r="Q39" i="12"/>
  <c r="Q42" i="12" a="1"/>
  <c r="Q42" i="12"/>
  <c r="Q44" i="12" a="1"/>
  <c r="Q44" i="12"/>
  <c r="Q46" i="12" a="1"/>
  <c r="Q46" i="12"/>
  <c r="Q48" i="12" a="1"/>
  <c r="Q48" i="12"/>
  <c r="Q50" i="12" a="1"/>
  <c r="Q50" i="12"/>
  <c r="Q52" i="12" a="1"/>
  <c r="Q52" i="12"/>
  <c r="Q54" i="12" a="1"/>
  <c r="Q54" i="12"/>
  <c r="Q8" i="12" a="1"/>
  <c r="Q8" i="12"/>
  <c r="Q12" i="12" a="1"/>
  <c r="Q12" i="12"/>
  <c r="Q16" i="12" a="1"/>
  <c r="Q16" i="12"/>
  <c r="Q20" i="12" a="1"/>
  <c r="Q20" i="12"/>
  <c r="Q24" i="12" a="1"/>
  <c r="Q24" i="12"/>
  <c r="Q28" i="12" a="1"/>
  <c r="Q28" i="12"/>
  <c r="Q32" i="12" a="1"/>
  <c r="Q32" i="12"/>
  <c r="Q36" i="12" a="1"/>
  <c r="Q36" i="12"/>
  <c r="Q41" i="12" a="1"/>
  <c r="Q41" i="12"/>
  <c r="Q45" i="12" a="1"/>
  <c r="Q45" i="12"/>
  <c r="Q49" i="12" a="1"/>
  <c r="Q49" i="12"/>
  <c r="Q53" i="12" a="1"/>
  <c r="Q53" i="12"/>
  <c r="Q10" i="12" a="1"/>
  <c r="Q10" i="12"/>
  <c r="Q14" i="12" a="1"/>
  <c r="Q14" i="12"/>
  <c r="Q18" i="12" a="1"/>
  <c r="Q18" i="12"/>
  <c r="Q22" i="12" a="1"/>
  <c r="Q22" i="12"/>
  <c r="Q26" i="12" a="1"/>
  <c r="Q26" i="12"/>
  <c r="Q30" i="12" a="1"/>
  <c r="Q30" i="12"/>
  <c r="Q34" i="12" a="1"/>
  <c r="Q34" i="12"/>
  <c r="Q38" i="12" a="1"/>
  <c r="Q38" i="12"/>
  <c r="Q43" i="12" a="1"/>
  <c r="Q43" i="12"/>
  <c r="Q47" i="12" a="1"/>
  <c r="Q47" i="12"/>
  <c r="Q51" i="12" a="1"/>
  <c r="Q51" i="12"/>
  <c r="Q55" i="12" a="1"/>
  <c r="Q55" i="12"/>
  <c r="S55" i="12" a="1"/>
  <c r="S55" i="12"/>
  <c r="T6" i="12" a="1"/>
  <c r="T6" i="12"/>
  <c r="T7" i="12" a="1"/>
  <c r="T7" i="12"/>
  <c r="T8" i="12" a="1"/>
  <c r="T8" i="12"/>
  <c r="T10" i="12" a="1"/>
  <c r="T10" i="12"/>
  <c r="T12" i="12" a="1"/>
  <c r="T12" i="12"/>
  <c r="T14" i="12" a="1"/>
  <c r="T14" i="12"/>
  <c r="T16" i="12" a="1"/>
  <c r="T16" i="12"/>
  <c r="T18" i="12" a="1"/>
  <c r="T18" i="12"/>
  <c r="T20" i="12" a="1"/>
  <c r="T20" i="12"/>
  <c r="T22" i="12" a="1"/>
  <c r="T22" i="12"/>
  <c r="T24" i="12" a="1"/>
  <c r="T24" i="12"/>
  <c r="T26" i="12" a="1"/>
  <c r="T26" i="12"/>
  <c r="T28" i="12" a="1"/>
  <c r="T28" i="12"/>
  <c r="T30" i="12" a="1"/>
  <c r="T30" i="12"/>
  <c r="T32" i="12" a="1"/>
  <c r="T32" i="12"/>
  <c r="T34" i="12" a="1"/>
  <c r="T34" i="12"/>
  <c r="T36" i="12" a="1"/>
  <c r="T36" i="12"/>
  <c r="T38" i="12" a="1"/>
  <c r="T38" i="12"/>
  <c r="T40" i="12" a="1"/>
  <c r="T40" i="12"/>
  <c r="T42" i="12" a="1"/>
  <c r="T42" i="12"/>
  <c r="T44" i="12" a="1"/>
  <c r="T44" i="12"/>
  <c r="T46" i="12" a="1"/>
  <c r="T46" i="12"/>
  <c r="T48" i="12" a="1"/>
  <c r="T48" i="12"/>
  <c r="T50" i="12" a="1"/>
  <c r="T50" i="12"/>
  <c r="T52" i="12" a="1"/>
  <c r="T52" i="12"/>
  <c r="T54" i="12" a="1"/>
  <c r="T54" i="12"/>
  <c r="T9" i="12" a="1"/>
  <c r="T9" i="12"/>
  <c r="T13" i="12" a="1"/>
  <c r="T13" i="12"/>
  <c r="T17" i="12" a="1"/>
  <c r="T17" i="12"/>
  <c r="T21" i="12" a="1"/>
  <c r="T21" i="12"/>
  <c r="T25" i="12" a="1"/>
  <c r="T25" i="12"/>
  <c r="T29" i="12" a="1"/>
  <c r="T29" i="12"/>
  <c r="T33" i="12" a="1"/>
  <c r="T33" i="12"/>
  <c r="T37" i="12" a="1"/>
  <c r="T37" i="12"/>
  <c r="T41" i="12" a="1"/>
  <c r="T41" i="12"/>
  <c r="T45" i="12" a="1"/>
  <c r="T45" i="12"/>
  <c r="T49" i="12" a="1"/>
  <c r="T49" i="12"/>
  <c r="T53" i="12" a="1"/>
  <c r="T53" i="12"/>
  <c r="V53" i="12" a="1"/>
  <c r="V53" i="12"/>
  <c r="AB7" i="12" a="1"/>
  <c r="AB7" i="12"/>
  <c r="AB6" i="12" a="1"/>
  <c r="AB6" i="12"/>
  <c r="AB10" i="12" a="1"/>
  <c r="AB10" i="12"/>
  <c r="AB14" i="12" a="1"/>
  <c r="AB14" i="12"/>
  <c r="AB18" i="12" a="1"/>
  <c r="AB18" i="12"/>
  <c r="AB22" i="12" a="1"/>
  <c r="AB22" i="12"/>
  <c r="AB26" i="12" a="1"/>
  <c r="AB26" i="12"/>
  <c r="AB30" i="12" a="1"/>
  <c r="AB30" i="12"/>
  <c r="AB34" i="12" a="1"/>
  <c r="AB34" i="12"/>
  <c r="AB38" i="12" a="1"/>
  <c r="AB38" i="12"/>
  <c r="AB42" i="12" a="1"/>
  <c r="AB42" i="12"/>
  <c r="AB46" i="12" a="1"/>
  <c r="AB46" i="12"/>
  <c r="AB50" i="12" a="1"/>
  <c r="AB50" i="12"/>
  <c r="AB54" i="12" a="1"/>
  <c r="AB54" i="12"/>
  <c r="AB8" i="12" a="1"/>
  <c r="AB8" i="12"/>
  <c r="AB16" i="12" a="1"/>
  <c r="AB16" i="12"/>
  <c r="AB24" i="12" a="1"/>
  <c r="AB24" i="12"/>
  <c r="AB32" i="12" a="1"/>
  <c r="AB32" i="12"/>
  <c r="AB40" i="12" a="1"/>
  <c r="AB40" i="12"/>
  <c r="AB48" i="12" a="1"/>
  <c r="AB48" i="12"/>
  <c r="N6" i="12" a="1"/>
  <c r="N6" i="12"/>
  <c r="N7" i="12" a="1"/>
  <c r="N7" i="12"/>
  <c r="N8" i="12" a="1"/>
  <c r="N8" i="12"/>
  <c r="N10" i="12" a="1"/>
  <c r="N10" i="12"/>
  <c r="N12" i="12" a="1"/>
  <c r="N12" i="12"/>
  <c r="N14" i="12" a="1"/>
  <c r="N14" i="12"/>
  <c r="N16" i="12" a="1"/>
  <c r="N16" i="12"/>
  <c r="N18" i="12" a="1"/>
  <c r="N18" i="12"/>
  <c r="N20" i="12" a="1"/>
  <c r="N20" i="12"/>
  <c r="N22" i="12" a="1"/>
  <c r="N22" i="12"/>
  <c r="N24" i="12" a="1"/>
  <c r="N24" i="12"/>
  <c r="N26" i="12" a="1"/>
  <c r="N26" i="12"/>
  <c r="N28" i="12" a="1"/>
  <c r="N28" i="12"/>
  <c r="N30" i="12" a="1"/>
  <c r="N30" i="12"/>
  <c r="N32" i="12" a="1"/>
  <c r="N32" i="12"/>
  <c r="N34" i="12" a="1"/>
  <c r="N34" i="12"/>
  <c r="N36" i="12" a="1"/>
  <c r="N36" i="12"/>
  <c r="N38" i="12" a="1"/>
  <c r="N38" i="12"/>
  <c r="N40" i="12" a="1"/>
  <c r="N40" i="12"/>
  <c r="N42" i="12" a="1"/>
  <c r="N42" i="12"/>
  <c r="N44" i="12" a="1"/>
  <c r="N44" i="12"/>
  <c r="N46" i="12" a="1"/>
  <c r="N46" i="12"/>
  <c r="N48" i="12" a="1"/>
  <c r="N48" i="12"/>
  <c r="N50" i="12" a="1"/>
  <c r="N50" i="12"/>
  <c r="N52" i="12" a="1"/>
  <c r="N52" i="12"/>
  <c r="N54" i="12" a="1"/>
  <c r="N54" i="12"/>
  <c r="AE48" i="12" a="1"/>
  <c r="AE48" i="12"/>
  <c r="AE40" i="12" a="1"/>
  <c r="AE40" i="12"/>
  <c r="AE32" i="12" a="1"/>
  <c r="AE32" i="12"/>
  <c r="AE24" i="12" a="1"/>
  <c r="AE24" i="12"/>
  <c r="AE16" i="12" a="1"/>
  <c r="AE16" i="12"/>
  <c r="AE7" i="12" a="1"/>
  <c r="AE7" i="12"/>
  <c r="AE6" i="12" a="1"/>
  <c r="AE6" i="12"/>
  <c r="AE10" i="12" a="1"/>
  <c r="AE10" i="12"/>
  <c r="AE14" i="12" a="1"/>
  <c r="AE14" i="12"/>
  <c r="AE18" i="12" a="1"/>
  <c r="AE18" i="12"/>
  <c r="AE22" i="12" a="1"/>
  <c r="AE22" i="12"/>
  <c r="AE26" i="12" a="1"/>
  <c r="AE26" i="12"/>
  <c r="AE30" i="12" a="1"/>
  <c r="AE30" i="12"/>
  <c r="AE34" i="12" a="1"/>
  <c r="AE34" i="12"/>
  <c r="AE38" i="12" a="1"/>
  <c r="AE38" i="12"/>
  <c r="AE42" i="12" a="1"/>
  <c r="AE42" i="12"/>
  <c r="AE46" i="12" a="1"/>
  <c r="AE46" i="12"/>
  <c r="AE50" i="12" a="1"/>
  <c r="AE50" i="12"/>
  <c r="AE54" i="12" a="1"/>
  <c r="AE54" i="12"/>
  <c r="Y9" i="12" a="1"/>
  <c r="Y9" i="12"/>
  <c r="Y11" i="12" a="1"/>
  <c r="Y11" i="12"/>
  <c r="Y13" i="12" a="1"/>
  <c r="Y13" i="12"/>
  <c r="Y15" i="12" a="1"/>
  <c r="Y15" i="12"/>
  <c r="Y17" i="12" a="1"/>
  <c r="Y17" i="12"/>
  <c r="Y19" i="12" a="1"/>
  <c r="Y19" i="12"/>
  <c r="Y21" i="12" a="1"/>
  <c r="Y21" i="12"/>
  <c r="Y23" i="12" a="1"/>
  <c r="Y23" i="12"/>
  <c r="Y25" i="12" a="1"/>
  <c r="Y25" i="12"/>
  <c r="Y27" i="12" a="1"/>
  <c r="Y27" i="12"/>
  <c r="Y29" i="12" a="1"/>
  <c r="Y29" i="12"/>
  <c r="Y31" i="12" a="1"/>
  <c r="Y31" i="12"/>
  <c r="Y33" i="12" a="1"/>
  <c r="Y33" i="12"/>
  <c r="Y35" i="12" a="1"/>
  <c r="Y35" i="12"/>
  <c r="Y37" i="12" a="1"/>
  <c r="Y37" i="12"/>
  <c r="Y39" i="12" a="1"/>
  <c r="Y39" i="12"/>
  <c r="Y41" i="12" a="1"/>
  <c r="Y41" i="12"/>
  <c r="AB9" i="12" a="1"/>
  <c r="AB9" i="12"/>
  <c r="AB11" i="12" a="1"/>
  <c r="AB11" i="12"/>
  <c r="AB13" i="12" a="1"/>
  <c r="AB13" i="12"/>
  <c r="AB15" i="12" a="1"/>
  <c r="AB15" i="12"/>
  <c r="AB17" i="12" a="1"/>
  <c r="AB17" i="12"/>
  <c r="AB19" i="12" a="1"/>
  <c r="AB19" i="12"/>
  <c r="AB21" i="12" a="1"/>
  <c r="AB21" i="12"/>
  <c r="AB23" i="12" a="1"/>
  <c r="AB23" i="12"/>
  <c r="AB25" i="12" a="1"/>
  <c r="AB25" i="12"/>
  <c r="AB27" i="12" a="1"/>
  <c r="AB27" i="12"/>
  <c r="AB29" i="12" a="1"/>
  <c r="AB29" i="12"/>
  <c r="AB31" i="12" a="1"/>
  <c r="AB31" i="12"/>
  <c r="AB33" i="12" a="1"/>
  <c r="AB33" i="12"/>
  <c r="AB35" i="12" a="1"/>
  <c r="AB35" i="12"/>
  <c r="AB37" i="12" a="1"/>
  <c r="AB37" i="12"/>
  <c r="AB39" i="12" a="1"/>
  <c r="AB39" i="12"/>
  <c r="AB41" i="12" a="1"/>
  <c r="AB41" i="12"/>
  <c r="AB43" i="12" a="1"/>
  <c r="AB43" i="12"/>
  <c r="AB45" i="12" a="1"/>
  <c r="AB45" i="12"/>
  <c r="AB47" i="12" a="1"/>
  <c r="AB47" i="12"/>
  <c r="AB49" i="12" a="1"/>
  <c r="AB49" i="12"/>
  <c r="AB51" i="12" a="1"/>
  <c r="AB51" i="12"/>
  <c r="AB53" i="12" a="1"/>
  <c r="AB53" i="12"/>
  <c r="AB55" i="12" a="1"/>
  <c r="AB55" i="12"/>
  <c r="AE9" i="12" a="1"/>
  <c r="AE9" i="12"/>
  <c r="AE11" i="12" a="1"/>
  <c r="AE11" i="12"/>
  <c r="AE13" i="12" a="1"/>
  <c r="AE13" i="12"/>
  <c r="AE15" i="12" a="1"/>
  <c r="AE15" i="12"/>
  <c r="AE17" i="12" a="1"/>
  <c r="AE17" i="12"/>
  <c r="AE19" i="12" a="1"/>
  <c r="AE19" i="12"/>
  <c r="AE21" i="12" a="1"/>
  <c r="AE21" i="12"/>
  <c r="AE23" i="12" a="1"/>
  <c r="AE23" i="12"/>
  <c r="AE25" i="12" a="1"/>
  <c r="AE25" i="12"/>
  <c r="AE27" i="12" a="1"/>
  <c r="AE27" i="12"/>
  <c r="AE29" i="12" a="1"/>
  <c r="AE29" i="12"/>
  <c r="AE31" i="12" a="1"/>
  <c r="AE31" i="12"/>
  <c r="AE33" i="12" a="1"/>
  <c r="AE33" i="12"/>
  <c r="AE35" i="12" a="1"/>
  <c r="AE35" i="12"/>
  <c r="AE37" i="12" a="1"/>
  <c r="AE37" i="12"/>
  <c r="AE39" i="12" a="1"/>
  <c r="AE39" i="12"/>
  <c r="AE41" i="12" a="1"/>
  <c r="AE41" i="12"/>
  <c r="AE43" i="12" a="1"/>
  <c r="AE43" i="12"/>
  <c r="AE45" i="12" a="1"/>
  <c r="AE45" i="12"/>
  <c r="AE47" i="12" a="1"/>
  <c r="AE47" i="12"/>
  <c r="AE49" i="12" a="1"/>
  <c r="AE49" i="12"/>
  <c r="AE51" i="12" a="1"/>
  <c r="AE51" i="12"/>
  <c r="AE53" i="12" a="1"/>
  <c r="AE53" i="12"/>
  <c r="AE55" i="12" a="1"/>
  <c r="AE55" i="12"/>
  <c r="AH9" i="12" a="1"/>
  <c r="AH9" i="12"/>
  <c r="AH11" i="12" a="1"/>
  <c r="AH11" i="12"/>
  <c r="AH13" i="12" a="1"/>
  <c r="AH13" i="12"/>
  <c r="AH15" i="12" a="1"/>
  <c r="AH15" i="12"/>
  <c r="AH17" i="12" a="1"/>
  <c r="AH17" i="12"/>
  <c r="AH19" i="12" a="1"/>
  <c r="AH19" i="12"/>
  <c r="AH21" i="12" a="1"/>
  <c r="AH21" i="12"/>
  <c r="AH23" i="12" a="1"/>
  <c r="AH23" i="12"/>
  <c r="AH25" i="12" a="1"/>
  <c r="AH25" i="12"/>
  <c r="AH55" i="12" a="1"/>
  <c r="AH55" i="12"/>
  <c r="AH53" i="12" a="1"/>
  <c r="AH53" i="12"/>
  <c r="AH51" i="12" a="1"/>
  <c r="AH51" i="12"/>
  <c r="AH49" i="12" a="1"/>
  <c r="AH49" i="12"/>
  <c r="AH47" i="12" a="1"/>
  <c r="AH47" i="12"/>
  <c r="AH45" i="12" a="1"/>
  <c r="AH45" i="12"/>
  <c r="AH43" i="12" a="1"/>
  <c r="AH43" i="12"/>
  <c r="AH41" i="12" a="1"/>
  <c r="AH41" i="12"/>
  <c r="AH39" i="12" a="1"/>
  <c r="AH39" i="12"/>
  <c r="AH37" i="12" a="1"/>
  <c r="AH37" i="12"/>
  <c r="AH35" i="12" a="1"/>
  <c r="AH35" i="12"/>
  <c r="AH33" i="12" a="1"/>
  <c r="AH33" i="12"/>
  <c r="AH31" i="12" a="1"/>
  <c r="AH31" i="12"/>
  <c r="AH29" i="12" a="1"/>
  <c r="AH29" i="12"/>
  <c r="AH27" i="12" a="1"/>
  <c r="AH27" i="12"/>
  <c r="AH7" i="12" a="1"/>
  <c r="AH7" i="12"/>
  <c r="AG4" i="12"/>
  <c r="W4" i="1"/>
  <c r="AD4" i="12"/>
  <c r="Q4" i="1"/>
  <c r="X4" i="12"/>
  <c r="X4" i="1"/>
  <c r="P52" i="12" a="1"/>
  <c r="P52" i="12"/>
  <c r="P53" i="12" a="1"/>
  <c r="P53" i="12"/>
  <c r="J52" i="12" a="1"/>
  <c r="J52" i="12"/>
  <c r="J49" i="12" a="1"/>
  <c r="J49" i="12"/>
  <c r="P54" i="12" a="1"/>
  <c r="P54" i="12"/>
  <c r="P50" i="12" a="1"/>
  <c r="P50" i="12"/>
  <c r="P46" i="12" a="1"/>
  <c r="P46" i="12"/>
  <c r="P42" i="12" a="1"/>
  <c r="P42" i="12"/>
  <c r="P38" i="12" a="1"/>
  <c r="P38" i="12"/>
  <c r="P34" i="12" a="1"/>
  <c r="P34" i="12"/>
  <c r="P30" i="12" a="1"/>
  <c r="P30" i="12"/>
  <c r="P26" i="12" a="1"/>
  <c r="P26" i="12"/>
  <c r="P22" i="12" a="1"/>
  <c r="P22" i="12"/>
  <c r="P18" i="12" a="1"/>
  <c r="P18" i="12"/>
  <c r="P14" i="12" a="1"/>
  <c r="P14" i="12"/>
  <c r="P10" i="12" a="1"/>
  <c r="P10" i="12"/>
  <c r="P7" i="12" a="1"/>
  <c r="P7" i="12"/>
  <c r="V49" i="12" a="1"/>
  <c r="V49" i="12"/>
  <c r="V41" i="12" a="1"/>
  <c r="V41" i="12"/>
  <c r="V33" i="12" a="1"/>
  <c r="V33" i="12"/>
  <c r="V25" i="12" a="1"/>
  <c r="V25" i="12"/>
  <c r="V17" i="12" a="1"/>
  <c r="V17" i="12"/>
  <c r="V9" i="12" a="1"/>
  <c r="V9" i="12"/>
  <c r="V52" i="12" a="1"/>
  <c r="V52" i="12"/>
  <c r="V48" i="12" a="1"/>
  <c r="V48" i="12"/>
  <c r="V44" i="12" a="1"/>
  <c r="V44" i="12"/>
  <c r="V40" i="12" a="1"/>
  <c r="V40" i="12"/>
  <c r="V36" i="12" a="1"/>
  <c r="V36" i="12"/>
  <c r="V32" i="12" a="1"/>
  <c r="V32" i="12"/>
  <c r="V28" i="12" a="1"/>
  <c r="V28" i="12"/>
  <c r="V24" i="12" a="1"/>
  <c r="V24" i="12"/>
  <c r="V20" i="12" a="1"/>
  <c r="V20" i="12"/>
  <c r="V16" i="12" a="1"/>
  <c r="V16" i="12"/>
  <c r="V12" i="12" a="1"/>
  <c r="V12" i="12"/>
  <c r="V8" i="12" a="1"/>
  <c r="V8" i="12"/>
  <c r="V6" i="12" a="1"/>
  <c r="V6" i="12"/>
  <c r="V19" i="12" a="1"/>
  <c r="V19" i="12"/>
  <c r="V35" i="12" a="1"/>
  <c r="V35" i="12"/>
  <c r="V51" i="12" a="1"/>
  <c r="V51" i="12"/>
  <c r="S51" i="12" a="1"/>
  <c r="S51" i="12"/>
  <c r="S43" i="12" a="1"/>
  <c r="S43" i="12"/>
  <c r="S34" i="12" a="1"/>
  <c r="S34" i="12"/>
  <c r="S26" i="12" a="1"/>
  <c r="S26" i="12"/>
  <c r="S18" i="12" a="1"/>
  <c r="S18" i="12"/>
  <c r="S10" i="12" a="1"/>
  <c r="S10" i="12"/>
  <c r="S49" i="12" a="1"/>
  <c r="S49" i="12"/>
  <c r="S41" i="12" a="1"/>
  <c r="S41" i="12"/>
  <c r="S32" i="12" a="1"/>
  <c r="S32" i="12"/>
  <c r="S24" i="12" a="1"/>
  <c r="S24" i="12"/>
  <c r="S16" i="12" a="1"/>
  <c r="S16" i="12"/>
  <c r="S8" i="12" a="1"/>
  <c r="S8" i="12"/>
  <c r="S52" i="12" a="1"/>
  <c r="S52" i="12"/>
  <c r="S48" i="12" a="1"/>
  <c r="S48" i="12"/>
  <c r="S44" i="12" a="1"/>
  <c r="S44" i="12"/>
  <c r="S39" i="12" a="1"/>
  <c r="S39" i="12"/>
  <c r="S35" i="12" a="1"/>
  <c r="S35" i="12"/>
  <c r="S31" i="12" a="1"/>
  <c r="S31" i="12"/>
  <c r="S27" i="12" a="1"/>
  <c r="S27" i="12"/>
  <c r="S23" i="12" a="1"/>
  <c r="S23" i="12"/>
  <c r="S19" i="12" a="1"/>
  <c r="S19" i="12"/>
  <c r="S15" i="12" a="1"/>
  <c r="S15" i="12"/>
  <c r="S11" i="12" a="1"/>
  <c r="S11" i="12"/>
  <c r="S7" i="12" a="1"/>
  <c r="S7" i="12"/>
  <c r="S40" i="12" a="1"/>
  <c r="S40" i="12"/>
  <c r="V23" i="12" a="1"/>
  <c r="V23" i="12"/>
  <c r="V39" i="12" a="1"/>
  <c r="V39" i="12"/>
  <c r="V55" i="12" a="1"/>
  <c r="V55" i="12"/>
  <c r="P13" i="12" a="1"/>
  <c r="P13" i="12"/>
  <c r="P21" i="12" a="1"/>
  <c r="P21" i="12"/>
  <c r="P29" i="12" a="1"/>
  <c r="P29" i="12"/>
  <c r="P37" i="12" a="1"/>
  <c r="P37" i="12"/>
  <c r="P45" i="12" a="1"/>
  <c r="P45" i="12"/>
  <c r="M47" i="12" a="1"/>
  <c r="M47" i="12"/>
  <c r="M31" i="12" a="1"/>
  <c r="M31" i="12"/>
  <c r="M15" i="12" a="1"/>
  <c r="M15" i="12"/>
  <c r="M49" i="12" a="1"/>
  <c r="M49" i="12"/>
  <c r="M41" i="12" a="1"/>
  <c r="M41" i="12"/>
  <c r="M33" i="12" a="1"/>
  <c r="M33" i="12"/>
  <c r="M25" i="12" a="1"/>
  <c r="M25" i="12"/>
  <c r="M17" i="12" a="1"/>
  <c r="M17" i="12"/>
  <c r="M9" i="12" a="1"/>
  <c r="M9" i="12"/>
  <c r="M52" i="12" a="1"/>
  <c r="M52" i="12"/>
  <c r="M48" i="12" a="1"/>
  <c r="M48" i="12"/>
  <c r="M44" i="12" a="1"/>
  <c r="M44" i="12"/>
  <c r="M40" i="12" a="1"/>
  <c r="M40" i="12"/>
  <c r="M36" i="12" a="1"/>
  <c r="M36" i="12"/>
  <c r="M32" i="12" a="1"/>
  <c r="M32" i="12"/>
  <c r="M28" i="12" a="1"/>
  <c r="M28" i="12"/>
  <c r="M24" i="12" a="1"/>
  <c r="M24" i="12"/>
  <c r="M20" i="12" a="1"/>
  <c r="M20" i="12"/>
  <c r="M16" i="12" a="1"/>
  <c r="M16" i="12"/>
  <c r="M12" i="12" a="1"/>
  <c r="M12" i="12"/>
  <c r="M8" i="12" a="1"/>
  <c r="M8" i="12"/>
  <c r="M6" i="12" a="1"/>
  <c r="M6" i="12"/>
  <c r="M35" i="12" a="1"/>
  <c r="M35" i="12"/>
  <c r="M51" i="12" a="1"/>
  <c r="M51" i="12"/>
  <c r="J54" i="12" a="1"/>
  <c r="J54" i="12"/>
  <c r="J50" i="12" a="1"/>
  <c r="J50" i="12"/>
  <c r="J46" i="12" a="1"/>
  <c r="J46" i="12"/>
  <c r="J42" i="12" a="1"/>
  <c r="J42" i="12"/>
  <c r="J38" i="12" a="1"/>
  <c r="J38" i="12"/>
  <c r="J34" i="12" a="1"/>
  <c r="J34" i="12"/>
  <c r="J30" i="12" a="1"/>
  <c r="J30" i="12"/>
  <c r="J26" i="12" a="1"/>
  <c r="J26" i="12"/>
  <c r="J22" i="12" a="1"/>
  <c r="J22" i="12"/>
  <c r="J18" i="12" a="1"/>
  <c r="J18" i="12"/>
  <c r="J14" i="12" a="1"/>
  <c r="J14" i="12"/>
  <c r="J10" i="12" a="1"/>
  <c r="J10" i="12"/>
  <c r="J7" i="12" a="1"/>
  <c r="J7" i="12"/>
  <c r="G52" i="12" a="1"/>
  <c r="G52" i="12"/>
  <c r="G48" i="12" a="1"/>
  <c r="G48" i="12"/>
  <c r="G44" i="12" a="1"/>
  <c r="G44" i="12"/>
  <c r="G40" i="12" a="1"/>
  <c r="G40" i="12"/>
  <c r="G36" i="12" a="1"/>
  <c r="G36" i="12"/>
  <c r="G32" i="12" a="1"/>
  <c r="G32" i="12"/>
  <c r="G28" i="12" a="1"/>
  <c r="G28" i="12"/>
  <c r="G24" i="12" a="1"/>
  <c r="G24" i="12"/>
  <c r="G20" i="12" a="1"/>
  <c r="G20" i="12"/>
  <c r="G16" i="12" a="1"/>
  <c r="G16" i="12"/>
  <c r="G12" i="12" a="1"/>
  <c r="G12" i="12"/>
  <c r="G8" i="12" a="1"/>
  <c r="G8" i="12"/>
  <c r="G6" i="12" a="1"/>
  <c r="G6" i="12"/>
  <c r="G11" i="12" a="1"/>
  <c r="G11" i="12"/>
  <c r="G15" i="12" a="1"/>
  <c r="G15" i="12"/>
  <c r="G17" i="12" a="1"/>
  <c r="G17" i="12"/>
  <c r="G19" i="12" a="1"/>
  <c r="G19" i="12"/>
  <c r="G21" i="12" a="1"/>
  <c r="G21" i="12"/>
  <c r="G23" i="12" a="1"/>
  <c r="G23" i="12"/>
  <c r="G25" i="12" a="1"/>
  <c r="G25" i="12"/>
  <c r="G27" i="12" a="1"/>
  <c r="G27" i="12"/>
  <c r="G29" i="12" a="1"/>
  <c r="G29" i="12"/>
  <c r="G31" i="12" a="1"/>
  <c r="G31" i="12"/>
  <c r="G33" i="12" a="1"/>
  <c r="G33" i="12"/>
  <c r="G35" i="12" a="1"/>
  <c r="G35" i="12"/>
  <c r="G37" i="12" a="1"/>
  <c r="G37" i="12"/>
  <c r="G39" i="12" a="1"/>
  <c r="G39" i="12"/>
  <c r="G41" i="12" a="1"/>
  <c r="G41" i="12"/>
  <c r="G43" i="12" a="1"/>
  <c r="G43" i="12"/>
  <c r="G47" i="12" a="1"/>
  <c r="G47" i="12"/>
  <c r="G51" i="12" a="1"/>
  <c r="G51" i="12"/>
  <c r="G55" i="12" a="1"/>
  <c r="G55" i="12"/>
  <c r="J9" i="12" a="1"/>
  <c r="J9" i="12"/>
  <c r="J17" i="12" a="1"/>
  <c r="J17" i="12"/>
  <c r="J25" i="12" a="1"/>
  <c r="J25" i="12"/>
  <c r="J33" i="12" a="1"/>
  <c r="J33" i="12"/>
  <c r="J41" i="12" a="1"/>
  <c r="J41" i="12"/>
  <c r="G49" i="12" a="1"/>
  <c r="G49" i="12"/>
  <c r="G9" i="12" a="1"/>
  <c r="G9" i="12"/>
  <c r="P48" i="12" a="1"/>
  <c r="P48" i="12"/>
  <c r="P44" i="12" a="1"/>
  <c r="P44" i="12"/>
  <c r="P40" i="12" a="1"/>
  <c r="P40" i="12"/>
  <c r="P36" i="12" a="1"/>
  <c r="P36" i="12"/>
  <c r="P32" i="12" a="1"/>
  <c r="P32" i="12"/>
  <c r="P28" i="12" a="1"/>
  <c r="P28" i="12"/>
  <c r="P24" i="12" a="1"/>
  <c r="P24" i="12"/>
  <c r="P20" i="12" a="1"/>
  <c r="P20" i="12"/>
  <c r="P16" i="12" a="1"/>
  <c r="P16" i="12"/>
  <c r="P12" i="12" a="1"/>
  <c r="P12" i="12"/>
  <c r="P8" i="12" a="1"/>
  <c r="P8" i="12"/>
  <c r="P6" i="12" a="1"/>
  <c r="P6" i="12"/>
  <c r="P11" i="12" a="1"/>
  <c r="P11" i="12"/>
  <c r="P19" i="12" a="1"/>
  <c r="P19" i="12"/>
  <c r="P27" i="12" a="1"/>
  <c r="P27" i="12"/>
  <c r="P35" i="12" a="1"/>
  <c r="P35" i="12"/>
  <c r="P43" i="12" a="1"/>
  <c r="P43" i="12"/>
  <c r="P51" i="12" a="1"/>
  <c r="P51" i="12"/>
  <c r="P15" i="12" a="1"/>
  <c r="P15" i="12"/>
  <c r="P31" i="12" a="1"/>
  <c r="P31" i="12"/>
  <c r="P47" i="12" a="1"/>
  <c r="P47" i="12"/>
  <c r="P23" i="12" a="1"/>
  <c r="P23" i="12"/>
  <c r="P39" i="12" a="1"/>
  <c r="P39" i="12"/>
  <c r="P55" i="12" a="1"/>
  <c r="P55" i="12"/>
  <c r="V45" i="12" a="1"/>
  <c r="V45" i="12"/>
  <c r="V37" i="12" a="1"/>
  <c r="V37" i="12"/>
  <c r="V29" i="12" a="1"/>
  <c r="V29" i="12"/>
  <c r="V21" i="12" a="1"/>
  <c r="V21" i="12"/>
  <c r="V13" i="12" a="1"/>
  <c r="V13" i="12"/>
  <c r="V54" i="12" a="1"/>
  <c r="V54" i="12"/>
  <c r="V50" i="12" a="1"/>
  <c r="V50" i="12"/>
  <c r="V46" i="12" a="1"/>
  <c r="V46" i="12"/>
  <c r="V42" i="12" a="1"/>
  <c r="V42" i="12"/>
  <c r="V38" i="12" a="1"/>
  <c r="V38" i="12"/>
  <c r="V34" i="12" a="1"/>
  <c r="V34" i="12"/>
  <c r="V30" i="12" a="1"/>
  <c r="V30" i="12"/>
  <c r="V26" i="12" a="1"/>
  <c r="V26" i="12"/>
  <c r="V22" i="12" a="1"/>
  <c r="V22" i="12"/>
  <c r="V18" i="12" a="1"/>
  <c r="V18" i="12"/>
  <c r="V14" i="12" a="1"/>
  <c r="V14" i="12"/>
  <c r="V10" i="12" a="1"/>
  <c r="V10" i="12"/>
  <c r="V7" i="12" a="1"/>
  <c r="V7" i="12"/>
  <c r="V11" i="12" a="1"/>
  <c r="V11" i="12"/>
  <c r="V27" i="12" a="1"/>
  <c r="V27" i="12"/>
  <c r="V43" i="12" a="1"/>
  <c r="V43" i="12"/>
  <c r="S47" i="12" a="1"/>
  <c r="S47" i="12"/>
  <c r="S38" i="12" a="1"/>
  <c r="S38" i="12"/>
  <c r="S30" i="12" a="1"/>
  <c r="S30" i="12"/>
  <c r="S22" i="12" a="1"/>
  <c r="S22" i="12"/>
  <c r="S14" i="12" a="1"/>
  <c r="S14" i="12"/>
  <c r="S53" i="12" a="1"/>
  <c r="S53" i="12"/>
  <c r="S45" i="12" a="1"/>
  <c r="S45" i="12"/>
  <c r="S36" i="12" a="1"/>
  <c r="S36" i="12"/>
  <c r="S28" i="12" a="1"/>
  <c r="S28" i="12"/>
  <c r="S20" i="12" a="1"/>
  <c r="S20" i="12"/>
  <c r="S12" i="12" a="1"/>
  <c r="S12" i="12"/>
  <c r="S54" i="12" a="1"/>
  <c r="S54" i="12"/>
  <c r="S50" i="12" a="1"/>
  <c r="S50" i="12"/>
  <c r="S46" i="12" a="1"/>
  <c r="S46" i="12"/>
  <c r="S42" i="12" a="1"/>
  <c r="S42" i="12"/>
  <c r="S37" i="12" a="1"/>
  <c r="S37" i="12"/>
  <c r="S33" i="12" a="1"/>
  <c r="S33" i="12"/>
  <c r="S29" i="12" a="1"/>
  <c r="S29" i="12"/>
  <c r="S25" i="12" a="1"/>
  <c r="S25" i="12"/>
  <c r="S21" i="12" a="1"/>
  <c r="S21" i="12"/>
  <c r="S17" i="12" a="1"/>
  <c r="S17" i="12"/>
  <c r="S13" i="12" a="1"/>
  <c r="S13" i="12"/>
  <c r="S9" i="12" a="1"/>
  <c r="S9" i="12"/>
  <c r="S6" i="12" a="1"/>
  <c r="S6" i="12"/>
  <c r="V15" i="12" a="1"/>
  <c r="V15" i="12"/>
  <c r="V31" i="12" a="1"/>
  <c r="V31" i="12"/>
  <c r="V47" i="12" a="1"/>
  <c r="V47" i="12"/>
  <c r="P9" i="12" a="1"/>
  <c r="P9" i="12"/>
  <c r="P17" i="12" a="1"/>
  <c r="P17" i="12"/>
  <c r="P25" i="12" a="1"/>
  <c r="P25" i="12"/>
  <c r="P33" i="12" a="1"/>
  <c r="P33" i="12"/>
  <c r="P41" i="12" a="1"/>
  <c r="P41" i="12"/>
  <c r="P49" i="12" a="1"/>
  <c r="P49" i="12"/>
  <c r="M39" i="12" a="1"/>
  <c r="M39" i="12"/>
  <c r="M23" i="12" a="1"/>
  <c r="M23" i="12"/>
  <c r="M53" i="12" a="1"/>
  <c r="M53" i="12"/>
  <c r="M45" i="12" a="1"/>
  <c r="M45" i="12"/>
  <c r="M37" i="12" a="1"/>
  <c r="M37" i="12"/>
  <c r="M29" i="12" a="1"/>
  <c r="M29" i="12"/>
  <c r="M21" i="12" a="1"/>
  <c r="M21" i="12"/>
  <c r="M13" i="12" a="1"/>
  <c r="M13" i="12"/>
  <c r="M54" i="12" a="1"/>
  <c r="M54" i="12"/>
  <c r="M50" i="12" a="1"/>
  <c r="M50" i="12"/>
  <c r="M46" i="12" a="1"/>
  <c r="M46" i="12"/>
  <c r="M42" i="12" a="1"/>
  <c r="M42" i="12"/>
  <c r="M38" i="12" a="1"/>
  <c r="M38" i="12"/>
  <c r="M34" i="12" a="1"/>
  <c r="M34" i="12"/>
  <c r="M30" i="12" a="1"/>
  <c r="M30" i="12"/>
  <c r="M26" i="12" a="1"/>
  <c r="M26" i="12"/>
  <c r="M22" i="12" a="1"/>
  <c r="M22" i="12"/>
  <c r="M18" i="12" a="1"/>
  <c r="M18" i="12"/>
  <c r="M14" i="12" a="1"/>
  <c r="M14" i="12"/>
  <c r="M10" i="12" a="1"/>
  <c r="M10" i="12"/>
  <c r="M7" i="12" a="1"/>
  <c r="M7" i="12"/>
  <c r="M19" i="12" a="1"/>
  <c r="M19" i="12"/>
  <c r="M43" i="12" a="1"/>
  <c r="M43" i="12"/>
  <c r="J48" i="12" a="1"/>
  <c r="J48" i="12"/>
  <c r="J44" i="12" a="1"/>
  <c r="J44" i="12"/>
  <c r="J40" i="12" a="1"/>
  <c r="J40" i="12"/>
  <c r="J36" i="12" a="1"/>
  <c r="J36" i="12"/>
  <c r="J32" i="12" a="1"/>
  <c r="J32" i="12"/>
  <c r="J28" i="12" a="1"/>
  <c r="J28" i="12"/>
  <c r="J24" i="12" a="1"/>
  <c r="J24" i="12"/>
  <c r="J20" i="12" a="1"/>
  <c r="J20" i="12"/>
  <c r="J16" i="12" a="1"/>
  <c r="J16" i="12"/>
  <c r="J12" i="12" a="1"/>
  <c r="J12" i="12"/>
  <c r="J8" i="12" a="1"/>
  <c r="J8" i="12"/>
  <c r="J6" i="12" a="1"/>
  <c r="J6" i="12"/>
  <c r="J11" i="12" a="1"/>
  <c r="J11" i="12"/>
  <c r="J15" i="12" a="1"/>
  <c r="J15" i="12"/>
  <c r="J19" i="12" a="1"/>
  <c r="J19" i="12"/>
  <c r="J23" i="12" a="1"/>
  <c r="J23" i="12"/>
  <c r="J27" i="12" a="1"/>
  <c r="J27" i="12"/>
  <c r="J31" i="12" a="1"/>
  <c r="J31" i="12"/>
  <c r="J35" i="12" a="1"/>
  <c r="J35" i="12"/>
  <c r="J39" i="12" a="1"/>
  <c r="J39" i="12"/>
  <c r="J43" i="12" a="1"/>
  <c r="J43" i="12"/>
  <c r="J47" i="12" a="1"/>
  <c r="J47" i="12"/>
  <c r="J51" i="12" a="1"/>
  <c r="J51" i="12"/>
  <c r="J55" i="12" a="1"/>
  <c r="J55" i="12"/>
  <c r="H57" i="12"/>
  <c r="G50" i="12" a="1"/>
  <c r="G50" i="12"/>
  <c r="G46" i="12" a="1"/>
  <c r="G46" i="12"/>
  <c r="G42" i="12" a="1"/>
  <c r="G42" i="12"/>
  <c r="G38" i="12" a="1"/>
  <c r="G38" i="12"/>
  <c r="G34" i="12" a="1"/>
  <c r="G34" i="12"/>
  <c r="G30" i="12" a="1"/>
  <c r="G30" i="12"/>
  <c r="G26" i="12" a="1"/>
  <c r="G26" i="12"/>
  <c r="G22" i="12" a="1"/>
  <c r="G22" i="12"/>
  <c r="G18" i="12" a="1"/>
  <c r="G18" i="12"/>
  <c r="G14" i="12" a="1"/>
  <c r="G14" i="12"/>
  <c r="G10" i="12" a="1"/>
  <c r="G10" i="12"/>
  <c r="G7" i="12" a="1"/>
  <c r="G7" i="12"/>
  <c r="B4" i="4"/>
  <c r="J13" i="12" a="1"/>
  <c r="J13" i="12"/>
  <c r="J21" i="12" a="1"/>
  <c r="J21" i="12"/>
  <c r="J29" i="12" a="1"/>
  <c r="J29" i="12"/>
  <c r="J37" i="12" a="1"/>
  <c r="J37" i="12"/>
  <c r="J45" i="12" a="1"/>
  <c r="J45" i="12"/>
  <c r="J53" i="12" a="1"/>
  <c r="J53" i="12"/>
  <c r="G45" i="12" a="1"/>
  <c r="G45" i="12"/>
  <c r="G53" i="12" a="1"/>
  <c r="G53" i="12"/>
  <c r="G13" i="12" a="1"/>
  <c r="G13" i="12"/>
  <c r="R4" i="12"/>
  <c r="R4" i="1"/>
  <c r="B26" i="4"/>
  <c r="AA4" i="12"/>
  <c r="Y4" i="1"/>
  <c r="L4" i="12"/>
  <c r="T4" i="1"/>
  <c r="B48" i="4"/>
  <c r="B93" i="4"/>
  <c r="B115" i="4"/>
  <c r="O4" i="12"/>
  <c r="S4" i="1"/>
  <c r="I4" i="12"/>
  <c r="O4" i="1"/>
  <c r="U4" i="12"/>
  <c r="V4" i="1"/>
  <c r="B71" i="4"/>
  <c r="B138" i="4"/>
  <c r="B160" i="4"/>
  <c r="B182" i="4"/>
  <c r="B205" i="4"/>
  <c r="B249" i="4"/>
  <c r="B227" i="4"/>
  <c r="B94" i="7"/>
  <c r="B4" i="8"/>
  <c r="B26" i="8"/>
  <c r="B48" i="8"/>
  <c r="B71" i="8"/>
  <c r="B72" i="2"/>
  <c r="B51" i="2"/>
  <c r="B46" i="3"/>
  <c r="B71" i="3"/>
  <c r="B139" i="2"/>
  <c r="B4" i="5"/>
  <c r="B26" i="5"/>
  <c r="B48" i="5"/>
  <c r="B71" i="5"/>
  <c r="B93" i="5"/>
  <c r="B115" i="5"/>
  <c r="B138" i="5"/>
  <c r="B160" i="5"/>
  <c r="B182" i="5"/>
  <c r="B205" i="5"/>
  <c r="B227" i="5"/>
  <c r="B249" i="5"/>
  <c r="B272" i="5"/>
  <c r="B26" i="7"/>
  <c r="B115" i="8"/>
  <c r="B137" i="8"/>
  <c r="B162" i="8"/>
  <c r="B25" i="2"/>
  <c r="B93" i="3"/>
  <c r="B119" i="2"/>
  <c r="B114" i="3"/>
  <c r="B95" i="2"/>
  <c r="B4" i="6"/>
  <c r="B26" i="6"/>
  <c r="B48" i="6"/>
  <c r="B71" i="6"/>
  <c r="B93" i="6"/>
  <c r="B115" i="6"/>
  <c r="B138" i="6"/>
  <c r="B160" i="6"/>
  <c r="B182" i="6"/>
  <c r="B205" i="6"/>
  <c r="B227" i="6"/>
  <c r="B249" i="6"/>
  <c r="B272" i="6"/>
  <c r="A96" i="1"/>
  <c r="A97" i="1"/>
  <c r="B71" i="7"/>
  <c r="A100" i="1"/>
  <c r="B270" i="8"/>
  <c r="A101" i="1"/>
  <c r="B292" i="8"/>
  <c r="F4" i="12"/>
  <c r="P4" i="1"/>
  <c r="A98" i="1"/>
  <c r="B46" i="7"/>
  <c r="J57" i="12"/>
  <c r="H58" i="12"/>
  <c r="B227" i="8"/>
  <c r="A99" i="1"/>
  <c r="A37" i="14"/>
  <c r="A128" i="14"/>
  <c r="A68" i="14" a="1"/>
  <c r="A68" i="14"/>
  <c r="A53" i="14"/>
  <c r="A83" i="14" a="1"/>
  <c r="A83" i="14"/>
  <c r="A110" i="14"/>
  <c r="A10" i="14" a="1"/>
  <c r="A10" i="14"/>
  <c r="A24" i="14" a="1"/>
  <c r="A24" i="14"/>
  <c r="A84" i="14" a="1"/>
  <c r="A84" i="14"/>
  <c r="A23" i="14" a="1"/>
  <c r="A23" i="14"/>
  <c r="A67" i="14" a="1"/>
  <c r="A67" i="14"/>
  <c r="A55" i="14"/>
  <c r="A66" i="14" a="1"/>
  <c r="A66" i="14"/>
  <c r="A12" i="14" a="1"/>
  <c r="A12" i="14"/>
  <c r="A36" i="14"/>
  <c r="A126" i="14"/>
  <c r="A148" i="14"/>
  <c r="A7" i="14" a="1"/>
  <c r="A7" i="14"/>
  <c r="A79" i="14" a="1"/>
  <c r="A79" i="14"/>
  <c r="A19" i="14" a="1"/>
  <c r="A19" i="14"/>
  <c r="A5" i="14" a="1"/>
  <c r="A5" i="14"/>
  <c r="A97" i="14"/>
  <c r="A141" i="14"/>
  <c r="A59" i="14"/>
  <c r="A71" i="14" a="1"/>
  <c r="A71" i="14"/>
  <c r="A22" i="14" a="1"/>
  <c r="A22" i="14"/>
  <c r="A140" i="14"/>
  <c r="A15" i="14" a="1"/>
  <c r="A15" i="14"/>
  <c r="A127" i="14"/>
  <c r="A76" i="14" a="1"/>
  <c r="A76" i="14"/>
  <c r="A8" i="14" a="1"/>
  <c r="A8" i="14"/>
  <c r="A95" i="14"/>
  <c r="A132" i="14"/>
  <c r="A99" i="14"/>
  <c r="A119" i="14"/>
  <c r="A142" i="14"/>
  <c r="A69" i="14" a="1"/>
  <c r="A69" i="14"/>
  <c r="A58" i="14"/>
  <c r="A74" i="14" a="1"/>
  <c r="A74" i="14"/>
  <c r="D53" i="14"/>
  <c r="C53" i="14" a="1"/>
  <c r="C53" i="14"/>
  <c r="E53" i="14"/>
  <c r="E132" i="14"/>
  <c r="D132" i="14"/>
  <c r="C132" i="14"/>
  <c r="E76" i="14"/>
  <c r="C76" i="14"/>
  <c r="D76" i="14"/>
  <c r="C140" i="14"/>
  <c r="D140" i="14"/>
  <c r="E140" i="14"/>
  <c r="D59" i="14"/>
  <c r="E59" i="14"/>
  <c r="C59" i="14" a="1"/>
  <c r="C59" i="14"/>
  <c r="E5" i="14"/>
  <c r="D5" i="14"/>
  <c r="C5" i="14"/>
  <c r="D7" i="14"/>
  <c r="E7" i="14"/>
  <c r="C7" i="14"/>
  <c r="E36" i="14"/>
  <c r="C36" i="14" a="1"/>
  <c r="C36" i="14"/>
  <c r="D36" i="14"/>
  <c r="D55" i="14"/>
  <c r="C55" i="14" a="1"/>
  <c r="C55" i="14"/>
  <c r="E55" i="14"/>
  <c r="C84" i="14"/>
  <c r="E84" i="14"/>
  <c r="D84" i="14"/>
  <c r="D110" i="14"/>
  <c r="C110" i="14"/>
  <c r="E110" i="14"/>
  <c r="D68" i="14"/>
  <c r="E68" i="14"/>
  <c r="C68" i="14"/>
  <c r="C37" i="14" a="1"/>
  <c r="C37" i="14"/>
  <c r="E37" i="14"/>
  <c r="D37" i="14"/>
  <c r="A45" i="14"/>
  <c r="A18" i="14" a="1"/>
  <c r="A18" i="14"/>
  <c r="A46" i="14"/>
  <c r="A78" i="14" a="1"/>
  <c r="A78" i="14"/>
  <c r="A129" i="14"/>
  <c r="A96" i="14"/>
  <c r="A27" i="14" a="1"/>
  <c r="A27" i="14"/>
  <c r="A118" i="14"/>
  <c r="A109" i="14"/>
  <c r="A85" i="14" a="1"/>
  <c r="A85" i="14"/>
  <c r="C142" i="14"/>
  <c r="D142" i="14"/>
  <c r="E142" i="14"/>
  <c r="D119" i="14"/>
  <c r="C119" i="14"/>
  <c r="E119" i="14"/>
  <c r="D95" i="14"/>
  <c r="E95" i="14"/>
  <c r="C95" i="14"/>
  <c r="C127" i="14"/>
  <c r="D127" i="14"/>
  <c r="E127" i="14"/>
  <c r="E22" i="14"/>
  <c r="C22" i="14"/>
  <c r="D22" i="14"/>
  <c r="E141" i="14"/>
  <c r="C141" i="14"/>
  <c r="D141" i="14"/>
  <c r="E19" i="14"/>
  <c r="D19" i="14"/>
  <c r="C19" i="14"/>
  <c r="D148" i="14"/>
  <c r="C148" i="14"/>
  <c r="E148" i="14"/>
  <c r="D12" i="14"/>
  <c r="C12" i="14"/>
  <c r="E12" i="14"/>
  <c r="C67" i="14"/>
  <c r="D67" i="14"/>
  <c r="E67" i="14"/>
  <c r="D24" i="14"/>
  <c r="C24" i="14"/>
  <c r="E24" i="14"/>
  <c r="D83" i="14"/>
  <c r="C83" i="14"/>
  <c r="E83" i="14"/>
  <c r="C128" i="14"/>
  <c r="E128" i="14"/>
  <c r="D128" i="14"/>
  <c r="A130" i="14"/>
  <c r="A26" i="14" a="1"/>
  <c r="A26" i="14"/>
  <c r="A104" i="14"/>
  <c r="A80" i="14" a="1"/>
  <c r="A80" i="14"/>
  <c r="A82" i="14" a="1"/>
  <c r="A82" i="14"/>
  <c r="A113" i="14"/>
  <c r="A125" i="14"/>
  <c r="A131" i="14"/>
  <c r="A134" i="14"/>
  <c r="A116" i="14"/>
  <c r="C74" i="14"/>
  <c r="E74" i="14"/>
  <c r="D74" i="14"/>
  <c r="C58" i="14" a="1"/>
  <c r="C58" i="14"/>
  <c r="D58" i="14"/>
  <c r="E58" i="14"/>
  <c r="D69" i="14"/>
  <c r="C69" i="14"/>
  <c r="E69" i="14"/>
  <c r="C99" i="14"/>
  <c r="E99" i="14"/>
  <c r="D99" i="14"/>
  <c r="E8" i="14"/>
  <c r="D8" i="14"/>
  <c r="C8" i="14"/>
  <c r="E15" i="14"/>
  <c r="C15" i="14"/>
  <c r="D15" i="14"/>
  <c r="D71" i="14"/>
  <c r="E71" i="14"/>
  <c r="C71" i="14"/>
  <c r="E97" i="14"/>
  <c r="D97" i="14"/>
  <c r="C97" i="14"/>
  <c r="C79" i="14"/>
  <c r="E79" i="14"/>
  <c r="D79" i="14"/>
  <c r="D126" i="14"/>
  <c r="E126" i="14"/>
  <c r="C126" i="14"/>
  <c r="C66" i="14"/>
  <c r="E66" i="14"/>
  <c r="D66" i="14"/>
  <c r="E23" i="14"/>
  <c r="D23" i="14"/>
  <c r="C23" i="14"/>
  <c r="C10" i="14"/>
  <c r="D10" i="14"/>
  <c r="E10" i="14"/>
  <c r="B248" i="8"/>
  <c r="A14" i="14" a="1"/>
  <c r="A14" i="14"/>
  <c r="A149" i="14"/>
  <c r="A138" i="14"/>
  <c r="A29" i="14" a="1"/>
  <c r="A29" i="14"/>
  <c r="A40" i="14"/>
  <c r="A51" i="14"/>
  <c r="A89" i="14" a="1"/>
  <c r="A89" i="14"/>
  <c r="A88" i="14" a="1"/>
  <c r="A88" i="14"/>
  <c r="A73" i="14" a="1"/>
  <c r="A73" i="14"/>
  <c r="A103" i="14"/>
  <c r="A100" i="14"/>
  <c r="A9" i="14" a="1"/>
  <c r="A9" i="14"/>
  <c r="A52" i="14"/>
  <c r="A144" i="14"/>
  <c r="A6" i="14" a="1"/>
  <c r="A6" i="14"/>
  <c r="A102" i="14"/>
  <c r="A115" i="14"/>
  <c r="A75" i="14" a="1"/>
  <c r="A75" i="14"/>
  <c r="A112" i="14"/>
  <c r="A21" i="14" a="1"/>
  <c r="A21" i="14"/>
  <c r="A42" i="14"/>
  <c r="A139" i="14"/>
  <c r="A13" i="14" a="1"/>
  <c r="A13" i="14"/>
  <c r="A101" i="14"/>
  <c r="A28" i="14" a="1"/>
  <c r="A28" i="14"/>
  <c r="A38" i="14"/>
  <c r="A54" i="14"/>
  <c r="A117" i="14"/>
  <c r="A43" i="14"/>
  <c r="A106" i="14"/>
  <c r="A108" i="14"/>
  <c r="A56" i="14"/>
  <c r="A135" i="14"/>
  <c r="A25" i="14" a="1"/>
  <c r="A25" i="14"/>
  <c r="A86" i="14" a="1"/>
  <c r="A86" i="14"/>
  <c r="A20" i="14" a="1"/>
  <c r="A20" i="14"/>
  <c r="A16" i="14" a="1"/>
  <c r="A16" i="14"/>
  <c r="A147" i="14"/>
  <c r="A146" i="14"/>
  <c r="A47" i="14"/>
  <c r="A145" i="14"/>
  <c r="A111" i="14"/>
  <c r="A107" i="14"/>
  <c r="A57" i="14"/>
  <c r="A98" i="14"/>
  <c r="A39" i="14"/>
  <c r="A41" i="14"/>
  <c r="A44" i="14"/>
  <c r="A114" i="14"/>
  <c r="A48" i="14"/>
  <c r="A72" i="14" a="1"/>
  <c r="A72" i="14"/>
  <c r="A49" i="14"/>
  <c r="A87" i="14" a="1"/>
  <c r="A87" i="14"/>
  <c r="A50" i="14"/>
  <c r="A105" i="14"/>
  <c r="A77" i="14" a="1"/>
  <c r="A77" i="14"/>
  <c r="A35" i="14"/>
  <c r="A143" i="14"/>
  <c r="A17" i="14" a="1"/>
  <c r="A17" i="14"/>
  <c r="A11" i="14" a="1"/>
  <c r="A11" i="14"/>
  <c r="A136" i="14"/>
  <c r="A81" i="14" a="1"/>
  <c r="A81" i="14"/>
  <c r="A65" i="14" a="1"/>
  <c r="A65" i="14"/>
  <c r="A70" i="14" a="1"/>
  <c r="A70" i="14"/>
  <c r="A133" i="14"/>
  <c r="A137" i="14"/>
  <c r="C133" i="14"/>
  <c r="D133" i="14"/>
  <c r="E133" i="14"/>
  <c r="D137" i="14"/>
  <c r="C137" i="14"/>
  <c r="E137" i="14"/>
  <c r="D65" i="14"/>
  <c r="C65" i="14"/>
  <c r="E65" i="14"/>
  <c r="E11" i="14"/>
  <c r="D11" i="14"/>
  <c r="C11" i="14"/>
  <c r="E35" i="14"/>
  <c r="C35" i="14" a="1"/>
  <c r="C35" i="14"/>
  <c r="D35" i="14"/>
  <c r="E50" i="14"/>
  <c r="C50" i="14" a="1"/>
  <c r="C50" i="14"/>
  <c r="D50" i="14"/>
  <c r="C72" i="14"/>
  <c r="D72" i="14"/>
  <c r="E72" i="14"/>
  <c r="E44" i="14"/>
  <c r="C44" i="14" a="1"/>
  <c r="C44" i="14"/>
  <c r="D44" i="14"/>
  <c r="C98" i="14"/>
  <c r="D98" i="14"/>
  <c r="E98" i="14"/>
  <c r="E111" i="14"/>
  <c r="C111" i="14"/>
  <c r="D111" i="14"/>
  <c r="D146" i="14"/>
  <c r="C146" i="14"/>
  <c r="E146" i="14"/>
  <c r="E20" i="14"/>
  <c r="D20" i="14"/>
  <c r="C20" i="14"/>
  <c r="C135" i="14"/>
  <c r="D135" i="14"/>
  <c r="E135" i="14"/>
  <c r="C106" i="14"/>
  <c r="E106" i="14"/>
  <c r="D106" i="14"/>
  <c r="D54" i="14"/>
  <c r="E54" i="14"/>
  <c r="C54" i="14" a="1"/>
  <c r="C54" i="14"/>
  <c r="C101" i="14"/>
  <c r="D101" i="14"/>
  <c r="E101" i="14"/>
  <c r="E42" i="14"/>
  <c r="D42" i="14"/>
  <c r="C42" i="14" a="1"/>
  <c r="C42" i="14"/>
  <c r="D75" i="14"/>
  <c r="C75" i="14"/>
  <c r="E75" i="14"/>
  <c r="D6" i="14"/>
  <c r="C6" i="14"/>
  <c r="E6" i="14"/>
  <c r="C9" i="14"/>
  <c r="E9" i="14"/>
  <c r="D9" i="14"/>
  <c r="E73" i="14"/>
  <c r="C73" i="14"/>
  <c r="D73" i="14"/>
  <c r="D51" i="14"/>
  <c r="E51" i="14"/>
  <c r="C51" i="14" a="1"/>
  <c r="C51" i="14"/>
  <c r="C138" i="14"/>
  <c r="D138" i="14"/>
  <c r="E138" i="14"/>
  <c r="E131" i="14"/>
  <c r="C131" i="14"/>
  <c r="D131" i="14"/>
  <c r="C82" i="14"/>
  <c r="D82" i="14"/>
  <c r="E82" i="14"/>
  <c r="D26" i="14"/>
  <c r="C26" i="14"/>
  <c r="E26" i="14"/>
  <c r="D109" i="14"/>
  <c r="C109" i="14"/>
  <c r="E109" i="14"/>
  <c r="C96" i="14"/>
  <c r="D96" i="14"/>
  <c r="E96" i="14"/>
  <c r="C46" i="14" a="1"/>
  <c r="C46" i="14"/>
  <c r="D46" i="14"/>
  <c r="E46" i="14"/>
  <c r="C81" i="14"/>
  <c r="E81" i="14"/>
  <c r="D81" i="14"/>
  <c r="E17" i="14"/>
  <c r="D17" i="14"/>
  <c r="C17" i="14"/>
  <c r="E77" i="14"/>
  <c r="D77" i="14"/>
  <c r="C77" i="14"/>
  <c r="E87" i="14"/>
  <c r="C87" i="14"/>
  <c r="D87" i="14"/>
  <c r="C48" i="14" a="1"/>
  <c r="C48" i="14"/>
  <c r="D48" i="14"/>
  <c r="E48" i="14"/>
  <c r="D41" i="14"/>
  <c r="C41" i="14" a="1"/>
  <c r="C41" i="14"/>
  <c r="E41" i="14"/>
  <c r="C57" i="14" a="1"/>
  <c r="C57" i="14"/>
  <c r="D57" i="14"/>
  <c r="E57" i="14"/>
  <c r="C145" i="14"/>
  <c r="E145" i="14"/>
  <c r="D145" i="14"/>
  <c r="D147" i="14"/>
  <c r="C147" i="14"/>
  <c r="E147" i="14"/>
  <c r="E86" i="14"/>
  <c r="C86" i="14"/>
  <c r="D86" i="14"/>
  <c r="C56" i="14" a="1"/>
  <c r="C56" i="14"/>
  <c r="D56" i="14"/>
  <c r="E56" i="14"/>
  <c r="C43" i="14" a="1"/>
  <c r="C43" i="14"/>
  <c r="D43" i="14"/>
  <c r="E43" i="14"/>
  <c r="E38" i="14"/>
  <c r="C38" i="14" a="1"/>
  <c r="C38" i="14"/>
  <c r="D38" i="14"/>
  <c r="C13" i="14"/>
  <c r="E13" i="14"/>
  <c r="D13" i="14"/>
  <c r="E21" i="14"/>
  <c r="D21" i="14"/>
  <c r="C21" i="14"/>
  <c r="D115" i="14"/>
  <c r="C115" i="14"/>
  <c r="E115" i="14"/>
  <c r="D144" i="14"/>
  <c r="E144" i="14"/>
  <c r="C144" i="14"/>
  <c r="C100" i="14"/>
  <c r="E100" i="14"/>
  <c r="D100" i="14"/>
  <c r="E88" i="14"/>
  <c r="C88" i="14"/>
  <c r="D88" i="14"/>
  <c r="D40" i="14"/>
  <c r="C40" i="14" a="1"/>
  <c r="C40" i="14"/>
  <c r="E40" i="14"/>
  <c r="C149" i="14"/>
  <c r="D149" i="14"/>
  <c r="E149" i="14"/>
  <c r="D116" i="14"/>
  <c r="E116" i="14"/>
  <c r="C116" i="14"/>
  <c r="D125" i="14"/>
  <c r="C125" i="14"/>
  <c r="E125" i="14"/>
  <c r="E80" i="14"/>
  <c r="D80" i="14"/>
  <c r="C80" i="14"/>
  <c r="E130" i="14"/>
  <c r="D130" i="14"/>
  <c r="C130" i="14"/>
  <c r="E118" i="14"/>
  <c r="D118" i="14"/>
  <c r="C118" i="14"/>
  <c r="E129" i="14"/>
  <c r="D129" i="14"/>
  <c r="C129" i="14"/>
  <c r="D18" i="14"/>
  <c r="C18" i="14"/>
  <c r="E18" i="14"/>
  <c r="C70" i="14"/>
  <c r="E70" i="14"/>
  <c r="D70" i="14"/>
  <c r="D136" i="14"/>
  <c r="C136" i="14"/>
  <c r="E136" i="14"/>
  <c r="C143" i="14"/>
  <c r="D143" i="14"/>
  <c r="E143" i="14"/>
  <c r="E105" i="14"/>
  <c r="C105" i="14"/>
  <c r="D105" i="14"/>
  <c r="D49" i="14"/>
  <c r="C49" i="14" a="1"/>
  <c r="C49" i="14"/>
  <c r="E49" i="14"/>
  <c r="C114" i="14"/>
  <c r="E114" i="14"/>
  <c r="D114" i="14"/>
  <c r="D39" i="14"/>
  <c r="C39" i="14" a="1"/>
  <c r="C39" i="14"/>
  <c r="E39" i="14"/>
  <c r="E107" i="14"/>
  <c r="D107" i="14"/>
  <c r="C107" i="14"/>
  <c r="D47" i="14"/>
  <c r="E47" i="14"/>
  <c r="C47" i="14" a="1"/>
  <c r="C47" i="14"/>
  <c r="E16" i="14"/>
  <c r="D16" i="14"/>
  <c r="C16" i="14"/>
  <c r="C25" i="14"/>
  <c r="E25" i="14"/>
  <c r="D25" i="14"/>
  <c r="E108" i="14"/>
  <c r="C108" i="14"/>
  <c r="D108" i="14"/>
  <c r="C117" i="14"/>
  <c r="D117" i="14"/>
  <c r="E117" i="14"/>
  <c r="E28" i="14"/>
  <c r="D28" i="14"/>
  <c r="C28" i="14"/>
  <c r="D139" i="14"/>
  <c r="C139" i="14"/>
  <c r="E139" i="14"/>
  <c r="D112" i="14"/>
  <c r="C112" i="14"/>
  <c r="E112" i="14"/>
  <c r="D102" i="14"/>
  <c r="E102" i="14"/>
  <c r="C102" i="14"/>
  <c r="C52" i="14" a="1"/>
  <c r="C52" i="14"/>
  <c r="D52" i="14"/>
  <c r="E52" i="14"/>
  <c r="C103" i="14"/>
  <c r="E103" i="14"/>
  <c r="D103" i="14"/>
  <c r="D89" i="14"/>
  <c r="E89" i="14"/>
  <c r="C89" i="14"/>
  <c r="C29" i="14"/>
  <c r="E29" i="14"/>
  <c r="D29" i="14"/>
  <c r="D14" i="14"/>
  <c r="C14" i="14"/>
  <c r="E14" i="14"/>
  <c r="C134" i="14"/>
  <c r="D134" i="14"/>
  <c r="E134" i="14"/>
  <c r="C113" i="14"/>
  <c r="D113" i="14"/>
  <c r="E113" i="14"/>
  <c r="D104" i="14"/>
  <c r="C104" i="14"/>
  <c r="E104" i="14"/>
  <c r="D85" i="14"/>
  <c r="C85" i="14"/>
  <c r="E85" i="14"/>
  <c r="D27" i="14"/>
  <c r="C27" i="14"/>
  <c r="E27" i="14"/>
  <c r="C78" i="14"/>
  <c r="E78" i="14"/>
  <c r="D78" i="14"/>
  <c r="C45" i="14" a="1"/>
  <c r="C45" i="14"/>
  <c r="D45" i="14"/>
  <c r="E45" i="14"/>
</calcChain>
</file>

<file path=xl/sharedStrings.xml><?xml version="1.0" encoding="utf-8"?>
<sst xmlns="http://schemas.openxmlformats.org/spreadsheetml/2006/main" count="3800" uniqueCount="435">
  <si>
    <t>WATCH AND STATION BILL</t>
  </si>
  <si>
    <t>This document lists;</t>
  </si>
  <si>
    <t>Is a manifest containing all Crew and passengers.</t>
  </si>
  <si>
    <t>Shows which watch they are attached to.</t>
  </si>
  <si>
    <t>Sea duties they are required to carry out.</t>
  </si>
  <si>
    <t>Composition of emergency parties.</t>
  </si>
  <si>
    <t>Structure;</t>
  </si>
  <si>
    <t>Vertically-</t>
  </si>
  <si>
    <t>It is divided into 4 sections,</t>
  </si>
  <si>
    <t>Master</t>
  </si>
  <si>
    <t>Fore Watch</t>
  </si>
  <si>
    <t>Main Watch</t>
  </si>
  <si>
    <t>Mizzen Watch</t>
  </si>
  <si>
    <t>Each watch has 3 sub-sections,</t>
  </si>
  <si>
    <t>Officers, Engineers, Bosun/Chef</t>
  </si>
  <si>
    <t>Deck Crew</t>
  </si>
  <si>
    <t>Stewards, Assistand Cooks, Passengers.</t>
  </si>
  <si>
    <t>Horizontally-</t>
  </si>
  <si>
    <t>Three sections,</t>
  </si>
  <si>
    <t>Crew position and details</t>
  </si>
  <si>
    <t>Sea duties</t>
  </si>
  <si>
    <t>Emergency parties</t>
  </si>
  <si>
    <t>Crew Cards;</t>
  </si>
  <si>
    <t>Crew cards are automatically linked to the Watch and Station Bill.</t>
  </si>
  <si>
    <t>Officers - Bosun</t>
  </si>
  <si>
    <t>Engineers</t>
  </si>
  <si>
    <t>Deck Crew - Fore Watch</t>
  </si>
  <si>
    <t>Deck Crew - Main Watch</t>
  </si>
  <si>
    <t>Deck Crew - Mizzen Watch</t>
  </si>
  <si>
    <t>Stewards</t>
  </si>
  <si>
    <t>Passengers</t>
  </si>
  <si>
    <t>Because of this linking, information can only be entered into the Watch Bill.</t>
  </si>
  <si>
    <t xml:space="preserve">Crew cards have been "Protected" to prevent accidental attempts to directly alter the cards. </t>
  </si>
  <si>
    <t xml:space="preserve"> On NO account use "Copy" and "Paste" when making changes to the Watch Bill</t>
  </si>
  <si>
    <t xml:space="preserve">  DO NOT DELETE LINES. IF YOU DO NOT WISH TO USE ONE "HIDE" IT</t>
  </si>
  <si>
    <t xml:space="preserve">    DO NOT ADD LINES WITHOUT REFERRING.</t>
  </si>
  <si>
    <t>Preparing a Watch and Station Bill.</t>
  </si>
  <si>
    <t>Step 1.</t>
  </si>
  <si>
    <t>Open the Template file.</t>
  </si>
  <si>
    <t>Step 2.</t>
  </si>
  <si>
    <t>Save a copy under the event name. e.g. Hobart to Sydney.</t>
  </si>
  <si>
    <t>Step 3.</t>
  </si>
  <si>
    <t>Enter the crew names against the "Position" they will have during the voyage.</t>
  </si>
  <si>
    <t>Step 4.</t>
  </si>
  <si>
    <t>"Hide" any blank lines. Do not delete.</t>
  </si>
  <si>
    <t>(Setect "Format" then "Rows" then "Hide") to unhide if line is required later</t>
  </si>
  <si>
    <t>Step 5.</t>
  </si>
  <si>
    <t>Enter the "Crew Number" in column 1. In consecutive order from "1".</t>
  </si>
  <si>
    <t>Step 6.</t>
  </si>
  <si>
    <r>
      <t xml:space="preserve">If necessary re-allocate "Sea Duties" and or "Emergency Parties" duties. </t>
    </r>
    <r>
      <rPr>
        <b/>
        <sz val="10"/>
        <rFont val="Arial"/>
        <family val="2"/>
      </rPr>
      <t>Remember DO NOT cut and paste.</t>
    </r>
    <r>
      <rPr>
        <sz val="10"/>
        <rFont val="Arial"/>
        <family val="2"/>
      </rPr>
      <t xml:space="preserve"> Delete and re enter.</t>
    </r>
  </si>
  <si>
    <t xml:space="preserve">Step 7. </t>
  </si>
  <si>
    <t xml:space="preserve">Save </t>
  </si>
  <si>
    <t xml:space="preserve">Step 8. </t>
  </si>
  <si>
    <t>Format for printing.</t>
  </si>
  <si>
    <t>While entering crew detail, tasks etc. the crew cards are automatically changed.</t>
  </si>
  <si>
    <t>Step 9.</t>
  </si>
  <si>
    <t>Print out crew cards. All if all have been changed or only those that have been altered.</t>
  </si>
  <si>
    <t>Step 10.</t>
  </si>
  <si>
    <t>Place crew cards in holders.</t>
  </si>
  <si>
    <t>Adding lines.</t>
  </si>
  <si>
    <t>Use Care!!!!</t>
  </si>
  <si>
    <t>Select location, highlight line below where you wish the new line to go.</t>
  </si>
  <si>
    <t>Insert line</t>
  </si>
  <si>
    <t xml:space="preserve">Step 3.     </t>
  </si>
  <si>
    <t>It is now necessary to connect the appropriate cells in the new line to a blank crew card in the appropriate section of cew cards.</t>
  </si>
  <si>
    <t>Remove "Protection" from the desired crew card sheet.</t>
  </si>
  <si>
    <t>Connect cell on crew card to spread sheet cell.</t>
  </si>
  <si>
    <t>e.g.Go to blank card and place an = sign against the space next to the item you want.</t>
  </si>
  <si>
    <t xml:space="preserve">       Then go to the Watch Bill, place the cursor in the cell you wish to get information from.</t>
  </si>
  <si>
    <t xml:space="preserve">          Press "Enter" and link will occur.</t>
  </si>
  <si>
    <t xml:space="preserve">           Repeat for each Crew Card cell.</t>
  </si>
  <si>
    <t>Test links by entering in the new line in the Watch and Station Bill, say numbers 1,2,3 etc, in each of the cells you have linked.</t>
  </si>
  <si>
    <t>If links have established correctly the appropriate number should appear in the right place in the Crew Card.</t>
  </si>
  <si>
    <t>Step 7.</t>
  </si>
  <si>
    <t>Delete test information and enter desired information.</t>
  </si>
  <si>
    <t>Step 8.</t>
  </si>
  <si>
    <t>Print out new card.</t>
  </si>
  <si>
    <t>Re protect crew card sheet</t>
  </si>
  <si>
    <t>PW</t>
  </si>
  <si>
    <t>wb</t>
  </si>
  <si>
    <t>ob</t>
  </si>
  <si>
    <t>eng</t>
  </si>
  <si>
    <t>dcfw</t>
  </si>
  <si>
    <t>dcmw</t>
  </si>
  <si>
    <t>dcmzw</t>
  </si>
  <si>
    <t>scd</t>
  </si>
  <si>
    <t>vc</t>
  </si>
  <si>
    <t>LAST CHANGE 20/2/20 By A. Green</t>
  </si>
  <si>
    <t>CREW</t>
  </si>
  <si>
    <t>EMERGENCY PARTIES</t>
  </si>
  <si>
    <t>Crew No.</t>
  </si>
  <si>
    <t>Position</t>
  </si>
  <si>
    <t>First Name</t>
  </si>
  <si>
    <t>Surname</t>
  </si>
  <si>
    <t>Qual.</t>
  </si>
  <si>
    <t>Accom</t>
  </si>
  <si>
    <t>Muster Station</t>
  </si>
  <si>
    <t>Life Raft</t>
  </si>
  <si>
    <t>All Hands Duty Station</t>
  </si>
  <si>
    <t>Confined Waters</t>
  </si>
  <si>
    <t>Anchoring</t>
  </si>
  <si>
    <t>Berthing</t>
  </si>
  <si>
    <t>Seaboat</t>
  </si>
  <si>
    <t>Station for Leaving Ship</t>
  </si>
  <si>
    <t>Fire</t>
  </si>
  <si>
    <t>MOB</t>
  </si>
  <si>
    <t>Medical Emergency, Stretcher Party. Recovery from aloft.</t>
  </si>
  <si>
    <t>Oil Spill</t>
  </si>
  <si>
    <t>Ship Security/Search</t>
  </si>
  <si>
    <t>This row shows whether the duty column is currently valid</t>
  </si>
  <si>
    <t>NOTE: If NOT directly involved in an emergency party as listed below, all persons onboard muster at your Muster Station.</t>
  </si>
  <si>
    <t>M&lt;35</t>
  </si>
  <si>
    <t>Cabins</t>
  </si>
  <si>
    <t>Quarter Deck</t>
  </si>
  <si>
    <t>Quarterdeck</t>
  </si>
  <si>
    <t>OIC</t>
  </si>
  <si>
    <t xml:space="preserve"> </t>
  </si>
  <si>
    <t>EPIRB</t>
  </si>
  <si>
    <t>Ship Security Officer</t>
  </si>
  <si>
    <t>(Green)</t>
  </si>
  <si>
    <t>T.D.- Stbd</t>
  </si>
  <si>
    <t>Fore deck</t>
  </si>
  <si>
    <t>Fix/Radio</t>
  </si>
  <si>
    <t>VHF/UHF LR1</t>
  </si>
  <si>
    <t>Mate 5</t>
  </si>
  <si>
    <t>T.D. - Mid</t>
  </si>
  <si>
    <t>3rd Engineer</t>
  </si>
  <si>
    <t>MED2</t>
  </si>
  <si>
    <t>Cabin 4 bth</t>
  </si>
  <si>
    <t>Engine Room</t>
  </si>
  <si>
    <t>ER Elec.Brd./Pumps</t>
  </si>
  <si>
    <t>4th Engineer</t>
  </si>
  <si>
    <t>Air/ Fuel/ Roam</t>
  </si>
  <si>
    <t>Chef/ Cook</t>
  </si>
  <si>
    <t>Deck House</t>
  </si>
  <si>
    <t>Galley</t>
  </si>
  <si>
    <t>Water/Food LR1</t>
  </si>
  <si>
    <t>Doctor 1</t>
  </si>
  <si>
    <t>Sick Bay</t>
  </si>
  <si>
    <t>Medical Kit</t>
  </si>
  <si>
    <t>Officer I/C Med. E</t>
  </si>
  <si>
    <t>(Spare)</t>
  </si>
  <si>
    <t xml:space="preserve">Fore WL </t>
  </si>
  <si>
    <t>GPH</t>
  </si>
  <si>
    <t>Fore mast</t>
  </si>
  <si>
    <t>I/C Anchor (Stockless)</t>
  </si>
  <si>
    <t>I/C Forward Lines</t>
  </si>
  <si>
    <t>HDCT</t>
  </si>
  <si>
    <t xml:space="preserve">Fore AWL </t>
  </si>
  <si>
    <t>Hose/Suit</t>
  </si>
  <si>
    <t>Recovery from aloft</t>
  </si>
  <si>
    <t>F3 topman</t>
  </si>
  <si>
    <t>Prepare LR1</t>
  </si>
  <si>
    <t>Climbing Spotter</t>
  </si>
  <si>
    <t>F4 topman</t>
  </si>
  <si>
    <t>F5 Climber</t>
  </si>
  <si>
    <t>Carly Float</t>
  </si>
  <si>
    <t>F6 Climber</t>
  </si>
  <si>
    <t xml:space="preserve">F7 </t>
  </si>
  <si>
    <t>Capstan Pty (Admiralty)</t>
  </si>
  <si>
    <t>I/C Berthing Party</t>
  </si>
  <si>
    <t>Davit Aft Guy</t>
  </si>
  <si>
    <t>I/C Stretcher Party</t>
  </si>
  <si>
    <t>Boom</t>
  </si>
  <si>
    <t>Search Party</t>
  </si>
  <si>
    <t>F8</t>
  </si>
  <si>
    <t>Anchor Locker</t>
  </si>
  <si>
    <t>Davit Fall</t>
  </si>
  <si>
    <t>Spill Kit</t>
  </si>
  <si>
    <t>F9</t>
  </si>
  <si>
    <t>Berthing Party</t>
  </si>
  <si>
    <t>Davit Fall/Fwd. Bowsing Line</t>
  </si>
  <si>
    <t>Stretcher party</t>
  </si>
  <si>
    <t xml:space="preserve">F10 </t>
  </si>
  <si>
    <t xml:space="preserve">GPH </t>
  </si>
  <si>
    <t>Attack Ext.</t>
  </si>
  <si>
    <t>F11 Coxswain</t>
  </si>
  <si>
    <t>Sea Boat Coxswain</t>
  </si>
  <si>
    <t>Sea Boat Gripes</t>
  </si>
  <si>
    <t>F12</t>
  </si>
  <si>
    <t>M&lt;24</t>
  </si>
  <si>
    <t>F13</t>
  </si>
  <si>
    <t>F14</t>
  </si>
  <si>
    <t>F15</t>
  </si>
  <si>
    <t>F16</t>
  </si>
  <si>
    <t>Galley Assistant</t>
  </si>
  <si>
    <t>DeckHouse</t>
  </si>
  <si>
    <t>Blankets/1st Aid LR1</t>
  </si>
  <si>
    <t>Passenger</t>
  </si>
  <si>
    <t>Pax - T bunk</t>
  </si>
  <si>
    <t>Pax - B bunk</t>
  </si>
  <si>
    <t xml:space="preserve">     Muster Station</t>
  </si>
  <si>
    <t>All Hands</t>
  </si>
  <si>
    <t>Damage Control</t>
  </si>
  <si>
    <t>Medical E</t>
  </si>
  <si>
    <t>(Yellow)</t>
  </si>
  <si>
    <t>Life raft</t>
  </si>
  <si>
    <t>OOW / Mate 2</t>
  </si>
  <si>
    <t>Main deck - P</t>
  </si>
  <si>
    <t>Chartroom</t>
  </si>
  <si>
    <t>Blind Pilot</t>
  </si>
  <si>
    <t>Officer I/C/Comms</t>
  </si>
  <si>
    <t>Fix, VHF/UHF LR2</t>
  </si>
  <si>
    <t>Officer I/C</t>
  </si>
  <si>
    <t>Officer I/C DC</t>
  </si>
  <si>
    <t>Officer I/C Recover from aloft</t>
  </si>
  <si>
    <t>Officer I/C +ASSO</t>
  </si>
  <si>
    <t>Mate 4</t>
  </si>
  <si>
    <t xml:space="preserve">T.D. - Mid. </t>
  </si>
  <si>
    <t>Forward Lookout</t>
  </si>
  <si>
    <t>VHF/UHF LR4</t>
  </si>
  <si>
    <t>2nd Engineer</t>
  </si>
  <si>
    <t>ER / Qtr. Deck</t>
  </si>
  <si>
    <t>ER</t>
  </si>
  <si>
    <t>Engineer 6</t>
  </si>
  <si>
    <t>ER as directed</t>
  </si>
  <si>
    <t>Bosun's Mate</t>
  </si>
  <si>
    <t>Small Boat Gripes</t>
  </si>
  <si>
    <t xml:space="preserve">Main WL </t>
  </si>
  <si>
    <t>Main mast</t>
  </si>
  <si>
    <t>I/C Gangway</t>
  </si>
  <si>
    <t>I/C Launch</t>
  </si>
  <si>
    <t>Main AWL</t>
  </si>
  <si>
    <t>GPH?</t>
  </si>
  <si>
    <t>I/C LR 2 &amp; 4 Prep</t>
  </si>
  <si>
    <t>I/C Fire Party</t>
  </si>
  <si>
    <t>Main 3 Topman</t>
  </si>
  <si>
    <t>Prepare LR2</t>
  </si>
  <si>
    <t>Main 4 Topman</t>
  </si>
  <si>
    <t>Prepare LR4</t>
  </si>
  <si>
    <t>Main 5 Climber</t>
  </si>
  <si>
    <t xml:space="preserve">Main mast </t>
  </si>
  <si>
    <t>Main 6 Climber</t>
  </si>
  <si>
    <t>Windlass/Capstan Tail</t>
  </si>
  <si>
    <t>Blankets/1st Aid LR4</t>
  </si>
  <si>
    <t>Main 7</t>
  </si>
  <si>
    <t>Painter Pennant</t>
  </si>
  <si>
    <t>Blankets/1st Aid LR2</t>
  </si>
  <si>
    <t>Main 8</t>
  </si>
  <si>
    <t>Davit Fwd Guy/painter</t>
  </si>
  <si>
    <t>Water/Food LR4</t>
  </si>
  <si>
    <t xml:space="preserve">Main 9 </t>
  </si>
  <si>
    <t>Water/Food LR2</t>
  </si>
  <si>
    <t>Main 10</t>
  </si>
  <si>
    <t>Cox1</t>
  </si>
  <si>
    <t>Main 11 Boat Crew</t>
  </si>
  <si>
    <t>Crew of Seaboat</t>
  </si>
  <si>
    <t>Main 12</t>
  </si>
  <si>
    <t>Main 13</t>
  </si>
  <si>
    <t>Main 14</t>
  </si>
  <si>
    <t>Main 15</t>
  </si>
  <si>
    <t>Main 16</t>
  </si>
  <si>
    <t>Assist Cook 2</t>
  </si>
  <si>
    <t>Pax - bunk T</t>
  </si>
  <si>
    <t xml:space="preserve">       </t>
  </si>
  <si>
    <t>Pax - bunk B</t>
  </si>
  <si>
    <t>Mizz Watch</t>
  </si>
  <si>
    <t>(Red)</t>
  </si>
  <si>
    <t>OOW / Mate 1</t>
  </si>
  <si>
    <t>OOW/Comms</t>
  </si>
  <si>
    <t>VHF/UHF LR3</t>
  </si>
  <si>
    <t>OOW/Fix/Radio</t>
  </si>
  <si>
    <t>OOW</t>
  </si>
  <si>
    <t>Chief Engineer</t>
  </si>
  <si>
    <t>MED1</t>
  </si>
  <si>
    <t>Cabin 2 bth.</t>
  </si>
  <si>
    <t>Windlass power ER</t>
  </si>
  <si>
    <t>Qtr.deck/ Fire Party</t>
  </si>
  <si>
    <t>Chief Steward</t>
  </si>
  <si>
    <t>Sail Locker</t>
  </si>
  <si>
    <t>Main deck - S</t>
  </si>
  <si>
    <t>HDCT Control</t>
  </si>
  <si>
    <t>1st Aid.</t>
  </si>
  <si>
    <t>Engineer 5</t>
  </si>
  <si>
    <t>Windlass power</t>
  </si>
  <si>
    <t>VHF/UHF LR5</t>
  </si>
  <si>
    <t>ER / As directed</t>
  </si>
  <si>
    <t>Bosun</t>
  </si>
  <si>
    <t>I/C Anchor (Admiralty)</t>
  </si>
  <si>
    <t>Gig gripes</t>
  </si>
  <si>
    <t>Recovery from Aloft</t>
  </si>
  <si>
    <t>I/C Party / Spill Kit</t>
  </si>
  <si>
    <t>MZ WL</t>
  </si>
  <si>
    <t>T.D. - Port.</t>
  </si>
  <si>
    <t>I/C Aft Lines</t>
  </si>
  <si>
    <t>MZ AWL</t>
  </si>
  <si>
    <t>I/C LR 3 &amp; 5 Prep</t>
  </si>
  <si>
    <t>MZ 3 Topman</t>
  </si>
  <si>
    <t>Prepare LR3</t>
  </si>
  <si>
    <t>MZ 4 Topman</t>
  </si>
  <si>
    <t>Prepare LR5</t>
  </si>
  <si>
    <t>MZ 5 Climber</t>
  </si>
  <si>
    <t>Windlass Brake</t>
  </si>
  <si>
    <t>MZ 6 Climber</t>
  </si>
  <si>
    <t>MZ 7</t>
  </si>
  <si>
    <t>I/C Anchor Locker</t>
  </si>
  <si>
    <t>Blankets/1st Aid LR3</t>
  </si>
  <si>
    <t>MZ 8</t>
  </si>
  <si>
    <t>Captain's Runner</t>
  </si>
  <si>
    <t>Blankets/1st Aid LR5</t>
  </si>
  <si>
    <t>MZ 9</t>
  </si>
  <si>
    <t xml:space="preserve">Qtr.deck </t>
  </si>
  <si>
    <t>Aft Bowsing line</t>
  </si>
  <si>
    <t>MZ 10</t>
  </si>
  <si>
    <t>Stern Lookout</t>
  </si>
  <si>
    <t>MZ 11 Helmsman</t>
  </si>
  <si>
    <t>Helmsman</t>
  </si>
  <si>
    <t>MZ 12</t>
  </si>
  <si>
    <t>MZ 13</t>
  </si>
  <si>
    <t>MZ 14</t>
  </si>
  <si>
    <t>MZ 15</t>
  </si>
  <si>
    <t xml:space="preserve">MZ16 </t>
  </si>
  <si>
    <t>COX</t>
  </si>
  <si>
    <t>Water/Food LR3</t>
  </si>
  <si>
    <t>Steward</t>
  </si>
  <si>
    <t>Water/Food LR5</t>
  </si>
  <si>
    <t xml:space="preserve">Column Number: </t>
  </si>
  <si>
    <t xml:space="preserve">Is Column Valid: </t>
  </si>
  <si>
    <t>Actual Values</t>
  </si>
  <si>
    <t>Expected Values</t>
  </si>
  <si>
    <t>Windlass Power</t>
  </si>
  <si>
    <t>Windlass Power ER</t>
  </si>
  <si>
    <t>Carly float</t>
  </si>
  <si>
    <t>Life Raft:</t>
  </si>
  <si>
    <t>W&amp;S Bill Index</t>
  </si>
  <si>
    <t>Life Raft Space</t>
  </si>
  <si>
    <t>Last Name</t>
  </si>
  <si>
    <t>Duty</t>
  </si>
  <si>
    <t>Max Validation Size</t>
  </si>
  <si>
    <t>WatchBillStartOffset</t>
  </si>
  <si>
    <t>The number of rows to offset from WatchBillMarker and the actual start of the watch bill</t>
  </si>
  <si>
    <t>Watch</t>
  </si>
  <si>
    <t xml:space="preserve">    Muster Station</t>
  </si>
  <si>
    <t>On deck</t>
  </si>
  <si>
    <t>Special Sea Duties;</t>
  </si>
  <si>
    <t xml:space="preserve">  Depart/Enter Harbour</t>
  </si>
  <si>
    <t xml:space="preserve">  Sea Boat</t>
  </si>
  <si>
    <t xml:space="preserve">  </t>
  </si>
  <si>
    <t>All hands</t>
  </si>
  <si>
    <t>Rapid Sail Reduction</t>
  </si>
  <si>
    <t>Emergency Duties;</t>
  </si>
  <si>
    <t xml:space="preserve">Station for Leaving Ship </t>
  </si>
  <si>
    <t xml:space="preserve">  Fire</t>
  </si>
  <si>
    <t xml:space="preserve">  MOB</t>
  </si>
  <si>
    <t xml:space="preserve">  Damage Control</t>
  </si>
  <si>
    <t xml:space="preserve">  Medical/First Aid</t>
  </si>
  <si>
    <t xml:space="preserve">  Stretcher</t>
  </si>
  <si>
    <t xml:space="preserve">  Recovery from Aloft</t>
  </si>
  <si>
    <t xml:space="preserve">  Spill</t>
  </si>
  <si>
    <t xml:space="preserve">  Ship Security/Search</t>
  </si>
  <si>
    <t xml:space="preserve">Watch </t>
  </si>
  <si>
    <t xml:space="preserve">  Recovery from aloft</t>
  </si>
  <si>
    <t>Rapid Sailo Reduction</t>
  </si>
  <si>
    <t xml:space="preserve">  Recovert from Aloft</t>
  </si>
  <si>
    <t>Rapid Sail Reducton</t>
  </si>
  <si>
    <t>Rapid Sail Reeduction</t>
  </si>
  <si>
    <t>Rapid Sail Reuction</t>
  </si>
  <si>
    <t xml:space="preserve">  Damage Control/ES</t>
  </si>
  <si>
    <r>
      <t xml:space="preserve">  </t>
    </r>
    <r>
      <rPr>
        <b/>
        <sz val="10"/>
        <rFont val="Arial"/>
        <family val="2"/>
      </rPr>
      <t>Recovery from Aloft</t>
    </r>
  </si>
  <si>
    <t>apid Sail Reduction</t>
  </si>
  <si>
    <t>Rapid Sail Rduction</t>
  </si>
  <si>
    <t>`</t>
  </si>
  <si>
    <t xml:space="preserve">  Medical/First Aid.</t>
  </si>
  <si>
    <t xml:space="preserve">  Revovery from Aloft</t>
  </si>
  <si>
    <t>Rapid Sail Watch</t>
  </si>
  <si>
    <t>Raipd Sail Reuction</t>
  </si>
  <si>
    <t xml:space="preserve">  Ship Search</t>
  </si>
  <si>
    <t xml:space="preserve">  Other</t>
  </si>
  <si>
    <t xml:space="preserve">  Ship Securirt/Search</t>
  </si>
  <si>
    <t>PASSENGERS GO TO THEIR</t>
  </si>
  <si>
    <t>MUSTER STATION</t>
  </si>
  <si>
    <t>FOR ALL EMERGENCIES</t>
  </si>
  <si>
    <t>Z</t>
  </si>
  <si>
    <t>Watck</t>
  </si>
  <si>
    <r>
      <t xml:space="preserve">Emergency Station: </t>
    </r>
    <r>
      <rPr>
        <b/>
        <sz val="12"/>
        <rFont val="Arial"/>
        <family val="2"/>
      </rPr>
      <t>FORWARD LOOKOUT</t>
    </r>
  </si>
  <si>
    <t>FORWARD LOOKOUT</t>
  </si>
  <si>
    <t>Role: You are the Ship's "Eyes" Forward and abeam, both sides.</t>
  </si>
  <si>
    <t>Take over this position for, and during ALL EMERGENCY situations, including Drills</t>
  </si>
  <si>
    <t xml:space="preserve">Lookout is to be maintained in All Directions, not just forward. </t>
  </si>
  <si>
    <t>At night two crew man this position.</t>
  </si>
  <si>
    <t>A harness is to be worn at all times and clipped to the ship.</t>
  </si>
  <si>
    <t>Report: By Radio or Messenger in need:</t>
  </si>
  <si>
    <t>Prior to first trick (watch) of the voyage, lookout is to obtain a radio from the chart room and establish which channel to use.</t>
  </si>
  <si>
    <t xml:space="preserve"> Quarterdeck, this is focs'l</t>
  </si>
  <si>
    <r>
      <t xml:space="preserve"> </t>
    </r>
    <r>
      <rPr>
        <b/>
        <sz val="12"/>
        <color indexed="8"/>
        <rFont val="Arial"/>
        <family val="2"/>
      </rPr>
      <t>D</t>
    </r>
    <r>
      <rPr>
        <sz val="10"/>
        <color indexed="8"/>
        <rFont val="Arial"/>
        <family val="2"/>
      </rPr>
      <t>istance - in metres or eg. half way to horizon</t>
    </r>
  </si>
  <si>
    <t>A new lookout should carry out a radio check with quarter deck.</t>
  </si>
  <si>
    <r>
      <t xml:space="preserve"> </t>
    </r>
    <r>
      <rPr>
        <b/>
        <sz val="12"/>
        <color indexed="8"/>
        <rFont val="Arial"/>
        <family val="2"/>
      </rPr>
      <t>D</t>
    </r>
    <r>
      <rPr>
        <sz val="10"/>
        <color indexed="8"/>
        <rFont val="Arial"/>
        <family val="2"/>
      </rPr>
      <t>escription - nice and brief. (eg small yacht)</t>
    </r>
  </si>
  <si>
    <t>Call – “Quarterdeck this is Focs’l radio check.”</t>
  </si>
  <si>
    <r>
      <t xml:space="preserve"> </t>
    </r>
    <r>
      <rPr>
        <b/>
        <sz val="12"/>
        <color indexed="8"/>
        <rFont val="Arial"/>
        <family val="2"/>
      </rPr>
      <t>D</t>
    </r>
    <r>
      <rPr>
        <sz val="10"/>
        <color indexed="8"/>
        <rFont val="Arial"/>
        <family val="2"/>
      </rPr>
      <t>estination - eg. Left to right, standing still etc.</t>
    </r>
  </si>
  <si>
    <r>
      <t xml:space="preserve"> </t>
    </r>
    <r>
      <rPr>
        <b/>
        <sz val="12"/>
        <color indexed="8"/>
        <rFont val="Arial"/>
        <family val="2"/>
      </rPr>
      <t>D</t>
    </r>
    <r>
      <rPr>
        <sz val="10"/>
        <color indexed="8"/>
        <rFont val="Arial"/>
        <family val="2"/>
      </rPr>
      <t>eviation - any change in speed or heading</t>
    </r>
  </si>
  <si>
    <t>Reply – “Focs'l this is quarterdeck - loud and clear.” or “breaking up.” or as the case may be.</t>
  </si>
  <si>
    <r>
      <t xml:space="preserve">Emergency Station: </t>
    </r>
    <r>
      <rPr>
        <b/>
        <sz val="12"/>
        <rFont val="Arial"/>
        <family val="2"/>
      </rPr>
      <t>FORWARD LOOKOUT NIGHT</t>
    </r>
  </si>
  <si>
    <t>FORWARD LOOKOUT NIGHT</t>
  </si>
  <si>
    <t>Role: Provide a second set of eyes at night.</t>
  </si>
  <si>
    <r>
      <t xml:space="preserve">Emergency Station: </t>
    </r>
    <r>
      <rPr>
        <b/>
        <sz val="12"/>
        <rFont val="Arial"/>
        <family val="2"/>
      </rPr>
      <t>STERN LOOKOUT</t>
    </r>
  </si>
  <si>
    <t>STERN LOOKOUT</t>
  </si>
  <si>
    <t>Role: You are the Ship's "Eyes" Astern, abeam, both sides and on deck. Also MOB observer.</t>
  </si>
  <si>
    <t xml:space="preserve">You are also Man Overboard observer. </t>
  </si>
  <si>
    <t xml:space="preserve">In which case, sound the alarm, launch the dan Buoy, Life Rong and Shoke Canister. Point to the person in the water until relieved. </t>
  </si>
  <si>
    <t xml:space="preserve">A harness is to be worn at all times </t>
  </si>
  <si>
    <t>Report: To the Officer of the Watch any unusual observations:</t>
  </si>
  <si>
    <t>When relieved climb the Mizzen Shrouds and point to the person in the water.</t>
  </si>
  <si>
    <t>Stay in the Shrouds until releived or the Sea Boat has returned and is secure in its skids.</t>
  </si>
  <si>
    <t>BARQUE JAMES CRAIG - WATCH AND STATION BILL - DAY SAILS</t>
  </si>
  <si>
    <t>WATCH DUTIES</t>
  </si>
  <si>
    <t>Helm</t>
  </si>
  <si>
    <t>Patrol</t>
  </si>
  <si>
    <t>Fore WL</t>
  </si>
  <si>
    <t>Fore AWL</t>
  </si>
  <si>
    <t xml:space="preserve"> Boat Crew</t>
  </si>
  <si>
    <t>Fore Topman</t>
  </si>
  <si>
    <t>Party Ldr.- B.S.</t>
  </si>
  <si>
    <t xml:space="preserve"> Emerg. Party</t>
  </si>
  <si>
    <t xml:space="preserve"> Emerg. Party Ldr</t>
  </si>
  <si>
    <t xml:space="preserve"> Fore Topman</t>
  </si>
  <si>
    <t>Main WL</t>
  </si>
  <si>
    <t>Sea Boat Coxn.</t>
  </si>
  <si>
    <t>Quartermaster</t>
  </si>
  <si>
    <t>Main Topman</t>
  </si>
  <si>
    <t xml:space="preserve"> Boat Party</t>
  </si>
  <si>
    <t>LDH</t>
  </si>
  <si>
    <t>SPECIAL SEA DUTIES</t>
  </si>
  <si>
    <t>Damage/Flooding</t>
  </si>
  <si>
    <t>I/C LR 1 Prep</t>
  </si>
  <si>
    <t>Fwd life boat gripes</t>
  </si>
  <si>
    <t>Fire Party/Radio</t>
  </si>
  <si>
    <t>Person Overboard</t>
  </si>
  <si>
    <t>Collision</t>
  </si>
  <si>
    <t>DC/Emerg Steer</t>
  </si>
  <si>
    <t>I/C DC/Emerg Steer</t>
  </si>
  <si>
    <t>DC Radio/Emerg Steer</t>
  </si>
  <si>
    <t>DC Party Eng</t>
  </si>
  <si>
    <t>M Helmsman (relief)</t>
  </si>
  <si>
    <t>M Helmsman</t>
  </si>
  <si>
    <t>Chain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</si>
</sst>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color indexed="8"/>
      <name val="Calibri"/>
      <family val="2"/>
    </font>
    <font>
      <b/>
      <sz val="14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darkGrid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23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03">
    <xf numFmtId="0" fontId="0" fillId="0" borderId="0" xfId="0"/>
    <xf numFmtId="0" fontId="2" fillId="0" borderId="1" xfId="0" applyFont="1" applyBorder="1"/>
    <xf numFmtId="0" fontId="0" fillId="0" borderId="3" xfId="0" applyBorder="1"/>
    <xf numFmtId="0" fontId="2" fillId="0" borderId="3" xfId="0" applyFont="1" applyBorder="1"/>
    <xf numFmtId="0" fontId="0" fillId="0" borderId="0" xfId="0" applyBorder="1"/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0" xfId="0" applyFont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5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9" xfId="0" applyFont="1" applyBorder="1"/>
    <xf numFmtId="0" fontId="0" fillId="0" borderId="19" xfId="0" applyBorder="1"/>
    <xf numFmtId="0" fontId="0" fillId="0" borderId="1" xfId="0" applyBorder="1"/>
    <xf numFmtId="0" fontId="0" fillId="0" borderId="20" xfId="0" applyBorder="1"/>
    <xf numFmtId="0" fontId="2" fillId="0" borderId="21" xfId="0" applyFont="1" applyBorder="1"/>
    <xf numFmtId="0" fontId="2" fillId="0" borderId="22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3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2" fillId="0" borderId="16" xfId="0" applyFont="1" applyBorder="1"/>
    <xf numFmtId="0" fontId="2" fillId="0" borderId="17" xfId="0" applyFont="1" applyBorder="1"/>
    <xf numFmtId="0" fontId="1" fillId="0" borderId="19" xfId="0" applyFont="1" applyBorder="1"/>
    <xf numFmtId="0" fontId="2" fillId="0" borderId="23" xfId="0" applyFont="1" applyBorder="1"/>
    <xf numFmtId="0" fontId="2" fillId="0" borderId="24" xfId="0" applyFont="1" applyBorder="1" applyAlignment="1">
      <alignment horizontal="right"/>
    </xf>
    <xf numFmtId="0" fontId="0" fillId="0" borderId="12" xfId="0" applyBorder="1"/>
    <xf numFmtId="0" fontId="2" fillId="0" borderId="4" xfId="0" applyFont="1" applyBorder="1"/>
    <xf numFmtId="0" fontId="2" fillId="0" borderId="26" xfId="0" applyFont="1" applyBorder="1"/>
    <xf numFmtId="0" fontId="0" fillId="0" borderId="8" xfId="0" applyBorder="1"/>
    <xf numFmtId="0" fontId="0" fillId="0" borderId="13" xfId="0" applyBorder="1"/>
    <xf numFmtId="0" fontId="2" fillId="0" borderId="27" xfId="0" applyFont="1" applyBorder="1"/>
    <xf numFmtId="0" fontId="2" fillId="0" borderId="28" xfId="0" applyFont="1" applyBorder="1" applyAlignment="1">
      <alignment horizontal="right"/>
    </xf>
    <xf numFmtId="0" fontId="0" fillId="0" borderId="29" xfId="0" applyBorder="1"/>
    <xf numFmtId="0" fontId="4" fillId="0" borderId="14" xfId="0" applyFont="1" applyBorder="1" applyAlignment="1">
      <alignment horizontal="center" vertical="center"/>
    </xf>
    <xf numFmtId="0" fontId="0" fillId="0" borderId="21" xfId="0" applyBorder="1"/>
    <xf numFmtId="0" fontId="0" fillId="0" borderId="30" xfId="0" applyBorder="1"/>
    <xf numFmtId="0" fontId="0" fillId="0" borderId="11" xfId="0" applyBorder="1"/>
    <xf numFmtId="0" fontId="2" fillId="0" borderId="0" xfId="0" applyFont="1" applyBorder="1" applyAlignment="1">
      <alignment horizontal="right"/>
    </xf>
    <xf numFmtId="0" fontId="0" fillId="0" borderId="31" xfId="0" applyBorder="1"/>
    <xf numFmtId="0" fontId="0" fillId="0" borderId="26" xfId="0" applyBorder="1"/>
    <xf numFmtId="0" fontId="0" fillId="0" borderId="32" xfId="0" applyBorder="1"/>
    <xf numFmtId="0" fontId="0" fillId="0" borderId="2" xfId="0" applyBorder="1"/>
    <xf numFmtId="0" fontId="0" fillId="0" borderId="33" xfId="0" applyBorder="1"/>
    <xf numFmtId="0" fontId="2" fillId="0" borderId="0" xfId="0" applyFont="1" applyBorder="1" applyAlignment="1">
      <alignment horizontal="center"/>
    </xf>
    <xf numFmtId="0" fontId="0" fillId="0" borderId="12" xfId="0" applyBorder="1" applyAlignment="1"/>
    <xf numFmtId="0" fontId="3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/>
    <xf numFmtId="0" fontId="3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3" fillId="0" borderId="0" xfId="0" applyFont="1" applyBorder="1" applyAlignment="1">
      <alignment horizontal="right" wrapText="1"/>
    </xf>
    <xf numFmtId="0" fontId="14" fillId="0" borderId="0" xfId="0" applyFont="1" applyBorder="1" applyAlignment="1">
      <alignment wrapText="1"/>
    </xf>
    <xf numFmtId="0" fontId="13" fillId="0" borderId="0" xfId="0" applyFont="1" applyBorder="1" applyAlignment="1">
      <alignment vertical="top" wrapText="1"/>
    </xf>
    <xf numFmtId="0" fontId="13" fillId="0" borderId="0" xfId="0" applyFont="1" applyBorder="1" applyAlignment="1">
      <alignment wrapText="1"/>
    </xf>
    <xf numFmtId="0" fontId="12" fillId="0" borderId="19" xfId="0" applyFont="1" applyBorder="1"/>
    <xf numFmtId="0" fontId="2" fillId="0" borderId="8" xfId="0" applyFont="1" applyBorder="1"/>
    <xf numFmtId="0" fontId="0" fillId="0" borderId="4" xfId="0" applyBorder="1"/>
    <xf numFmtId="0" fontId="2" fillId="0" borderId="26" xfId="0" applyFont="1" applyBorder="1" applyAlignment="1">
      <alignment horizontal="right"/>
    </xf>
    <xf numFmtId="0" fontId="2" fillId="0" borderId="29" xfId="0" applyFont="1" applyBorder="1"/>
    <xf numFmtId="0" fontId="0" fillId="0" borderId="27" xfId="0" applyBorder="1"/>
    <xf numFmtId="0" fontId="0" fillId="0" borderId="28" xfId="0" applyBorder="1"/>
    <xf numFmtId="0" fontId="0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19" fillId="0" borderId="0" xfId="0" applyFont="1" applyBorder="1" applyAlignment="1">
      <alignment horizontal="center" vertical="center"/>
    </xf>
    <xf numFmtId="0" fontId="0" fillId="0" borderId="5" xfId="0" applyFont="1" applyBorder="1"/>
    <xf numFmtId="0" fontId="0" fillId="2" borderId="6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0" fillId="2" borderId="0" xfId="0" applyFont="1" applyFill="1"/>
    <xf numFmtId="0" fontId="0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7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" fillId="0" borderId="17" xfId="0" applyFont="1" applyBorder="1"/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right"/>
    </xf>
    <xf numFmtId="0" fontId="0" fillId="4" borderId="0" xfId="0" applyFill="1"/>
    <xf numFmtId="0" fontId="18" fillId="0" borderId="0" xfId="0" applyFont="1" applyBorder="1" applyAlignment="1"/>
    <xf numFmtId="14" fontId="25" fillId="0" borderId="0" xfId="0" applyNumberFormat="1" applyFont="1" applyBorder="1" applyAlignment="1"/>
    <xf numFmtId="0" fontId="26" fillId="0" borderId="0" xfId="0" applyFont="1" applyBorder="1" applyAlignment="1">
      <alignment horizontal="right"/>
    </xf>
    <xf numFmtId="0" fontId="26" fillId="0" borderId="0" xfId="0" applyFont="1" applyBorder="1"/>
    <xf numFmtId="0" fontId="27" fillId="0" borderId="0" xfId="0" applyFont="1" applyBorder="1"/>
    <xf numFmtId="0" fontId="15" fillId="0" borderId="0" xfId="0" applyFont="1" applyBorder="1"/>
    <xf numFmtId="0" fontId="0" fillId="2" borderId="6" xfId="0" applyFont="1" applyFill="1" applyBorder="1"/>
    <xf numFmtId="0" fontId="15" fillId="2" borderId="6" xfId="0" applyFont="1" applyFill="1" applyBorder="1"/>
    <xf numFmtId="0" fontId="18" fillId="0" borderId="0" xfId="0" applyFont="1" applyBorder="1"/>
    <xf numFmtId="0" fontId="16" fillId="0" borderId="34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0" fillId="0" borderId="35" xfId="0" applyFont="1" applyBorder="1"/>
    <xf numFmtId="0" fontId="15" fillId="0" borderId="34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35" xfId="0" applyFont="1" applyBorder="1"/>
    <xf numFmtId="0" fontId="15" fillId="0" borderId="34" xfId="0" applyFont="1" applyBorder="1" applyAlignment="1">
      <alignment horizontal="center"/>
    </xf>
    <xf numFmtId="0" fontId="0" fillId="0" borderId="34" xfId="0" applyFont="1" applyBorder="1"/>
    <xf numFmtId="0" fontId="0" fillId="0" borderId="34" xfId="0" applyFont="1" applyFill="1" applyBorder="1"/>
    <xf numFmtId="0" fontId="0" fillId="0" borderId="35" xfId="0" applyFont="1" applyFill="1" applyBorder="1"/>
    <xf numFmtId="0" fontId="16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/>
    <xf numFmtId="0" fontId="16" fillId="0" borderId="34" xfId="0" applyFont="1" applyBorder="1" applyAlignment="1">
      <alignment horizontal="right" vertical="center"/>
    </xf>
    <xf numFmtId="0" fontId="15" fillId="0" borderId="34" xfId="0" applyFont="1" applyBorder="1" applyAlignment="1">
      <alignment horizontal="left" vertical="center"/>
    </xf>
    <xf numFmtId="0" fontId="0" fillId="2" borderId="42" xfId="0" applyFont="1" applyFill="1" applyBorder="1"/>
    <xf numFmtId="0" fontId="15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3" xfId="0" applyFont="1" applyBorder="1"/>
    <xf numFmtId="0" fontId="0" fillId="2" borderId="43" xfId="0" applyFont="1" applyFill="1" applyBorder="1"/>
    <xf numFmtId="0" fontId="15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2" borderId="42" xfId="0" applyFont="1" applyFill="1" applyBorder="1" applyAlignment="1">
      <alignment horizontal="center"/>
    </xf>
    <xf numFmtId="0" fontId="0" fillId="2" borderId="43" xfId="0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17" fillId="2" borderId="42" xfId="0" applyFont="1" applyFill="1" applyBorder="1" applyAlignment="1">
      <alignment horizontal="center"/>
    </xf>
    <xf numFmtId="0" fontId="0" fillId="0" borderId="0" xfId="0" applyFont="1" applyBorder="1" applyAlignment="1"/>
    <xf numFmtId="0" fontId="29" fillId="0" borderId="13" xfId="0" applyFont="1" applyBorder="1" applyAlignment="1">
      <alignment horizontal="center" vertical="center"/>
    </xf>
    <xf numFmtId="0" fontId="29" fillId="0" borderId="0" xfId="0" applyFont="1" applyFill="1" applyBorder="1"/>
    <xf numFmtId="0" fontId="29" fillId="0" borderId="0" xfId="0" applyFont="1" applyBorder="1"/>
    <xf numFmtId="0" fontId="0" fillId="0" borderId="42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43" xfId="0" applyFont="1" applyBorder="1" applyAlignment="1">
      <alignment horizontal="left"/>
    </xf>
    <xf numFmtId="0" fontId="0" fillId="0" borderId="42" xfId="0" applyFont="1" applyBorder="1"/>
    <xf numFmtId="0" fontId="15" fillId="0" borderId="43" xfId="0" applyFont="1" applyBorder="1" applyAlignment="1">
      <alignment horizontal="center" vertical="center"/>
    </xf>
    <xf numFmtId="0" fontId="16" fillId="0" borderId="42" xfId="0" applyFont="1" applyBorder="1" applyAlignment="1">
      <alignment horizontal="left"/>
    </xf>
    <xf numFmtId="0" fontId="16" fillId="0" borderId="6" xfId="0" applyFont="1" applyBorder="1" applyAlignment="1">
      <alignment horizontal="left"/>
    </xf>
    <xf numFmtId="0" fontId="0" fillId="0" borderId="43" xfId="0" applyFont="1" applyBorder="1"/>
    <xf numFmtId="0" fontId="0" fillId="0" borderId="6" xfId="0" applyFont="1" applyFill="1" applyBorder="1"/>
    <xf numFmtId="0" fontId="15" fillId="0" borderId="4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wrapText="1"/>
    </xf>
    <xf numFmtId="0" fontId="0" fillId="0" borderId="43" xfId="0" applyFont="1" applyBorder="1" applyAlignment="1">
      <alignment wrapText="1"/>
    </xf>
    <xf numFmtId="0" fontId="0" fillId="0" borderId="42" xfId="0" applyFont="1" applyBorder="1" applyAlignment="1">
      <alignment wrapText="1"/>
    </xf>
    <xf numFmtId="0" fontId="16" fillId="0" borderId="16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15" fillId="0" borderId="12" xfId="0" applyFont="1" applyFill="1" applyBorder="1" applyAlignment="1">
      <alignment horizontal="center"/>
    </xf>
    <xf numFmtId="0" fontId="15" fillId="0" borderId="35" xfId="0" applyFont="1" applyFill="1" applyBorder="1"/>
    <xf numFmtId="0" fontId="0" fillId="0" borderId="6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42" xfId="0" applyFont="1" applyFill="1" applyBorder="1"/>
    <xf numFmtId="0" fontId="0" fillId="0" borderId="43" xfId="0" applyFont="1" applyFill="1" applyBorder="1"/>
    <xf numFmtId="0" fontId="0" fillId="0" borderId="12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26" xfId="0" applyFont="1" applyFill="1" applyBorder="1"/>
    <xf numFmtId="0" fontId="0" fillId="0" borderId="27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0" fontId="0" fillId="0" borderId="28" xfId="0" applyFont="1" applyFill="1" applyBorder="1"/>
    <xf numFmtId="0" fontId="15" fillId="0" borderId="12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left" vertical="center"/>
    </xf>
    <xf numFmtId="0" fontId="29" fillId="0" borderId="13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 wrapText="1"/>
    </xf>
    <xf numFmtId="0" fontId="15" fillId="0" borderId="43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top" wrapText="1"/>
    </xf>
    <xf numFmtId="0" fontId="0" fillId="0" borderId="34" xfId="0" applyFont="1" applyBorder="1" applyProtection="1">
      <protection locked="0"/>
    </xf>
    <xf numFmtId="0" fontId="0" fillId="0" borderId="35" xfId="0" applyFont="1" applyBorder="1" applyProtection="1">
      <protection locked="0"/>
    </xf>
    <xf numFmtId="0" fontId="0" fillId="2" borderId="6" xfId="0" applyFont="1" applyFill="1" applyBorder="1" applyProtection="1">
      <protection locked="0"/>
    </xf>
    <xf numFmtId="0" fontId="0" fillId="0" borderId="34" xfId="0" applyFont="1" applyFill="1" applyBorder="1" applyProtection="1">
      <protection locked="0"/>
    </xf>
    <xf numFmtId="0" fontId="0" fillId="0" borderId="35" xfId="0" applyFont="1" applyFill="1" applyBorder="1" applyProtection="1">
      <protection locked="0"/>
    </xf>
    <xf numFmtId="0" fontId="20" fillId="0" borderId="34" xfId="0" applyFont="1" applyFill="1" applyBorder="1" applyProtection="1">
      <protection locked="0"/>
    </xf>
    <xf numFmtId="0" fontId="20" fillId="0" borderId="35" xfId="0" applyFont="1" applyFill="1" applyBorder="1" applyProtection="1">
      <protection locked="0"/>
    </xf>
    <xf numFmtId="0" fontId="0" fillId="0" borderId="36" xfId="0" applyFont="1" applyFill="1" applyBorder="1" applyProtection="1">
      <protection locked="0"/>
    </xf>
    <xf numFmtId="0" fontId="0" fillId="0" borderId="37" xfId="0" applyFont="1" applyFill="1" applyBorder="1" applyProtection="1">
      <protection locked="0"/>
    </xf>
    <xf numFmtId="0" fontId="21" fillId="0" borderId="34" xfId="0" applyFont="1" applyFill="1" applyBorder="1" applyProtection="1">
      <protection locked="0"/>
    </xf>
    <xf numFmtId="0" fontId="0" fillId="0" borderId="38" xfId="0" applyFont="1" applyFill="1" applyBorder="1" applyProtection="1">
      <protection locked="0"/>
    </xf>
    <xf numFmtId="0" fontId="0" fillId="0" borderId="39" xfId="0" applyFont="1" applyFill="1" applyBorder="1" applyProtection="1">
      <protection locked="0"/>
    </xf>
    <xf numFmtId="0" fontId="20" fillId="0" borderId="38" xfId="0" applyFont="1" applyFill="1" applyBorder="1" applyProtection="1">
      <protection locked="0"/>
    </xf>
    <xf numFmtId="0" fontId="20" fillId="0" borderId="39" xfId="0" applyFont="1" applyFill="1" applyBorder="1" applyProtection="1">
      <protection locked="0"/>
    </xf>
    <xf numFmtId="0" fontId="17" fillId="0" borderId="34" xfId="0" applyFont="1" applyBorder="1" applyProtection="1">
      <protection locked="0"/>
    </xf>
    <xf numFmtId="0" fontId="0" fillId="0" borderId="6" xfId="0" applyFont="1" applyFill="1" applyBorder="1" applyAlignment="1" applyProtection="1">
      <alignment horizontal="center"/>
      <protection locked="0"/>
    </xf>
    <xf numFmtId="0" fontId="0" fillId="0" borderId="6" xfId="0" applyFont="1" applyFill="1" applyBorder="1" applyProtection="1">
      <protection locked="0"/>
    </xf>
    <xf numFmtId="0" fontId="0" fillId="0" borderId="13" xfId="0" applyFont="1" applyFill="1" applyBorder="1" applyAlignment="1" applyProtection="1">
      <alignment horizontal="center"/>
      <protection locked="0"/>
    </xf>
    <xf numFmtId="0" fontId="0" fillId="0" borderId="42" xfId="0" applyFont="1" applyFill="1" applyBorder="1" applyProtection="1">
      <protection locked="0"/>
    </xf>
    <xf numFmtId="0" fontId="0" fillId="0" borderId="43" xfId="0" applyFont="1" applyFill="1" applyBorder="1" applyProtection="1">
      <protection locked="0"/>
    </xf>
    <xf numFmtId="0" fontId="20" fillId="0" borderId="6" xfId="0" applyFont="1" applyFill="1" applyBorder="1" applyProtection="1">
      <protection locked="0"/>
    </xf>
    <xf numFmtId="0" fontId="20" fillId="0" borderId="37" xfId="0" applyFont="1" applyFill="1" applyBorder="1" applyProtection="1">
      <protection locked="0"/>
    </xf>
    <xf numFmtId="0" fontId="0" fillId="0" borderId="40" xfId="0" applyFont="1" applyFill="1" applyBorder="1" applyAlignment="1" applyProtection="1">
      <alignment horizontal="center"/>
      <protection locked="0"/>
    </xf>
    <xf numFmtId="0" fontId="0" fillId="0" borderId="40" xfId="0" applyFont="1" applyFill="1" applyBorder="1" applyProtection="1">
      <protection locked="0"/>
    </xf>
    <xf numFmtId="0" fontId="0" fillId="0" borderId="8" xfId="0" applyFont="1" applyFill="1" applyBorder="1" applyAlignment="1" applyProtection="1">
      <alignment horizontal="center"/>
      <protection locked="0"/>
    </xf>
    <xf numFmtId="0" fontId="0" fillId="0" borderId="44" xfId="0" applyFont="1" applyFill="1" applyBorder="1" applyProtection="1">
      <protection locked="0"/>
    </xf>
    <xf numFmtId="0" fontId="0" fillId="0" borderId="45" xfId="0" applyFont="1" applyFill="1" applyBorder="1" applyProtection="1">
      <protection locked="0"/>
    </xf>
    <xf numFmtId="0" fontId="0" fillId="0" borderId="41" xfId="0" applyFont="1" applyFill="1" applyBorder="1" applyAlignment="1" applyProtection="1">
      <alignment horizontal="center"/>
      <protection locked="0"/>
    </xf>
    <xf numFmtId="0" fontId="0" fillId="0" borderId="41" xfId="0" applyFont="1" applyFill="1" applyBorder="1" applyProtection="1">
      <protection locked="0"/>
    </xf>
    <xf numFmtId="0" fontId="0" fillId="0" borderId="29" xfId="0" applyFont="1" applyFill="1" applyBorder="1" applyAlignment="1" applyProtection="1">
      <alignment horizontal="center"/>
      <protection locked="0"/>
    </xf>
    <xf numFmtId="0" fontId="0" fillId="0" borderId="46" xfId="0" applyFont="1" applyFill="1" applyBorder="1" applyProtection="1">
      <protection locked="0"/>
    </xf>
    <xf numFmtId="0" fontId="0" fillId="0" borderId="47" xfId="0" applyFont="1" applyFill="1" applyBorder="1" applyProtection="1">
      <protection locked="0"/>
    </xf>
    <xf numFmtId="0" fontId="20" fillId="0" borderId="43" xfId="0" applyFont="1" applyFill="1" applyBorder="1" applyProtection="1">
      <protection locked="0"/>
    </xf>
    <xf numFmtId="0" fontId="20" fillId="0" borderId="41" xfId="0" applyFont="1" applyFill="1" applyBorder="1" applyProtection="1">
      <protection locked="0"/>
    </xf>
    <xf numFmtId="0" fontId="20" fillId="0" borderId="47" xfId="0" applyFont="1" applyFill="1" applyBorder="1" applyProtection="1">
      <protection locked="0"/>
    </xf>
    <xf numFmtId="0" fontId="20" fillId="0" borderId="13" xfId="0" applyFont="1" applyFill="1" applyBorder="1" applyAlignment="1" applyProtection="1">
      <alignment horizontal="center"/>
      <protection locked="0"/>
    </xf>
    <xf numFmtId="0" fontId="17" fillId="0" borderId="35" xfId="0" applyFont="1" applyBorder="1" applyProtection="1">
      <protection locked="0"/>
    </xf>
    <xf numFmtId="0" fontId="0" fillId="0" borderId="6" xfId="0" applyFont="1" applyBorder="1" applyAlignment="1" applyProtection="1">
      <alignment horizontal="center"/>
      <protection locked="0"/>
    </xf>
    <xf numFmtId="0" fontId="17" fillId="0" borderId="6" xfId="0" applyFont="1" applyBorder="1" applyProtection="1">
      <protection locked="0"/>
    </xf>
    <xf numFmtId="0" fontId="0" fillId="0" borderId="13" xfId="0" applyFont="1" applyBorder="1" applyAlignment="1" applyProtection="1">
      <alignment horizontal="center"/>
      <protection locked="0"/>
    </xf>
    <xf numFmtId="0" fontId="0" fillId="0" borderId="42" xfId="0" applyFont="1" applyBorder="1" applyProtection="1">
      <protection locked="0"/>
    </xf>
    <xf numFmtId="0" fontId="0" fillId="0" borderId="6" xfId="0" applyFont="1" applyBorder="1" applyProtection="1">
      <protection locked="0"/>
    </xf>
    <xf numFmtId="0" fontId="0" fillId="0" borderId="43" xfId="0" applyFont="1" applyBorder="1" applyProtection="1">
      <protection locked="0"/>
    </xf>
    <xf numFmtId="0" fontId="17" fillId="0" borderId="6" xfId="0" applyFont="1" applyFill="1" applyBorder="1" applyProtection="1">
      <protection locked="0"/>
    </xf>
    <xf numFmtId="0" fontId="17" fillId="0" borderId="35" xfId="0" applyFont="1" applyFill="1" applyBorder="1" applyProtection="1">
      <protection locked="0"/>
    </xf>
    <xf numFmtId="0" fontId="17" fillId="0" borderId="34" xfId="0" applyFont="1" applyFill="1" applyBorder="1" applyProtection="1">
      <protection locked="0"/>
    </xf>
    <xf numFmtId="0" fontId="21" fillId="0" borderId="6" xfId="0" applyFont="1" applyFill="1" applyBorder="1" applyProtection="1">
      <protection locked="0"/>
    </xf>
    <xf numFmtId="0" fontId="21" fillId="0" borderId="42" xfId="0" applyFont="1" applyFill="1" applyBorder="1" applyProtection="1">
      <protection locked="0"/>
    </xf>
    <xf numFmtId="0" fontId="21" fillId="0" borderId="43" xfId="0" applyFont="1" applyFill="1" applyBorder="1" applyProtection="1">
      <protection locked="0"/>
    </xf>
    <xf numFmtId="0" fontId="0" fillId="0" borderId="39" xfId="0" applyFont="1" applyBorder="1" applyProtection="1">
      <protection locked="0"/>
    </xf>
    <xf numFmtId="0" fontId="0" fillId="0" borderId="38" xfId="0" applyFont="1" applyBorder="1" applyProtection="1">
      <protection locked="0"/>
    </xf>
    <xf numFmtId="0" fontId="0" fillId="0" borderId="41" xfId="0" applyFont="1" applyBorder="1" applyAlignment="1" applyProtection="1">
      <alignment horizontal="center"/>
      <protection locked="0"/>
    </xf>
    <xf numFmtId="0" fontId="0" fillId="0" borderId="41" xfId="0" applyFont="1" applyBorder="1" applyProtection="1">
      <protection locked="0"/>
    </xf>
    <xf numFmtId="0" fontId="0" fillId="0" borderId="29" xfId="0" applyFont="1" applyBorder="1" applyAlignment="1" applyProtection="1">
      <alignment horizontal="center"/>
      <protection locked="0"/>
    </xf>
    <xf numFmtId="0" fontId="0" fillId="0" borderId="27" xfId="0" applyFont="1" applyBorder="1" applyProtection="1">
      <protection locked="0"/>
    </xf>
    <xf numFmtId="0" fontId="0" fillId="0" borderId="28" xfId="0" applyFont="1" applyBorder="1" applyProtection="1">
      <protection locked="0"/>
    </xf>
    <xf numFmtId="0" fontId="0" fillId="0" borderId="29" xfId="0" applyFont="1" applyBorder="1" applyProtection="1">
      <protection locked="0"/>
    </xf>
    <xf numFmtId="0" fontId="16" fillId="0" borderId="17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26" xfId="0" applyFont="1" applyFill="1" applyBorder="1" applyAlignment="1" applyProtection="1">
      <alignment horizontal="center"/>
      <protection locked="0"/>
    </xf>
    <xf numFmtId="0" fontId="0" fillId="0" borderId="28" xfId="0" applyFont="1" applyFill="1" applyBorder="1" applyAlignment="1" applyProtection="1">
      <alignment horizontal="center"/>
      <protection locked="0"/>
    </xf>
    <xf numFmtId="0" fontId="20" fillId="0" borderId="0" xfId="0" applyFont="1" applyFill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29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0" borderId="28" xfId="0" applyFont="1" applyBorder="1" applyAlignment="1" applyProtection="1">
      <alignment horizontal="center"/>
      <protection locked="0"/>
    </xf>
    <xf numFmtId="0" fontId="30" fillId="0" borderId="0" xfId="0" applyFont="1"/>
    <xf numFmtId="14" fontId="17" fillId="0" borderId="0" xfId="0" applyNumberFormat="1" applyFont="1" applyBorder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0" fontId="2" fillId="0" borderId="1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4" fillId="0" borderId="12" xfId="0" applyFont="1" applyBorder="1" applyAlignment="1">
      <alignment wrapText="1"/>
    </xf>
    <xf numFmtId="0" fontId="0" fillId="0" borderId="13" xfId="0" applyBorder="1" applyAlignment="1"/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4" fillId="0" borderId="9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3" fillId="0" borderId="4" xfId="0" applyFont="1" applyBorder="1" applyAlignment="1">
      <alignment wrapText="1"/>
    </xf>
    <xf numFmtId="0" fontId="0" fillId="0" borderId="8" xfId="0" applyBorder="1" applyAlignment="1"/>
    <xf numFmtId="0" fontId="2" fillId="0" borderId="4" xfId="0" applyFont="1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2" fillId="0" borderId="9" xfId="0" applyFont="1" applyBorder="1" applyAlignment="1">
      <alignment horizontal="left" vertical="top" wrapText="1"/>
    </xf>
    <xf numFmtId="0" fontId="0" fillId="0" borderId="10" xfId="0" applyBorder="1" applyAlignment="1">
      <alignment vertical="top" wrapText="1"/>
    </xf>
    <xf numFmtId="0" fontId="13" fillId="0" borderId="4" xfId="0" applyFont="1" applyBorder="1" applyAlignment="1">
      <alignment vertical="top" wrapText="1"/>
    </xf>
    <xf numFmtId="0" fontId="0" fillId="0" borderId="26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0" xfId="0" applyAlignment="1">
      <alignment vertical="top"/>
    </xf>
    <xf numFmtId="0" fontId="0" fillId="0" borderId="13" xfId="0" applyBorder="1" applyAlignment="1">
      <alignment vertical="top"/>
    </xf>
    <xf numFmtId="0" fontId="14" fillId="0" borderId="0" xfId="0" applyFont="1" applyBorder="1" applyAlignment="1">
      <alignment vertical="top" wrapText="1"/>
    </xf>
  </cellXfs>
  <cellStyles count="323">
    <cellStyle name="Followed Hyperlink" xfId="126" builtinId="9" hidden="1"/>
    <cellStyle name="Followed Hyperlink" xfId="202" builtinId="9" hidden="1"/>
    <cellStyle name="Followed Hyperlink" xfId="246" builtinId="9" hidden="1"/>
    <cellStyle name="Followed Hyperlink" xfId="82" builtinId="9" hidden="1"/>
    <cellStyle name="Followed Hyperlink" xfId="132" builtinId="9" hidden="1"/>
    <cellStyle name="Followed Hyperlink" xfId="34" builtinId="9" hidden="1"/>
    <cellStyle name="Followed Hyperlink" xfId="104" builtinId="9" hidden="1"/>
    <cellStyle name="Followed Hyperlink" xfId="232" builtinId="9" hidden="1"/>
    <cellStyle name="Followed Hyperlink" xfId="272" builtinId="9" hidden="1"/>
    <cellStyle name="Followed Hyperlink" xfId="8" builtinId="9" hidden="1"/>
    <cellStyle name="Followed Hyperlink" xfId="224" builtinId="9" hidden="1"/>
    <cellStyle name="Followed Hyperlink" xfId="264" builtinId="9" hidden="1"/>
    <cellStyle name="Followed Hyperlink" xfId="270" builtinId="9" hidden="1"/>
    <cellStyle name="Followed Hyperlink" xfId="108" builtinId="9" hidden="1"/>
    <cellStyle name="Followed Hyperlink" xfId="106" builtinId="9" hidden="1"/>
    <cellStyle name="Followed Hyperlink" xfId="188" builtinId="9" hidden="1"/>
    <cellStyle name="Followed Hyperlink" xfId="214" builtinId="9" hidden="1"/>
    <cellStyle name="Followed Hyperlink" xfId="254" builtinId="9" hidden="1"/>
    <cellStyle name="Followed Hyperlink" xfId="48" builtinId="9" hidden="1"/>
    <cellStyle name="Followed Hyperlink" xfId="174" builtinId="9" hidden="1"/>
    <cellStyle name="Followed Hyperlink" xfId="92" builtinId="9" hidden="1"/>
    <cellStyle name="Followed Hyperlink" xfId="192" builtinId="9" hidden="1"/>
    <cellStyle name="Followed Hyperlink" xfId="196" builtinId="9" hidden="1"/>
    <cellStyle name="Followed Hyperlink" xfId="170" builtinId="9" hidden="1"/>
    <cellStyle name="Followed Hyperlink" xfId="62" builtinId="9" hidden="1"/>
    <cellStyle name="Followed Hyperlink" xfId="258" builtinId="9" hidden="1"/>
    <cellStyle name="Followed Hyperlink" xfId="228" builtinId="9" hidden="1"/>
    <cellStyle name="Followed Hyperlink" xfId="138" builtinId="9" hidden="1"/>
    <cellStyle name="Followed Hyperlink" xfId="156" builtinId="9" hidden="1"/>
    <cellStyle name="Followed Hyperlink" xfId="172" builtinId="9" hidden="1"/>
    <cellStyle name="Followed Hyperlink" xfId="142" builtinId="9" hidden="1"/>
    <cellStyle name="Followed Hyperlink" xfId="206" builtinId="9" hidden="1"/>
    <cellStyle name="Followed Hyperlink" xfId="28" builtinId="9" hidden="1"/>
    <cellStyle name="Followed Hyperlink" xfId="76" builtinId="9" hidden="1"/>
    <cellStyle name="Followed Hyperlink" xfId="116" builtinId="9" hidden="1"/>
    <cellStyle name="Followed Hyperlink" xfId="220" builtinId="9" hidden="1"/>
    <cellStyle name="Followed Hyperlink" xfId="154" builtinId="9" hidden="1"/>
    <cellStyle name="Followed Hyperlink" xfId="150" builtinId="9" hidden="1"/>
    <cellStyle name="Followed Hyperlink" xfId="44" builtinId="9" hidden="1"/>
    <cellStyle name="Followed Hyperlink" xfId="118" builtinId="9" hidden="1"/>
    <cellStyle name="Followed Hyperlink" xfId="66" builtinId="9" hidden="1"/>
    <cellStyle name="Followed Hyperlink" xfId="124" builtinId="9" hidden="1"/>
    <cellStyle name="Followed Hyperlink" xfId="218" builtinId="9" hidden="1"/>
    <cellStyle name="Followed Hyperlink" xfId="250" builtinId="9" hidden="1"/>
    <cellStyle name="Followed Hyperlink" xfId="266" builtinId="9" hidden="1"/>
    <cellStyle name="Followed Hyperlink" xfId="180" builtinId="9" hidden="1"/>
    <cellStyle name="Followed Hyperlink" xfId="110" builtinId="9" hidden="1"/>
    <cellStyle name="Followed Hyperlink" xfId="22" builtinId="9" hidden="1"/>
    <cellStyle name="Followed Hyperlink" xfId="168" builtinId="9" hidden="1"/>
    <cellStyle name="Followed Hyperlink" xfId="88" builtinId="9" hidden="1"/>
    <cellStyle name="Followed Hyperlink" xfId="14" builtinId="9" hidden="1"/>
    <cellStyle name="Followed Hyperlink" xfId="204" builtinId="9" hidden="1"/>
    <cellStyle name="Followed Hyperlink" xfId="276" builtinId="9" hidden="1"/>
    <cellStyle name="Followed Hyperlink" xfId="158" builtinId="9" hidden="1"/>
    <cellStyle name="Followed Hyperlink" xfId="40" builtinId="9" hidden="1"/>
    <cellStyle name="Followed Hyperlink" xfId="68" builtinId="9" hidden="1"/>
    <cellStyle name="Followed Hyperlink" xfId="122" builtinId="9" hidden="1"/>
    <cellStyle name="Followed Hyperlink" xfId="166" builtinId="9" hidden="1"/>
    <cellStyle name="Followed Hyperlink" xfId="190" builtinId="9" hidden="1"/>
    <cellStyle name="Followed Hyperlink" xfId="210" builtinId="9" hidden="1"/>
    <cellStyle name="Followed Hyperlink" xfId="6" builtinId="9" hidden="1"/>
    <cellStyle name="Followed Hyperlink" xfId="268" builtinId="9" hidden="1"/>
    <cellStyle name="Followed Hyperlink" xfId="234" builtinId="9" hidden="1"/>
    <cellStyle name="Followed Hyperlink" xfId="144" builtinId="9" hidden="1"/>
    <cellStyle name="Followed Hyperlink" xfId="112" builtinId="9" hidden="1"/>
    <cellStyle name="Followed Hyperlink" xfId="16" builtinId="9" hidden="1"/>
    <cellStyle name="Followed Hyperlink" xfId="50" builtinId="9" hidden="1"/>
    <cellStyle name="Followed Hyperlink" xfId="72" builtinId="9" hidden="1"/>
    <cellStyle name="Followed Hyperlink" xfId="90" builtinId="9" hidden="1"/>
    <cellStyle name="Followed Hyperlink" xfId="252" builtinId="9" hidden="1"/>
    <cellStyle name="Followed Hyperlink" xfId="42" builtinId="9" hidden="1"/>
    <cellStyle name="Followed Hyperlink" xfId="162" builtinId="9" hidden="1"/>
    <cellStyle name="Followed Hyperlink" xfId="178" builtinId="9" hidden="1"/>
    <cellStyle name="Followed Hyperlink" xfId="58" builtinId="9" hidden="1"/>
    <cellStyle name="Followed Hyperlink" xfId="200" builtinId="9" hidden="1"/>
    <cellStyle name="Followed Hyperlink" xfId="134" builtinId="9" hidden="1"/>
    <cellStyle name="Followed Hyperlink" xfId="10" builtinId="9" hidden="1"/>
    <cellStyle name="Followed Hyperlink" xfId="130" builtinId="9" hidden="1"/>
    <cellStyle name="Followed Hyperlink" xfId="30" builtinId="9" hidden="1"/>
    <cellStyle name="Followed Hyperlink" xfId="260" builtinId="9" hidden="1"/>
    <cellStyle name="Followed Hyperlink" xfId="226" builtinId="9" hidden="1"/>
    <cellStyle name="Followed Hyperlink" xfId="164" builtinId="9" hidden="1"/>
    <cellStyle name="Followed Hyperlink" xfId="56" builtinId="9" hidden="1"/>
    <cellStyle name="Followed Hyperlink" xfId="54" builtinId="9" hidden="1"/>
    <cellStyle name="Followed Hyperlink" xfId="148" builtinId="9" hidden="1"/>
    <cellStyle name="Followed Hyperlink" xfId="186" builtinId="9" hidden="1"/>
    <cellStyle name="Followed Hyperlink" xfId="4" builtinId="9" hidden="1"/>
    <cellStyle name="Followed Hyperlink" xfId="102" builtinId="9" hidden="1"/>
    <cellStyle name="Followed Hyperlink" xfId="230" builtinId="9" hidden="1"/>
    <cellStyle name="Followed Hyperlink" xfId="114" builtinId="9" hidden="1"/>
    <cellStyle name="Followed Hyperlink" xfId="146" builtinId="9" hidden="1"/>
    <cellStyle name="Followed Hyperlink" xfId="60" builtinId="9" hidden="1"/>
    <cellStyle name="Followed Hyperlink" xfId="18" builtinId="9" hidden="1"/>
    <cellStyle name="Followed Hyperlink" xfId="240" builtinId="9" hidden="1"/>
    <cellStyle name="Followed Hyperlink" xfId="248" builtinId="9" hidden="1"/>
    <cellStyle name="Followed Hyperlink" xfId="98" builtinId="9" hidden="1"/>
    <cellStyle name="Followed Hyperlink" xfId="216" builtinId="9" hidden="1"/>
    <cellStyle name="Followed Hyperlink" xfId="256" builtinId="9" hidden="1"/>
    <cellStyle name="Followed Hyperlink" xfId="238" builtinId="9" hidden="1"/>
    <cellStyle name="Followed Hyperlink" xfId="12" builtinId="9" hidden="1"/>
    <cellStyle name="Followed Hyperlink" xfId="136" builtinId="9" hidden="1"/>
    <cellStyle name="Followed Hyperlink" xfId="84" builtinId="9" hidden="1"/>
    <cellStyle name="Followed Hyperlink" xfId="222" builtinId="9" hidden="1"/>
    <cellStyle name="Followed Hyperlink" xfId="262" builtinId="9" hidden="1"/>
    <cellStyle name="Followed Hyperlink" xfId="78" builtinId="9" hidden="1"/>
    <cellStyle name="Followed Hyperlink" xfId="46" builtinId="9" hidden="1"/>
    <cellStyle name="Followed Hyperlink" xfId="74" builtinId="9" hidden="1"/>
    <cellStyle name="Followed Hyperlink" xfId="36" builtinId="9" hidden="1"/>
    <cellStyle name="Followed Hyperlink" xfId="96" builtinId="9" hidden="1"/>
    <cellStyle name="Followed Hyperlink" xfId="152" builtinId="9" hidden="1"/>
    <cellStyle name="Followed Hyperlink" xfId="160" builtinId="9" hidden="1"/>
    <cellStyle name="Followed Hyperlink" xfId="70" builtinId="9" hidden="1"/>
    <cellStyle name="Followed Hyperlink" xfId="244" builtinId="9" hidden="1"/>
    <cellStyle name="Followed Hyperlink" xfId="274" builtinId="9" hidden="1"/>
    <cellStyle name="Followed Hyperlink" xfId="242" builtinId="9" hidden="1"/>
    <cellStyle name="Followed Hyperlink" xfId="24" builtinId="9" hidden="1"/>
    <cellStyle name="Followed Hyperlink" xfId="80" builtinId="9" hidden="1"/>
    <cellStyle name="Followed Hyperlink" xfId="86" builtinId="9" hidden="1"/>
    <cellStyle name="Followed Hyperlink" xfId="94" builtinId="9" hidden="1"/>
    <cellStyle name="Followed Hyperlink" xfId="32" builtinId="9" hidden="1"/>
    <cellStyle name="Followed Hyperlink" xfId="64" builtinId="9" hidden="1"/>
    <cellStyle name="Followed Hyperlink" xfId="140" builtinId="9" hidden="1"/>
    <cellStyle name="Followed Hyperlink" xfId="128" builtinId="9" hidden="1"/>
    <cellStyle name="Followed Hyperlink" xfId="194" builtinId="9" hidden="1"/>
    <cellStyle name="Followed Hyperlink" xfId="2" builtinId="9" hidden="1"/>
    <cellStyle name="Followed Hyperlink" xfId="212" builtinId="9" hidden="1"/>
    <cellStyle name="Followed Hyperlink" xfId="26" builtinId="9" hidden="1"/>
    <cellStyle name="Followed Hyperlink" xfId="198" builtinId="9" hidden="1"/>
    <cellStyle name="Followed Hyperlink" xfId="176" builtinId="9" hidden="1"/>
    <cellStyle name="Followed Hyperlink" xfId="184" builtinId="9" hidden="1"/>
    <cellStyle name="Followed Hyperlink" xfId="182" builtinId="9" hidden="1"/>
    <cellStyle name="Followed Hyperlink" xfId="20" builtinId="9" hidden="1"/>
    <cellStyle name="Followed Hyperlink" xfId="208" builtinId="9" hidden="1"/>
    <cellStyle name="Followed Hyperlink" xfId="120" builtinId="9" hidden="1"/>
    <cellStyle name="Followed Hyperlink" xfId="38" builtinId="9" hidden="1"/>
    <cellStyle name="Followed Hyperlink" xfId="100" builtinId="9" hidden="1"/>
    <cellStyle name="Followed Hyperlink" xfId="52" builtinId="9" hidden="1"/>
    <cellStyle name="Followed Hyperlink" xfId="23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Hyperlink" xfId="263" builtinId="8" hidden="1"/>
    <cellStyle name="Hyperlink" xfId="113" builtinId="8" hidden="1"/>
    <cellStyle name="Hyperlink" xfId="215" builtinId="8" hidden="1"/>
    <cellStyle name="Hyperlink" xfId="37" builtinId="8" hidden="1"/>
    <cellStyle name="Hyperlink" xfId="121" builtinId="8" hidden="1"/>
    <cellStyle name="Hyperlink" xfId="59" builtinId="8" hidden="1"/>
    <cellStyle name="Hyperlink" xfId="21" builtinId="8" hidden="1"/>
    <cellStyle name="Hyperlink" xfId="53" builtinId="8" hidden="1"/>
    <cellStyle name="Hyperlink" xfId="7" builtinId="8" hidden="1"/>
    <cellStyle name="Hyperlink" xfId="73" builtinId="8" hidden="1"/>
    <cellStyle name="Hyperlink" xfId="191" builtinId="8" hidden="1"/>
    <cellStyle name="Hyperlink" xfId="203" builtinId="8" hidden="1"/>
    <cellStyle name="Hyperlink" xfId="79" builtinId="8" hidden="1"/>
    <cellStyle name="Hyperlink" xfId="257" builtinId="8" hidden="1"/>
    <cellStyle name="Hyperlink" xfId="157" builtinId="8" hidden="1"/>
    <cellStyle name="Hyperlink" xfId="225" builtinId="8" hidden="1"/>
    <cellStyle name="Hyperlink" xfId="227" builtinId="8" hidden="1"/>
    <cellStyle name="Hyperlink" xfId="229" builtinId="8" hidden="1"/>
    <cellStyle name="Hyperlink" xfId="237" builtinId="8" hidden="1"/>
    <cellStyle name="Hyperlink" xfId="241" builtinId="8" hidden="1"/>
    <cellStyle name="Hyperlink" xfId="251" builtinId="8" hidden="1"/>
    <cellStyle name="Hyperlink" xfId="259" builtinId="8" hidden="1"/>
    <cellStyle name="Hyperlink" xfId="261" builtinId="8" hidden="1"/>
    <cellStyle name="Hyperlink" xfId="267" builtinId="8" hidden="1"/>
    <cellStyle name="Hyperlink" xfId="243" builtinId="8" hidden="1"/>
    <cellStyle name="Hyperlink" xfId="89" builtinId="8" hidden="1"/>
    <cellStyle name="Hyperlink" xfId="93" builtinId="8" hidden="1"/>
    <cellStyle name="Hyperlink" xfId="183" builtinId="8" hidden="1"/>
    <cellStyle name="Hyperlink" xfId="169" builtinId="8" hidden="1"/>
    <cellStyle name="Hyperlink" xfId="105" builtinId="8" hidden="1"/>
    <cellStyle name="Hyperlink" xfId="167" builtinId="8" hidden="1"/>
    <cellStyle name="Hyperlink" xfId="175" builtinId="8" hidden="1"/>
    <cellStyle name="Hyperlink" xfId="163" builtinId="8" hidden="1"/>
    <cellStyle name="Hyperlink" xfId="101" builtinId="8" hidden="1"/>
    <cellStyle name="Hyperlink" xfId="103" builtinId="8" hidden="1"/>
    <cellStyle name="Hyperlink" xfId="109" builtinId="8" hidden="1"/>
    <cellStyle name="Hyperlink" xfId="125" builtinId="8" hidden="1"/>
    <cellStyle name="Hyperlink" xfId="111" builtinId="8" hidden="1"/>
    <cellStyle name="Hyperlink" xfId="161" builtinId="8" hidden="1"/>
    <cellStyle name="Hyperlink" xfId="249" builtinId="8" hidden="1"/>
    <cellStyle name="Hyperlink" xfId="63" builtinId="8" hidden="1"/>
    <cellStyle name="Hyperlink" xfId="95" builtinId="8" hidden="1"/>
    <cellStyle name="Hyperlink" xfId="239" builtinId="8" hidden="1"/>
    <cellStyle name="Hyperlink" xfId="187" builtinId="8" hidden="1"/>
    <cellStyle name="Hyperlink" xfId="171" builtinId="8" hidden="1"/>
    <cellStyle name="Hyperlink" xfId="143" builtinId="8" hidden="1"/>
    <cellStyle name="Hyperlink" xfId="61" builtinId="8" hidden="1"/>
    <cellStyle name="Hyperlink" xfId="33" builtinId="8" hidden="1"/>
    <cellStyle name="Hyperlink" xfId="213" builtinId="8" hidden="1"/>
    <cellStyle name="Hyperlink" xfId="217" builtinId="8" hidden="1"/>
    <cellStyle name="Hyperlink" xfId="271" builtinId="8" hidden="1"/>
    <cellStyle name="Hyperlink" xfId="159" builtinId="8" hidden="1"/>
    <cellStyle name="Hyperlink" xfId="43" builtinId="8" hidden="1"/>
    <cellStyle name="Hyperlink" xfId="207" builtinId="8" hidden="1"/>
    <cellStyle name="Hyperlink" xfId="13" builtinId="8" hidden="1"/>
    <cellStyle name="Hyperlink" xfId="15" builtinId="8" hidden="1"/>
    <cellStyle name="Hyperlink" xfId="55" builtinId="8" hidden="1"/>
    <cellStyle name="Hyperlink" xfId="31" builtinId="8" hidden="1"/>
    <cellStyle name="Hyperlink" xfId="145" builtinId="8" hidden="1"/>
    <cellStyle name="Hyperlink" xfId="275" builtinId="8" hidden="1"/>
    <cellStyle name="Hyperlink" xfId="69" builtinId="8" hidden="1"/>
    <cellStyle name="Hyperlink" xfId="197" builtinId="8" hidden="1"/>
    <cellStyle name="Hyperlink" xfId="45" builtinId="8" hidden="1"/>
    <cellStyle name="Hyperlink" xfId="211" builtinId="8" hidden="1"/>
    <cellStyle name="Hyperlink" xfId="131" builtinId="8" hidden="1"/>
    <cellStyle name="Hyperlink" xfId="47" builtinId="8" hidden="1"/>
    <cellStyle name="Hyperlink" xfId="221" builtinId="8" hidden="1"/>
    <cellStyle name="Hyperlink" xfId="119" builtinId="8" hidden="1"/>
    <cellStyle name="Hyperlink" xfId="129" builtinId="8" hidden="1"/>
    <cellStyle name="Hyperlink" xfId="153" builtinId="8" hidden="1"/>
    <cellStyle name="Hyperlink" xfId="127" builtinId="8" hidden="1"/>
    <cellStyle name="Hyperlink" xfId="265" builtinId="8" hidden="1"/>
    <cellStyle name="Hyperlink" xfId="253" builtinId="8" hidden="1"/>
    <cellStyle name="Hyperlink" xfId="235" builtinId="8" hidden="1"/>
    <cellStyle name="Hyperlink" xfId="177" builtinId="8" hidden="1"/>
    <cellStyle name="Hyperlink" xfId="123" builtinId="8" hidden="1"/>
    <cellStyle name="Hyperlink" xfId="91" builtinId="8" hidden="1"/>
    <cellStyle name="Hyperlink" xfId="87" builtinId="8" hidden="1"/>
    <cellStyle name="Hyperlink" xfId="193" builtinId="8" hidden="1"/>
    <cellStyle name="Hyperlink" xfId="273" builtinId="8" hidden="1"/>
    <cellStyle name="Hyperlink" xfId="19" builtinId="8" hidden="1"/>
    <cellStyle name="Hyperlink" xfId="3" builtinId="8" hidden="1"/>
    <cellStyle name="Hyperlink" xfId="67" builtinId="8" hidden="1"/>
    <cellStyle name="Hyperlink" xfId="35" builtinId="8" hidden="1"/>
    <cellStyle name="Hyperlink" xfId="83" builtinId="8" hidden="1"/>
    <cellStyle name="Hyperlink" xfId="51" builtinId="8" hidden="1"/>
    <cellStyle name="Hyperlink" xfId="17" builtinId="8" hidden="1"/>
    <cellStyle name="Hyperlink" xfId="57" builtinId="8" hidden="1"/>
    <cellStyle name="Hyperlink" xfId="1" builtinId="8" hidden="1"/>
    <cellStyle name="Hyperlink" xfId="29" builtinId="8" hidden="1"/>
    <cellStyle name="Hyperlink" xfId="85" builtinId="8" hidden="1"/>
    <cellStyle name="Hyperlink" xfId="25" builtinId="8" hidden="1"/>
    <cellStyle name="Hyperlink" xfId="201" builtinId="8" hidden="1"/>
    <cellStyle name="Hyperlink" xfId="179" builtinId="8" hidden="1"/>
    <cellStyle name="Hyperlink" xfId="137" builtinId="8" hidden="1"/>
    <cellStyle name="Hyperlink" xfId="135" builtinId="8" hidden="1"/>
    <cellStyle name="Hyperlink" xfId="49" builtinId="8" hidden="1"/>
    <cellStyle name="Hyperlink" xfId="75" builtinId="8" hidden="1"/>
    <cellStyle name="Hyperlink" xfId="77" builtinId="8" hidden="1"/>
    <cellStyle name="Hyperlink" xfId="107" builtinId="8" hidden="1"/>
    <cellStyle name="Hyperlink" xfId="139" builtinId="8" hidden="1"/>
    <cellStyle name="Hyperlink" xfId="195" builtinId="8" hidden="1"/>
    <cellStyle name="Hyperlink" xfId="147" builtinId="8" hidden="1"/>
    <cellStyle name="Hyperlink" xfId="223" builtinId="8" hidden="1"/>
    <cellStyle name="Hyperlink" xfId="149" builtinId="8" hidden="1"/>
    <cellStyle name="Hyperlink" xfId="181" builtinId="8" hidden="1"/>
    <cellStyle name="Hyperlink" xfId="255" builtinId="8" hidden="1"/>
    <cellStyle name="Hyperlink" xfId="247" builtinId="8" hidden="1"/>
    <cellStyle name="Hyperlink" xfId="231" builtinId="8" hidden="1"/>
    <cellStyle name="Hyperlink" xfId="185" builtinId="8" hidden="1"/>
    <cellStyle name="Hyperlink" xfId="9" builtinId="8" hidden="1"/>
    <cellStyle name="Hyperlink" xfId="11" builtinId="8" hidden="1"/>
    <cellStyle name="Hyperlink" xfId="5" builtinId="8" hidden="1"/>
    <cellStyle name="Hyperlink" xfId="189" builtinId="8" hidden="1"/>
    <cellStyle name="Hyperlink" xfId="165" builtinId="8" hidden="1"/>
    <cellStyle name="Hyperlink" xfId="41" builtinId="8" hidden="1"/>
    <cellStyle name="Hyperlink" xfId="99" builtinId="8" hidden="1"/>
    <cellStyle name="Hyperlink" xfId="205" builtinId="8" hidden="1"/>
    <cellStyle name="Hyperlink" xfId="209" builtinId="8" hidden="1"/>
    <cellStyle name="Hyperlink" xfId="199" builtinId="8" hidden="1"/>
    <cellStyle name="Hyperlink" xfId="115" builtinId="8" hidden="1"/>
    <cellStyle name="Hyperlink" xfId="65" builtinId="8" hidden="1"/>
    <cellStyle name="Hyperlink" xfId="71" builtinId="8" hidden="1"/>
    <cellStyle name="Hyperlink" xfId="27" builtinId="8" hidden="1"/>
    <cellStyle name="Hyperlink" xfId="81" builtinId="8" hidden="1"/>
    <cellStyle name="Hyperlink" xfId="39" builtinId="8" hidden="1"/>
    <cellStyle name="Hyperlink" xfId="23" builtinId="8" hidden="1"/>
    <cellStyle name="Hyperlink" xfId="151" builtinId="8" hidden="1"/>
    <cellStyle name="Hyperlink" xfId="269" builtinId="8" hidden="1"/>
    <cellStyle name="Hyperlink" xfId="245" builtinId="8" hidden="1"/>
    <cellStyle name="Hyperlink" xfId="233" builtinId="8" hidden="1"/>
    <cellStyle name="Hyperlink" xfId="219" builtinId="8" hidden="1"/>
    <cellStyle name="Hyperlink" xfId="141" builtinId="8" hidden="1"/>
    <cellStyle name="Hyperlink" xfId="133" builtinId="8" hidden="1"/>
    <cellStyle name="Hyperlink" xfId="173" builtinId="8" hidden="1"/>
    <cellStyle name="Hyperlink" xfId="117" builtinId="8" hidden="1"/>
    <cellStyle name="Hyperlink" xfId="97" builtinId="8" hidden="1"/>
    <cellStyle name="Hyperlink" xfId="15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Normal" xfId="0" builtinId="0"/>
  </cellStyles>
  <dxfs count="59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rgb="FFFFE3A7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ustomXml" Target="../customXml/item3.xml"/><Relationship Id="rId21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8" Type="http://schemas.openxmlformats.org/officeDocument/2006/relationships/customXml" Target="../customXml/item1.xml"/><Relationship Id="rId1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127000</xdr:colOff>
      <xdr:row>0</xdr:row>
      <xdr:rowOff>182033</xdr:rowOff>
    </xdr:from>
    <xdr:to>
      <xdr:col>25</xdr:col>
      <xdr:colOff>4305300</xdr:colOff>
      <xdr:row>64</xdr:row>
      <xdr:rowOff>114301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4168100" y="182033"/>
          <a:ext cx="4178300" cy="102827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Legend</a:t>
          </a:r>
          <a:r>
            <a:rPr lang="en-US" sz="1100"/>
            <a:t> </a:t>
          </a:r>
        </a:p>
        <a:p>
          <a:r>
            <a:rPr lang="en-US" sz="1100"/>
            <a:t>2 I/C	2nd in charge of Party</a:t>
          </a:r>
        </a:p>
        <a:p>
          <a:r>
            <a:rPr lang="en-US" sz="1100"/>
            <a:t>Abandon	Abandon ship</a:t>
          </a:r>
        </a:p>
        <a:p>
          <a:r>
            <a:rPr lang="en-US" sz="1100"/>
            <a:t>Air/fuel/roam	Standy air vents and fuel shut offs and where required</a:t>
          </a:r>
        </a:p>
        <a:p>
          <a:r>
            <a:rPr lang="en-US" sz="1100"/>
            <a:t>Asst.	Assistant</a:t>
          </a:r>
        </a:p>
        <a:p>
          <a:r>
            <a:rPr lang="en-US" sz="1100"/>
            <a:t>AWL 	Assistant Watchleader</a:t>
          </a:r>
        </a:p>
        <a:p>
          <a:r>
            <a:rPr lang="en-US" sz="1100"/>
            <a:t>Blankets	Grab spare blankets for use in a life raft.</a:t>
          </a:r>
        </a:p>
        <a:p>
          <a:r>
            <a:rPr lang="en-US" sz="1100"/>
            <a:t>Blind Pilot	Navigation by Radar in reduced visibility</a:t>
          </a:r>
        </a:p>
        <a:p>
          <a:r>
            <a:rPr lang="en-US" sz="1100"/>
            <a:t>Boom	Standy to deploy oil containment boom</a:t>
          </a:r>
        </a:p>
        <a:p>
          <a:r>
            <a:rPr lang="en-US" sz="1100"/>
            <a:t>Bowsing line	Man bowsing line on coach roof</a:t>
          </a:r>
        </a:p>
        <a:p>
          <a:r>
            <a:rPr lang="en-US" sz="1100"/>
            <a:t>BP	Berthing Party</a:t>
          </a:r>
        </a:p>
        <a:p>
          <a:r>
            <a:rPr lang="en-US" sz="1100"/>
            <a:t>Carly	Standby to launch carly floats</a:t>
          </a:r>
        </a:p>
        <a:p>
          <a:r>
            <a:rPr lang="en-US" sz="1100"/>
            <a:t>Davit Aft Guy	Man aft davit guy</a:t>
          </a:r>
        </a:p>
        <a:p>
          <a:r>
            <a:rPr lang="en-US" sz="1100"/>
            <a:t>DC	Damage Control Party</a:t>
          </a:r>
        </a:p>
        <a:p>
          <a:r>
            <a:rPr lang="en-US" sz="1100"/>
            <a:t>DvtFwdGuy/Paint	Man fwd davit guy and then Painter</a:t>
          </a:r>
        </a:p>
        <a:p>
          <a:r>
            <a:rPr lang="en-US" sz="1100"/>
            <a:t>Emg Pump	Standy emergency bilge pump in lower deck</a:t>
          </a:r>
        </a:p>
        <a:p>
          <a:r>
            <a:rPr lang="en-US" sz="1100"/>
            <a:t>EPIRB	Collects EPIRBs and SART</a:t>
          </a:r>
        </a:p>
        <a:p>
          <a:r>
            <a:rPr lang="en-US" sz="1100"/>
            <a:t>ER	Engine room</a:t>
          </a:r>
        </a:p>
        <a:p>
          <a:r>
            <a:rPr lang="en-US" sz="1100"/>
            <a:t>ER Elec Brd.	Standby Engine room electrical Board</a:t>
          </a:r>
        </a:p>
        <a:p>
          <a:r>
            <a:rPr lang="en-US" sz="1100"/>
            <a:t>ES	Standy to engage emergency steering tackles</a:t>
          </a:r>
        </a:p>
        <a:p>
          <a:r>
            <a:rPr lang="en-US" sz="1100"/>
            <a:t>F	Fore</a:t>
          </a:r>
        </a:p>
        <a:p>
          <a:r>
            <a:rPr lang="en-US" sz="1100"/>
            <a:t>Fall swing out	Man falls and swing boat out</a:t>
          </a:r>
        </a:p>
        <a:p>
          <a:r>
            <a:rPr lang="en-US" sz="1100"/>
            <a:t>FIX	Plots fix for radio ofiicer to send as mayday</a:t>
          </a:r>
        </a:p>
        <a:p>
          <a:r>
            <a:rPr lang="en-US" sz="1100"/>
            <a:t>Food	Grab extra food for use in a life raft</a:t>
          </a:r>
        </a:p>
        <a:p>
          <a:r>
            <a:rPr lang="en-US" sz="1100"/>
            <a:t>FP	Fire Party</a:t>
          </a:r>
        </a:p>
        <a:p>
          <a:r>
            <a:rPr lang="en-US" sz="1100"/>
            <a:t>Grab bag	Contain First Aid</a:t>
          </a:r>
        </a:p>
        <a:p>
          <a:r>
            <a:rPr lang="en-US" sz="1100"/>
            <a:t>Gripes	Straps that secure a life boat.</a:t>
          </a:r>
        </a:p>
        <a:p>
          <a:r>
            <a:rPr lang="en-US" sz="1100"/>
            <a:t>HDCT	Head Count</a:t>
          </a:r>
        </a:p>
        <a:p>
          <a:r>
            <a:rPr lang="en-US" sz="1100"/>
            <a:t>HDCT Control	Collate all head counts</a:t>
          </a:r>
        </a:p>
        <a:p>
          <a:r>
            <a:rPr lang="en-US" sz="1100"/>
            <a:t>Hose	Deploys fire hose</a:t>
          </a:r>
        </a:p>
        <a:p>
          <a:r>
            <a:rPr lang="en-US" sz="1100"/>
            <a:t>I/C	In charge of Party</a:t>
          </a:r>
        </a:p>
        <a:p>
          <a:r>
            <a:rPr lang="en-US" sz="1100"/>
            <a:t>LR	Life Raft</a:t>
          </a:r>
        </a:p>
        <a:p>
          <a:r>
            <a:rPr lang="en-US" sz="1100"/>
            <a:t>M	Main</a:t>
          </a:r>
        </a:p>
        <a:p>
          <a:r>
            <a:rPr lang="en-US" sz="1100"/>
            <a:t>Med. E	Medical Emergency</a:t>
          </a:r>
        </a:p>
        <a:p>
          <a:r>
            <a:rPr lang="en-US" sz="1100"/>
            <a:t>MOB	Man overboard</a:t>
          </a:r>
        </a:p>
        <a:p>
          <a:r>
            <a:rPr lang="en-US" sz="1100"/>
            <a:t>MZ 	Mizzen</a:t>
          </a:r>
        </a:p>
        <a:p>
          <a:r>
            <a:rPr lang="en-US" sz="1100"/>
            <a:t>Nav Yeo	Navigators yeoman</a:t>
          </a:r>
        </a:p>
        <a:p>
          <a:r>
            <a:rPr lang="en-US" sz="1100"/>
            <a:t>Officer I/C	Officer in charge of party</a:t>
          </a:r>
        </a:p>
        <a:p>
          <a:r>
            <a:rPr lang="en-US" sz="1100"/>
            <a:t>OOW	Officer of the Watch</a:t>
          </a:r>
        </a:p>
        <a:p>
          <a:r>
            <a:rPr lang="en-US" sz="1100"/>
            <a:t>P	Port</a:t>
          </a:r>
        </a:p>
        <a:p>
          <a:r>
            <a:rPr lang="en-US" sz="1100"/>
            <a:t>Painter Pen	Man painter Penant</a:t>
          </a:r>
        </a:p>
        <a:p>
          <a:r>
            <a:rPr lang="en-US" sz="1100"/>
            <a:t>PAX	Passengers</a:t>
          </a:r>
        </a:p>
        <a:p>
          <a:r>
            <a:rPr lang="en-US" sz="1100"/>
            <a:t>Radio	Standby radio in Nav station</a:t>
          </a:r>
        </a:p>
        <a:p>
          <a:r>
            <a:rPr lang="en-US" sz="1100"/>
            <a:t>Roam	where required in the emergency</a:t>
          </a:r>
        </a:p>
        <a:p>
          <a:r>
            <a:rPr lang="en-US" sz="1100"/>
            <a:t>S	Starboard</a:t>
          </a:r>
        </a:p>
        <a:p>
          <a:r>
            <a:rPr lang="en-US" sz="1100"/>
            <a:t>Ship's Radio	Standby the Radios in the Chart Room</a:t>
          </a:r>
        </a:p>
        <a:p>
          <a:r>
            <a:rPr lang="en-US" sz="1100"/>
            <a:t>Str	Stretcher party</a:t>
          </a:r>
        </a:p>
        <a:p>
          <a:r>
            <a:rPr lang="en-US" sz="1100"/>
            <a:t>Suit	Dons fire suit</a:t>
          </a:r>
        </a:p>
        <a:p>
          <a:r>
            <a:rPr lang="en-US" sz="1100"/>
            <a:t>TD	T'ween Deck</a:t>
          </a:r>
        </a:p>
        <a:p>
          <a:r>
            <a:rPr lang="en-US" sz="1100"/>
            <a:t>VHF	Collects all portable VHF from nav room</a:t>
          </a:r>
        </a:p>
        <a:p>
          <a:r>
            <a:rPr lang="en-US" sz="1100"/>
            <a:t>Water	Grab Spare water for use in a life raft</a:t>
          </a:r>
        </a:p>
        <a:p>
          <a:r>
            <a:rPr lang="en-US" sz="1100"/>
            <a:t>WL	Watchleader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I86"/>
  <sheetViews>
    <sheetView workbookViewId="0">
      <selection activeCell="E20" sqref="E20"/>
    </sheetView>
  </sheetViews>
  <sheetFormatPr baseColWidth="10" defaultColWidth="8.83203125" defaultRowHeight="14" x14ac:dyDescent="0"/>
  <cols>
    <col min="2" max="2" width="12" customWidth="1"/>
    <col min="5" max="5" width="13" customWidth="1"/>
    <col min="6" max="6" width="11.83203125" customWidth="1"/>
  </cols>
  <sheetData>
    <row r="2" spans="1:7" ht="17">
      <c r="A2" s="69" t="s">
        <v>0</v>
      </c>
    </row>
    <row r="5" spans="1:7">
      <c r="A5" t="s">
        <v>1</v>
      </c>
    </row>
    <row r="6" spans="1:7">
      <c r="C6" t="s">
        <v>2</v>
      </c>
    </row>
    <row r="7" spans="1:7">
      <c r="C7" t="s">
        <v>3</v>
      </c>
    </row>
    <row r="8" spans="1:7">
      <c r="C8" t="s">
        <v>4</v>
      </c>
    </row>
    <row r="9" spans="1:7">
      <c r="C9" t="s">
        <v>5</v>
      </c>
    </row>
    <row r="12" spans="1:7">
      <c r="A12" t="s">
        <v>6</v>
      </c>
      <c r="B12" t="s">
        <v>7</v>
      </c>
      <c r="C12" t="s">
        <v>8</v>
      </c>
    </row>
    <row r="13" spans="1:7">
      <c r="F13">
        <v>1</v>
      </c>
      <c r="G13" t="s">
        <v>9</v>
      </c>
    </row>
    <row r="14" spans="1:7">
      <c r="F14">
        <v>2</v>
      </c>
      <c r="G14" t="s">
        <v>10</v>
      </c>
    </row>
    <row r="15" spans="1:7">
      <c r="F15">
        <v>3</v>
      </c>
      <c r="G15" t="s">
        <v>11</v>
      </c>
    </row>
    <row r="16" spans="1:7">
      <c r="F16">
        <v>4</v>
      </c>
      <c r="G16" t="s">
        <v>12</v>
      </c>
    </row>
    <row r="18" spans="1:9">
      <c r="C18" t="s">
        <v>13</v>
      </c>
      <c r="H18">
        <v>1</v>
      </c>
      <c r="I18" t="s">
        <v>14</v>
      </c>
    </row>
    <row r="19" spans="1:9">
      <c r="H19">
        <v>2</v>
      </c>
      <c r="I19" t="s">
        <v>15</v>
      </c>
    </row>
    <row r="20" spans="1:9">
      <c r="H20">
        <v>3</v>
      </c>
      <c r="I20" t="s">
        <v>16</v>
      </c>
    </row>
    <row r="22" spans="1:9">
      <c r="B22" t="s">
        <v>17</v>
      </c>
      <c r="C22" t="s">
        <v>18</v>
      </c>
      <c r="E22">
        <v>1</v>
      </c>
      <c r="F22" t="s">
        <v>19</v>
      </c>
    </row>
    <row r="23" spans="1:9">
      <c r="E23">
        <v>2</v>
      </c>
      <c r="F23" t="s">
        <v>20</v>
      </c>
    </row>
    <row r="24" spans="1:9">
      <c r="E24">
        <v>3</v>
      </c>
      <c r="F24" t="s">
        <v>21</v>
      </c>
    </row>
    <row r="27" spans="1:9">
      <c r="A27" t="s">
        <v>22</v>
      </c>
      <c r="C27" t="s">
        <v>23</v>
      </c>
    </row>
    <row r="28" spans="1:9">
      <c r="F28">
        <v>1</v>
      </c>
      <c r="G28" t="s">
        <v>24</v>
      </c>
    </row>
    <row r="29" spans="1:9">
      <c r="F29">
        <v>2</v>
      </c>
      <c r="G29" t="s">
        <v>25</v>
      </c>
    </row>
    <row r="30" spans="1:9">
      <c r="F30">
        <v>3</v>
      </c>
      <c r="G30" t="s">
        <v>26</v>
      </c>
    </row>
    <row r="31" spans="1:9">
      <c r="F31">
        <v>4</v>
      </c>
      <c r="G31" t="s">
        <v>27</v>
      </c>
    </row>
    <row r="32" spans="1:9">
      <c r="F32">
        <v>5</v>
      </c>
      <c r="G32" t="s">
        <v>28</v>
      </c>
    </row>
    <row r="33" spans="1:9">
      <c r="F33">
        <v>6</v>
      </c>
      <c r="G33" t="s">
        <v>29</v>
      </c>
    </row>
    <row r="34" spans="1:9">
      <c r="F34">
        <v>7</v>
      </c>
      <c r="G34" t="s">
        <v>30</v>
      </c>
    </row>
    <row r="36" spans="1:9" ht="15">
      <c r="A36" s="70" t="s">
        <v>31</v>
      </c>
      <c r="I36" t="s">
        <v>32</v>
      </c>
    </row>
    <row r="38" spans="1:9" ht="17">
      <c r="A38" s="71" t="s">
        <v>33</v>
      </c>
    </row>
    <row r="39" spans="1:9" ht="17">
      <c r="A39" s="72" t="s">
        <v>34</v>
      </c>
    </row>
    <row r="40" spans="1:9" ht="17">
      <c r="A40" s="72" t="s">
        <v>35</v>
      </c>
      <c r="B40" s="73"/>
      <c r="C40" s="73"/>
      <c r="D40" s="73"/>
      <c r="E40" s="73"/>
    </row>
    <row r="41" spans="1:9" ht="17">
      <c r="A41" s="72"/>
      <c r="B41" s="73"/>
      <c r="C41" s="73"/>
      <c r="D41" s="73"/>
      <c r="E41" s="73"/>
    </row>
    <row r="42" spans="1:9">
      <c r="A42" s="10" t="s">
        <v>36</v>
      </c>
    </row>
    <row r="43" spans="1:9">
      <c r="C43" t="s">
        <v>37</v>
      </c>
      <c r="D43" t="s">
        <v>38</v>
      </c>
    </row>
    <row r="44" spans="1:9">
      <c r="C44" t="s">
        <v>39</v>
      </c>
      <c r="D44" t="s">
        <v>40</v>
      </c>
    </row>
    <row r="45" spans="1:9">
      <c r="C45" t="s">
        <v>41</v>
      </c>
      <c r="D45" t="s">
        <v>42</v>
      </c>
    </row>
    <row r="46" spans="1:9">
      <c r="C46" t="s">
        <v>43</v>
      </c>
      <c r="D46" t="s">
        <v>44</v>
      </c>
      <c r="H46" t="s">
        <v>45</v>
      </c>
    </row>
    <row r="47" spans="1:9">
      <c r="C47" t="s">
        <v>46</v>
      </c>
      <c r="D47" t="s">
        <v>47</v>
      </c>
    </row>
    <row r="48" spans="1:9">
      <c r="C48" t="s">
        <v>48</v>
      </c>
      <c r="D48" t="s">
        <v>49</v>
      </c>
    </row>
    <row r="49" spans="1:8">
      <c r="C49" t="s">
        <v>50</v>
      </c>
      <c r="D49" t="s">
        <v>51</v>
      </c>
    </row>
    <row r="50" spans="1:8">
      <c r="C50" t="s">
        <v>52</v>
      </c>
      <c r="D50" t="s">
        <v>53</v>
      </c>
    </row>
    <row r="52" spans="1:8">
      <c r="B52" t="s">
        <v>54</v>
      </c>
    </row>
    <row r="54" spans="1:8">
      <c r="C54" t="s">
        <v>55</v>
      </c>
      <c r="D54" t="s">
        <v>56</v>
      </c>
    </row>
    <row r="55" spans="1:8">
      <c r="C55" t="s">
        <v>57</v>
      </c>
      <c r="D55" t="s">
        <v>58</v>
      </c>
    </row>
    <row r="58" spans="1:8">
      <c r="A58" s="10" t="s">
        <v>59</v>
      </c>
      <c r="C58" t="s">
        <v>60</v>
      </c>
    </row>
    <row r="60" spans="1:8">
      <c r="C60" t="s">
        <v>37</v>
      </c>
      <c r="D60" t="s">
        <v>61</v>
      </c>
    </row>
    <row r="61" spans="1:8">
      <c r="C61" t="s">
        <v>39</v>
      </c>
      <c r="D61" t="s">
        <v>62</v>
      </c>
    </row>
    <row r="62" spans="1:8">
      <c r="C62" t="s">
        <v>63</v>
      </c>
      <c r="D62" t="s">
        <v>64</v>
      </c>
    </row>
    <row r="63" spans="1:8">
      <c r="C63" t="s">
        <v>63</v>
      </c>
      <c r="D63" t="s">
        <v>65</v>
      </c>
    </row>
    <row r="64" spans="1:8">
      <c r="C64" t="s">
        <v>43</v>
      </c>
      <c r="D64" t="s">
        <v>66</v>
      </c>
      <c r="H64" t="s">
        <v>67</v>
      </c>
    </row>
    <row r="65" spans="2:8">
      <c r="H65" t="s">
        <v>68</v>
      </c>
    </row>
    <row r="66" spans="2:8">
      <c r="H66" t="s">
        <v>69</v>
      </c>
    </row>
    <row r="67" spans="2:8">
      <c r="H67" t="s">
        <v>70</v>
      </c>
    </row>
    <row r="68" spans="2:8">
      <c r="C68" t="s">
        <v>46</v>
      </c>
      <c r="D68" t="s">
        <v>71</v>
      </c>
    </row>
    <row r="69" spans="2:8">
      <c r="C69" t="s">
        <v>48</v>
      </c>
      <c r="D69" t="s">
        <v>72</v>
      </c>
    </row>
    <row r="70" spans="2:8">
      <c r="C70" t="s">
        <v>73</v>
      </c>
      <c r="D70" t="s">
        <v>74</v>
      </c>
    </row>
    <row r="71" spans="2:8">
      <c r="C71" t="s">
        <v>75</v>
      </c>
      <c r="D71" t="s">
        <v>76</v>
      </c>
    </row>
    <row r="72" spans="2:8">
      <c r="C72" t="s">
        <v>55</v>
      </c>
      <c r="D72" t="s">
        <v>77</v>
      </c>
    </row>
    <row r="79" spans="2:8">
      <c r="B79" t="s">
        <v>78</v>
      </c>
      <c r="C79" t="s">
        <v>79</v>
      </c>
    </row>
    <row r="80" spans="2:8">
      <c r="C80" t="s">
        <v>80</v>
      </c>
    </row>
    <row r="81" spans="3:3">
      <c r="C81" t="s">
        <v>81</v>
      </c>
    </row>
    <row r="82" spans="3:3">
      <c r="C82" t="s">
        <v>82</v>
      </c>
    </row>
    <row r="83" spans="3:3">
      <c r="C83" t="s">
        <v>83</v>
      </c>
    </row>
    <row r="84" spans="3:3">
      <c r="C84" t="s">
        <v>84</v>
      </c>
    </row>
    <row r="85" spans="3:3">
      <c r="C85" t="s">
        <v>85</v>
      </c>
    </row>
    <row r="86" spans="3:3">
      <c r="C86" t="s">
        <v>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BC178"/>
  <sheetViews>
    <sheetView tabSelected="1" zoomScale="75" zoomScaleNormal="75" zoomScalePageLayoutView="75" workbookViewId="0">
      <pane xSplit="5" ySplit="4" topLeftCell="S27" activePane="bottomRight" state="frozenSplit"/>
      <selection pane="bottomLeft" activeCell="A16" sqref="A16"/>
      <selection pane="topRight" activeCell="F1" sqref="F1"/>
      <selection pane="bottomRight" activeCell="V74" sqref="V74"/>
    </sheetView>
  </sheetViews>
  <sheetFormatPr baseColWidth="10" defaultColWidth="9" defaultRowHeight="14" x14ac:dyDescent="0"/>
  <cols>
    <col min="1" max="1" width="12.5" style="85" customWidth="1"/>
    <col min="2" max="2" width="16.1640625" style="85" customWidth="1"/>
    <col min="3" max="3" width="10.5" style="85" customWidth="1"/>
    <col min="4" max="4" width="11.5" style="85" customWidth="1"/>
    <col min="5" max="5" width="6.1640625" style="85" customWidth="1"/>
    <col min="6" max="6" width="11.1640625" style="85" customWidth="1"/>
    <col min="7" max="7" width="12.33203125" style="85" customWidth="1"/>
    <col min="8" max="12" width="8.5" style="85" customWidth="1"/>
    <col min="13" max="13" width="17.1640625" style="85" customWidth="1"/>
    <col min="14" max="14" width="17.5" style="85" customWidth="1"/>
    <col min="15" max="15" width="22.33203125" style="85" customWidth="1"/>
    <col min="16" max="16" width="16.33203125" style="85" customWidth="1"/>
    <col min="17" max="17" width="22.5" style="85" customWidth="1"/>
    <col min="18" max="18" width="24" style="85" customWidth="1"/>
    <col min="19" max="19" width="17.83203125" style="85" customWidth="1"/>
    <col min="20" max="21" width="18.33203125" style="85" customWidth="1"/>
    <col min="22" max="22" width="20.83203125" style="85" customWidth="1"/>
    <col min="23" max="23" width="18.6640625" style="85" customWidth="1"/>
    <col min="24" max="25" width="19.5" style="85" customWidth="1"/>
    <col min="26" max="26" width="60.5" style="96" customWidth="1"/>
    <col min="27" max="55" width="9" style="96"/>
    <col min="56" max="16384" width="9" style="85"/>
  </cols>
  <sheetData>
    <row r="1" spans="1:55" s="87" customFormat="1" ht="25">
      <c r="A1" s="105" t="s">
        <v>403</v>
      </c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267" t="s">
        <v>87</v>
      </c>
      <c r="X1" s="268"/>
      <c r="Y1" s="268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</row>
    <row r="2" spans="1:55" s="87" customFormat="1" ht="26" thickBot="1">
      <c r="A2" s="110" t="s">
        <v>88</v>
      </c>
      <c r="B2" s="94"/>
      <c r="D2" s="113"/>
      <c r="E2" s="99"/>
      <c r="H2" s="99"/>
      <c r="I2" s="110" t="s">
        <v>404</v>
      </c>
      <c r="J2" s="99"/>
      <c r="K2" s="99"/>
      <c r="L2" s="99"/>
      <c r="M2" s="110" t="s">
        <v>421</v>
      </c>
      <c r="N2" s="110"/>
      <c r="O2" s="110"/>
      <c r="P2" s="110"/>
      <c r="R2" s="94"/>
      <c r="S2" s="110" t="s">
        <v>89</v>
      </c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</row>
    <row r="3" spans="1:55" s="87" customFormat="1" ht="60.75" customHeight="1">
      <c r="A3" s="161" t="s">
        <v>90</v>
      </c>
      <c r="B3" s="162" t="s">
        <v>91</v>
      </c>
      <c r="C3" s="163" t="s">
        <v>92</v>
      </c>
      <c r="D3" s="162" t="s">
        <v>93</v>
      </c>
      <c r="E3" s="164" t="s">
        <v>94</v>
      </c>
      <c r="F3" s="164" t="s">
        <v>95</v>
      </c>
      <c r="G3" s="165" t="s">
        <v>96</v>
      </c>
      <c r="H3" s="166" t="s">
        <v>97</v>
      </c>
      <c r="I3" s="253" t="s">
        <v>209</v>
      </c>
      <c r="J3" s="253" t="s">
        <v>304</v>
      </c>
      <c r="K3" s="253" t="s">
        <v>405</v>
      </c>
      <c r="L3" s="253" t="s">
        <v>406</v>
      </c>
      <c r="M3" s="167" t="s">
        <v>98</v>
      </c>
      <c r="N3" s="168" t="s">
        <v>99</v>
      </c>
      <c r="O3" s="168" t="s">
        <v>100</v>
      </c>
      <c r="P3" s="168" t="s">
        <v>101</v>
      </c>
      <c r="Q3" s="164" t="s">
        <v>102</v>
      </c>
      <c r="R3" s="169" t="s">
        <v>103</v>
      </c>
      <c r="S3" s="170" t="s">
        <v>104</v>
      </c>
      <c r="T3" s="164" t="s">
        <v>426</v>
      </c>
      <c r="U3" s="164" t="s">
        <v>427</v>
      </c>
      <c r="V3" s="168" t="s">
        <v>422</v>
      </c>
      <c r="W3" s="168" t="s">
        <v>106</v>
      </c>
      <c r="X3" s="164" t="s">
        <v>107</v>
      </c>
      <c r="Y3" s="169" t="s">
        <v>108</v>
      </c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</row>
    <row r="4" spans="1:55" s="87" customFormat="1">
      <c r="A4" s="132"/>
      <c r="B4" s="116"/>
      <c r="C4" s="114"/>
      <c r="D4" s="115"/>
      <c r="E4" s="124"/>
      <c r="F4" s="124"/>
      <c r="G4" s="128" t="s">
        <v>109</v>
      </c>
      <c r="H4" s="133"/>
      <c r="I4" s="147" t="b">
        <f t="shared" ref="I4:L4" ca="1" si="0">OFFSET(DutyValidationMarker,2,MATCH(I3,ValidatedColumns,0))="Yes"</f>
        <v>1</v>
      </c>
      <c r="J4" s="147" t="b">
        <f t="shared" ca="1" si="0"/>
        <v>1</v>
      </c>
      <c r="K4" s="147" t="b">
        <f t="shared" ca="1" si="0"/>
        <v>1</v>
      </c>
      <c r="L4" s="147" t="b">
        <f t="shared" ca="1" si="0"/>
        <v>1</v>
      </c>
      <c r="M4" s="147" t="e">
        <f t="shared" ref="M4:Y4" ca="1" si="1">OFFSET(DutyValidationMarker,2,MATCH(M3,ValidatedColumns,0))="Yes"</f>
        <v>#N/A</v>
      </c>
      <c r="N4" s="148" t="b">
        <f t="shared" ca="1" si="1"/>
        <v>1</v>
      </c>
      <c r="O4" s="148" t="b">
        <f t="shared" ca="1" si="1"/>
        <v>1</v>
      </c>
      <c r="P4" s="148" t="b">
        <f t="shared" ca="1" si="1"/>
        <v>1</v>
      </c>
      <c r="Q4" s="148" t="b">
        <f t="shared" ca="1" si="1"/>
        <v>1</v>
      </c>
      <c r="R4" s="149" t="b">
        <f t="shared" ca="1" si="1"/>
        <v>1</v>
      </c>
      <c r="S4" s="147" t="b">
        <f t="shared" ca="1" si="1"/>
        <v>1</v>
      </c>
      <c r="T4" s="148" t="b">
        <f t="shared" ca="1" si="1"/>
        <v>1</v>
      </c>
      <c r="U4" s="148" t="e">
        <f t="shared" ca="1" si="1"/>
        <v>#N/A</v>
      </c>
      <c r="V4" s="148" t="b">
        <f t="shared" ca="1" si="1"/>
        <v>1</v>
      </c>
      <c r="W4" s="148" t="b">
        <f t="shared" ca="1" si="1"/>
        <v>1</v>
      </c>
      <c r="X4" s="148" t="b">
        <f t="shared" ca="1" si="1"/>
        <v>1</v>
      </c>
      <c r="Y4" s="149" t="b">
        <f t="shared" ca="1" si="1"/>
        <v>1</v>
      </c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</row>
    <row r="5" spans="1:55" s="87" customFormat="1" ht="15" customHeight="1">
      <c r="A5" s="131"/>
      <c r="B5" s="118"/>
      <c r="C5" s="117"/>
      <c r="D5" s="118"/>
      <c r="E5" s="125"/>
      <c r="F5" s="125"/>
      <c r="G5" s="117"/>
      <c r="H5" s="135"/>
      <c r="I5" s="254"/>
      <c r="J5" s="254"/>
      <c r="K5" s="254"/>
      <c r="L5" s="254"/>
      <c r="M5" s="150"/>
      <c r="N5" s="127"/>
      <c r="O5" s="127"/>
      <c r="P5" s="127"/>
      <c r="Q5" s="125"/>
      <c r="R5" s="151"/>
      <c r="S5" s="152" t="s">
        <v>110</v>
      </c>
      <c r="T5" s="158"/>
      <c r="U5" s="158"/>
      <c r="V5" s="158"/>
      <c r="W5" s="158"/>
      <c r="X5" s="158"/>
      <c r="Y5" s="159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</row>
    <row r="6" spans="1:55" s="87" customFormat="1">
      <c r="A6" s="131"/>
      <c r="B6" s="118"/>
      <c r="C6" s="117"/>
      <c r="D6" s="118"/>
      <c r="E6" s="125"/>
      <c r="F6" s="125"/>
      <c r="G6" s="117"/>
      <c r="H6" s="135"/>
      <c r="I6" s="254"/>
      <c r="J6" s="254"/>
      <c r="K6" s="254"/>
      <c r="L6" s="254"/>
      <c r="M6" s="152"/>
      <c r="N6" s="153"/>
      <c r="O6" s="153"/>
      <c r="P6" s="153"/>
      <c r="Q6" s="127"/>
      <c r="R6" s="151"/>
      <c r="S6" s="160"/>
      <c r="T6" s="158"/>
      <c r="U6" s="158"/>
      <c r="V6" s="158"/>
      <c r="W6" s="158"/>
      <c r="X6" s="158"/>
      <c r="Y6" s="159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</row>
    <row r="7" spans="1:55" s="87" customFormat="1">
      <c r="A7" s="136">
        <v>1</v>
      </c>
      <c r="B7" s="119" t="s">
        <v>9</v>
      </c>
      <c r="C7" s="196"/>
      <c r="D7" s="197"/>
      <c r="E7" s="126" t="s">
        <v>111</v>
      </c>
      <c r="F7" s="127" t="s">
        <v>112</v>
      </c>
      <c r="G7" s="121" t="s">
        <v>113</v>
      </c>
      <c r="H7" s="137">
        <v>4</v>
      </c>
      <c r="I7" s="99"/>
      <c r="J7" s="99"/>
      <c r="K7" s="99"/>
      <c r="L7" s="99"/>
      <c r="M7" s="150" t="s">
        <v>114</v>
      </c>
      <c r="N7" s="127" t="s">
        <v>115</v>
      </c>
      <c r="O7" s="127" t="s">
        <v>115</v>
      </c>
      <c r="P7" s="127" t="s">
        <v>115</v>
      </c>
      <c r="Q7" s="127" t="s">
        <v>116</v>
      </c>
      <c r="R7" s="154" t="s">
        <v>117</v>
      </c>
      <c r="S7" s="150" t="s">
        <v>115</v>
      </c>
      <c r="T7" s="127" t="s">
        <v>115</v>
      </c>
      <c r="U7" s="127"/>
      <c r="V7" s="127"/>
      <c r="W7" s="127" t="s">
        <v>115</v>
      </c>
      <c r="X7" s="127" t="s">
        <v>115</v>
      </c>
      <c r="Y7" s="154" t="s">
        <v>118</v>
      </c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  <c r="BC7" s="96"/>
    </row>
    <row r="8" spans="1:55" s="87" customFormat="1">
      <c r="A8" s="136" t="s">
        <v>116</v>
      </c>
      <c r="B8" s="116" t="s">
        <v>116</v>
      </c>
      <c r="C8" s="196"/>
      <c r="D8" s="197"/>
      <c r="E8" s="126" t="s">
        <v>116</v>
      </c>
      <c r="F8" s="127" t="s">
        <v>116</v>
      </c>
      <c r="G8" s="121" t="s">
        <v>116</v>
      </c>
      <c r="H8" s="137" t="s">
        <v>116</v>
      </c>
      <c r="I8" s="99"/>
      <c r="J8" s="99"/>
      <c r="K8" s="99"/>
      <c r="L8" s="99"/>
      <c r="M8" s="150" t="s">
        <v>116</v>
      </c>
      <c r="N8" s="127"/>
      <c r="O8" s="127"/>
      <c r="P8" s="127"/>
      <c r="Q8" s="127" t="s">
        <v>116</v>
      </c>
      <c r="R8" s="154" t="s">
        <v>116</v>
      </c>
      <c r="S8" s="150" t="s">
        <v>116</v>
      </c>
      <c r="T8" s="127" t="s">
        <v>116</v>
      </c>
      <c r="U8" s="127"/>
      <c r="V8" s="127" t="s">
        <v>116</v>
      </c>
      <c r="W8" s="127" t="s">
        <v>116</v>
      </c>
      <c r="X8" s="127" t="s">
        <v>116</v>
      </c>
      <c r="Y8" s="154" t="s">
        <v>116</v>
      </c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</row>
    <row r="9" spans="1:55" s="93" customFormat="1">
      <c r="A9" s="138"/>
      <c r="B9" s="112"/>
      <c r="C9" s="198"/>
      <c r="D9" s="198"/>
      <c r="E9" s="90"/>
      <c r="F9" s="111"/>
      <c r="G9" s="111"/>
      <c r="H9" s="139"/>
      <c r="I9" s="255"/>
      <c r="J9" s="255"/>
      <c r="K9" s="255"/>
      <c r="L9" s="255"/>
      <c r="M9" s="130"/>
      <c r="N9" s="111"/>
      <c r="O9" s="111"/>
      <c r="P9" s="111"/>
      <c r="Q9" s="111" t="s">
        <v>116</v>
      </c>
      <c r="R9" s="134"/>
      <c r="S9" s="130"/>
      <c r="T9" s="111"/>
      <c r="U9" s="111"/>
      <c r="V9" s="111"/>
      <c r="W9" s="111"/>
      <c r="X9" s="111"/>
      <c r="Y9" s="134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</row>
    <row r="10" spans="1:55" s="96" customFormat="1">
      <c r="A10" s="171" t="s">
        <v>10</v>
      </c>
      <c r="B10" s="172" t="s">
        <v>119</v>
      </c>
      <c r="C10" s="199"/>
      <c r="D10" s="200"/>
      <c r="E10" s="173"/>
      <c r="F10" s="155"/>
      <c r="G10" s="122"/>
      <c r="H10" s="174"/>
      <c r="I10" s="256"/>
      <c r="J10" s="256"/>
      <c r="K10" s="256"/>
      <c r="L10" s="256"/>
      <c r="M10" s="175"/>
      <c r="N10" s="155"/>
      <c r="O10" s="155"/>
      <c r="P10" s="155"/>
      <c r="Q10" s="155"/>
      <c r="R10" s="176"/>
      <c r="S10" s="175"/>
      <c r="T10" s="155"/>
      <c r="U10" s="155"/>
      <c r="V10" s="155"/>
      <c r="W10" s="155"/>
      <c r="X10" s="155"/>
      <c r="Y10" s="176"/>
    </row>
    <row r="11" spans="1:55" s="96" customFormat="1">
      <c r="A11" s="177" t="str">
        <f>IF(C11&lt;&gt;"",MAX($A$7:A10)+1,"")</f>
        <v/>
      </c>
      <c r="B11" s="200" t="s">
        <v>258</v>
      </c>
      <c r="C11" s="199"/>
      <c r="D11" s="200"/>
      <c r="E11" s="211" t="s">
        <v>111</v>
      </c>
      <c r="F11" s="212" t="s">
        <v>120</v>
      </c>
      <c r="G11" s="199" t="s">
        <v>121</v>
      </c>
      <c r="H11" s="213">
        <v>1</v>
      </c>
      <c r="I11" s="257"/>
      <c r="J11" s="257"/>
      <c r="K11" s="257"/>
      <c r="L11" s="257"/>
      <c r="M11" s="214" t="s">
        <v>114</v>
      </c>
      <c r="N11" s="212"/>
      <c r="O11" s="212" t="s">
        <v>122</v>
      </c>
      <c r="P11" s="212"/>
      <c r="Q11" s="212" t="s">
        <v>116</v>
      </c>
      <c r="R11" s="215" t="s">
        <v>123</v>
      </c>
      <c r="S11" s="214" t="s">
        <v>122</v>
      </c>
      <c r="T11" s="212" t="s">
        <v>122</v>
      </c>
      <c r="U11" s="212"/>
      <c r="V11" s="212" t="s">
        <v>122</v>
      </c>
      <c r="W11" s="212" t="s">
        <v>116</v>
      </c>
      <c r="X11" s="212" t="s">
        <v>116</v>
      </c>
      <c r="Y11" s="215" t="s">
        <v>116</v>
      </c>
    </row>
    <row r="12" spans="1:55" s="96" customFormat="1">
      <c r="A12" s="177" t="str">
        <f>IF(C12&lt;&gt;"",MAX($A$7:A11)+1,"")</f>
        <v/>
      </c>
      <c r="B12" s="202" t="s">
        <v>124</v>
      </c>
      <c r="C12" s="199"/>
      <c r="D12" s="200"/>
      <c r="E12" s="211"/>
      <c r="F12" s="212" t="s">
        <v>125</v>
      </c>
      <c r="G12" s="199" t="s">
        <v>121</v>
      </c>
      <c r="H12" s="213">
        <v>1</v>
      </c>
      <c r="I12" s="257"/>
      <c r="J12" s="257"/>
      <c r="K12" s="257"/>
      <c r="L12" s="257"/>
      <c r="M12" s="214" t="s">
        <v>116</v>
      </c>
      <c r="N12" s="212"/>
      <c r="O12" s="212"/>
      <c r="P12" s="212"/>
      <c r="Q12" s="212"/>
      <c r="R12" s="215"/>
      <c r="S12" s="214" t="s">
        <v>116</v>
      </c>
      <c r="T12" s="212"/>
      <c r="U12" s="212"/>
      <c r="V12" s="212" t="s">
        <v>116</v>
      </c>
      <c r="W12" s="212"/>
      <c r="X12" s="212"/>
      <c r="Y12" s="215"/>
    </row>
    <row r="13" spans="1:55" s="96" customFormat="1">
      <c r="A13" s="177" t="str">
        <f>IF(C13&lt;&gt;"",MAX($A$7:A12)+1,"")</f>
        <v/>
      </c>
      <c r="B13" s="202" t="s">
        <v>126</v>
      </c>
      <c r="C13" s="199"/>
      <c r="D13" s="200"/>
      <c r="E13" s="211" t="s">
        <v>127</v>
      </c>
      <c r="F13" s="212" t="s">
        <v>128</v>
      </c>
      <c r="G13" s="199" t="s">
        <v>121</v>
      </c>
      <c r="H13" s="213">
        <v>1</v>
      </c>
      <c r="I13" s="257"/>
      <c r="J13" s="257"/>
      <c r="K13" s="257"/>
      <c r="L13" s="257"/>
      <c r="M13" s="214" t="s">
        <v>129</v>
      </c>
      <c r="N13" s="212"/>
      <c r="O13" s="212"/>
      <c r="P13" s="212"/>
      <c r="Q13" s="212" t="s">
        <v>116</v>
      </c>
      <c r="R13" s="215"/>
      <c r="S13" s="214" t="s">
        <v>130</v>
      </c>
      <c r="T13" s="212"/>
      <c r="U13" s="212"/>
      <c r="V13" s="212" t="s">
        <v>130</v>
      </c>
      <c r="W13" s="212"/>
      <c r="X13" s="212"/>
      <c r="Y13" s="215"/>
    </row>
    <row r="14" spans="1:55" s="96" customFormat="1">
      <c r="A14" s="177" t="str">
        <f>IF(C14&lt;&gt;"",MAX($A$7:A13)+1,"")</f>
        <v/>
      </c>
      <c r="B14" s="200" t="s">
        <v>131</v>
      </c>
      <c r="C14" s="199"/>
      <c r="D14" s="200"/>
      <c r="E14" s="211"/>
      <c r="F14" s="212" t="s">
        <v>128</v>
      </c>
      <c r="G14" s="199" t="s">
        <v>121</v>
      </c>
      <c r="H14" s="213">
        <v>1</v>
      </c>
      <c r="I14" s="257"/>
      <c r="J14" s="257"/>
      <c r="K14" s="257"/>
      <c r="L14" s="257"/>
      <c r="M14" s="214" t="s">
        <v>129</v>
      </c>
      <c r="N14" s="212"/>
      <c r="O14" s="212"/>
      <c r="P14" s="212"/>
      <c r="Q14" s="212"/>
      <c r="R14" s="215"/>
      <c r="S14" s="214" t="s">
        <v>132</v>
      </c>
      <c r="T14" s="212" t="s">
        <v>116</v>
      </c>
      <c r="U14" s="212"/>
      <c r="V14" s="212" t="s">
        <v>431</v>
      </c>
      <c r="W14" s="212" t="s">
        <v>116</v>
      </c>
      <c r="X14" s="212" t="s">
        <v>116</v>
      </c>
      <c r="Y14" s="215"/>
    </row>
    <row r="15" spans="1:55" s="96" customFormat="1">
      <c r="A15" s="177" t="str">
        <f>IF(C15&lt;&gt;"",MAX($A$7:A14)+1,"")</f>
        <v/>
      </c>
      <c r="B15" s="202" t="s">
        <v>133</v>
      </c>
      <c r="C15" s="201"/>
      <c r="D15" s="200"/>
      <c r="E15" s="211"/>
      <c r="F15" s="212" t="s">
        <v>134</v>
      </c>
      <c r="G15" s="199" t="s">
        <v>121</v>
      </c>
      <c r="H15" s="213">
        <v>1</v>
      </c>
      <c r="I15" s="257"/>
      <c r="J15" s="257"/>
      <c r="K15" s="257"/>
      <c r="L15" s="257"/>
      <c r="M15" s="214" t="s">
        <v>135</v>
      </c>
      <c r="N15" s="212"/>
      <c r="O15" s="212"/>
      <c r="P15" s="212"/>
      <c r="Q15" s="212" t="s">
        <v>116</v>
      </c>
      <c r="R15" s="215" t="s">
        <v>136</v>
      </c>
      <c r="S15" s="214" t="s">
        <v>116</v>
      </c>
      <c r="T15" s="212" t="s">
        <v>116</v>
      </c>
      <c r="U15" s="212"/>
      <c r="V15" s="212" t="s">
        <v>116</v>
      </c>
      <c r="W15" s="212"/>
      <c r="X15" s="212" t="s">
        <v>116</v>
      </c>
      <c r="Y15" s="215"/>
    </row>
    <row r="16" spans="1:55" s="96" customFormat="1">
      <c r="A16" s="177" t="str">
        <f>IF(C16&lt;&gt;"",MAX($A$7:A15)+1,"")</f>
        <v/>
      </c>
      <c r="B16" s="202" t="s">
        <v>137</v>
      </c>
      <c r="C16" s="199"/>
      <c r="D16" s="200"/>
      <c r="E16" s="211"/>
      <c r="F16" s="212" t="s">
        <v>112</v>
      </c>
      <c r="G16" s="199" t="s">
        <v>121</v>
      </c>
      <c r="H16" s="213">
        <v>1</v>
      </c>
      <c r="I16" s="257"/>
      <c r="J16" s="257"/>
      <c r="K16" s="257"/>
      <c r="L16" s="257"/>
      <c r="M16" s="214" t="s">
        <v>138</v>
      </c>
      <c r="N16" s="212"/>
      <c r="O16" s="212"/>
      <c r="P16" s="212"/>
      <c r="Q16" s="212"/>
      <c r="R16" s="215" t="s">
        <v>139</v>
      </c>
      <c r="S16" s="214"/>
      <c r="T16" s="212"/>
      <c r="U16" s="212"/>
      <c r="V16" s="212"/>
      <c r="W16" s="212" t="s">
        <v>140</v>
      </c>
      <c r="X16" s="212"/>
      <c r="Y16" s="215"/>
    </row>
    <row r="17" spans="1:55" s="96" customFormat="1" ht="15" thickBot="1">
      <c r="A17" s="177" t="str">
        <f>IF(C17&lt;&gt;"",MAX($A$7:A16)+1,"")</f>
        <v/>
      </c>
      <c r="B17" s="202" t="s">
        <v>141</v>
      </c>
      <c r="C17" s="201"/>
      <c r="D17" s="202"/>
      <c r="E17" s="211"/>
      <c r="F17" s="216"/>
      <c r="G17" s="199" t="s">
        <v>121</v>
      </c>
      <c r="H17" s="213">
        <v>1</v>
      </c>
      <c r="I17" s="257"/>
      <c r="J17" s="257"/>
      <c r="K17" s="257"/>
      <c r="L17" s="257"/>
      <c r="M17" s="214" t="s">
        <v>116</v>
      </c>
      <c r="N17" s="212"/>
      <c r="O17" s="212"/>
      <c r="P17" s="212"/>
      <c r="Q17" s="212" t="s">
        <v>116</v>
      </c>
      <c r="R17" s="215" t="s">
        <v>116</v>
      </c>
      <c r="S17" s="214" t="s">
        <v>116</v>
      </c>
      <c r="T17" s="212" t="s">
        <v>116</v>
      </c>
      <c r="U17" s="212"/>
      <c r="V17" s="212" t="s">
        <v>116</v>
      </c>
      <c r="W17" s="212" t="s">
        <v>116</v>
      </c>
      <c r="X17" s="212" t="s">
        <v>116</v>
      </c>
      <c r="Y17" s="215" t="s">
        <v>116</v>
      </c>
    </row>
    <row r="18" spans="1:55" s="179" customFormat="1">
      <c r="A18" s="178">
        <f>IF(C18&lt;&gt;"",MAX($A$7:A17)+1,"")</f>
        <v>2</v>
      </c>
      <c r="B18" s="217" t="s">
        <v>142</v>
      </c>
      <c r="C18" s="203" t="s">
        <v>407</v>
      </c>
      <c r="D18" s="204"/>
      <c r="E18" s="218" t="s">
        <v>143</v>
      </c>
      <c r="F18" s="219" t="s">
        <v>120</v>
      </c>
      <c r="G18" s="203" t="s">
        <v>121</v>
      </c>
      <c r="H18" s="220">
        <v>1</v>
      </c>
      <c r="I18" s="258"/>
      <c r="J18" s="258"/>
      <c r="K18" s="258"/>
      <c r="L18" s="258"/>
      <c r="M18" s="221" t="s">
        <v>144</v>
      </c>
      <c r="N18" s="219"/>
      <c r="O18" s="219" t="s">
        <v>145</v>
      </c>
      <c r="P18" s="219" t="s">
        <v>146</v>
      </c>
      <c r="Q18" s="219"/>
      <c r="R18" s="222" t="s">
        <v>147</v>
      </c>
      <c r="S18" s="221" t="s">
        <v>147</v>
      </c>
      <c r="T18" s="219" t="s">
        <v>147</v>
      </c>
      <c r="U18" s="219"/>
      <c r="V18" s="219" t="s">
        <v>147</v>
      </c>
      <c r="W18" s="219"/>
      <c r="X18" s="219"/>
      <c r="Y18" s="222" t="s">
        <v>147</v>
      </c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</row>
    <row r="19" spans="1:55" s="96" customFormat="1">
      <c r="A19" s="177">
        <f>IF(C19&lt;&gt;"",MAX($A$7:A18)+1,"")</f>
        <v>3</v>
      </c>
      <c r="B19" s="202" t="s">
        <v>148</v>
      </c>
      <c r="C19" s="199" t="s">
        <v>408</v>
      </c>
      <c r="D19" s="200" t="s">
        <v>420</v>
      </c>
      <c r="E19" s="211" t="s">
        <v>143</v>
      </c>
      <c r="F19" s="212" t="s">
        <v>120</v>
      </c>
      <c r="G19" s="199" t="s">
        <v>121</v>
      </c>
      <c r="H19" s="213">
        <v>1</v>
      </c>
      <c r="I19" s="257"/>
      <c r="J19" s="257"/>
      <c r="K19" s="257"/>
      <c r="L19" s="257"/>
      <c r="M19" s="214" t="s">
        <v>144</v>
      </c>
      <c r="N19" s="212"/>
      <c r="O19" s="212"/>
      <c r="P19" s="212"/>
      <c r="Q19" s="212"/>
      <c r="R19" s="215" t="s">
        <v>423</v>
      </c>
      <c r="S19" s="214" t="s">
        <v>149</v>
      </c>
      <c r="T19" s="212"/>
      <c r="U19" s="212"/>
      <c r="V19" s="212"/>
      <c r="W19" s="212" t="s">
        <v>150</v>
      </c>
      <c r="X19" s="212"/>
      <c r="Y19" s="215"/>
    </row>
    <row r="20" spans="1:55" s="96" customFormat="1">
      <c r="A20" s="177">
        <f>IF(C20&lt;&gt;"",MAX($A$7:A19)+1,"")</f>
        <v>4</v>
      </c>
      <c r="B20" s="202" t="s">
        <v>151</v>
      </c>
      <c r="C20" s="199" t="s">
        <v>409</v>
      </c>
      <c r="D20" s="200"/>
      <c r="E20" s="211" t="s">
        <v>116</v>
      </c>
      <c r="F20" s="212" t="s">
        <v>120</v>
      </c>
      <c r="G20" s="199" t="s">
        <v>121</v>
      </c>
      <c r="H20" s="213">
        <v>1</v>
      </c>
      <c r="I20" s="257">
        <v>2</v>
      </c>
      <c r="J20" s="257"/>
      <c r="K20" s="257">
        <v>5</v>
      </c>
      <c r="L20" s="257">
        <v>1</v>
      </c>
      <c r="M20" s="214" t="s">
        <v>144</v>
      </c>
      <c r="N20" s="212"/>
      <c r="O20" s="212"/>
      <c r="P20" s="212"/>
      <c r="Q20" s="212"/>
      <c r="R20" s="215" t="s">
        <v>152</v>
      </c>
      <c r="S20" s="214"/>
      <c r="T20" s="212" t="s">
        <v>153</v>
      </c>
      <c r="U20" s="212"/>
      <c r="V20" s="212" t="s">
        <v>116</v>
      </c>
      <c r="W20" s="212" t="s">
        <v>116</v>
      </c>
      <c r="X20" s="212"/>
      <c r="Y20" s="215"/>
    </row>
    <row r="21" spans="1:55" s="96" customFormat="1">
      <c r="A21" s="177">
        <f>IF(C21&lt;&gt;"",MAX($A$7:A20)+1,"")</f>
        <v>5</v>
      </c>
      <c r="B21" s="202" t="s">
        <v>154</v>
      </c>
      <c r="C21" s="205" t="s">
        <v>410</v>
      </c>
      <c r="D21" s="200"/>
      <c r="E21" s="211" t="s">
        <v>116</v>
      </c>
      <c r="F21" s="212" t="s">
        <v>120</v>
      </c>
      <c r="G21" s="199" t="s">
        <v>121</v>
      </c>
      <c r="H21" s="213">
        <v>1</v>
      </c>
      <c r="I21" s="257">
        <v>5</v>
      </c>
      <c r="J21" s="257"/>
      <c r="K21" s="257"/>
      <c r="L21" s="257">
        <v>2</v>
      </c>
      <c r="M21" s="214" t="s">
        <v>144</v>
      </c>
      <c r="N21" s="212"/>
      <c r="O21" s="212"/>
      <c r="P21" s="212"/>
      <c r="Q21" s="212"/>
      <c r="R21" s="215" t="s">
        <v>152</v>
      </c>
      <c r="S21" s="214"/>
      <c r="T21" s="212"/>
      <c r="U21" s="212"/>
      <c r="V21" s="212"/>
      <c r="W21" s="212"/>
      <c r="X21" s="212"/>
      <c r="Y21" s="215"/>
    </row>
    <row r="22" spans="1:55" s="96" customFormat="1">
      <c r="A22" s="177">
        <f>IF(C22&lt;&gt;"",MAX($A$7:A21)+1,"")</f>
        <v>6</v>
      </c>
      <c r="B22" s="202" t="s">
        <v>155</v>
      </c>
      <c r="C22" s="199" t="s">
        <v>410</v>
      </c>
      <c r="D22" s="200"/>
      <c r="E22" s="211" t="s">
        <v>116</v>
      </c>
      <c r="F22" s="212" t="s">
        <v>120</v>
      </c>
      <c r="G22" s="199" t="s">
        <v>121</v>
      </c>
      <c r="H22" s="213">
        <v>1</v>
      </c>
      <c r="I22" s="257">
        <v>3</v>
      </c>
      <c r="J22" s="257"/>
      <c r="K22" s="257"/>
      <c r="L22" s="257">
        <v>6</v>
      </c>
      <c r="M22" s="214" t="s">
        <v>144</v>
      </c>
      <c r="N22" s="212"/>
      <c r="O22" s="212"/>
      <c r="P22" s="212"/>
      <c r="Q22" s="212"/>
      <c r="R22" s="215" t="s">
        <v>156</v>
      </c>
      <c r="S22" s="214"/>
      <c r="T22" s="212"/>
      <c r="U22" s="212"/>
      <c r="V22" s="212"/>
      <c r="W22" s="212"/>
      <c r="X22" s="212"/>
      <c r="Y22" s="215"/>
    </row>
    <row r="23" spans="1:55" s="96" customFormat="1">
      <c r="A23" s="177">
        <f>IF(C23&lt;&gt;"",MAX($A$7:A22)+1,"")</f>
        <v>7</v>
      </c>
      <c r="B23" s="202" t="s">
        <v>157</v>
      </c>
      <c r="C23" s="199" t="s">
        <v>411</v>
      </c>
      <c r="D23" s="200"/>
      <c r="E23" s="211" t="s">
        <v>116</v>
      </c>
      <c r="F23" s="212" t="s">
        <v>120</v>
      </c>
      <c r="G23" s="199" t="s">
        <v>121</v>
      </c>
      <c r="H23" s="213">
        <v>1</v>
      </c>
      <c r="I23" s="257">
        <v>4</v>
      </c>
      <c r="J23" s="257"/>
      <c r="K23" s="257">
        <v>2</v>
      </c>
      <c r="L23" s="257">
        <v>5</v>
      </c>
      <c r="M23" s="214" t="s">
        <v>144</v>
      </c>
      <c r="N23" s="212"/>
      <c r="O23" s="212"/>
      <c r="P23" s="212"/>
      <c r="Q23" s="212"/>
      <c r="R23" s="215"/>
      <c r="S23" s="214" t="s">
        <v>116</v>
      </c>
      <c r="T23" s="212" t="s">
        <v>116</v>
      </c>
      <c r="U23" s="212"/>
      <c r="V23" s="212"/>
      <c r="W23" s="212" t="s">
        <v>116</v>
      </c>
      <c r="X23" s="212"/>
      <c r="Y23" s="215" t="s">
        <v>116</v>
      </c>
    </row>
    <row r="24" spans="1:55" s="96" customFormat="1">
      <c r="A24" s="177">
        <f>IF(C24&lt;&gt;"",MAX($A$7:A23)+1,"")</f>
        <v>8</v>
      </c>
      <c r="B24" s="202" t="s">
        <v>158</v>
      </c>
      <c r="C24" s="199" t="s">
        <v>412</v>
      </c>
      <c r="D24" s="200"/>
      <c r="E24" s="211"/>
      <c r="F24" s="212" t="s">
        <v>120</v>
      </c>
      <c r="G24" s="199" t="s">
        <v>121</v>
      </c>
      <c r="H24" s="213">
        <v>1</v>
      </c>
      <c r="I24" s="257">
        <v>1</v>
      </c>
      <c r="J24" s="257"/>
      <c r="K24" s="257"/>
      <c r="L24" s="257">
        <v>3</v>
      </c>
      <c r="M24" s="214" t="s">
        <v>144</v>
      </c>
      <c r="N24" s="212"/>
      <c r="O24" s="212" t="s">
        <v>159</v>
      </c>
      <c r="P24" s="212" t="s">
        <v>160</v>
      </c>
      <c r="Q24" s="212" t="s">
        <v>161</v>
      </c>
      <c r="R24" s="215"/>
      <c r="S24" s="214"/>
      <c r="T24" s="212" t="s">
        <v>116</v>
      </c>
      <c r="U24" s="212"/>
      <c r="V24" s="212" t="s">
        <v>116</v>
      </c>
      <c r="W24" s="212" t="s">
        <v>162</v>
      </c>
      <c r="X24" s="212" t="s">
        <v>163</v>
      </c>
      <c r="Y24" s="215" t="s">
        <v>164</v>
      </c>
    </row>
    <row r="25" spans="1:55" s="96" customFormat="1">
      <c r="A25" s="177">
        <f>IF(C25&lt;&gt;"",MAX($A$7:A24)+1,"")</f>
        <v>9</v>
      </c>
      <c r="B25" s="202" t="s">
        <v>165</v>
      </c>
      <c r="C25" s="199" t="s">
        <v>413</v>
      </c>
      <c r="D25" s="200"/>
      <c r="E25" s="211" t="s">
        <v>116</v>
      </c>
      <c r="F25" s="212" t="s">
        <v>120</v>
      </c>
      <c r="G25" s="199" t="s">
        <v>121</v>
      </c>
      <c r="H25" s="213">
        <v>1</v>
      </c>
      <c r="I25" s="257">
        <v>6</v>
      </c>
      <c r="J25" s="257"/>
      <c r="K25" s="257">
        <v>3</v>
      </c>
      <c r="L25" s="257">
        <v>4</v>
      </c>
      <c r="M25" s="214" t="s">
        <v>144</v>
      </c>
      <c r="N25" s="212"/>
      <c r="O25" s="212" t="s">
        <v>166</v>
      </c>
      <c r="P25" s="212"/>
      <c r="Q25" s="212" t="s">
        <v>167</v>
      </c>
      <c r="R25" s="215"/>
      <c r="S25" s="214" t="s">
        <v>116</v>
      </c>
      <c r="T25" s="212" t="s">
        <v>116</v>
      </c>
      <c r="U25" s="212"/>
      <c r="V25" s="212"/>
      <c r="W25" s="212"/>
      <c r="X25" s="212" t="s">
        <v>168</v>
      </c>
      <c r="Y25" s="215"/>
    </row>
    <row r="26" spans="1:55" s="96" customFormat="1">
      <c r="A26" s="177">
        <f>IF(C26&lt;&gt;"",MAX($A$7:A25)+1,"")</f>
        <v>10</v>
      </c>
      <c r="B26" s="202" t="s">
        <v>169</v>
      </c>
      <c r="C26" s="199" t="s">
        <v>209</v>
      </c>
      <c r="D26" s="200"/>
      <c r="E26" s="211" t="s">
        <v>116</v>
      </c>
      <c r="F26" s="212" t="s">
        <v>120</v>
      </c>
      <c r="G26" s="199" t="s">
        <v>121</v>
      </c>
      <c r="H26" s="213">
        <v>1</v>
      </c>
      <c r="I26" s="257"/>
      <c r="J26" s="257"/>
      <c r="K26" s="257"/>
      <c r="L26" s="257"/>
      <c r="M26" s="214" t="s">
        <v>144</v>
      </c>
      <c r="N26" s="212"/>
      <c r="O26" s="212" t="s">
        <v>166</v>
      </c>
      <c r="P26" s="212" t="s">
        <v>170</v>
      </c>
      <c r="Q26" s="212" t="s">
        <v>171</v>
      </c>
      <c r="R26" s="215"/>
      <c r="S26" s="214"/>
      <c r="T26" s="212"/>
      <c r="U26" s="212"/>
      <c r="V26" s="212"/>
      <c r="W26" s="212" t="s">
        <v>172</v>
      </c>
      <c r="X26" s="212" t="s">
        <v>163</v>
      </c>
      <c r="Y26" s="215" t="s">
        <v>164</v>
      </c>
    </row>
    <row r="27" spans="1:55" s="96" customFormat="1">
      <c r="A27" s="177">
        <f>IF(C27&lt;&gt;"",MAX($A$7:A26)+1,"")</f>
        <v>11</v>
      </c>
      <c r="B27" s="202" t="s">
        <v>173</v>
      </c>
      <c r="C27" s="201" t="s">
        <v>410</v>
      </c>
      <c r="D27" s="202"/>
      <c r="E27" s="211" t="s">
        <v>174</v>
      </c>
      <c r="F27" s="212" t="s">
        <v>120</v>
      </c>
      <c r="G27" s="199" t="s">
        <v>121</v>
      </c>
      <c r="H27" s="213">
        <v>1</v>
      </c>
      <c r="I27" s="257"/>
      <c r="J27" s="257"/>
      <c r="K27" s="257"/>
      <c r="L27" s="257"/>
      <c r="M27" s="214" t="s">
        <v>144</v>
      </c>
      <c r="N27" s="212"/>
      <c r="O27" s="212" t="s">
        <v>159</v>
      </c>
      <c r="P27" s="212"/>
      <c r="Q27" s="212" t="s">
        <v>116</v>
      </c>
      <c r="R27" s="215" t="s">
        <v>116</v>
      </c>
      <c r="S27" s="214" t="s">
        <v>175</v>
      </c>
      <c r="T27" s="212"/>
      <c r="U27" s="212"/>
      <c r="V27" s="212" t="s">
        <v>428</v>
      </c>
      <c r="W27" s="212"/>
      <c r="X27" s="212"/>
      <c r="Y27" s="215"/>
    </row>
    <row r="28" spans="1:55" s="96" customFormat="1">
      <c r="A28" s="177">
        <f>IF(C28&lt;&gt;"",MAX($A$7:A27)+1,"")</f>
        <v>12</v>
      </c>
      <c r="B28" s="202" t="s">
        <v>176</v>
      </c>
      <c r="C28" s="199" t="s">
        <v>414</v>
      </c>
      <c r="D28" s="200"/>
      <c r="E28" s="211" t="s">
        <v>116</v>
      </c>
      <c r="F28" s="212" t="s">
        <v>120</v>
      </c>
      <c r="G28" s="199" t="s">
        <v>121</v>
      </c>
      <c r="H28" s="213">
        <v>1</v>
      </c>
      <c r="I28" s="257"/>
      <c r="J28" s="257"/>
      <c r="K28" s="257"/>
      <c r="L28" s="257"/>
      <c r="M28" s="214" t="s">
        <v>144</v>
      </c>
      <c r="N28" s="212"/>
      <c r="O28" s="212" t="s">
        <v>159</v>
      </c>
      <c r="P28" s="212"/>
      <c r="Q28" s="212" t="s">
        <v>177</v>
      </c>
      <c r="R28" s="215" t="s">
        <v>178</v>
      </c>
      <c r="S28" s="214"/>
      <c r="T28" s="212"/>
      <c r="U28" s="212"/>
      <c r="V28" s="212"/>
      <c r="W28" s="212"/>
      <c r="X28" s="212"/>
      <c r="Y28" s="215"/>
    </row>
    <row r="29" spans="1:55" s="96" customFormat="1">
      <c r="A29" s="177">
        <f>IF(C29&lt;&gt;"",MAX($A$7:A28)+1,"")</f>
        <v>13</v>
      </c>
      <c r="B29" s="202" t="s">
        <v>179</v>
      </c>
      <c r="C29" s="199" t="s">
        <v>412</v>
      </c>
      <c r="D29" s="200"/>
      <c r="E29" s="211" t="s">
        <v>180</v>
      </c>
      <c r="F29" s="212" t="s">
        <v>120</v>
      </c>
      <c r="G29" s="199" t="s">
        <v>121</v>
      </c>
      <c r="H29" s="213">
        <v>1</v>
      </c>
      <c r="I29" s="257"/>
      <c r="J29" s="257"/>
      <c r="K29" s="257"/>
      <c r="L29" s="257"/>
      <c r="M29" s="214" t="s">
        <v>144</v>
      </c>
      <c r="N29" s="212"/>
      <c r="O29" s="212" t="s">
        <v>434</v>
      </c>
      <c r="P29" s="212"/>
      <c r="Q29" s="212" t="s">
        <v>116</v>
      </c>
      <c r="R29" s="215" t="s">
        <v>116</v>
      </c>
      <c r="S29" s="214" t="s">
        <v>116</v>
      </c>
      <c r="T29" s="212" t="s">
        <v>116</v>
      </c>
      <c r="U29" s="212"/>
      <c r="V29" s="212" t="s">
        <v>116</v>
      </c>
      <c r="W29" s="212" t="s">
        <v>116</v>
      </c>
      <c r="X29" s="212" t="s">
        <v>116</v>
      </c>
      <c r="Y29" s="215" t="s">
        <v>116</v>
      </c>
    </row>
    <row r="30" spans="1:55" s="96" customFormat="1" ht="15" thickBot="1">
      <c r="A30" s="180">
        <f>IF(C30&lt;&gt;"",MAX($A$7:A29)+1,"")</f>
        <v>14</v>
      </c>
      <c r="B30" s="209" t="s">
        <v>181</v>
      </c>
      <c r="C30" s="206" t="s">
        <v>412</v>
      </c>
      <c r="D30" s="207"/>
      <c r="E30" s="223"/>
      <c r="F30" s="224" t="s">
        <v>120</v>
      </c>
      <c r="G30" s="206" t="s">
        <v>121</v>
      </c>
      <c r="H30" s="225">
        <v>1</v>
      </c>
      <c r="I30" s="259"/>
      <c r="J30" s="259"/>
      <c r="K30" s="259"/>
      <c r="L30" s="259"/>
      <c r="M30" s="226" t="s">
        <v>144</v>
      </c>
      <c r="N30" s="224"/>
      <c r="O30" s="224"/>
      <c r="P30" s="224"/>
      <c r="Q30" s="224"/>
      <c r="R30" s="227"/>
      <c r="S30" s="226"/>
      <c r="T30" s="224"/>
      <c r="U30" s="224"/>
      <c r="V30" s="224"/>
      <c r="W30" s="224"/>
      <c r="X30" s="224"/>
      <c r="Y30" s="227"/>
    </row>
    <row r="31" spans="1:55" s="96" customFormat="1">
      <c r="A31" s="177" t="str">
        <f>IF(C31&lt;&gt;"",MAX($A$7:A30)+1,"")</f>
        <v/>
      </c>
      <c r="B31" s="202" t="s">
        <v>182</v>
      </c>
      <c r="C31" s="199"/>
      <c r="D31" s="200"/>
      <c r="E31" s="211"/>
      <c r="F31" s="212" t="s">
        <v>120</v>
      </c>
      <c r="G31" s="199" t="s">
        <v>121</v>
      </c>
      <c r="H31" s="213">
        <v>1</v>
      </c>
      <c r="I31" s="257"/>
      <c r="J31" s="257"/>
      <c r="K31" s="257"/>
      <c r="L31" s="257"/>
      <c r="M31" s="214" t="s">
        <v>144</v>
      </c>
      <c r="N31" s="212"/>
      <c r="O31" s="212"/>
      <c r="P31" s="212"/>
      <c r="Q31" s="212"/>
      <c r="R31" s="215"/>
      <c r="S31" s="214"/>
      <c r="T31" s="212"/>
      <c r="U31" s="212"/>
      <c r="V31" s="212"/>
      <c r="W31" s="212"/>
      <c r="X31" s="212"/>
      <c r="Y31" s="215"/>
    </row>
    <row r="32" spans="1:55" s="96" customFormat="1">
      <c r="A32" s="181" t="str">
        <f>IF(C32&lt;&gt;"",MAX($A$7:A31)+1,"")</f>
        <v/>
      </c>
      <c r="B32" s="202" t="s">
        <v>183</v>
      </c>
      <c r="C32" s="201"/>
      <c r="D32" s="202"/>
      <c r="E32" s="211"/>
      <c r="F32" s="216" t="s">
        <v>120</v>
      </c>
      <c r="G32" s="199" t="s">
        <v>121</v>
      </c>
      <c r="H32" s="213">
        <v>1</v>
      </c>
      <c r="I32" s="257"/>
      <c r="J32" s="257"/>
      <c r="K32" s="257"/>
      <c r="L32" s="257"/>
      <c r="M32" s="214" t="s">
        <v>144</v>
      </c>
      <c r="N32" s="212"/>
      <c r="O32" s="212"/>
      <c r="P32" s="212"/>
      <c r="Q32" s="212"/>
      <c r="R32" s="228" t="s">
        <v>116</v>
      </c>
      <c r="S32" s="214"/>
      <c r="T32" s="212"/>
      <c r="U32" s="212"/>
      <c r="V32" s="212"/>
      <c r="W32" s="212"/>
      <c r="X32" s="212"/>
      <c r="Y32" s="215"/>
    </row>
    <row r="33" spans="1:55" s="183" customFormat="1" ht="15" thickBot="1">
      <c r="A33" s="182" t="str">
        <f>IF(C33&lt;&gt;"",MAX($A$7:A32)+1,"")</f>
        <v/>
      </c>
      <c r="B33" s="209" t="s">
        <v>184</v>
      </c>
      <c r="C33" s="208"/>
      <c r="D33" s="209"/>
      <c r="E33" s="223"/>
      <c r="F33" s="229" t="s">
        <v>120</v>
      </c>
      <c r="G33" s="206" t="s">
        <v>121</v>
      </c>
      <c r="H33" s="225">
        <v>1</v>
      </c>
      <c r="I33" s="259"/>
      <c r="J33" s="259"/>
      <c r="K33" s="259"/>
      <c r="L33" s="259"/>
      <c r="M33" s="226" t="s">
        <v>144</v>
      </c>
      <c r="N33" s="224"/>
      <c r="O33" s="224"/>
      <c r="P33" s="224"/>
      <c r="Q33" s="224"/>
      <c r="R33" s="230"/>
      <c r="S33" s="226"/>
      <c r="T33" s="224"/>
      <c r="U33" s="224"/>
      <c r="V33" s="224"/>
      <c r="W33" s="224"/>
      <c r="X33" s="224"/>
      <c r="Y33" s="227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</row>
    <row r="34" spans="1:55" s="96" customFormat="1">
      <c r="A34" s="181" t="str">
        <f>IF(C34&lt;&gt;"",MAX($A$7:A33)+1,"")</f>
        <v/>
      </c>
      <c r="B34" s="202" t="s">
        <v>185</v>
      </c>
      <c r="C34" s="201"/>
      <c r="D34" s="202"/>
      <c r="E34" s="211"/>
      <c r="F34" s="216" t="s">
        <v>186</v>
      </c>
      <c r="G34" s="201" t="s">
        <v>121</v>
      </c>
      <c r="H34" s="231">
        <v>1</v>
      </c>
      <c r="I34" s="260"/>
      <c r="J34" s="260"/>
      <c r="K34" s="260"/>
      <c r="L34" s="260"/>
      <c r="M34" s="214" t="s">
        <v>135</v>
      </c>
      <c r="N34" s="212"/>
      <c r="O34" s="212"/>
      <c r="P34" s="212"/>
      <c r="Q34" s="212"/>
      <c r="R34" s="215" t="s">
        <v>187</v>
      </c>
      <c r="S34" s="214"/>
      <c r="T34" s="212"/>
      <c r="U34" s="212"/>
      <c r="V34" s="212"/>
      <c r="W34" s="212"/>
      <c r="X34" s="212"/>
      <c r="Y34" s="215"/>
    </row>
    <row r="35" spans="1:55" s="96" customFormat="1">
      <c r="A35" s="177" t="str">
        <f>IF(C35&lt;&gt;"",MAX($A$7:A34)+1,"")</f>
        <v/>
      </c>
      <c r="B35" s="202" t="s">
        <v>188</v>
      </c>
      <c r="C35" s="199"/>
      <c r="D35" s="200"/>
      <c r="E35" s="211"/>
      <c r="F35" s="216" t="s">
        <v>189</v>
      </c>
      <c r="G35" s="199" t="s">
        <v>121</v>
      </c>
      <c r="H35" s="213">
        <v>1</v>
      </c>
      <c r="I35" s="257"/>
      <c r="J35" s="257"/>
      <c r="K35" s="257"/>
      <c r="L35" s="257"/>
      <c r="M35" s="214" t="s">
        <v>116</v>
      </c>
      <c r="N35" s="212"/>
      <c r="O35" s="212"/>
      <c r="P35" s="212"/>
      <c r="Q35" s="212" t="s">
        <v>116</v>
      </c>
      <c r="R35" s="215" t="s">
        <v>116</v>
      </c>
      <c r="S35" s="214" t="s">
        <v>116</v>
      </c>
      <c r="T35" s="212" t="s">
        <v>116</v>
      </c>
      <c r="U35" s="212"/>
      <c r="V35" s="212" t="s">
        <v>116</v>
      </c>
      <c r="W35" s="212" t="s">
        <v>116</v>
      </c>
      <c r="X35" s="212" t="s">
        <v>116</v>
      </c>
      <c r="Y35" s="215" t="s">
        <v>116</v>
      </c>
    </row>
    <row r="36" spans="1:55" s="96" customFormat="1">
      <c r="A36" s="177" t="str">
        <f>IF(C36&lt;&gt;"",MAX($A$7:A35)+1,"")</f>
        <v/>
      </c>
      <c r="B36" s="202" t="s">
        <v>188</v>
      </c>
      <c r="C36" s="199"/>
      <c r="D36" s="200"/>
      <c r="E36" s="211"/>
      <c r="F36" s="216" t="s">
        <v>190</v>
      </c>
      <c r="G36" s="199" t="s">
        <v>121</v>
      </c>
      <c r="H36" s="213">
        <v>1</v>
      </c>
      <c r="I36" s="257"/>
      <c r="J36" s="257"/>
      <c r="K36" s="257"/>
      <c r="L36" s="257"/>
      <c r="M36" s="214"/>
      <c r="N36" s="212"/>
      <c r="O36" s="212"/>
      <c r="P36" s="212"/>
      <c r="Q36" s="212"/>
      <c r="R36" s="215"/>
      <c r="S36" s="214"/>
      <c r="T36" s="212"/>
      <c r="U36" s="212"/>
      <c r="V36" s="212"/>
      <c r="W36" s="212"/>
      <c r="X36" s="212"/>
      <c r="Y36" s="215"/>
    </row>
    <row r="37" spans="1:55" s="96" customFormat="1">
      <c r="A37" s="177" t="str">
        <f>IF(C37&lt;&gt;"",MAX($A$7:A36)+1,"")</f>
        <v/>
      </c>
      <c r="B37" s="202" t="s">
        <v>188</v>
      </c>
      <c r="C37" s="199"/>
      <c r="D37" s="200"/>
      <c r="E37" s="211"/>
      <c r="F37" s="216" t="s">
        <v>189</v>
      </c>
      <c r="G37" s="199" t="s">
        <v>121</v>
      </c>
      <c r="H37" s="213">
        <v>1</v>
      </c>
      <c r="I37" s="257"/>
      <c r="J37" s="257"/>
      <c r="K37" s="257"/>
      <c r="L37" s="257"/>
      <c r="M37" s="214"/>
      <c r="N37" s="212"/>
      <c r="O37" s="212"/>
      <c r="P37" s="212"/>
      <c r="Q37" s="212"/>
      <c r="R37" s="215"/>
      <c r="S37" s="214"/>
      <c r="T37" s="212"/>
      <c r="U37" s="212"/>
      <c r="V37" s="212"/>
      <c r="W37" s="212"/>
      <c r="X37" s="212"/>
      <c r="Y37" s="215"/>
    </row>
    <row r="38" spans="1:55" s="96" customFormat="1">
      <c r="A38" s="177" t="str">
        <f>IF(C38&lt;&gt;"",MAX($A$7:A37)+1,"")</f>
        <v/>
      </c>
      <c r="B38" s="202" t="s">
        <v>188</v>
      </c>
      <c r="C38" s="199"/>
      <c r="D38" s="200"/>
      <c r="E38" s="211"/>
      <c r="F38" s="216" t="s">
        <v>190</v>
      </c>
      <c r="G38" s="199" t="s">
        <v>121</v>
      </c>
      <c r="H38" s="213">
        <v>1</v>
      </c>
      <c r="I38" s="257"/>
      <c r="J38" s="257"/>
      <c r="K38" s="257"/>
      <c r="L38" s="257"/>
      <c r="M38" s="214"/>
      <c r="N38" s="212"/>
      <c r="O38" s="212"/>
      <c r="P38" s="212"/>
      <c r="Q38" s="212"/>
      <c r="R38" s="215"/>
      <c r="S38" s="214"/>
      <c r="T38" s="212"/>
      <c r="U38" s="212"/>
      <c r="V38" s="212"/>
      <c r="W38" s="212"/>
      <c r="X38" s="212"/>
      <c r="Y38" s="215"/>
    </row>
    <row r="39" spans="1:55" s="87" customFormat="1">
      <c r="A39" s="136" t="str">
        <f>IF(C39&lt;&gt;"",MAX($A$7:A38)+1,"")</f>
        <v/>
      </c>
      <c r="B39" s="232" t="s">
        <v>141</v>
      </c>
      <c r="C39" s="210"/>
      <c r="D39" s="197"/>
      <c r="E39" s="233"/>
      <c r="F39" s="234"/>
      <c r="G39" s="196"/>
      <c r="H39" s="235"/>
      <c r="I39" s="261"/>
      <c r="J39" s="261"/>
      <c r="K39" s="261"/>
      <c r="L39" s="261"/>
      <c r="M39" s="236"/>
      <c r="N39" s="237"/>
      <c r="O39" s="237"/>
      <c r="P39" s="237"/>
      <c r="Q39" s="237"/>
      <c r="R39" s="238"/>
      <c r="S39" s="236"/>
      <c r="T39" s="237"/>
      <c r="U39" s="237"/>
      <c r="V39" s="237"/>
      <c r="W39" s="237"/>
      <c r="X39" s="237"/>
      <c r="Y39" s="238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6"/>
      <c r="BC39" s="96"/>
    </row>
    <row r="40" spans="1:55" s="93" customFormat="1">
      <c r="A40" s="138" t="s">
        <v>116</v>
      </c>
      <c r="B40" s="111"/>
      <c r="C40" s="111"/>
      <c r="D40" s="111"/>
      <c r="E40" s="90"/>
      <c r="F40" s="111"/>
      <c r="G40" s="111"/>
      <c r="H40" s="139"/>
      <c r="I40" s="255"/>
      <c r="J40" s="255"/>
      <c r="K40" s="255"/>
      <c r="L40" s="255"/>
      <c r="M40" s="130"/>
      <c r="N40" s="111"/>
      <c r="O40" s="111"/>
      <c r="P40" s="111"/>
      <c r="Q40" s="111"/>
      <c r="R40" s="134"/>
      <c r="S40" s="130"/>
      <c r="T40" s="111"/>
      <c r="U40" s="111"/>
      <c r="V40" s="111"/>
      <c r="W40" s="111"/>
      <c r="X40" s="111"/>
      <c r="Y40" s="134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/>
      <c r="BB40" s="96"/>
      <c r="BC40" s="96"/>
    </row>
    <row r="41" spans="1:55" s="145" customFormat="1">
      <c r="A41" s="184" t="s">
        <v>116</v>
      </c>
      <c r="B41" s="185" t="s">
        <v>91</v>
      </c>
      <c r="C41" s="186"/>
      <c r="D41" s="185"/>
      <c r="E41" s="187"/>
      <c r="F41" s="187" t="s">
        <v>95</v>
      </c>
      <c r="G41" s="188" t="s">
        <v>191</v>
      </c>
      <c r="H41" s="189"/>
      <c r="I41" s="262"/>
      <c r="J41" s="262"/>
      <c r="K41" s="262"/>
      <c r="L41" s="262"/>
      <c r="M41" s="190" t="s">
        <v>192</v>
      </c>
      <c r="N41" s="191" t="s">
        <v>99</v>
      </c>
      <c r="O41" s="191" t="s">
        <v>100</v>
      </c>
      <c r="P41" s="191" t="s">
        <v>101</v>
      </c>
      <c r="Q41" s="187" t="s">
        <v>102</v>
      </c>
      <c r="R41" s="192" t="s">
        <v>103</v>
      </c>
      <c r="S41" s="190" t="s">
        <v>104</v>
      </c>
      <c r="T41" s="187" t="s">
        <v>105</v>
      </c>
      <c r="U41" s="187"/>
      <c r="V41" s="187" t="s">
        <v>193</v>
      </c>
      <c r="W41" s="187" t="s">
        <v>194</v>
      </c>
      <c r="X41" s="187" t="s">
        <v>107</v>
      </c>
      <c r="Y41" s="192" t="s">
        <v>108</v>
      </c>
    </row>
    <row r="42" spans="1:55" s="96" customFormat="1">
      <c r="A42" s="171" t="s">
        <v>11</v>
      </c>
      <c r="B42" s="172" t="s">
        <v>195</v>
      </c>
      <c r="C42" s="122"/>
      <c r="D42" s="123"/>
      <c r="E42" s="173"/>
      <c r="F42" s="155"/>
      <c r="G42" s="193"/>
      <c r="H42" s="194" t="s">
        <v>196</v>
      </c>
      <c r="I42" s="263"/>
      <c r="J42" s="263"/>
      <c r="K42" s="263"/>
      <c r="L42" s="263"/>
      <c r="M42" s="175"/>
      <c r="N42" s="155"/>
      <c r="O42" s="155"/>
      <c r="P42" s="155"/>
      <c r="Q42" s="155"/>
      <c r="R42" s="176"/>
      <c r="S42" s="175"/>
      <c r="T42" s="155"/>
      <c r="U42" s="155"/>
      <c r="V42" s="155"/>
      <c r="W42" s="155"/>
      <c r="X42" s="155"/>
      <c r="Y42" s="176"/>
    </row>
    <row r="43" spans="1:55" s="96" customFormat="1">
      <c r="A43" s="177" t="str">
        <f>IF(C43&lt;&gt;"",MAX($A$7:A42)+1,"")</f>
        <v/>
      </c>
      <c r="B43" s="200" t="s">
        <v>197</v>
      </c>
      <c r="C43" s="199"/>
      <c r="D43" s="200"/>
      <c r="E43" s="211" t="s">
        <v>111</v>
      </c>
      <c r="F43" s="212" t="s">
        <v>112</v>
      </c>
      <c r="G43" s="199" t="s">
        <v>198</v>
      </c>
      <c r="H43" s="213">
        <v>2</v>
      </c>
      <c r="I43" s="257"/>
      <c r="J43" s="257"/>
      <c r="K43" s="257"/>
      <c r="L43" s="257"/>
      <c r="M43" s="214" t="s">
        <v>199</v>
      </c>
      <c r="N43" s="212" t="s">
        <v>200</v>
      </c>
      <c r="O43" s="212"/>
      <c r="P43" s="212"/>
      <c r="Q43" s="212" t="s">
        <v>201</v>
      </c>
      <c r="R43" s="215" t="s">
        <v>202</v>
      </c>
      <c r="S43" s="214" t="s">
        <v>203</v>
      </c>
      <c r="T43" s="212" t="s">
        <v>203</v>
      </c>
      <c r="U43" s="212"/>
      <c r="V43" s="212" t="s">
        <v>204</v>
      </c>
      <c r="W43" s="212" t="s">
        <v>205</v>
      </c>
      <c r="X43" s="212" t="s">
        <v>116</v>
      </c>
      <c r="Y43" s="215" t="s">
        <v>206</v>
      </c>
    </row>
    <row r="44" spans="1:55" s="96" customFormat="1">
      <c r="A44" s="177" t="str">
        <f>IF(C44&lt;&gt;"",MAX($A$7:A43)+1,"")</f>
        <v/>
      </c>
      <c r="B44" s="200" t="s">
        <v>207</v>
      </c>
      <c r="C44" s="201"/>
      <c r="D44" s="200"/>
      <c r="E44" s="211" t="s">
        <v>180</v>
      </c>
      <c r="F44" s="216" t="s">
        <v>208</v>
      </c>
      <c r="G44" s="199" t="s">
        <v>198</v>
      </c>
      <c r="H44" s="213">
        <v>4</v>
      </c>
      <c r="I44" s="257"/>
      <c r="J44" s="257"/>
      <c r="K44" s="257"/>
      <c r="L44" s="257"/>
      <c r="M44" s="214" t="s">
        <v>209</v>
      </c>
      <c r="N44" s="212" t="s">
        <v>209</v>
      </c>
      <c r="O44" s="212" t="s">
        <v>209</v>
      </c>
      <c r="P44" s="212"/>
      <c r="Q44" s="212" t="s">
        <v>209</v>
      </c>
      <c r="R44" s="215" t="s">
        <v>210</v>
      </c>
      <c r="S44" s="214" t="s">
        <v>209</v>
      </c>
      <c r="T44" s="212" t="s">
        <v>209</v>
      </c>
      <c r="U44" s="212"/>
      <c r="V44" s="212" t="s">
        <v>209</v>
      </c>
      <c r="W44" s="212" t="s">
        <v>209</v>
      </c>
      <c r="X44" s="212" t="s">
        <v>209</v>
      </c>
      <c r="Y44" s="215" t="s">
        <v>209</v>
      </c>
    </row>
    <row r="45" spans="1:55" s="96" customFormat="1">
      <c r="A45" s="177" t="str">
        <f>IF(C45&lt;&gt;"",MAX($A$7:A44)+1,"")</f>
        <v/>
      </c>
      <c r="B45" s="200" t="s">
        <v>211</v>
      </c>
      <c r="C45" s="199"/>
      <c r="D45" s="200"/>
      <c r="E45" s="211" t="s">
        <v>127</v>
      </c>
      <c r="F45" s="216" t="s">
        <v>112</v>
      </c>
      <c r="G45" s="199" t="s">
        <v>198</v>
      </c>
      <c r="H45" s="213">
        <v>2</v>
      </c>
      <c r="I45" s="257"/>
      <c r="J45" s="257"/>
      <c r="K45" s="257"/>
      <c r="L45" s="257"/>
      <c r="M45" s="214" t="s">
        <v>129</v>
      </c>
      <c r="N45" s="212"/>
      <c r="O45" s="212"/>
      <c r="P45" s="212"/>
      <c r="Q45" s="212" t="s">
        <v>116</v>
      </c>
      <c r="R45" s="215" t="s">
        <v>116</v>
      </c>
      <c r="S45" s="214" t="s">
        <v>212</v>
      </c>
      <c r="T45" s="212" t="s">
        <v>116</v>
      </c>
      <c r="U45" s="212"/>
      <c r="V45" s="212"/>
      <c r="W45" s="212" t="s">
        <v>116</v>
      </c>
      <c r="X45" s="212" t="s">
        <v>213</v>
      </c>
      <c r="Y45" s="215" t="s">
        <v>116</v>
      </c>
    </row>
    <row r="46" spans="1:55" s="96" customFormat="1">
      <c r="A46" s="177" t="str">
        <f>IF(C46&lt;&gt;"",MAX($A$7:A45)+1,"")</f>
        <v/>
      </c>
      <c r="B46" s="200" t="s">
        <v>214</v>
      </c>
      <c r="C46" s="199"/>
      <c r="D46" s="200"/>
      <c r="E46" s="211"/>
      <c r="F46" s="212" t="s">
        <v>128</v>
      </c>
      <c r="G46" s="199" t="s">
        <v>198</v>
      </c>
      <c r="H46" s="213">
        <v>4</v>
      </c>
      <c r="I46" s="257"/>
      <c r="J46" s="257"/>
      <c r="K46" s="257"/>
      <c r="L46" s="257"/>
      <c r="M46" s="214" t="s">
        <v>129</v>
      </c>
      <c r="N46" s="212"/>
      <c r="O46" s="212"/>
      <c r="P46" s="212"/>
      <c r="Q46" s="212"/>
      <c r="R46" s="215"/>
      <c r="S46" s="214" t="s">
        <v>215</v>
      </c>
      <c r="T46" s="212"/>
      <c r="U46" s="212"/>
      <c r="V46" s="212"/>
      <c r="W46" s="212"/>
      <c r="X46" s="212"/>
      <c r="Y46" s="215"/>
    </row>
    <row r="47" spans="1:55" s="96" customFormat="1">
      <c r="A47" s="177" t="str">
        <f>IF(C47&lt;&gt;"",MAX($A$7:A46)+1,"")</f>
        <v/>
      </c>
      <c r="B47" s="202" t="s">
        <v>216</v>
      </c>
      <c r="C47" s="199"/>
      <c r="D47" s="200"/>
      <c r="E47" s="211" t="s">
        <v>143</v>
      </c>
      <c r="F47" s="212" t="s">
        <v>134</v>
      </c>
      <c r="G47" s="199" t="s">
        <v>198</v>
      </c>
      <c r="H47" s="213">
        <v>2</v>
      </c>
      <c r="I47" s="257"/>
      <c r="J47" s="257"/>
      <c r="K47" s="257"/>
      <c r="L47" s="257"/>
      <c r="M47" s="214" t="s">
        <v>144</v>
      </c>
      <c r="N47" s="212"/>
      <c r="O47" s="212"/>
      <c r="P47" s="212"/>
      <c r="Q47" s="212"/>
      <c r="R47" s="215" t="s">
        <v>217</v>
      </c>
      <c r="S47" s="214"/>
      <c r="T47" s="212"/>
      <c r="U47" s="212"/>
      <c r="V47" s="212" t="s">
        <v>116</v>
      </c>
      <c r="W47" s="212" t="s">
        <v>116</v>
      </c>
      <c r="X47" s="212"/>
      <c r="Y47" s="215"/>
    </row>
    <row r="48" spans="1:55" s="96" customFormat="1" ht="15" thickBot="1">
      <c r="A48" s="177" t="str">
        <f>IF(C48&lt;&gt;"",MAX($A$7:A47)+1,"")</f>
        <v/>
      </c>
      <c r="B48" s="202" t="s">
        <v>141</v>
      </c>
      <c r="C48" s="199"/>
      <c r="D48" s="200"/>
      <c r="E48" s="211"/>
      <c r="F48" s="212"/>
      <c r="G48" s="199" t="s">
        <v>198</v>
      </c>
      <c r="H48" s="213">
        <v>4</v>
      </c>
      <c r="I48" s="257"/>
      <c r="J48" s="257"/>
      <c r="K48" s="257"/>
      <c r="L48" s="257"/>
      <c r="M48" s="214" t="s">
        <v>116</v>
      </c>
      <c r="N48" s="212"/>
      <c r="O48" s="212"/>
      <c r="P48" s="212"/>
      <c r="Q48" s="212" t="s">
        <v>116</v>
      </c>
      <c r="R48" s="215" t="s">
        <v>116</v>
      </c>
      <c r="S48" s="214" t="s">
        <v>116</v>
      </c>
      <c r="T48" s="212" t="s">
        <v>116</v>
      </c>
      <c r="U48" s="212"/>
      <c r="V48" s="212" t="s">
        <v>116</v>
      </c>
      <c r="W48" s="212" t="s">
        <v>116</v>
      </c>
      <c r="X48" s="212" t="s">
        <v>116</v>
      </c>
      <c r="Y48" s="215" t="s">
        <v>116</v>
      </c>
    </row>
    <row r="49" spans="1:55" s="179" customFormat="1">
      <c r="A49" s="178">
        <f>IF(C49&lt;&gt;"",MAX($A$7:A48)+1,"")</f>
        <v>15</v>
      </c>
      <c r="B49" s="204" t="s">
        <v>218</v>
      </c>
      <c r="C49" s="203" t="s">
        <v>415</v>
      </c>
      <c r="D49" s="204"/>
      <c r="E49" s="218" t="s">
        <v>143</v>
      </c>
      <c r="F49" s="219" t="s">
        <v>208</v>
      </c>
      <c r="G49" s="203" t="s">
        <v>198</v>
      </c>
      <c r="H49" s="220">
        <v>2</v>
      </c>
      <c r="I49" s="258"/>
      <c r="J49" s="258"/>
      <c r="K49" s="258"/>
      <c r="L49" s="258"/>
      <c r="M49" s="221" t="s">
        <v>219</v>
      </c>
      <c r="N49" s="219"/>
      <c r="O49" s="219"/>
      <c r="P49" s="219" t="s">
        <v>220</v>
      </c>
      <c r="Q49" s="219" t="s">
        <v>221</v>
      </c>
      <c r="R49" s="222" t="s">
        <v>147</v>
      </c>
      <c r="S49" s="221" t="s">
        <v>147</v>
      </c>
      <c r="T49" s="219"/>
      <c r="U49" s="219"/>
      <c r="V49" s="219" t="s">
        <v>147</v>
      </c>
      <c r="W49" s="219" t="s">
        <v>150</v>
      </c>
      <c r="X49" s="219"/>
      <c r="Y49" s="222" t="s">
        <v>147</v>
      </c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</row>
    <row r="50" spans="1:55" s="96" customFormat="1">
      <c r="A50" s="177">
        <f>IF(C50&lt;&gt;"",MAX($A$7:A49)+1,"")</f>
        <v>16</v>
      </c>
      <c r="B50" s="200" t="s">
        <v>222</v>
      </c>
      <c r="C50" s="199" t="s">
        <v>222</v>
      </c>
      <c r="D50" s="200"/>
      <c r="E50" s="211" t="s">
        <v>223</v>
      </c>
      <c r="F50" s="212" t="s">
        <v>208</v>
      </c>
      <c r="G50" s="199" t="s">
        <v>198</v>
      </c>
      <c r="H50" s="213">
        <v>4</v>
      </c>
      <c r="I50" s="257"/>
      <c r="J50" s="257"/>
      <c r="K50" s="257"/>
      <c r="L50" s="257"/>
      <c r="M50" s="214" t="s">
        <v>219</v>
      </c>
      <c r="N50" s="212"/>
      <c r="O50" s="212"/>
      <c r="P50" s="212"/>
      <c r="Q50" s="212"/>
      <c r="R50" s="215" t="s">
        <v>224</v>
      </c>
      <c r="S50" s="214" t="s">
        <v>225</v>
      </c>
      <c r="T50" s="212" t="s">
        <v>147</v>
      </c>
      <c r="U50" s="212"/>
      <c r="V50" s="212"/>
      <c r="W50" s="212"/>
      <c r="X50" s="212"/>
      <c r="Y50" s="215"/>
    </row>
    <row r="51" spans="1:55" s="96" customFormat="1">
      <c r="A51" s="177">
        <f>IF(C51&lt;&gt;"",MAX($A$7:A50)+1,"")</f>
        <v>17</v>
      </c>
      <c r="B51" s="202" t="s">
        <v>226</v>
      </c>
      <c r="C51" s="199" t="s">
        <v>416</v>
      </c>
      <c r="D51" s="200"/>
      <c r="E51" s="211" t="s">
        <v>143</v>
      </c>
      <c r="F51" s="212" t="s">
        <v>208</v>
      </c>
      <c r="G51" s="199" t="s">
        <v>198</v>
      </c>
      <c r="H51" s="213">
        <v>2</v>
      </c>
      <c r="I51" s="257"/>
      <c r="J51" s="257"/>
      <c r="K51" s="257">
        <v>6</v>
      </c>
      <c r="L51" s="257">
        <v>4</v>
      </c>
      <c r="M51" s="214" t="s">
        <v>219</v>
      </c>
      <c r="N51" s="212"/>
      <c r="O51" s="212"/>
      <c r="P51" s="212"/>
      <c r="Q51" s="212" t="s">
        <v>116</v>
      </c>
      <c r="R51" s="215" t="s">
        <v>227</v>
      </c>
      <c r="S51" s="214"/>
      <c r="T51" s="212" t="s">
        <v>153</v>
      </c>
      <c r="U51" s="212"/>
      <c r="V51" s="212" t="s">
        <v>116</v>
      </c>
      <c r="W51" s="212" t="s">
        <v>150</v>
      </c>
      <c r="X51" s="212"/>
      <c r="Y51" s="215"/>
    </row>
    <row r="52" spans="1:55" s="96" customFormat="1">
      <c r="A52" s="177">
        <f>IF(C52&lt;&gt;"",MAX($A$7:A51)+1,"")</f>
        <v>18</v>
      </c>
      <c r="B52" s="200" t="s">
        <v>228</v>
      </c>
      <c r="C52" s="199" t="s">
        <v>417</v>
      </c>
      <c r="D52" s="200"/>
      <c r="E52" s="211" t="s">
        <v>116</v>
      </c>
      <c r="F52" s="212" t="s">
        <v>208</v>
      </c>
      <c r="G52" s="199" t="s">
        <v>198</v>
      </c>
      <c r="H52" s="213">
        <v>4</v>
      </c>
      <c r="I52" s="257"/>
      <c r="J52" s="257"/>
      <c r="K52" s="257">
        <v>1</v>
      </c>
      <c r="L52" s="257"/>
      <c r="M52" s="214" t="s">
        <v>219</v>
      </c>
      <c r="N52" s="212"/>
      <c r="O52" s="212"/>
      <c r="P52" s="212"/>
      <c r="Q52" s="212"/>
      <c r="R52" s="215" t="s">
        <v>229</v>
      </c>
      <c r="S52" s="214"/>
      <c r="T52" s="212"/>
      <c r="U52" s="212"/>
      <c r="V52" s="212"/>
      <c r="W52" s="212"/>
      <c r="X52" s="212"/>
      <c r="Y52" s="215"/>
    </row>
    <row r="53" spans="1:55" s="96" customFormat="1">
      <c r="A53" s="177">
        <f>IF(C53&lt;&gt;"",MAX($A$7:A52)+1,"")</f>
        <v>19</v>
      </c>
      <c r="B53" s="200" t="s">
        <v>230</v>
      </c>
      <c r="C53" s="199" t="s">
        <v>418</v>
      </c>
      <c r="D53" s="200"/>
      <c r="E53" s="211" t="s">
        <v>143</v>
      </c>
      <c r="F53" s="212" t="s">
        <v>208</v>
      </c>
      <c r="G53" s="199" t="s">
        <v>198</v>
      </c>
      <c r="H53" s="213">
        <v>2</v>
      </c>
      <c r="I53" s="257"/>
      <c r="J53" s="257"/>
      <c r="K53" s="257"/>
      <c r="L53" s="257"/>
      <c r="M53" s="214" t="s">
        <v>231</v>
      </c>
      <c r="N53" s="212"/>
      <c r="O53" s="212"/>
      <c r="P53" s="212"/>
      <c r="Q53" s="212"/>
      <c r="R53" s="215" t="s">
        <v>227</v>
      </c>
      <c r="S53" s="214"/>
      <c r="T53" s="212"/>
      <c r="U53" s="212"/>
      <c r="V53" s="212"/>
      <c r="W53" s="212"/>
      <c r="X53" s="212"/>
      <c r="Y53" s="215"/>
    </row>
    <row r="54" spans="1:55" s="96" customFormat="1">
      <c r="A54" s="177">
        <f>IF(C54&lt;&gt;"",MAX($A$7:A53)+1,"")</f>
        <v>20</v>
      </c>
      <c r="B54" s="200" t="s">
        <v>232</v>
      </c>
      <c r="C54" s="199" t="s">
        <v>418</v>
      </c>
      <c r="D54" s="200"/>
      <c r="E54" s="211" t="s">
        <v>116</v>
      </c>
      <c r="F54" s="212" t="s">
        <v>208</v>
      </c>
      <c r="G54" s="199" t="s">
        <v>198</v>
      </c>
      <c r="H54" s="213">
        <v>4</v>
      </c>
      <c r="I54" s="257"/>
      <c r="J54" s="257"/>
      <c r="K54" s="257"/>
      <c r="L54" s="257">
        <v>3</v>
      </c>
      <c r="M54" s="214" t="s">
        <v>231</v>
      </c>
      <c r="N54" s="212"/>
      <c r="O54" s="212" t="s">
        <v>233</v>
      </c>
      <c r="P54" s="212"/>
      <c r="Q54" s="212"/>
      <c r="R54" s="215" t="s">
        <v>234</v>
      </c>
      <c r="S54" s="214"/>
      <c r="T54" s="212"/>
      <c r="U54" s="212"/>
      <c r="V54" s="212"/>
      <c r="W54" s="212"/>
      <c r="X54" s="212"/>
      <c r="Y54" s="215"/>
    </row>
    <row r="55" spans="1:55" s="96" customFormat="1">
      <c r="A55" s="177">
        <f>IF(C55&lt;&gt;"",MAX($A$7:A54)+1,"")</f>
        <v>21</v>
      </c>
      <c r="B55" s="200" t="s">
        <v>235</v>
      </c>
      <c r="C55" s="199" t="s">
        <v>418</v>
      </c>
      <c r="D55" s="200"/>
      <c r="E55" s="211" t="s">
        <v>116</v>
      </c>
      <c r="F55" s="212" t="s">
        <v>208</v>
      </c>
      <c r="G55" s="199" t="s">
        <v>198</v>
      </c>
      <c r="H55" s="213">
        <v>2</v>
      </c>
      <c r="I55" s="257"/>
      <c r="J55" s="257"/>
      <c r="K55" s="257">
        <v>4</v>
      </c>
      <c r="L55" s="257"/>
      <c r="M55" s="214" t="s">
        <v>231</v>
      </c>
      <c r="N55" s="212"/>
      <c r="O55" s="212" t="s">
        <v>166</v>
      </c>
      <c r="P55" s="212" t="s">
        <v>170</v>
      </c>
      <c r="Q55" s="212" t="s">
        <v>236</v>
      </c>
      <c r="R55" s="215" t="s">
        <v>237</v>
      </c>
      <c r="S55" s="214" t="s">
        <v>116</v>
      </c>
      <c r="T55" s="212"/>
      <c r="U55" s="212"/>
      <c r="V55" s="212" t="s">
        <v>428</v>
      </c>
      <c r="W55" s="212"/>
      <c r="X55" s="212" t="s">
        <v>116</v>
      </c>
      <c r="Y55" s="215"/>
    </row>
    <row r="56" spans="1:55" s="96" customFormat="1">
      <c r="A56" s="177">
        <f>IF(C56&lt;&gt;"",MAX($A$7:A55)+1,"")</f>
        <v>22</v>
      </c>
      <c r="B56" s="200" t="s">
        <v>238</v>
      </c>
      <c r="C56" s="205" t="s">
        <v>304</v>
      </c>
      <c r="D56" s="200"/>
      <c r="E56" s="211" t="s">
        <v>174</v>
      </c>
      <c r="F56" s="212" t="s">
        <v>208</v>
      </c>
      <c r="G56" s="199" t="s">
        <v>198</v>
      </c>
      <c r="H56" s="213">
        <v>4</v>
      </c>
      <c r="I56" s="257"/>
      <c r="J56" s="257">
        <v>1</v>
      </c>
      <c r="K56" s="257"/>
      <c r="L56" s="257">
        <v>6</v>
      </c>
      <c r="M56" s="214" t="s">
        <v>231</v>
      </c>
      <c r="N56" s="212"/>
      <c r="O56" s="212" t="s">
        <v>166</v>
      </c>
      <c r="P56" s="212"/>
      <c r="Q56" s="212" t="s">
        <v>239</v>
      </c>
      <c r="R56" s="215" t="s">
        <v>240</v>
      </c>
      <c r="S56" s="214"/>
      <c r="T56" s="212"/>
      <c r="U56" s="212"/>
      <c r="V56" s="212"/>
      <c r="W56" s="212" t="s">
        <v>172</v>
      </c>
      <c r="X56" s="212" t="s">
        <v>116</v>
      </c>
      <c r="Y56" s="215" t="s">
        <v>164</v>
      </c>
    </row>
    <row r="57" spans="1:55" s="96" customFormat="1">
      <c r="A57" s="177">
        <f>IF(C57&lt;&gt;"",MAX($A$7:A56)+1,"")</f>
        <v>23</v>
      </c>
      <c r="B57" s="200" t="s">
        <v>241</v>
      </c>
      <c r="C57" s="199" t="s">
        <v>418</v>
      </c>
      <c r="D57" s="200"/>
      <c r="E57" s="211"/>
      <c r="F57" s="212" t="s">
        <v>208</v>
      </c>
      <c r="G57" s="199" t="s">
        <v>198</v>
      </c>
      <c r="H57" s="213">
        <v>2</v>
      </c>
      <c r="I57" s="257"/>
      <c r="J57" s="257">
        <v>4</v>
      </c>
      <c r="K57" s="257"/>
      <c r="L57" s="257">
        <v>2</v>
      </c>
      <c r="M57" s="214" t="s">
        <v>231</v>
      </c>
      <c r="N57" s="212"/>
      <c r="O57" s="212" t="s">
        <v>159</v>
      </c>
      <c r="P57" s="212"/>
      <c r="Q57" s="212"/>
      <c r="R57" s="215" t="s">
        <v>242</v>
      </c>
      <c r="S57" s="214"/>
      <c r="T57" s="212" t="s">
        <v>116</v>
      </c>
      <c r="U57" s="212"/>
      <c r="V57" s="212" t="s">
        <v>428</v>
      </c>
      <c r="W57" s="212"/>
      <c r="X57" s="212"/>
      <c r="Y57" s="215"/>
    </row>
    <row r="58" spans="1:55" s="96" customFormat="1">
      <c r="A58" s="177">
        <f>IF(C58&lt;&gt;"",MAX($A$7:A57)+1,"")</f>
        <v>24</v>
      </c>
      <c r="B58" s="200" t="s">
        <v>243</v>
      </c>
      <c r="C58" s="201" t="s">
        <v>412</v>
      </c>
      <c r="D58" s="200"/>
      <c r="E58" s="211" t="s">
        <v>244</v>
      </c>
      <c r="F58" s="212" t="s">
        <v>208</v>
      </c>
      <c r="G58" s="199" t="s">
        <v>198</v>
      </c>
      <c r="H58" s="213">
        <v>4</v>
      </c>
      <c r="I58" s="257"/>
      <c r="J58" s="257">
        <v>2</v>
      </c>
      <c r="K58" s="257"/>
      <c r="L58" s="257">
        <v>5</v>
      </c>
      <c r="M58" s="214" t="s">
        <v>231</v>
      </c>
      <c r="N58" s="212"/>
      <c r="O58" s="212" t="s">
        <v>159</v>
      </c>
      <c r="P58" s="212"/>
      <c r="Q58" s="212" t="s">
        <v>116</v>
      </c>
      <c r="R58" s="215" t="s">
        <v>229</v>
      </c>
      <c r="S58" s="214"/>
      <c r="T58" s="212"/>
      <c r="U58" s="212"/>
      <c r="V58" s="212"/>
      <c r="W58" s="212"/>
      <c r="X58" s="212"/>
      <c r="Y58" s="215"/>
    </row>
    <row r="59" spans="1:55" s="96" customFormat="1">
      <c r="A59" s="177">
        <f>IF(C59&lt;&gt;"",MAX($A$7:A58)+1,"")</f>
        <v>25</v>
      </c>
      <c r="B59" s="200" t="s">
        <v>245</v>
      </c>
      <c r="C59" s="199" t="s">
        <v>418</v>
      </c>
      <c r="D59" s="200"/>
      <c r="E59" s="211" t="s">
        <v>143</v>
      </c>
      <c r="F59" s="212" t="s">
        <v>208</v>
      </c>
      <c r="G59" s="199" t="s">
        <v>198</v>
      </c>
      <c r="H59" s="213">
        <v>2</v>
      </c>
      <c r="I59" s="257"/>
      <c r="J59" s="257">
        <v>3</v>
      </c>
      <c r="K59" s="257"/>
      <c r="L59" s="257"/>
      <c r="M59" s="214" t="s">
        <v>231</v>
      </c>
      <c r="N59" s="212"/>
      <c r="O59" s="212"/>
      <c r="P59" s="212"/>
      <c r="Q59" s="212" t="s">
        <v>246</v>
      </c>
      <c r="R59" s="215" t="s">
        <v>424</v>
      </c>
      <c r="S59" s="214" t="s">
        <v>425</v>
      </c>
      <c r="T59" s="212"/>
      <c r="U59" s="212"/>
      <c r="V59" s="212"/>
      <c r="W59" s="212"/>
      <c r="X59" s="212"/>
      <c r="Y59" s="215"/>
    </row>
    <row r="60" spans="1:55" s="96" customFormat="1">
      <c r="A60" s="177">
        <f>IF(C60&lt;&gt;"",MAX($A$7:A59)+1,"")</f>
        <v>26</v>
      </c>
      <c r="B60" s="200" t="s">
        <v>247</v>
      </c>
      <c r="C60" s="199" t="s">
        <v>412</v>
      </c>
      <c r="D60" s="200"/>
      <c r="E60" s="211"/>
      <c r="F60" s="212" t="s">
        <v>125</v>
      </c>
      <c r="G60" s="199" t="s">
        <v>198</v>
      </c>
      <c r="H60" s="213">
        <v>4</v>
      </c>
      <c r="I60" s="257"/>
      <c r="J60" s="257">
        <v>5</v>
      </c>
      <c r="K60" s="257"/>
      <c r="L60" s="257"/>
      <c r="M60" s="214" t="s">
        <v>231</v>
      </c>
      <c r="N60" s="212"/>
      <c r="O60" s="212"/>
      <c r="P60" s="212"/>
      <c r="Q60" s="212" t="s">
        <v>116</v>
      </c>
      <c r="R60" s="215" t="s">
        <v>116</v>
      </c>
      <c r="S60" s="214" t="s">
        <v>116</v>
      </c>
      <c r="T60" s="212" t="s">
        <v>116</v>
      </c>
      <c r="U60" s="212"/>
      <c r="V60" s="212" t="s">
        <v>116</v>
      </c>
      <c r="W60" s="212" t="s">
        <v>116</v>
      </c>
      <c r="X60" s="212" t="s">
        <v>116</v>
      </c>
      <c r="Y60" s="215" t="s">
        <v>116</v>
      </c>
    </row>
    <row r="61" spans="1:55" s="96" customFormat="1" ht="15" thickBot="1">
      <c r="A61" s="180">
        <f>IF(C61&lt;&gt;"",MAX($A$7:A60)+1,"")</f>
        <v>27</v>
      </c>
      <c r="B61" s="207" t="s">
        <v>248</v>
      </c>
      <c r="C61" s="206" t="s">
        <v>419</v>
      </c>
      <c r="D61" s="207"/>
      <c r="E61" s="223"/>
      <c r="F61" s="224" t="s">
        <v>125</v>
      </c>
      <c r="G61" s="206" t="s">
        <v>198</v>
      </c>
      <c r="H61" s="225">
        <v>2</v>
      </c>
      <c r="I61" s="259"/>
      <c r="J61" s="259">
        <v>6</v>
      </c>
      <c r="K61" s="259"/>
      <c r="L61" s="259">
        <v>1</v>
      </c>
      <c r="M61" s="226" t="s">
        <v>231</v>
      </c>
      <c r="N61" s="224"/>
      <c r="O61" s="224"/>
      <c r="P61" s="224"/>
      <c r="Q61" s="224"/>
      <c r="R61" s="227"/>
      <c r="S61" s="226"/>
      <c r="T61" s="224"/>
      <c r="U61" s="224"/>
      <c r="V61" s="224"/>
      <c r="W61" s="224"/>
      <c r="X61" s="224"/>
      <c r="Y61" s="227"/>
    </row>
    <row r="62" spans="1:55" s="96" customFormat="1">
      <c r="A62" s="177" t="str">
        <f>IF(C62&lt;&gt;"",MAX($A$7:A61)+1,"")</f>
        <v/>
      </c>
      <c r="B62" s="200" t="s">
        <v>249</v>
      </c>
      <c r="C62" s="199"/>
      <c r="D62" s="200"/>
      <c r="E62" s="211"/>
      <c r="F62" s="212" t="s">
        <v>125</v>
      </c>
      <c r="G62" s="199" t="s">
        <v>198</v>
      </c>
      <c r="H62" s="213">
        <v>4</v>
      </c>
      <c r="I62" s="257"/>
      <c r="J62" s="257"/>
      <c r="K62" s="257"/>
      <c r="L62" s="257"/>
      <c r="M62" s="214" t="s">
        <v>231</v>
      </c>
      <c r="N62" s="212"/>
      <c r="O62" s="212"/>
      <c r="P62" s="212"/>
      <c r="Q62" s="212"/>
      <c r="R62" s="215"/>
      <c r="S62" s="214"/>
      <c r="T62" s="212"/>
      <c r="U62" s="212"/>
      <c r="V62" s="212"/>
      <c r="W62" s="212"/>
      <c r="X62" s="212"/>
      <c r="Y62" s="215"/>
    </row>
    <row r="63" spans="1:55" s="96" customFormat="1">
      <c r="A63" s="177" t="str">
        <f>IF(C63&lt;&gt;"",MAX($A$7:A62)+1,"")</f>
        <v/>
      </c>
      <c r="B63" s="200" t="s">
        <v>250</v>
      </c>
      <c r="C63" s="199"/>
      <c r="D63" s="200"/>
      <c r="E63" s="211"/>
      <c r="F63" s="212" t="s">
        <v>125</v>
      </c>
      <c r="G63" s="199" t="s">
        <v>198</v>
      </c>
      <c r="H63" s="213">
        <v>2</v>
      </c>
      <c r="I63" s="257"/>
      <c r="J63" s="257"/>
      <c r="K63" s="257"/>
      <c r="L63" s="257"/>
      <c r="M63" s="214" t="s">
        <v>231</v>
      </c>
      <c r="N63" s="212"/>
      <c r="O63" s="212"/>
      <c r="P63" s="212"/>
      <c r="Q63" s="212"/>
      <c r="R63" s="215"/>
      <c r="S63" s="214"/>
      <c r="T63" s="212"/>
      <c r="U63" s="212"/>
      <c r="V63" s="212"/>
      <c r="W63" s="212"/>
      <c r="X63" s="212"/>
      <c r="Y63" s="215"/>
    </row>
    <row r="64" spans="1:55" s="183" customFormat="1" ht="15" thickBot="1">
      <c r="A64" s="180" t="str">
        <f>IF(C64&lt;&gt;"",MAX($A$7:A63)+1,"")</f>
        <v/>
      </c>
      <c r="B64" s="207" t="s">
        <v>251</v>
      </c>
      <c r="C64" s="206"/>
      <c r="D64" s="207"/>
      <c r="E64" s="223"/>
      <c r="F64" s="224" t="s">
        <v>125</v>
      </c>
      <c r="G64" s="206" t="s">
        <v>198</v>
      </c>
      <c r="H64" s="225">
        <v>4</v>
      </c>
      <c r="I64" s="259"/>
      <c r="J64" s="259"/>
      <c r="K64" s="259"/>
      <c r="L64" s="259"/>
      <c r="M64" s="226" t="s">
        <v>231</v>
      </c>
      <c r="N64" s="224"/>
      <c r="O64" s="224"/>
      <c r="P64" s="224"/>
      <c r="Q64" s="224"/>
      <c r="R64" s="227"/>
      <c r="S64" s="226"/>
      <c r="T64" s="224"/>
      <c r="U64" s="224"/>
      <c r="V64" s="224"/>
      <c r="W64" s="224"/>
      <c r="X64" s="224"/>
      <c r="Y64" s="227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</row>
    <row r="65" spans="1:55" s="96" customFormat="1">
      <c r="A65" s="177" t="str">
        <f>IF(C65&lt;&gt;"",MAX($A$7:A64)+1,"")</f>
        <v/>
      </c>
      <c r="B65" s="200" t="s">
        <v>252</v>
      </c>
      <c r="C65" s="201"/>
      <c r="D65" s="202"/>
      <c r="E65" s="211" t="s">
        <v>116</v>
      </c>
      <c r="F65" s="212" t="s">
        <v>134</v>
      </c>
      <c r="G65" s="199" t="s">
        <v>198</v>
      </c>
      <c r="H65" s="213">
        <v>2</v>
      </c>
      <c r="I65" s="257"/>
      <c r="J65" s="257"/>
      <c r="K65" s="257"/>
      <c r="L65" s="257"/>
      <c r="M65" s="214" t="s">
        <v>135</v>
      </c>
      <c r="N65" s="212"/>
      <c r="O65" s="212"/>
      <c r="P65" s="212"/>
      <c r="Q65" s="212"/>
      <c r="R65" s="215"/>
      <c r="S65" s="214"/>
      <c r="T65" s="212"/>
      <c r="U65" s="212"/>
      <c r="V65" s="212"/>
      <c r="W65" s="212"/>
      <c r="X65" s="212"/>
      <c r="Y65" s="215"/>
    </row>
    <row r="66" spans="1:55" s="96" customFormat="1">
      <c r="A66" s="177" t="str">
        <f>IF(C66&lt;&gt;"",MAX($A$7:A65)+1,"")</f>
        <v/>
      </c>
      <c r="B66" s="202" t="s">
        <v>188</v>
      </c>
      <c r="C66" s="199"/>
      <c r="D66" s="200"/>
      <c r="E66" s="211"/>
      <c r="F66" s="216" t="s">
        <v>253</v>
      </c>
      <c r="G66" s="199" t="s">
        <v>198</v>
      </c>
      <c r="H66" s="213">
        <v>4</v>
      </c>
      <c r="I66" s="257"/>
      <c r="J66" s="257"/>
      <c r="K66" s="257"/>
      <c r="L66" s="257"/>
      <c r="M66" s="214"/>
      <c r="N66" s="212"/>
      <c r="O66" s="212"/>
      <c r="P66" s="212"/>
      <c r="Q66" s="212"/>
      <c r="R66" s="215"/>
      <c r="S66" s="214"/>
      <c r="T66" s="212"/>
      <c r="U66" s="212"/>
      <c r="V66" s="212"/>
      <c r="W66" s="212"/>
      <c r="X66" s="212"/>
      <c r="Y66" s="215"/>
      <c r="Z66" s="96" t="s">
        <v>254</v>
      </c>
    </row>
    <row r="67" spans="1:55" s="96" customFormat="1">
      <c r="A67" s="177" t="str">
        <f>IF(C67&lt;&gt;"",MAX($A$7:A66)+1,"")</f>
        <v/>
      </c>
      <c r="B67" s="202" t="s">
        <v>188</v>
      </c>
      <c r="C67" s="199"/>
      <c r="D67" s="200"/>
      <c r="E67" s="211"/>
      <c r="F67" s="216" t="s">
        <v>255</v>
      </c>
      <c r="G67" s="199" t="s">
        <v>198</v>
      </c>
      <c r="H67" s="213">
        <v>2</v>
      </c>
      <c r="I67" s="257"/>
      <c r="J67" s="257"/>
      <c r="K67" s="257"/>
      <c r="L67" s="257"/>
      <c r="M67" s="214"/>
      <c r="N67" s="212"/>
      <c r="O67" s="212"/>
      <c r="P67" s="212"/>
      <c r="Q67" s="212"/>
      <c r="R67" s="215"/>
      <c r="S67" s="214"/>
      <c r="T67" s="212"/>
      <c r="U67" s="212"/>
      <c r="V67" s="212"/>
      <c r="W67" s="212"/>
      <c r="X67" s="212"/>
      <c r="Y67" s="215"/>
    </row>
    <row r="68" spans="1:55" s="96" customFormat="1">
      <c r="A68" s="177" t="str">
        <f>IF(C68&lt;&gt;"",MAX($A$7:A67)+1,"")</f>
        <v/>
      </c>
      <c r="B68" s="202" t="s">
        <v>188</v>
      </c>
      <c r="C68" s="199"/>
      <c r="D68" s="200"/>
      <c r="E68" s="211"/>
      <c r="F68" s="216" t="s">
        <v>253</v>
      </c>
      <c r="G68" s="199" t="s">
        <v>198</v>
      </c>
      <c r="H68" s="213">
        <v>4</v>
      </c>
      <c r="I68" s="257"/>
      <c r="J68" s="257"/>
      <c r="K68" s="257"/>
      <c r="L68" s="257"/>
      <c r="M68" s="214"/>
      <c r="N68" s="212"/>
      <c r="O68" s="212"/>
      <c r="P68" s="212"/>
      <c r="Q68" s="212"/>
      <c r="R68" s="215"/>
      <c r="S68" s="214"/>
      <c r="T68" s="212"/>
      <c r="U68" s="212"/>
      <c r="V68" s="212"/>
      <c r="W68" s="212"/>
      <c r="X68" s="212"/>
      <c r="Y68" s="215"/>
    </row>
    <row r="69" spans="1:55" s="87" customFormat="1">
      <c r="A69" s="177" t="str">
        <f>IF(C69&lt;&gt;"",MAX($A$7:A68)+1,"")</f>
        <v/>
      </c>
      <c r="B69" s="202" t="s">
        <v>188</v>
      </c>
      <c r="C69" s="199"/>
      <c r="D69" s="200"/>
      <c r="E69" s="211"/>
      <c r="F69" s="239" t="s">
        <v>255</v>
      </c>
      <c r="G69" s="199" t="s">
        <v>198</v>
      </c>
      <c r="H69" s="213">
        <v>2</v>
      </c>
      <c r="I69" s="257"/>
      <c r="J69" s="257"/>
      <c r="K69" s="257"/>
      <c r="L69" s="257"/>
      <c r="M69" s="214"/>
      <c r="N69" s="212"/>
      <c r="O69" s="212"/>
      <c r="P69" s="212"/>
      <c r="Q69" s="212"/>
      <c r="R69" s="215"/>
      <c r="S69" s="214"/>
      <c r="T69" s="212"/>
      <c r="U69" s="212"/>
      <c r="V69" s="212"/>
      <c r="W69" s="212"/>
      <c r="X69" s="212"/>
      <c r="Y69" s="215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</row>
    <row r="70" spans="1:55" s="87" customFormat="1">
      <c r="A70" s="177" t="str">
        <f>IF(C70&lt;&gt;"",MAX($A$7:A69)+1,"")</f>
        <v/>
      </c>
      <c r="B70" s="240" t="s">
        <v>141</v>
      </c>
      <c r="C70" s="241"/>
      <c r="D70" s="200"/>
      <c r="E70" s="211"/>
      <c r="F70" s="239"/>
      <c r="G70" s="199"/>
      <c r="H70" s="213"/>
      <c r="I70" s="257"/>
      <c r="J70" s="257"/>
      <c r="K70" s="257"/>
      <c r="L70" s="257"/>
      <c r="M70" s="214"/>
      <c r="N70" s="212"/>
      <c r="O70" s="212"/>
      <c r="P70" s="212"/>
      <c r="Q70" s="212"/>
      <c r="R70" s="215"/>
      <c r="S70" s="214"/>
      <c r="T70" s="212"/>
      <c r="U70" s="212"/>
      <c r="V70" s="212"/>
      <c r="W70" s="212"/>
      <c r="X70" s="212"/>
      <c r="Y70" s="215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</row>
    <row r="71" spans="1:55" s="93" customFormat="1">
      <c r="A71" s="142" t="s">
        <v>116</v>
      </c>
      <c r="B71" s="111"/>
      <c r="C71" s="111"/>
      <c r="D71" s="111"/>
      <c r="E71" s="90"/>
      <c r="F71" s="111"/>
      <c r="G71" s="111"/>
      <c r="H71" s="139"/>
      <c r="I71" s="255"/>
      <c r="J71" s="255"/>
      <c r="K71" s="255"/>
      <c r="L71" s="255"/>
      <c r="M71" s="130"/>
      <c r="N71" s="111"/>
      <c r="O71" s="111"/>
      <c r="P71" s="111"/>
      <c r="Q71" s="111"/>
      <c r="R71" s="134"/>
      <c r="S71" s="130"/>
      <c r="T71" s="111"/>
      <c r="U71" s="111"/>
      <c r="V71" s="111"/>
      <c r="W71" s="111"/>
      <c r="X71" s="111"/>
      <c r="Y71" s="134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6"/>
      <c r="AZ71" s="96"/>
      <c r="BA71" s="96"/>
      <c r="BB71" s="96"/>
      <c r="BC71" s="96"/>
    </row>
    <row r="72" spans="1:55" s="146" customFormat="1">
      <c r="A72" s="131" t="s">
        <v>116</v>
      </c>
      <c r="B72" s="118" t="s">
        <v>91</v>
      </c>
      <c r="C72" s="117"/>
      <c r="D72" s="118"/>
      <c r="E72" s="125"/>
      <c r="F72" s="125" t="s">
        <v>95</v>
      </c>
      <c r="G72" s="129" t="s">
        <v>191</v>
      </c>
      <c r="H72" s="144"/>
      <c r="I72" s="264"/>
      <c r="J72" s="264"/>
      <c r="K72" s="264"/>
      <c r="L72" s="264"/>
      <c r="M72" s="156" t="s">
        <v>192</v>
      </c>
      <c r="N72" s="157" t="s">
        <v>99</v>
      </c>
      <c r="O72" s="157" t="s">
        <v>100</v>
      </c>
      <c r="P72" s="157" t="s">
        <v>101</v>
      </c>
      <c r="Q72" s="125" t="s">
        <v>102</v>
      </c>
      <c r="R72" s="151" t="s">
        <v>103</v>
      </c>
      <c r="S72" s="156" t="s">
        <v>104</v>
      </c>
      <c r="T72" s="125" t="s">
        <v>105</v>
      </c>
      <c r="U72" s="125"/>
      <c r="V72" s="125" t="s">
        <v>193</v>
      </c>
      <c r="W72" s="125" t="s">
        <v>194</v>
      </c>
      <c r="X72" s="125" t="s">
        <v>107</v>
      </c>
      <c r="Y72" s="151" t="s">
        <v>108</v>
      </c>
      <c r="Z72" s="145"/>
      <c r="AA72" s="145"/>
      <c r="AB72" s="145"/>
      <c r="AC72" s="145"/>
      <c r="AD72" s="145"/>
      <c r="AE72" s="145"/>
      <c r="AF72" s="145"/>
      <c r="AG72" s="145"/>
      <c r="AH72" s="145"/>
      <c r="AI72" s="145"/>
      <c r="AJ72" s="145"/>
      <c r="AK72" s="145"/>
      <c r="AL72" s="145"/>
      <c r="AM72" s="145"/>
      <c r="AN72" s="145"/>
      <c r="AO72" s="145"/>
      <c r="AP72" s="145"/>
      <c r="AQ72" s="145"/>
      <c r="AR72" s="145"/>
      <c r="AS72" s="145"/>
      <c r="AT72" s="145"/>
      <c r="AU72" s="145"/>
      <c r="AV72" s="145"/>
      <c r="AW72" s="145"/>
      <c r="AX72" s="145"/>
      <c r="AY72" s="145"/>
      <c r="AZ72" s="145"/>
      <c r="BA72" s="145"/>
      <c r="BB72" s="145"/>
      <c r="BC72" s="145"/>
    </row>
    <row r="73" spans="1:55" s="87" customFormat="1">
      <c r="A73" s="140" t="s">
        <v>256</v>
      </c>
      <c r="B73" s="119" t="s">
        <v>257</v>
      </c>
      <c r="C73" s="121"/>
      <c r="D73" s="116"/>
      <c r="E73" s="126"/>
      <c r="F73" s="127"/>
      <c r="G73" s="120"/>
      <c r="H73" s="135" t="s">
        <v>196</v>
      </c>
      <c r="I73" s="254"/>
      <c r="J73" s="254"/>
      <c r="K73" s="254"/>
      <c r="L73" s="254"/>
      <c r="M73" s="150"/>
      <c r="N73" s="127"/>
      <c r="O73" s="127"/>
      <c r="P73" s="127"/>
      <c r="Q73" s="127"/>
      <c r="R73" s="154"/>
      <c r="S73" s="150"/>
      <c r="T73" s="127"/>
      <c r="U73" s="127"/>
      <c r="V73" s="127"/>
      <c r="W73" s="127"/>
      <c r="X73" s="127"/>
      <c r="Y73" s="154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96"/>
      <c r="BC73" s="96"/>
    </row>
    <row r="74" spans="1:55" s="96" customFormat="1">
      <c r="A74" s="177" t="str">
        <f>IF(C74&lt;&gt;"",MAX($A$7:A73)+1,"")</f>
        <v/>
      </c>
      <c r="B74" s="200" t="s">
        <v>258</v>
      </c>
      <c r="C74" s="199"/>
      <c r="D74" s="200"/>
      <c r="E74" s="211" t="s">
        <v>111</v>
      </c>
      <c r="F74" s="212" t="s">
        <v>112</v>
      </c>
      <c r="G74" s="199" t="s">
        <v>113</v>
      </c>
      <c r="H74" s="213">
        <v>3</v>
      </c>
      <c r="I74" s="257"/>
      <c r="J74" s="257"/>
      <c r="K74" s="257"/>
      <c r="L74" s="257"/>
      <c r="M74" s="214" t="s">
        <v>114</v>
      </c>
      <c r="N74" s="212" t="s">
        <v>259</v>
      </c>
      <c r="O74" s="212"/>
      <c r="P74" s="212" t="s">
        <v>209</v>
      </c>
      <c r="Q74" s="212"/>
      <c r="R74" s="215" t="s">
        <v>260</v>
      </c>
      <c r="S74" s="214" t="s">
        <v>261</v>
      </c>
      <c r="T74" s="212" t="s">
        <v>261</v>
      </c>
      <c r="U74" s="212"/>
      <c r="V74" s="212" t="s">
        <v>261</v>
      </c>
      <c r="W74" s="212" t="s">
        <v>262</v>
      </c>
      <c r="X74" s="212" t="s">
        <v>262</v>
      </c>
      <c r="Y74" s="215" t="s">
        <v>262</v>
      </c>
    </row>
    <row r="75" spans="1:55" s="96" customFormat="1">
      <c r="A75" s="177" t="str">
        <f>IF(C75&lt;&gt;"",MAX($A$7:A74)+1,"")</f>
        <v/>
      </c>
      <c r="B75" s="200" t="s">
        <v>263</v>
      </c>
      <c r="C75" s="199"/>
      <c r="D75" s="200"/>
      <c r="E75" s="211" t="s">
        <v>264</v>
      </c>
      <c r="F75" s="212" t="s">
        <v>265</v>
      </c>
      <c r="G75" s="199" t="s">
        <v>113</v>
      </c>
      <c r="H75" s="213">
        <v>5</v>
      </c>
      <c r="I75" s="257"/>
      <c r="J75" s="257"/>
      <c r="K75" s="257"/>
      <c r="L75" s="257"/>
      <c r="M75" s="214" t="s">
        <v>114</v>
      </c>
      <c r="N75" s="212"/>
      <c r="O75" s="212" t="s">
        <v>266</v>
      </c>
      <c r="P75" s="212"/>
      <c r="Q75" s="212"/>
      <c r="R75" s="215"/>
      <c r="S75" s="214" t="s">
        <v>267</v>
      </c>
      <c r="T75" s="212"/>
      <c r="U75" s="212"/>
      <c r="V75" s="212"/>
      <c r="W75" s="212"/>
      <c r="X75" s="212" t="s">
        <v>203</v>
      </c>
      <c r="Y75" s="215"/>
    </row>
    <row r="76" spans="1:55" s="96" customFormat="1">
      <c r="A76" s="177" t="str">
        <f>IF(C76&lt;&gt;"",MAX($A$7:A75)+1,"")</f>
        <v/>
      </c>
      <c r="B76" s="200" t="s">
        <v>268</v>
      </c>
      <c r="C76" s="199"/>
      <c r="D76" s="200"/>
      <c r="E76" s="211"/>
      <c r="F76" s="212" t="s">
        <v>269</v>
      </c>
      <c r="G76" s="199" t="s">
        <v>270</v>
      </c>
      <c r="H76" s="213">
        <v>3</v>
      </c>
      <c r="I76" s="257"/>
      <c r="J76" s="257"/>
      <c r="K76" s="257"/>
      <c r="L76" s="257"/>
      <c r="M76" s="214" t="s">
        <v>114</v>
      </c>
      <c r="N76" s="212"/>
      <c r="O76" s="212"/>
      <c r="P76" s="212"/>
      <c r="Q76" s="212"/>
      <c r="R76" s="215" t="s">
        <v>271</v>
      </c>
      <c r="S76" s="214" t="s">
        <v>271</v>
      </c>
      <c r="T76" s="212" t="s">
        <v>271</v>
      </c>
      <c r="U76" s="212"/>
      <c r="V76" s="212" t="s">
        <v>271</v>
      </c>
      <c r="W76" s="212" t="s">
        <v>272</v>
      </c>
      <c r="X76" s="212"/>
      <c r="Y76" s="215" t="s">
        <v>271</v>
      </c>
    </row>
    <row r="77" spans="1:55" s="96" customFormat="1">
      <c r="A77" s="177" t="str">
        <f>IF(C77&lt;&gt;"",MAX($A$7:A76)+1,"")</f>
        <v/>
      </c>
      <c r="B77" s="202" t="s">
        <v>273</v>
      </c>
      <c r="C77" s="199"/>
      <c r="D77" s="200"/>
      <c r="E77" s="211"/>
      <c r="F77" s="212" t="s">
        <v>134</v>
      </c>
      <c r="G77" s="199" t="s">
        <v>270</v>
      </c>
      <c r="H77" s="213">
        <v>5</v>
      </c>
      <c r="I77" s="257"/>
      <c r="J77" s="257"/>
      <c r="K77" s="257"/>
      <c r="L77" s="257"/>
      <c r="M77" s="214" t="s">
        <v>114</v>
      </c>
      <c r="N77" s="212"/>
      <c r="O77" s="212" t="s">
        <v>274</v>
      </c>
      <c r="P77" s="212"/>
      <c r="Q77" s="212"/>
      <c r="R77" s="215" t="s">
        <v>275</v>
      </c>
      <c r="S77" s="214" t="s">
        <v>276</v>
      </c>
      <c r="T77" s="212"/>
      <c r="U77" s="212"/>
      <c r="V77" s="212" t="s">
        <v>116</v>
      </c>
      <c r="W77" s="212"/>
      <c r="X77" s="212" t="s">
        <v>213</v>
      </c>
      <c r="Y77" s="215"/>
    </row>
    <row r="78" spans="1:55" s="96" customFormat="1">
      <c r="A78" s="177" t="str">
        <f>IF(C78&lt;&gt;"",MAX($A$7:A77)+1,"")</f>
        <v/>
      </c>
      <c r="B78" s="200" t="s">
        <v>277</v>
      </c>
      <c r="C78" s="199"/>
      <c r="D78" s="200"/>
      <c r="E78" s="211" t="s">
        <v>143</v>
      </c>
      <c r="F78" s="212" t="s">
        <v>134</v>
      </c>
      <c r="G78" s="199" t="s">
        <v>270</v>
      </c>
      <c r="H78" s="213">
        <v>3</v>
      </c>
      <c r="I78" s="257"/>
      <c r="J78" s="257"/>
      <c r="K78" s="257"/>
      <c r="L78" s="257"/>
      <c r="M78" s="214" t="s">
        <v>114</v>
      </c>
      <c r="N78" s="212"/>
      <c r="O78" s="212" t="s">
        <v>278</v>
      </c>
      <c r="P78" s="212"/>
      <c r="Q78" s="212"/>
      <c r="R78" s="215" t="s">
        <v>279</v>
      </c>
      <c r="S78" s="214"/>
      <c r="T78" s="212"/>
      <c r="U78" s="212"/>
      <c r="V78" s="212" t="s">
        <v>429</v>
      </c>
      <c r="W78" s="212" t="s">
        <v>280</v>
      </c>
      <c r="X78" s="212" t="s">
        <v>281</v>
      </c>
      <c r="Y78" s="215"/>
    </row>
    <row r="79" spans="1:55" s="96" customFormat="1" ht="15" thickBot="1">
      <c r="A79" s="177" t="str">
        <f>IF(C79&lt;&gt;"",MAX($A$7:A78)+1,"")</f>
        <v/>
      </c>
      <c r="B79" s="200" t="s">
        <v>141</v>
      </c>
      <c r="C79" s="199"/>
      <c r="D79" s="200"/>
      <c r="E79" s="211" t="s">
        <v>180</v>
      </c>
      <c r="F79" s="212"/>
      <c r="G79" s="199" t="s">
        <v>270</v>
      </c>
      <c r="H79" s="213">
        <v>5</v>
      </c>
      <c r="I79" s="257"/>
      <c r="J79" s="257"/>
      <c r="K79" s="257"/>
      <c r="L79" s="257"/>
      <c r="M79" s="214" t="s">
        <v>116</v>
      </c>
      <c r="N79" s="212"/>
      <c r="O79" s="212"/>
      <c r="P79" s="212"/>
      <c r="Q79" s="212" t="s">
        <v>116</v>
      </c>
      <c r="R79" s="215" t="s">
        <v>116</v>
      </c>
      <c r="S79" s="214" t="s">
        <v>116</v>
      </c>
      <c r="T79" s="212" t="s">
        <v>116</v>
      </c>
      <c r="U79" s="212"/>
      <c r="V79" s="212" t="s">
        <v>116</v>
      </c>
      <c r="W79" s="212" t="s">
        <v>116</v>
      </c>
      <c r="X79" s="212" t="s">
        <v>116</v>
      </c>
      <c r="Y79" s="215" t="s">
        <v>116</v>
      </c>
    </row>
    <row r="80" spans="1:55" s="179" customFormat="1">
      <c r="A80" s="178" t="str">
        <f>IF(C80&lt;&gt;"",MAX($A$7:A79)+1,"")</f>
        <v/>
      </c>
      <c r="B80" s="204" t="s">
        <v>282</v>
      </c>
      <c r="C80" s="203"/>
      <c r="D80" s="204"/>
      <c r="E80" s="218" t="s">
        <v>116</v>
      </c>
      <c r="F80" s="219" t="s">
        <v>283</v>
      </c>
      <c r="G80" s="203" t="s">
        <v>270</v>
      </c>
      <c r="H80" s="220">
        <v>3</v>
      </c>
      <c r="I80" s="258"/>
      <c r="J80" s="258"/>
      <c r="K80" s="258"/>
      <c r="L80" s="258"/>
      <c r="M80" s="221" t="s">
        <v>114</v>
      </c>
      <c r="N80" s="219"/>
      <c r="O80" s="219"/>
      <c r="P80" s="219" t="s">
        <v>284</v>
      </c>
      <c r="Q80" s="219"/>
      <c r="R80" s="222" t="s">
        <v>147</v>
      </c>
      <c r="S80" s="221" t="s">
        <v>147</v>
      </c>
      <c r="T80" s="219" t="s">
        <v>147</v>
      </c>
      <c r="U80" s="219"/>
      <c r="V80" s="219" t="s">
        <v>430</v>
      </c>
      <c r="W80" s="219"/>
      <c r="X80" s="219"/>
      <c r="Y80" s="222" t="s">
        <v>147</v>
      </c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</row>
    <row r="81" spans="1:55" s="96" customFormat="1">
      <c r="A81" s="177" t="str">
        <f>IF(C81&lt;&gt;"",MAX($A$7:A80)+1,"")</f>
        <v/>
      </c>
      <c r="B81" s="200" t="s">
        <v>285</v>
      </c>
      <c r="C81" s="199"/>
      <c r="D81" s="200"/>
      <c r="E81" s="211" t="s">
        <v>180</v>
      </c>
      <c r="F81" s="212" t="s">
        <v>283</v>
      </c>
      <c r="G81" s="199" t="s">
        <v>270</v>
      </c>
      <c r="H81" s="213">
        <v>5</v>
      </c>
      <c r="I81" s="257"/>
      <c r="J81" s="257"/>
      <c r="K81" s="257"/>
      <c r="L81" s="257"/>
      <c r="M81" s="214" t="s">
        <v>114</v>
      </c>
      <c r="N81" s="212"/>
      <c r="O81" s="212"/>
      <c r="P81" s="212"/>
      <c r="Q81" s="212"/>
      <c r="R81" s="215" t="s">
        <v>286</v>
      </c>
      <c r="S81" s="214" t="s">
        <v>149</v>
      </c>
      <c r="T81" s="212"/>
      <c r="U81" s="212"/>
      <c r="V81" s="212" t="s">
        <v>147</v>
      </c>
      <c r="W81" s="212" t="s">
        <v>280</v>
      </c>
      <c r="X81" s="212"/>
      <c r="Y81" s="215"/>
    </row>
    <row r="82" spans="1:55" s="96" customFormat="1">
      <c r="A82" s="177" t="str">
        <f>IF(C82&lt;&gt;"",MAX($A$7:A81)+1,"")</f>
        <v/>
      </c>
      <c r="B82" s="200" t="s">
        <v>287</v>
      </c>
      <c r="C82" s="199"/>
      <c r="D82" s="200"/>
      <c r="E82" s="211" t="s">
        <v>143</v>
      </c>
      <c r="F82" s="212" t="s">
        <v>283</v>
      </c>
      <c r="G82" s="199" t="s">
        <v>270</v>
      </c>
      <c r="H82" s="213">
        <v>3</v>
      </c>
      <c r="I82" s="257"/>
      <c r="J82" s="257"/>
      <c r="K82" s="257"/>
      <c r="L82" s="257"/>
      <c r="M82" s="214" t="s">
        <v>114</v>
      </c>
      <c r="N82" s="212"/>
      <c r="O82" s="212"/>
      <c r="P82" s="212"/>
      <c r="Q82" s="212" t="s">
        <v>116</v>
      </c>
      <c r="R82" s="215" t="s">
        <v>288</v>
      </c>
      <c r="S82" s="214" t="s">
        <v>116</v>
      </c>
      <c r="T82" s="212" t="s">
        <v>153</v>
      </c>
      <c r="U82" s="212"/>
      <c r="V82" s="212" t="s">
        <v>116</v>
      </c>
      <c r="W82" s="212" t="s">
        <v>280</v>
      </c>
      <c r="X82" s="212" t="s">
        <v>116</v>
      </c>
      <c r="Y82" s="215" t="s">
        <v>116</v>
      </c>
    </row>
    <row r="83" spans="1:55" s="96" customFormat="1">
      <c r="A83" s="177" t="str">
        <f>IF(C83&lt;&gt;"",MAX($A$7:A82)+1,"")</f>
        <v/>
      </c>
      <c r="B83" s="200" t="s">
        <v>289</v>
      </c>
      <c r="C83" s="199"/>
      <c r="D83" s="200"/>
      <c r="E83" s="211" t="s">
        <v>116</v>
      </c>
      <c r="F83" s="212" t="s">
        <v>283</v>
      </c>
      <c r="G83" s="199" t="s">
        <v>270</v>
      </c>
      <c r="H83" s="213">
        <v>5</v>
      </c>
      <c r="I83" s="257"/>
      <c r="J83" s="257"/>
      <c r="K83" s="257"/>
      <c r="L83" s="257"/>
      <c r="M83" s="214" t="s">
        <v>114</v>
      </c>
      <c r="N83" s="212" t="s">
        <v>432</v>
      </c>
      <c r="O83" s="212" t="s">
        <v>434</v>
      </c>
      <c r="P83" s="212"/>
      <c r="Q83" s="212"/>
      <c r="R83" s="215" t="s">
        <v>290</v>
      </c>
      <c r="S83" s="214"/>
      <c r="T83" s="212"/>
      <c r="U83" s="212"/>
      <c r="V83" s="212" t="s">
        <v>116</v>
      </c>
      <c r="W83" s="212" t="s">
        <v>116</v>
      </c>
      <c r="X83" s="212" t="s">
        <v>163</v>
      </c>
      <c r="Y83" s="215"/>
    </row>
    <row r="84" spans="1:55" s="96" customFormat="1">
      <c r="A84" s="177" t="str">
        <f>IF(C84&lt;&gt;"",MAX($A$7:A83)+1,"")</f>
        <v/>
      </c>
      <c r="B84" s="200" t="s">
        <v>291</v>
      </c>
      <c r="C84" s="199"/>
      <c r="D84" s="200"/>
      <c r="E84" s="211" t="s">
        <v>143</v>
      </c>
      <c r="F84" s="212" t="s">
        <v>283</v>
      </c>
      <c r="G84" s="199" t="s">
        <v>270</v>
      </c>
      <c r="H84" s="213">
        <v>3</v>
      </c>
      <c r="I84" s="257"/>
      <c r="J84" s="257"/>
      <c r="K84" s="257"/>
      <c r="L84" s="257"/>
      <c r="M84" s="214" t="s">
        <v>114</v>
      </c>
      <c r="N84" s="212"/>
      <c r="O84" s="212" t="s">
        <v>292</v>
      </c>
      <c r="P84" s="212"/>
      <c r="Q84" s="212"/>
      <c r="R84" s="215" t="s">
        <v>288</v>
      </c>
      <c r="S84" s="214"/>
      <c r="T84" s="212"/>
      <c r="U84" s="212"/>
      <c r="V84" s="212"/>
      <c r="W84" s="212"/>
      <c r="X84" s="212"/>
      <c r="Y84" s="215"/>
    </row>
    <row r="85" spans="1:55" s="96" customFormat="1">
      <c r="A85" s="177" t="str">
        <f>IF(C85&lt;&gt;"",MAX($A$7:A84)+1,"")</f>
        <v/>
      </c>
      <c r="B85" s="200" t="s">
        <v>293</v>
      </c>
      <c r="C85" s="199"/>
      <c r="D85" s="200"/>
      <c r="E85" s="211"/>
      <c r="F85" s="212" t="s">
        <v>283</v>
      </c>
      <c r="G85" s="199" t="s">
        <v>270</v>
      </c>
      <c r="H85" s="213">
        <v>5</v>
      </c>
      <c r="I85" s="257"/>
      <c r="J85" s="257"/>
      <c r="K85" s="257"/>
      <c r="L85" s="257"/>
      <c r="M85" s="214" t="s">
        <v>114</v>
      </c>
      <c r="N85" s="212"/>
      <c r="O85" s="212"/>
      <c r="P85" s="212" t="s">
        <v>170</v>
      </c>
      <c r="Q85" s="212"/>
      <c r="R85" s="215" t="s">
        <v>290</v>
      </c>
      <c r="S85" s="214"/>
      <c r="T85" s="212"/>
      <c r="U85" s="212"/>
      <c r="V85" s="212"/>
      <c r="W85" s="212" t="s">
        <v>172</v>
      </c>
      <c r="X85" s="212"/>
      <c r="Y85" s="215" t="s">
        <v>164</v>
      </c>
    </row>
    <row r="86" spans="1:55" s="96" customFormat="1">
      <c r="A86" s="177" t="str">
        <f>IF(C86&lt;&gt;"",MAX($A$7:A85)+1,"")</f>
        <v/>
      </c>
      <c r="B86" s="200" t="s">
        <v>294</v>
      </c>
      <c r="C86" s="199"/>
      <c r="D86" s="200"/>
      <c r="E86" s="211" t="s">
        <v>116</v>
      </c>
      <c r="F86" s="212" t="s">
        <v>283</v>
      </c>
      <c r="G86" s="199" t="s">
        <v>270</v>
      </c>
      <c r="H86" s="213">
        <v>3</v>
      </c>
      <c r="I86" s="257"/>
      <c r="J86" s="257"/>
      <c r="K86" s="257"/>
      <c r="L86" s="257"/>
      <c r="M86" s="214" t="s">
        <v>114</v>
      </c>
      <c r="N86" s="212"/>
      <c r="O86" s="212" t="s">
        <v>295</v>
      </c>
      <c r="P86" s="212"/>
      <c r="Q86" s="212" t="s">
        <v>116</v>
      </c>
      <c r="R86" s="215" t="s">
        <v>296</v>
      </c>
      <c r="S86" s="214"/>
      <c r="T86" s="212"/>
      <c r="U86" s="212"/>
      <c r="V86" s="212"/>
      <c r="W86" s="212" t="s">
        <v>116</v>
      </c>
      <c r="X86" s="212" t="s">
        <v>168</v>
      </c>
      <c r="Y86" s="215"/>
    </row>
    <row r="87" spans="1:55" s="96" customFormat="1">
      <c r="A87" s="177" t="str">
        <f>IF(C87&lt;&gt;"",MAX($A$7:A86)+1,"")</f>
        <v/>
      </c>
      <c r="B87" s="200" t="s">
        <v>297</v>
      </c>
      <c r="C87" s="199"/>
      <c r="D87" s="200"/>
      <c r="E87" s="211" t="s">
        <v>116</v>
      </c>
      <c r="F87" s="212" t="s">
        <v>283</v>
      </c>
      <c r="G87" s="199" t="s">
        <v>270</v>
      </c>
      <c r="H87" s="213">
        <v>5</v>
      </c>
      <c r="I87" s="257"/>
      <c r="J87" s="257"/>
      <c r="K87" s="257"/>
      <c r="L87" s="257"/>
      <c r="M87" s="214" t="s">
        <v>298</v>
      </c>
      <c r="N87" s="212" t="s">
        <v>298</v>
      </c>
      <c r="O87" s="212" t="s">
        <v>298</v>
      </c>
      <c r="P87" s="212" t="s">
        <v>298</v>
      </c>
      <c r="Q87" s="212" t="s">
        <v>298</v>
      </c>
      <c r="R87" s="215" t="s">
        <v>299</v>
      </c>
      <c r="S87" s="214" t="s">
        <v>298</v>
      </c>
      <c r="T87" s="212" t="s">
        <v>298</v>
      </c>
      <c r="U87" s="212"/>
      <c r="V87" s="212" t="s">
        <v>298</v>
      </c>
      <c r="W87" s="212" t="s">
        <v>298</v>
      </c>
      <c r="X87" s="212" t="s">
        <v>298</v>
      </c>
      <c r="Y87" s="215" t="s">
        <v>298</v>
      </c>
    </row>
    <row r="88" spans="1:55" s="96" customFormat="1">
      <c r="A88" s="177" t="str">
        <f>IF(C88&lt;&gt;"",MAX($A$7:A87)+1,"")</f>
        <v/>
      </c>
      <c r="B88" s="200" t="s">
        <v>300</v>
      </c>
      <c r="C88" s="199"/>
      <c r="D88" s="200"/>
      <c r="E88" s="211" t="s">
        <v>116</v>
      </c>
      <c r="F88" s="212" t="s">
        <v>283</v>
      </c>
      <c r="G88" s="199" t="s">
        <v>270</v>
      </c>
      <c r="H88" s="213">
        <v>3</v>
      </c>
      <c r="I88" s="257"/>
      <c r="J88" s="257"/>
      <c r="K88" s="257"/>
      <c r="L88" s="257"/>
      <c r="M88" s="214" t="s">
        <v>301</v>
      </c>
      <c r="N88" s="212"/>
      <c r="O88" s="212"/>
      <c r="P88" s="212"/>
      <c r="Q88" s="212" t="s">
        <v>302</v>
      </c>
      <c r="R88" s="215"/>
      <c r="S88" s="214"/>
      <c r="T88" s="212"/>
      <c r="U88" s="212"/>
      <c r="V88" s="212"/>
      <c r="W88" s="212"/>
      <c r="X88" s="212"/>
      <c r="Y88" s="215"/>
    </row>
    <row r="89" spans="1:55" s="96" customFormat="1">
      <c r="A89" s="177" t="str">
        <f>IF(C89&lt;&gt;"",MAX($A$7:A88)+1,"")</f>
        <v/>
      </c>
      <c r="B89" s="200" t="s">
        <v>303</v>
      </c>
      <c r="C89" s="199"/>
      <c r="D89" s="200"/>
      <c r="E89" s="211"/>
      <c r="F89" s="212" t="s">
        <v>283</v>
      </c>
      <c r="G89" s="199" t="s">
        <v>270</v>
      </c>
      <c r="H89" s="213">
        <v>5</v>
      </c>
      <c r="I89" s="257"/>
      <c r="J89" s="257"/>
      <c r="K89" s="257"/>
      <c r="L89" s="257"/>
      <c r="M89" s="214" t="s">
        <v>304</v>
      </c>
      <c r="N89" s="212" t="s">
        <v>304</v>
      </c>
      <c r="O89" s="212" t="s">
        <v>304</v>
      </c>
      <c r="P89" s="212" t="s">
        <v>304</v>
      </c>
      <c r="Q89" s="212" t="s">
        <v>304</v>
      </c>
      <c r="R89" s="215"/>
      <c r="S89" s="214" t="s">
        <v>304</v>
      </c>
      <c r="T89" s="212" t="s">
        <v>304</v>
      </c>
      <c r="U89" s="212"/>
      <c r="V89" s="212" t="s">
        <v>304</v>
      </c>
      <c r="W89" s="212" t="s">
        <v>304</v>
      </c>
      <c r="X89" s="212" t="s">
        <v>304</v>
      </c>
      <c r="Y89" s="215" t="s">
        <v>304</v>
      </c>
    </row>
    <row r="90" spans="1:55" s="96" customFormat="1">
      <c r="A90" s="177" t="str">
        <f>IF(C90&lt;&gt;"",MAX($A$7:A89)+1,"")</f>
        <v/>
      </c>
      <c r="B90" s="200" t="s">
        <v>305</v>
      </c>
      <c r="C90" s="199"/>
      <c r="D90" s="200"/>
      <c r="E90" s="211" t="s">
        <v>143</v>
      </c>
      <c r="F90" s="212" t="s">
        <v>283</v>
      </c>
      <c r="G90" s="199" t="s">
        <v>270</v>
      </c>
      <c r="H90" s="213">
        <v>3</v>
      </c>
      <c r="I90" s="257"/>
      <c r="J90" s="257"/>
      <c r="K90" s="257"/>
      <c r="L90" s="257"/>
      <c r="M90" s="214" t="s">
        <v>433</v>
      </c>
      <c r="N90" s="242" t="s">
        <v>433</v>
      </c>
      <c r="O90" s="242" t="s">
        <v>306</v>
      </c>
      <c r="P90" s="242" t="s">
        <v>306</v>
      </c>
      <c r="Q90" s="242" t="s">
        <v>306</v>
      </c>
      <c r="R90" s="215"/>
      <c r="S90" s="243" t="s">
        <v>306</v>
      </c>
      <c r="T90" s="242" t="s">
        <v>306</v>
      </c>
      <c r="U90" s="242"/>
      <c r="V90" s="242" t="s">
        <v>306</v>
      </c>
      <c r="W90" s="242" t="s">
        <v>306</v>
      </c>
      <c r="X90" s="242" t="s">
        <v>306</v>
      </c>
      <c r="Y90" s="244" t="s">
        <v>306</v>
      </c>
    </row>
    <row r="91" spans="1:55" s="96" customFormat="1">
      <c r="A91" s="177" t="str">
        <f>IF(C91&lt;&gt;"",MAX($A$7:A90)+1,"")</f>
        <v/>
      </c>
      <c r="B91" s="200" t="s">
        <v>307</v>
      </c>
      <c r="C91" s="199"/>
      <c r="D91" s="200"/>
      <c r="E91" s="211"/>
      <c r="F91" s="212" t="s">
        <v>283</v>
      </c>
      <c r="G91" s="199" t="s">
        <v>270</v>
      </c>
      <c r="H91" s="213">
        <v>5</v>
      </c>
      <c r="I91" s="257"/>
      <c r="J91" s="257"/>
      <c r="K91" s="257"/>
      <c r="L91" s="257"/>
      <c r="M91" s="214" t="s">
        <v>114</v>
      </c>
      <c r="N91" s="212"/>
      <c r="O91" s="212"/>
      <c r="P91" s="212"/>
      <c r="Q91" s="212" t="s">
        <v>116</v>
      </c>
      <c r="R91" s="215" t="s">
        <v>116</v>
      </c>
      <c r="S91" s="214" t="s">
        <v>116</v>
      </c>
      <c r="T91" s="212" t="s">
        <v>116</v>
      </c>
      <c r="U91" s="212"/>
      <c r="V91" s="212" t="s">
        <v>116</v>
      </c>
      <c r="W91" s="212" t="s">
        <v>116</v>
      </c>
      <c r="X91" s="212" t="s">
        <v>116</v>
      </c>
      <c r="Y91" s="215" t="s">
        <v>116</v>
      </c>
    </row>
    <row r="92" spans="1:55" s="96" customFormat="1" ht="15" thickBot="1">
      <c r="A92" s="180" t="str">
        <f>IF(C92&lt;&gt;"",MAX($A$7:A91)+1,"")</f>
        <v/>
      </c>
      <c r="B92" s="207" t="s">
        <v>308</v>
      </c>
      <c r="C92" s="206"/>
      <c r="D92" s="207"/>
      <c r="E92" s="223"/>
      <c r="F92" s="224" t="s">
        <v>283</v>
      </c>
      <c r="G92" s="206" t="s">
        <v>270</v>
      </c>
      <c r="H92" s="225">
        <v>3</v>
      </c>
      <c r="I92" s="259"/>
      <c r="J92" s="259"/>
      <c r="K92" s="259"/>
      <c r="L92" s="259"/>
      <c r="M92" s="226" t="s">
        <v>114</v>
      </c>
      <c r="N92" s="224"/>
      <c r="O92" s="224"/>
      <c r="P92" s="224"/>
      <c r="Q92" s="224"/>
      <c r="R92" s="227"/>
      <c r="S92" s="226"/>
      <c r="T92" s="224"/>
      <c r="U92" s="224"/>
      <c r="V92" s="224"/>
      <c r="W92" s="224"/>
      <c r="X92" s="224"/>
      <c r="Y92" s="227"/>
    </row>
    <row r="93" spans="1:55" s="96" customFormat="1">
      <c r="A93" s="177" t="str">
        <f>IF(C93&lt;&gt;"",MAX($A$7:A92)+1,"")</f>
        <v/>
      </c>
      <c r="B93" s="200" t="s">
        <v>309</v>
      </c>
      <c r="C93" s="199"/>
      <c r="D93" s="200"/>
      <c r="E93" s="211"/>
      <c r="F93" s="212" t="s">
        <v>283</v>
      </c>
      <c r="G93" s="199" t="s">
        <v>270</v>
      </c>
      <c r="H93" s="213">
        <v>5</v>
      </c>
      <c r="I93" s="257"/>
      <c r="J93" s="257"/>
      <c r="K93" s="257"/>
      <c r="L93" s="257"/>
      <c r="M93" s="214" t="s">
        <v>114</v>
      </c>
      <c r="N93" s="212"/>
      <c r="O93" s="212"/>
      <c r="P93" s="212"/>
      <c r="Q93" s="212"/>
      <c r="R93" s="215"/>
      <c r="S93" s="214"/>
      <c r="T93" s="212"/>
      <c r="U93" s="212"/>
      <c r="V93" s="212"/>
      <c r="W93" s="212"/>
      <c r="X93" s="212"/>
      <c r="Y93" s="215"/>
    </row>
    <row r="94" spans="1:55" s="96" customFormat="1">
      <c r="A94" s="177" t="str">
        <f>IF(C94&lt;&gt;"",MAX($A$7:A93)+1,"")</f>
        <v/>
      </c>
      <c r="B94" s="200" t="s">
        <v>310</v>
      </c>
      <c r="C94" s="199"/>
      <c r="D94" s="200"/>
      <c r="E94" s="211"/>
      <c r="F94" s="212" t="s">
        <v>283</v>
      </c>
      <c r="G94" s="199" t="s">
        <v>270</v>
      </c>
      <c r="H94" s="213">
        <v>3</v>
      </c>
      <c r="I94" s="257"/>
      <c r="J94" s="257"/>
      <c r="K94" s="257"/>
      <c r="L94" s="257"/>
      <c r="M94" s="214" t="s">
        <v>114</v>
      </c>
      <c r="N94" s="212"/>
      <c r="O94" s="212"/>
      <c r="P94" s="212"/>
      <c r="Q94" s="212"/>
      <c r="R94" s="215"/>
      <c r="S94" s="214"/>
      <c r="T94" s="212"/>
      <c r="U94" s="212"/>
      <c r="V94" s="212"/>
      <c r="W94" s="212"/>
      <c r="X94" s="212"/>
      <c r="Y94" s="215"/>
    </row>
    <row r="95" spans="1:55" s="183" customFormat="1" ht="15" thickBot="1">
      <c r="A95" s="180" t="str">
        <f>IF(C95&lt;&gt;"",MAX($A$7:A94)+1,"")</f>
        <v/>
      </c>
      <c r="B95" s="207" t="s">
        <v>311</v>
      </c>
      <c r="C95" s="206"/>
      <c r="D95" s="207"/>
      <c r="E95" s="223"/>
      <c r="F95" s="224" t="s">
        <v>283</v>
      </c>
      <c r="G95" s="206" t="s">
        <v>270</v>
      </c>
      <c r="H95" s="225">
        <v>5</v>
      </c>
      <c r="I95" s="259"/>
      <c r="J95" s="259"/>
      <c r="K95" s="259"/>
      <c r="L95" s="259"/>
      <c r="M95" s="226" t="s">
        <v>114</v>
      </c>
      <c r="N95" s="224"/>
      <c r="O95" s="224"/>
      <c r="P95" s="224"/>
      <c r="Q95" s="224"/>
      <c r="R95" s="227"/>
      <c r="S95" s="226"/>
      <c r="T95" s="224"/>
      <c r="U95" s="224"/>
      <c r="V95" s="224"/>
      <c r="W95" s="224"/>
      <c r="X95" s="224"/>
      <c r="Y95" s="227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96"/>
      <c r="AW95" s="96"/>
      <c r="AX95" s="96"/>
      <c r="AY95" s="96"/>
      <c r="AZ95" s="96"/>
      <c r="BA95" s="96"/>
      <c r="BB95" s="96"/>
      <c r="BC95" s="96"/>
    </row>
    <row r="96" spans="1:55" s="96" customFormat="1">
      <c r="A96" s="177" t="str">
        <f>IF(C96&lt;&gt;"",MAX($A$7:A95)+1,"")</f>
        <v/>
      </c>
      <c r="B96" s="202" t="s">
        <v>185</v>
      </c>
      <c r="C96" s="199"/>
      <c r="D96" s="200"/>
      <c r="E96" s="211" t="s">
        <v>312</v>
      </c>
      <c r="F96" s="212" t="s">
        <v>134</v>
      </c>
      <c r="G96" s="199" t="s">
        <v>270</v>
      </c>
      <c r="H96" s="213">
        <v>3</v>
      </c>
      <c r="I96" s="257"/>
      <c r="J96" s="257"/>
      <c r="K96" s="257"/>
      <c r="L96" s="257"/>
      <c r="M96" s="214" t="s">
        <v>135</v>
      </c>
      <c r="N96" s="212"/>
      <c r="O96" s="212"/>
      <c r="P96" s="212"/>
      <c r="Q96" s="212"/>
      <c r="R96" s="215" t="s">
        <v>313</v>
      </c>
      <c r="S96" s="214"/>
      <c r="T96" s="212"/>
      <c r="U96" s="212"/>
      <c r="V96" s="212"/>
      <c r="W96" s="212"/>
      <c r="X96" s="212"/>
      <c r="Y96" s="215"/>
    </row>
    <row r="97" spans="1:55" s="96" customFormat="1">
      <c r="A97" s="177" t="str">
        <f>IF(C97&lt;&gt;"",MAX($A$7:A96)+1,"")</f>
        <v/>
      </c>
      <c r="B97" s="202" t="s">
        <v>314</v>
      </c>
      <c r="C97" s="199"/>
      <c r="D97" s="200"/>
      <c r="E97" s="211"/>
      <c r="F97" s="212" t="s">
        <v>134</v>
      </c>
      <c r="G97" s="199" t="s">
        <v>270</v>
      </c>
      <c r="H97" s="213">
        <v>5</v>
      </c>
      <c r="I97" s="257"/>
      <c r="J97" s="257"/>
      <c r="K97" s="257"/>
      <c r="L97" s="257"/>
      <c r="M97" s="214" t="s">
        <v>135</v>
      </c>
      <c r="N97" s="212"/>
      <c r="O97" s="212"/>
      <c r="P97" s="212"/>
      <c r="Q97" s="212"/>
      <c r="R97" s="215" t="s">
        <v>315</v>
      </c>
      <c r="S97" s="214"/>
      <c r="T97" s="212"/>
      <c r="U97" s="212"/>
      <c r="V97" s="212"/>
      <c r="W97" s="212"/>
      <c r="X97" s="212"/>
      <c r="Y97" s="215"/>
    </row>
    <row r="98" spans="1:55" s="96" customFormat="1">
      <c r="A98" s="177" t="str">
        <f>IF(C98&lt;&gt;"",MAX($A$7:A97)+1,"")</f>
        <v/>
      </c>
      <c r="B98" s="202" t="s">
        <v>188</v>
      </c>
      <c r="C98" s="199"/>
      <c r="D98" s="200"/>
      <c r="E98" s="211"/>
      <c r="F98" s="216" t="s">
        <v>189</v>
      </c>
      <c r="G98" s="199" t="s">
        <v>270</v>
      </c>
      <c r="H98" s="213">
        <v>3</v>
      </c>
      <c r="I98" s="257"/>
      <c r="J98" s="257"/>
      <c r="K98" s="257"/>
      <c r="L98" s="257"/>
      <c r="M98" s="214"/>
      <c r="N98" s="212"/>
      <c r="O98" s="212"/>
      <c r="P98" s="212"/>
      <c r="Q98" s="212"/>
      <c r="R98" s="215"/>
      <c r="S98" s="214"/>
      <c r="T98" s="212"/>
      <c r="U98" s="212"/>
      <c r="V98" s="212"/>
      <c r="W98" s="212"/>
      <c r="X98" s="212"/>
      <c r="Y98" s="215"/>
    </row>
    <row r="99" spans="1:55" s="96" customFormat="1">
      <c r="A99" s="177" t="str">
        <f>IF(C99&lt;&gt;"",MAX($A$7:A98)+1,"")</f>
        <v/>
      </c>
      <c r="B99" s="202" t="s">
        <v>188</v>
      </c>
      <c r="C99" s="199"/>
      <c r="D99" s="200"/>
      <c r="E99" s="211"/>
      <c r="F99" s="216" t="s">
        <v>190</v>
      </c>
      <c r="G99" s="199" t="s">
        <v>270</v>
      </c>
      <c r="H99" s="213">
        <v>5</v>
      </c>
      <c r="I99" s="257"/>
      <c r="J99" s="257"/>
      <c r="K99" s="257"/>
      <c r="L99" s="257"/>
      <c r="M99" s="214"/>
      <c r="N99" s="212"/>
      <c r="O99" s="212"/>
      <c r="P99" s="212"/>
      <c r="Q99" s="212"/>
      <c r="R99" s="215"/>
      <c r="S99" s="214"/>
      <c r="T99" s="212"/>
      <c r="U99" s="212"/>
      <c r="V99" s="212"/>
      <c r="W99" s="212"/>
      <c r="X99" s="212"/>
      <c r="Y99" s="215"/>
    </row>
    <row r="100" spans="1:55" s="96" customFormat="1">
      <c r="A100" s="177" t="str">
        <f>IF(C100&lt;&gt;"",MAX($A$7:A99)+1,"")</f>
        <v/>
      </c>
      <c r="B100" s="202" t="s">
        <v>188</v>
      </c>
      <c r="C100" s="199"/>
      <c r="D100" s="200"/>
      <c r="E100" s="211"/>
      <c r="F100" s="216" t="s">
        <v>189</v>
      </c>
      <c r="G100" s="199" t="s">
        <v>270</v>
      </c>
      <c r="H100" s="213">
        <v>3</v>
      </c>
      <c r="I100" s="257"/>
      <c r="J100" s="257"/>
      <c r="K100" s="257"/>
      <c r="L100" s="257"/>
      <c r="M100" s="214"/>
      <c r="N100" s="212"/>
      <c r="O100" s="212"/>
      <c r="P100" s="212"/>
      <c r="Q100" s="212"/>
      <c r="R100" s="215"/>
      <c r="S100" s="214"/>
      <c r="T100" s="212"/>
      <c r="U100" s="212"/>
      <c r="V100" s="212"/>
      <c r="W100" s="212"/>
      <c r="X100" s="212"/>
      <c r="Y100" s="215"/>
    </row>
    <row r="101" spans="1:55" s="96" customFormat="1" ht="15" thickBot="1">
      <c r="A101" s="180" t="str">
        <f>IF(C101&lt;&gt;"",MAX($A$7:A100)+1,"")</f>
        <v/>
      </c>
      <c r="B101" s="209" t="s">
        <v>188</v>
      </c>
      <c r="C101" s="206"/>
      <c r="D101" s="207"/>
      <c r="E101" s="223"/>
      <c r="F101" s="229" t="s">
        <v>190</v>
      </c>
      <c r="G101" s="206" t="s">
        <v>270</v>
      </c>
      <c r="H101" s="225">
        <v>5</v>
      </c>
      <c r="I101" s="259"/>
      <c r="J101" s="259"/>
      <c r="K101" s="259"/>
      <c r="L101" s="259"/>
      <c r="M101" s="226"/>
      <c r="N101" s="224"/>
      <c r="O101" s="224"/>
      <c r="P101" s="224"/>
      <c r="Q101" s="224"/>
      <c r="R101" s="227"/>
      <c r="S101" s="226"/>
      <c r="T101" s="224"/>
      <c r="U101" s="224"/>
      <c r="V101" s="224"/>
      <c r="W101" s="224"/>
      <c r="X101" s="224"/>
      <c r="Y101" s="227"/>
    </row>
    <row r="102" spans="1:55" s="87" customFormat="1" ht="15" thickBot="1">
      <c r="A102" s="141" t="str">
        <f>IF(C102&lt;&gt;"",MAX($A$7:A101)+1,"")</f>
        <v/>
      </c>
      <c r="B102" s="245" t="s">
        <v>141</v>
      </c>
      <c r="C102" s="246"/>
      <c r="D102" s="245"/>
      <c r="E102" s="247"/>
      <c r="F102" s="248"/>
      <c r="G102" s="246" t="s">
        <v>116</v>
      </c>
      <c r="H102" s="249"/>
      <c r="I102" s="265"/>
      <c r="J102" s="265"/>
      <c r="K102" s="265"/>
      <c r="L102" s="265"/>
      <c r="M102" s="250"/>
      <c r="N102" s="251"/>
      <c r="O102" s="251"/>
      <c r="P102" s="251"/>
      <c r="Q102" s="251"/>
      <c r="R102" s="251"/>
      <c r="S102" s="250"/>
      <c r="T102" s="251"/>
      <c r="U102" s="251"/>
      <c r="V102" s="251"/>
      <c r="W102" s="251"/>
      <c r="X102" s="251"/>
      <c r="Y102" s="252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/>
      <c r="AZ102" s="96"/>
      <c r="BA102" s="96"/>
      <c r="BB102" s="96"/>
      <c r="BC102" s="96"/>
    </row>
    <row r="103" spans="1:55">
      <c r="A103" s="99" t="s">
        <v>116</v>
      </c>
      <c r="B103" s="87"/>
      <c r="C103" s="87"/>
      <c r="D103" s="87"/>
      <c r="E103" s="99"/>
      <c r="F103" s="87"/>
      <c r="G103" s="87"/>
      <c r="H103" s="99"/>
      <c r="I103" s="99"/>
      <c r="J103" s="99"/>
      <c r="K103" s="99"/>
      <c r="L103" s="99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</row>
    <row r="104" spans="1:55">
      <c r="A104" s="99" t="s">
        <v>116</v>
      </c>
      <c r="B104" s="87"/>
      <c r="C104" s="87"/>
      <c r="D104" s="87"/>
      <c r="E104" s="99"/>
      <c r="F104" s="87"/>
      <c r="G104" s="87"/>
      <c r="H104" s="99"/>
      <c r="I104" s="99"/>
      <c r="J104" s="99"/>
      <c r="K104" s="99"/>
      <c r="L104" s="99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</row>
    <row r="105" spans="1:55">
      <c r="A105" s="99" t="s">
        <v>116</v>
      </c>
      <c r="B105" s="87"/>
      <c r="C105" s="87"/>
      <c r="D105" s="87"/>
      <c r="E105" s="99"/>
      <c r="F105" s="87"/>
      <c r="G105" s="87"/>
      <c r="H105" s="99"/>
      <c r="I105" s="99"/>
      <c r="J105" s="99"/>
      <c r="K105" s="99"/>
      <c r="L105" s="99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</row>
    <row r="106" spans="1:55" ht="15">
      <c r="A106" s="88"/>
      <c r="B106" s="87"/>
      <c r="C106" s="87"/>
      <c r="D106" s="87"/>
      <c r="E106" s="87"/>
      <c r="F106" s="87"/>
      <c r="G106" s="87"/>
      <c r="H106" s="99"/>
      <c r="I106" s="99"/>
      <c r="J106" s="99"/>
      <c r="K106" s="99"/>
      <c r="L106" s="99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</row>
    <row r="107" spans="1:55">
      <c r="A107" s="87"/>
      <c r="B107" s="94"/>
      <c r="C107" s="87"/>
      <c r="D107" s="87"/>
      <c r="E107" s="87"/>
      <c r="F107" s="87"/>
      <c r="G107" s="94"/>
      <c r="Q107" s="87"/>
      <c r="R107" s="94"/>
      <c r="T107" s="87"/>
      <c r="U107" s="87"/>
      <c r="V107" s="97"/>
    </row>
    <row r="108" spans="1:55">
      <c r="A108" s="87"/>
      <c r="B108" s="94"/>
      <c r="C108" s="87"/>
      <c r="D108" s="87"/>
      <c r="E108" s="87"/>
      <c r="F108" s="87"/>
      <c r="G108" s="94"/>
      <c r="Q108" s="87"/>
      <c r="R108" s="94"/>
      <c r="T108" s="87"/>
      <c r="U108" s="87"/>
      <c r="V108" s="94"/>
    </row>
    <row r="109" spans="1:55">
      <c r="A109" s="87"/>
      <c r="B109" s="94"/>
      <c r="C109" s="87"/>
      <c r="D109" s="87"/>
      <c r="E109" s="87"/>
      <c r="F109" s="87"/>
      <c r="G109" s="94"/>
      <c r="Q109" s="87"/>
      <c r="R109" s="97"/>
      <c r="T109" s="87"/>
      <c r="U109" s="87"/>
      <c r="V109" s="94"/>
    </row>
    <row r="110" spans="1:55">
      <c r="A110" s="87"/>
      <c r="B110" s="94"/>
      <c r="C110" s="87"/>
      <c r="D110" s="87"/>
      <c r="E110" s="87"/>
      <c r="F110" s="87"/>
      <c r="G110" s="97"/>
      <c r="Q110" s="87"/>
      <c r="R110" s="94"/>
      <c r="T110" s="92"/>
      <c r="U110" s="92"/>
      <c r="V110" s="91"/>
    </row>
    <row r="111" spans="1:55">
      <c r="A111" s="87"/>
      <c r="B111" s="94"/>
      <c r="C111" s="87"/>
      <c r="D111" s="87"/>
      <c r="E111" s="87"/>
      <c r="F111" s="87"/>
      <c r="G111" s="94"/>
      <c r="Q111" s="87"/>
      <c r="R111" s="94"/>
      <c r="T111" s="92"/>
      <c r="U111" s="92"/>
      <c r="V111" s="91"/>
    </row>
    <row r="112" spans="1:55">
      <c r="A112" s="87"/>
      <c r="B112" s="97"/>
      <c r="C112" s="87"/>
      <c r="D112" s="87"/>
      <c r="E112" s="87"/>
      <c r="F112" s="87"/>
      <c r="G112" s="94"/>
      <c r="Q112" s="87"/>
      <c r="R112" s="97"/>
      <c r="T112" s="87"/>
      <c r="U112" s="87"/>
      <c r="V112" s="94"/>
    </row>
    <row r="113" spans="1:22">
      <c r="A113" s="87"/>
      <c r="B113" s="94"/>
      <c r="C113" s="87"/>
      <c r="D113" s="87"/>
      <c r="E113" s="87"/>
      <c r="F113" s="100"/>
      <c r="G113" s="97"/>
      <c r="Q113" s="87"/>
      <c r="R113" s="94"/>
      <c r="T113" s="87"/>
      <c r="U113" s="87"/>
      <c r="V113" s="94"/>
    </row>
    <row r="114" spans="1:22">
      <c r="A114" s="87"/>
      <c r="B114" s="94"/>
      <c r="C114" s="87"/>
      <c r="D114" s="87"/>
      <c r="E114" s="87"/>
      <c r="F114" s="87"/>
      <c r="G114" s="94"/>
      <c r="Q114" s="87"/>
      <c r="R114" s="94"/>
      <c r="T114" s="87"/>
      <c r="U114" s="87"/>
      <c r="V114" s="97"/>
    </row>
    <row r="115" spans="1:22">
      <c r="A115" s="87"/>
      <c r="B115" s="94"/>
      <c r="C115" s="87"/>
      <c r="D115" s="87"/>
      <c r="E115" s="87"/>
      <c r="F115" s="92"/>
      <c r="G115" s="91"/>
      <c r="Q115" s="87"/>
      <c r="R115" s="97"/>
      <c r="T115" s="87"/>
      <c r="U115" s="87"/>
      <c r="V115" s="94"/>
    </row>
    <row r="116" spans="1:22">
      <c r="A116" s="87"/>
      <c r="B116" s="94"/>
      <c r="C116" s="87"/>
      <c r="D116" s="87"/>
      <c r="E116" s="87"/>
      <c r="F116" s="87"/>
      <c r="G116" s="94"/>
      <c r="Q116" s="87"/>
      <c r="R116" s="97"/>
      <c r="T116" s="87"/>
      <c r="U116" s="87"/>
      <c r="V116" s="94"/>
    </row>
    <row r="117" spans="1:22">
      <c r="A117" s="87"/>
      <c r="B117" s="94"/>
      <c r="C117" s="87"/>
      <c r="D117" s="87"/>
      <c r="E117" s="87"/>
      <c r="F117" s="87"/>
      <c r="G117" s="94"/>
      <c r="Q117" s="87"/>
      <c r="R117" s="94"/>
      <c r="T117" s="92"/>
      <c r="U117" s="92"/>
      <c r="V117" s="91"/>
    </row>
    <row r="118" spans="1:22">
      <c r="A118" s="87"/>
      <c r="B118" s="94"/>
      <c r="C118" s="87"/>
      <c r="D118" s="87"/>
      <c r="E118" s="87"/>
      <c r="F118" s="87"/>
      <c r="G118" s="94"/>
      <c r="Q118" s="87"/>
      <c r="R118" s="94"/>
      <c r="T118" s="92"/>
      <c r="U118" s="92"/>
      <c r="V118" s="91"/>
    </row>
    <row r="119" spans="1:22">
      <c r="A119" s="87"/>
      <c r="B119" s="94"/>
      <c r="C119" s="87"/>
      <c r="D119" s="87"/>
      <c r="E119" s="87"/>
      <c r="F119" s="87"/>
      <c r="G119" s="94"/>
      <c r="Q119" s="98"/>
      <c r="R119" s="98"/>
      <c r="T119" s="87"/>
      <c r="U119" s="87"/>
      <c r="V119" s="94"/>
    </row>
    <row r="120" spans="1:22">
      <c r="A120" s="87"/>
      <c r="B120" s="94"/>
      <c r="C120" s="87"/>
      <c r="D120" s="87"/>
      <c r="E120" s="87"/>
      <c r="F120" s="87"/>
      <c r="G120" s="94"/>
      <c r="Q120" s="87"/>
      <c r="R120" s="94"/>
      <c r="T120" s="87"/>
      <c r="U120" s="87"/>
      <c r="V120" s="94"/>
    </row>
    <row r="121" spans="1:22">
      <c r="A121" s="87"/>
      <c r="B121" s="94"/>
      <c r="C121" s="87"/>
      <c r="D121" s="87"/>
      <c r="E121" s="87"/>
      <c r="F121" s="87"/>
      <c r="G121" s="94"/>
      <c r="Q121" s="87"/>
      <c r="R121" s="94"/>
      <c r="T121" s="87"/>
      <c r="U121" s="87"/>
      <c r="V121" s="97"/>
    </row>
    <row r="122" spans="1:22">
      <c r="A122" s="87"/>
      <c r="B122" s="94"/>
      <c r="C122" s="87"/>
      <c r="D122" s="87"/>
      <c r="E122" s="87"/>
      <c r="F122" s="87"/>
      <c r="G122" s="94"/>
    </row>
    <row r="123" spans="1:22">
      <c r="A123" s="87"/>
      <c r="B123" s="94"/>
      <c r="C123" s="87"/>
      <c r="D123" s="87"/>
      <c r="E123" s="87"/>
      <c r="F123" s="96"/>
      <c r="G123" s="95"/>
    </row>
    <row r="124" spans="1:22">
      <c r="A124" s="87"/>
      <c r="B124" s="94"/>
      <c r="C124" s="87"/>
      <c r="D124" s="87"/>
      <c r="E124" s="87"/>
      <c r="F124" s="87"/>
      <c r="G124" s="87"/>
    </row>
    <row r="125" spans="1:22">
      <c r="A125" s="87"/>
      <c r="B125" s="97"/>
      <c r="C125" s="87"/>
      <c r="D125" s="87"/>
      <c r="E125" s="87"/>
      <c r="F125" s="87"/>
      <c r="G125" s="87"/>
    </row>
    <row r="126" spans="1:22">
      <c r="A126" s="87"/>
      <c r="B126" s="94"/>
      <c r="C126" s="87"/>
      <c r="D126" s="87"/>
      <c r="E126" s="87"/>
      <c r="F126" s="87"/>
      <c r="G126" s="87"/>
    </row>
    <row r="127" spans="1:22">
      <c r="A127" s="87"/>
      <c r="B127" s="94"/>
      <c r="C127" s="87"/>
      <c r="D127" s="87"/>
      <c r="E127" s="87"/>
      <c r="F127" s="87"/>
      <c r="G127" s="87"/>
    </row>
    <row r="128" spans="1:22">
      <c r="A128" s="100"/>
      <c r="B128" s="97"/>
      <c r="C128" s="87"/>
      <c r="D128" s="87"/>
      <c r="E128" s="87"/>
      <c r="F128" s="87"/>
      <c r="G128" s="87"/>
    </row>
    <row r="129" spans="1:7">
      <c r="A129" s="87"/>
      <c r="B129" s="94"/>
      <c r="C129" s="87"/>
      <c r="D129" s="87"/>
      <c r="E129" s="87"/>
      <c r="F129" s="87"/>
      <c r="G129" s="87"/>
    </row>
    <row r="130" spans="1:7">
      <c r="A130" s="92"/>
      <c r="B130" s="91"/>
      <c r="C130" s="92"/>
      <c r="D130" s="92"/>
      <c r="E130" s="92"/>
      <c r="F130" s="92"/>
      <c r="G130" s="92"/>
    </row>
    <row r="131" spans="1:7">
      <c r="A131" s="87"/>
      <c r="B131" s="94"/>
      <c r="C131" s="86"/>
      <c r="D131" s="87"/>
      <c r="E131" s="87"/>
      <c r="F131" s="87"/>
      <c r="G131" s="87"/>
    </row>
    <row r="132" spans="1:7">
      <c r="A132" s="87"/>
      <c r="B132" s="94"/>
      <c r="C132" s="87"/>
      <c r="D132" s="87"/>
      <c r="E132" s="87"/>
      <c r="F132" s="87"/>
      <c r="G132" s="87"/>
    </row>
    <row r="133" spans="1:7">
      <c r="A133" s="87"/>
      <c r="B133" s="94"/>
      <c r="C133" s="87"/>
      <c r="D133" s="87"/>
      <c r="E133" s="87"/>
      <c r="F133" s="87"/>
      <c r="G133" s="87"/>
    </row>
    <row r="134" spans="1:7">
      <c r="A134" s="87"/>
      <c r="B134" s="94"/>
      <c r="C134" s="87"/>
      <c r="D134" s="87"/>
      <c r="E134" s="87"/>
      <c r="F134" s="87"/>
      <c r="G134" s="87"/>
    </row>
    <row r="135" spans="1:7">
      <c r="A135" s="87"/>
      <c r="B135" s="94"/>
      <c r="C135" s="87"/>
      <c r="D135" s="87"/>
      <c r="E135" s="87"/>
      <c r="F135" s="87"/>
      <c r="G135" s="87"/>
    </row>
    <row r="136" spans="1:7">
      <c r="A136" s="87"/>
      <c r="B136" s="94"/>
      <c r="C136" s="96"/>
      <c r="D136" s="87"/>
      <c r="E136" s="87"/>
      <c r="F136" s="87"/>
      <c r="G136" s="87"/>
    </row>
    <row r="137" spans="1:7">
      <c r="A137" s="87"/>
      <c r="B137" s="94"/>
      <c r="C137" s="87"/>
      <c r="D137" s="87"/>
      <c r="E137" s="87"/>
      <c r="F137" s="87"/>
      <c r="G137" s="87"/>
    </row>
    <row r="138" spans="1:7">
      <c r="A138" s="96"/>
      <c r="B138" s="95"/>
      <c r="C138" s="96"/>
      <c r="D138" s="87"/>
      <c r="E138" s="87"/>
      <c r="F138" s="87"/>
      <c r="G138" s="87"/>
    </row>
    <row r="139" spans="1:7">
      <c r="A139" s="87"/>
      <c r="B139" s="94"/>
      <c r="C139" s="87"/>
      <c r="D139" s="87"/>
      <c r="E139" s="87"/>
      <c r="F139" s="87"/>
      <c r="G139" s="87"/>
    </row>
    <row r="140" spans="1:7">
      <c r="A140" s="87"/>
      <c r="B140" s="94"/>
      <c r="C140" s="87"/>
      <c r="D140" s="87"/>
      <c r="E140" s="87"/>
      <c r="F140" s="87"/>
      <c r="G140" s="87"/>
    </row>
    <row r="141" spans="1:7">
      <c r="A141" s="87"/>
      <c r="B141" s="97"/>
      <c r="C141" s="87"/>
      <c r="D141" s="87"/>
      <c r="E141" s="87"/>
      <c r="F141" s="87"/>
      <c r="G141" s="87"/>
    </row>
    <row r="142" spans="1:7">
      <c r="A142" s="87"/>
      <c r="B142" s="94"/>
      <c r="C142" s="87"/>
      <c r="D142" s="87"/>
      <c r="E142" s="87"/>
      <c r="F142" s="87"/>
      <c r="G142" s="87"/>
    </row>
    <row r="143" spans="1:7">
      <c r="A143" s="87"/>
      <c r="B143" s="94"/>
      <c r="C143" s="87"/>
      <c r="D143" s="87"/>
      <c r="E143" s="87"/>
      <c r="F143" s="87"/>
      <c r="G143" s="87"/>
    </row>
    <row r="144" spans="1:7">
      <c r="A144" s="87"/>
      <c r="B144" s="97"/>
      <c r="C144" s="87"/>
      <c r="D144" s="87"/>
      <c r="E144" s="87"/>
      <c r="F144" s="87"/>
      <c r="G144" s="87"/>
    </row>
    <row r="145" spans="1:7">
      <c r="A145" s="87"/>
      <c r="B145" s="94"/>
      <c r="C145" s="87"/>
      <c r="D145" s="87"/>
      <c r="E145" s="87"/>
      <c r="F145" s="87"/>
      <c r="G145" s="87"/>
    </row>
    <row r="146" spans="1:7">
      <c r="A146" s="87"/>
      <c r="B146" s="94"/>
      <c r="C146" s="87"/>
      <c r="D146" s="87"/>
      <c r="E146" s="87"/>
      <c r="F146" s="87"/>
      <c r="G146" s="87"/>
    </row>
    <row r="147" spans="1:7">
      <c r="A147" s="87"/>
      <c r="B147" s="97"/>
      <c r="C147" s="87"/>
      <c r="D147" s="87"/>
      <c r="E147" s="87"/>
      <c r="F147" s="87"/>
      <c r="G147" s="87"/>
    </row>
    <row r="148" spans="1:7">
      <c r="A148" s="87"/>
      <c r="B148" s="97"/>
      <c r="C148" s="87"/>
      <c r="D148" s="87"/>
      <c r="E148" s="87"/>
      <c r="F148" s="87"/>
      <c r="G148" s="87"/>
    </row>
    <row r="149" spans="1:7">
      <c r="A149" s="87"/>
      <c r="B149" s="94"/>
      <c r="C149" s="87"/>
      <c r="D149" s="87"/>
      <c r="E149" s="87"/>
      <c r="F149" s="87"/>
      <c r="G149" s="87"/>
    </row>
    <row r="150" spans="1:7">
      <c r="A150" s="87"/>
      <c r="B150" s="94"/>
      <c r="C150" s="87"/>
      <c r="D150" s="87"/>
      <c r="E150" s="87"/>
      <c r="F150" s="87"/>
      <c r="G150" s="87"/>
    </row>
    <row r="151" spans="1:7">
      <c r="A151" s="98"/>
      <c r="B151" s="98"/>
      <c r="C151" s="86"/>
      <c r="D151" s="87"/>
      <c r="E151" s="87"/>
      <c r="F151" s="87"/>
      <c r="G151" s="87"/>
    </row>
    <row r="152" spans="1:7">
      <c r="A152" s="87"/>
      <c r="B152" s="94"/>
      <c r="C152" s="87"/>
      <c r="D152" s="87"/>
      <c r="E152" s="87"/>
      <c r="F152" s="87"/>
      <c r="G152" s="87"/>
    </row>
    <row r="153" spans="1:7">
      <c r="A153" s="87"/>
      <c r="B153" s="94"/>
      <c r="C153" s="87"/>
      <c r="D153" s="87"/>
      <c r="E153" s="87"/>
      <c r="F153" s="87"/>
      <c r="G153" s="87"/>
    </row>
    <row r="154" spans="1:7">
      <c r="A154" s="87"/>
      <c r="B154" s="97"/>
      <c r="C154" s="87"/>
      <c r="D154" s="87"/>
      <c r="E154" s="87"/>
      <c r="F154" s="87"/>
      <c r="G154" s="87"/>
    </row>
    <row r="155" spans="1:7">
      <c r="A155" s="87"/>
      <c r="B155" s="94"/>
      <c r="C155" s="87"/>
      <c r="D155" s="87"/>
      <c r="E155" s="87"/>
      <c r="F155" s="87"/>
      <c r="G155" s="87"/>
    </row>
    <row r="156" spans="1:7">
      <c r="A156" s="87"/>
      <c r="B156" s="94"/>
      <c r="C156" s="87"/>
      <c r="D156" s="87"/>
      <c r="E156" s="87"/>
      <c r="F156" s="87"/>
      <c r="G156" s="87"/>
    </row>
    <row r="157" spans="1:7">
      <c r="A157" s="92"/>
      <c r="B157" s="91"/>
      <c r="C157" s="92"/>
      <c r="D157" s="92"/>
      <c r="E157" s="92"/>
      <c r="F157" s="92"/>
      <c r="G157" s="92"/>
    </row>
    <row r="158" spans="1:7">
      <c r="A158" s="92"/>
      <c r="B158" s="91"/>
      <c r="C158" s="92"/>
      <c r="D158" s="92"/>
      <c r="E158" s="92"/>
      <c r="F158" s="92"/>
      <c r="G158" s="92"/>
    </row>
    <row r="159" spans="1:7">
      <c r="A159" s="87"/>
      <c r="B159" s="94"/>
      <c r="C159" s="87"/>
      <c r="D159" s="87"/>
      <c r="E159" s="87"/>
      <c r="F159" s="87"/>
      <c r="G159" s="87"/>
    </row>
    <row r="160" spans="1:7">
      <c r="A160" s="87"/>
      <c r="B160" s="94"/>
      <c r="C160" s="87"/>
      <c r="D160" s="87"/>
      <c r="E160" s="87"/>
      <c r="F160" s="87"/>
      <c r="G160" s="87"/>
    </row>
    <row r="161" spans="1:7">
      <c r="A161" s="87"/>
      <c r="B161" s="97"/>
      <c r="C161" s="87"/>
      <c r="D161" s="87"/>
      <c r="E161" s="87"/>
      <c r="F161" s="87"/>
      <c r="G161" s="87"/>
    </row>
    <row r="162" spans="1:7">
      <c r="A162" s="87"/>
      <c r="B162" s="94"/>
      <c r="C162" s="87"/>
      <c r="D162" s="87"/>
      <c r="E162" s="87"/>
      <c r="F162" s="87"/>
      <c r="G162" s="87"/>
    </row>
    <row r="163" spans="1:7">
      <c r="A163" s="87"/>
      <c r="B163" s="94"/>
      <c r="C163" s="87"/>
      <c r="D163" s="87"/>
      <c r="E163" s="87"/>
      <c r="F163" s="87"/>
      <c r="G163" s="87"/>
    </row>
    <row r="164" spans="1:7">
      <c r="A164" s="92"/>
      <c r="B164" s="91"/>
      <c r="C164" s="92"/>
      <c r="D164" s="92"/>
      <c r="E164" s="92"/>
      <c r="F164" s="92"/>
      <c r="G164" s="92"/>
    </row>
    <row r="165" spans="1:7">
      <c r="A165" s="92"/>
      <c r="B165" s="91"/>
      <c r="C165" s="92"/>
      <c r="D165" s="92"/>
      <c r="E165" s="92"/>
      <c r="F165" s="92"/>
      <c r="G165" s="92"/>
    </row>
    <row r="166" spans="1:7">
      <c r="A166" s="87"/>
      <c r="B166" s="94"/>
      <c r="C166" s="87"/>
      <c r="D166" s="87"/>
      <c r="E166" s="87"/>
      <c r="F166" s="87"/>
      <c r="G166" s="87"/>
    </row>
    <row r="167" spans="1:7">
      <c r="A167" s="87"/>
      <c r="B167" s="94"/>
      <c r="C167" s="87"/>
      <c r="D167" s="87"/>
      <c r="E167" s="87"/>
      <c r="F167" s="87"/>
      <c r="G167" s="87"/>
    </row>
    <row r="168" spans="1:7">
      <c r="A168" s="87"/>
      <c r="B168" s="97"/>
      <c r="C168" s="87"/>
      <c r="D168" s="87"/>
      <c r="E168" s="87"/>
      <c r="F168" s="87"/>
      <c r="G168" s="87"/>
    </row>
    <row r="169" spans="1:7">
      <c r="A169" s="87"/>
      <c r="B169" s="87"/>
      <c r="C169" s="87"/>
      <c r="D169" s="87"/>
      <c r="E169" s="87"/>
      <c r="F169" s="87"/>
      <c r="G169" s="87"/>
    </row>
    <row r="170" spans="1:7">
      <c r="A170" s="87"/>
      <c r="B170" s="87"/>
      <c r="C170" s="87"/>
      <c r="D170" s="87"/>
      <c r="E170" s="87"/>
      <c r="F170" s="87"/>
      <c r="G170" s="87"/>
    </row>
    <row r="171" spans="1:7">
      <c r="A171" s="87"/>
      <c r="B171" s="87"/>
      <c r="C171" s="87"/>
      <c r="D171" s="87"/>
      <c r="E171" s="87"/>
      <c r="F171" s="87"/>
      <c r="G171" s="87"/>
    </row>
    <row r="172" spans="1:7">
      <c r="A172" s="87"/>
      <c r="B172" s="87"/>
      <c r="C172" s="87"/>
      <c r="D172" s="87"/>
      <c r="E172" s="87"/>
      <c r="F172" s="87"/>
      <c r="G172" s="87"/>
    </row>
    <row r="173" spans="1:7">
      <c r="A173" s="87"/>
      <c r="B173" s="87"/>
      <c r="C173" s="87"/>
      <c r="D173" s="87"/>
      <c r="E173" s="87"/>
      <c r="F173" s="87"/>
      <c r="G173" s="87"/>
    </row>
    <row r="174" spans="1:7">
      <c r="A174" s="87"/>
      <c r="B174" s="87"/>
      <c r="C174" s="87"/>
      <c r="D174" s="87"/>
      <c r="E174" s="87"/>
      <c r="F174" s="87"/>
      <c r="G174" s="87"/>
    </row>
    <row r="175" spans="1:7">
      <c r="A175" s="87"/>
      <c r="B175" s="87"/>
      <c r="C175" s="87"/>
      <c r="D175" s="87"/>
      <c r="E175" s="87"/>
      <c r="F175" s="87"/>
      <c r="G175" s="87"/>
    </row>
    <row r="176" spans="1:7">
      <c r="A176" s="87"/>
      <c r="B176" s="87"/>
      <c r="C176" s="87"/>
      <c r="D176" s="87"/>
      <c r="E176" s="87"/>
      <c r="F176" s="87"/>
      <c r="G176" s="87"/>
    </row>
    <row r="177" spans="1:7">
      <c r="A177" s="87"/>
      <c r="B177" s="87"/>
      <c r="C177" s="87"/>
      <c r="D177" s="87"/>
      <c r="E177" s="87"/>
      <c r="F177" s="87"/>
      <c r="G177" s="87"/>
    </row>
    <row r="178" spans="1:7">
      <c r="A178" s="87"/>
      <c r="B178" s="87"/>
      <c r="C178" s="87"/>
      <c r="D178" s="87"/>
      <c r="E178" s="87"/>
      <c r="F178" s="87"/>
      <c r="G178" s="87"/>
    </row>
  </sheetData>
  <protectedRanges>
    <protectedRange sqref="S57 V57 V86:V87 T89:Y102 Q83:Q84 V75:V84 T8:Y8 R83:S95 T83:U88 W74:Y88 C74:D77 C91:D102 B74:B102 Q86 E74:F75 N80:U81 N83:P86 M87:Q90 H74:L75 N91:Q95 E76:L78 N74:U78 M96:S102 N82:S82 E80:L102 A8:R8 C79:U79" name="Range3"/>
    <protectedRange sqref="V58:V70 V88 W43:Y70 S58:S70 S43:S56 T43:U50 V43:V56 V85 B43:B70 C43:D48 C60:D70 M43:R44 N45:R45 M46:R70 T52:U70 E43:L70" name="Range2"/>
    <protectedRange sqref="R14 T14:X14 C15:D17 C29:D39 B15:B39 G74:G75 O14:P14 O13:Y13 M13:N14 M45 M80:M86 M91:M95 M74:M78 M9:Y12 T51:U51 T82:U82 E15:Y39 A9:L14 A7:Y7" name="Range1"/>
    <protectedRange sqref="C28:D28 C18:D25" name="Range1_1"/>
    <protectedRange sqref="C49:D57 C59:D59" name="Range2_1"/>
    <protectedRange sqref="C78:D78" name="Range3_1"/>
    <protectedRange sqref="C80:D90 C26:D26" name="Range3_2"/>
  </protectedRanges>
  <mergeCells count="1">
    <mergeCell ref="W1:Y1"/>
  </mergeCells>
  <phoneticPr fontId="28" type="noConversion"/>
  <conditionalFormatting sqref="A4 C4:G4 Z4:XFD4 A3:XFD3">
    <cfRule type="expression" dxfId="58" priority="10">
      <formula>OFFSET(DutyValidationMarker,2,MATCH(A3,ValidatedColumns,0))&lt;&gt;"Yes"</formula>
    </cfRule>
  </conditionalFormatting>
  <conditionalFormatting sqref="A11:Y39">
    <cfRule type="expression" dxfId="57" priority="5">
      <formula>MOD(COUNT($A$10:$A11),2)=0</formula>
    </cfRule>
  </conditionalFormatting>
  <conditionalFormatting sqref="A43:Y70">
    <cfRule type="expression" dxfId="56" priority="4">
      <formula>MOD(COUNT($A$42:$A43),2)=0</formula>
    </cfRule>
  </conditionalFormatting>
  <conditionalFormatting sqref="A74:Y102">
    <cfRule type="expression" dxfId="55" priority="2">
      <formula>MOD(COUNT($A$73:$A74),2)=0</formula>
    </cfRule>
  </conditionalFormatting>
  <conditionalFormatting sqref="N41:P41">
    <cfRule type="expression" dxfId="54" priority="1">
      <formula>OFFSET(DutyValidationMarker,2,MATCH(N41,ValidatedColumns,0))&lt;&gt;"Yes"</formula>
    </cfRule>
  </conditionalFormatting>
  <printOptions horizontalCentered="1" verticalCentered="1"/>
  <pageMargins left="0" right="0" top="0" bottom="0.3" header="0.31" footer="0.1"/>
  <pageSetup paperSize="8" scale="53" orientation="landscape"/>
  <headerFooter>
    <oddFooter>&amp;L&amp;"Calibri,Regular"&amp;8&amp;K000000Filename: &amp;F&amp;R&amp;"Calibri,Regular"&amp;8&amp;K000000Printed &amp;D &amp;T</oddFooter>
  </headerFooter>
  <drawing r:id="rId1"/>
  <extLst>
    <ext xmlns:mx="http://schemas.microsoft.com/office/mac/excel/2008/main" uri="{64002731-A6B0-56B0-2670-7721B7C09600}">
      <mx:PLV Mode="0" OnePage="0" WScale="5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2:AT58"/>
  <sheetViews>
    <sheetView topLeftCell="S1" workbookViewId="0">
      <selection activeCell="U27" sqref="U27"/>
    </sheetView>
  </sheetViews>
  <sheetFormatPr baseColWidth="10" defaultColWidth="11.5" defaultRowHeight="14" x14ac:dyDescent="0"/>
  <cols>
    <col min="2" max="3" width="18.83203125" customWidth="1"/>
    <col min="4" max="4" width="5.33203125" customWidth="1"/>
    <col min="5" max="6" width="18.83203125" customWidth="1"/>
    <col min="7" max="7" width="5.33203125" customWidth="1"/>
    <col min="8" max="9" width="18.83203125" customWidth="1"/>
    <col min="10" max="10" width="5.6640625" customWidth="1"/>
    <col min="11" max="12" width="18.83203125" customWidth="1"/>
    <col min="13" max="13" width="5.33203125" customWidth="1"/>
    <col min="14" max="15" width="18.83203125" customWidth="1"/>
    <col min="16" max="16" width="5.33203125" customWidth="1"/>
    <col min="17" max="18" width="18.83203125" customWidth="1"/>
    <col min="19" max="19" width="5.33203125" customWidth="1"/>
    <col min="20" max="21" width="18.83203125" customWidth="1"/>
    <col min="22" max="22" width="5.33203125" customWidth="1"/>
    <col min="23" max="24" width="18.83203125" customWidth="1"/>
    <col min="25" max="25" width="5.33203125" customWidth="1"/>
    <col min="26" max="27" width="18.83203125" customWidth="1"/>
    <col min="28" max="28" width="5.33203125" customWidth="1"/>
    <col min="29" max="30" width="18.83203125" customWidth="1"/>
    <col min="31" max="31" width="5.33203125" customWidth="1"/>
    <col min="32" max="33" width="18.83203125" customWidth="1"/>
    <col min="34" max="34" width="5.33203125" customWidth="1"/>
    <col min="35" max="36" width="18.83203125" customWidth="1"/>
    <col min="37" max="37" width="5.33203125" customWidth="1"/>
    <col min="38" max="39" width="18.83203125" customWidth="1"/>
    <col min="40" max="40" width="5.33203125" customWidth="1"/>
    <col min="41" max="42" width="18.83203125" customWidth="1"/>
    <col min="43" max="43" width="5.33203125" customWidth="1"/>
    <col min="44" max="45" width="18.83203125" customWidth="1"/>
    <col min="46" max="46" width="5.33203125" customWidth="1"/>
  </cols>
  <sheetData>
    <row r="2" spans="2:46">
      <c r="B2" t="s">
        <v>99</v>
      </c>
      <c r="E2" t="s">
        <v>101</v>
      </c>
      <c r="H2" t="s">
        <v>100</v>
      </c>
      <c r="K2" t="s">
        <v>426</v>
      </c>
      <c r="N2" t="s">
        <v>104</v>
      </c>
      <c r="Q2" t="s">
        <v>103</v>
      </c>
      <c r="T2" t="s">
        <v>422</v>
      </c>
      <c r="W2" t="s">
        <v>107</v>
      </c>
      <c r="Z2" t="s">
        <v>108</v>
      </c>
      <c r="AC2" t="s">
        <v>102</v>
      </c>
      <c r="AF2" t="s">
        <v>106</v>
      </c>
      <c r="AI2" t="s">
        <v>209</v>
      </c>
      <c r="AL2" t="s">
        <v>304</v>
      </c>
      <c r="AO2" t="s">
        <v>405</v>
      </c>
      <c r="AR2" t="s">
        <v>406</v>
      </c>
    </row>
    <row r="3" spans="2:46">
      <c r="B3" s="103" t="s">
        <v>316</v>
      </c>
      <c r="C3">
        <f>MATCH(B2,WatchBillColumns,0)</f>
        <v>14</v>
      </c>
      <c r="E3" s="103" t="s">
        <v>316</v>
      </c>
      <c r="F3">
        <f>MATCH(E2,WatchBillColumns,0)</f>
        <v>16</v>
      </c>
      <c r="H3" s="103" t="s">
        <v>316</v>
      </c>
      <c r="I3">
        <f>MATCH(H2,WatchBillColumns,0)</f>
        <v>15</v>
      </c>
      <c r="K3" s="103" t="s">
        <v>316</v>
      </c>
      <c r="L3">
        <f>MATCH(K2,WatchBillColumns,0)</f>
        <v>20</v>
      </c>
      <c r="N3" s="103" t="s">
        <v>316</v>
      </c>
      <c r="O3">
        <f>MATCH(N2,WatchBillColumns,0)</f>
        <v>19</v>
      </c>
      <c r="Q3" s="103" t="s">
        <v>316</v>
      </c>
      <c r="R3">
        <f>MATCH(Q2,WatchBillColumns,0)</f>
        <v>18</v>
      </c>
      <c r="T3" s="103" t="s">
        <v>316</v>
      </c>
      <c r="U3">
        <f>MATCH(T2,WatchBillColumns,0)</f>
        <v>22</v>
      </c>
      <c r="W3" s="103" t="s">
        <v>316</v>
      </c>
      <c r="X3">
        <f>MATCH(W2,WatchBillColumns,0)</f>
        <v>24</v>
      </c>
      <c r="Z3" s="103" t="s">
        <v>316</v>
      </c>
      <c r="AA3">
        <f>MATCH(Z2,WatchBillColumns,0)</f>
        <v>25</v>
      </c>
      <c r="AC3" s="103" t="s">
        <v>316</v>
      </c>
      <c r="AD3">
        <f>MATCH(AC2,WatchBillColumns,0)</f>
        <v>17</v>
      </c>
      <c r="AF3" s="103" t="s">
        <v>316</v>
      </c>
      <c r="AG3">
        <f>MATCH(AF2,WatchBillColumns,0)</f>
        <v>23</v>
      </c>
      <c r="AI3" s="103" t="s">
        <v>316</v>
      </c>
      <c r="AJ3">
        <f>MATCH(AI2,WatchBillColumns,0)</f>
        <v>9</v>
      </c>
      <c r="AL3" s="103" t="s">
        <v>316</v>
      </c>
      <c r="AM3">
        <f>MATCH(AL2,WatchBillColumns,0)</f>
        <v>10</v>
      </c>
      <c r="AO3" s="103" t="s">
        <v>316</v>
      </c>
      <c r="AP3">
        <f>MATCH(AO2,WatchBillColumns,0)</f>
        <v>11</v>
      </c>
      <c r="AR3" s="103" t="s">
        <v>316</v>
      </c>
      <c r="AS3">
        <f>MATCH(AR2,WatchBillColumns,0)</f>
        <v>12</v>
      </c>
    </row>
    <row r="4" spans="2:46">
      <c r="B4" s="103" t="s">
        <v>317</v>
      </c>
      <c r="C4" t="str">
        <f ca="1">IF(AND(COUNTIF(B6:B55,"&lt;&gt; ")=COUNTIF(C6:C55,"&lt;&gt;"),COUNTIF(C6:C55,"&lt;&gt;")=COUNTIF(D6:D55,"&lt;&gt;*E*")),"Yes","No")</f>
        <v>Yes</v>
      </c>
      <c r="E4" s="103" t="s">
        <v>317</v>
      </c>
      <c r="F4" t="str">
        <f ca="1">IF(AND(COUNTIF(E6:E55,"&lt;&gt; ")=COUNTIF(F6:F55,"&lt;&gt;"),COUNTIF(F6:F55,"&lt;&gt;")=COUNTIF(G6:G55,"&lt;&gt;*E*")),"Yes","No")</f>
        <v>Yes</v>
      </c>
      <c r="H4" s="103" t="s">
        <v>317</v>
      </c>
      <c r="I4" t="str">
        <f ca="1">IF(AND(COUNTIF(H6:H55,"&lt;&gt; ")=COUNTIF(I6:I55,"&lt;&gt;"),COUNTIF(I6:I55,"&lt;&gt;")=COUNTIF(J6:J55,"&lt;&gt;*E*")),"Yes","No")</f>
        <v>Yes</v>
      </c>
      <c r="K4" s="103" t="s">
        <v>317</v>
      </c>
      <c r="L4" t="str">
        <f ca="1">IF(AND(COUNTIF(K6:K55,"&lt;&gt; ")=COUNTIF(L6:L55,"&lt;&gt;"),COUNTIF(L6:L55,"&lt;&gt;")=COUNTIF(M6:M55,"&lt;&gt;*E*")),"Yes","No")</f>
        <v>Yes</v>
      </c>
      <c r="N4" s="103" t="s">
        <v>317</v>
      </c>
      <c r="O4" t="str">
        <f ca="1">IF(AND(COUNTIF(N6:N55,"&lt;&gt; ")=COUNTIF(O6:O55,"&lt;&gt;"),COUNTIF(O6:O55,"&lt;&gt;")=COUNTIF(P6:P55,"&lt;&gt;*E*")),"Yes","No")</f>
        <v>Yes</v>
      </c>
      <c r="Q4" s="103" t="s">
        <v>317</v>
      </c>
      <c r="R4" t="str">
        <f ca="1">IF(AND(COUNTIF(Q6:Q55,"&lt;&gt; ")=COUNTIF(R6:R55,"&lt;&gt;"),COUNTIF(R6:R55,"&lt;&gt;")=COUNTIF(S6:S55,"&lt;&gt;*E*")),"Yes","No")</f>
        <v>Yes</v>
      </c>
      <c r="T4" s="103" t="s">
        <v>317</v>
      </c>
      <c r="U4" t="str">
        <f ca="1">IF(AND(COUNTIF(T6:T55,"&lt;&gt; ")=COUNTIF(U6:U55,"&lt;&gt;"),COUNTIF(U6:U55,"&lt;&gt;")=COUNTIF(V6:V55,"&lt;&gt;*E*")),"Yes","No")</f>
        <v>Yes</v>
      </c>
      <c r="W4" s="103" t="s">
        <v>317</v>
      </c>
      <c r="X4" t="str">
        <f ca="1">IF(AND(COUNTIF(W6:W55,"&lt;&gt; ")=COUNTIF(X6:X55,"&lt;&gt;"),COUNTIF(X6:X55,"&lt;&gt;")=COUNTIF(Y6:Y55,"&lt;&gt;*E*")),"Yes","No")</f>
        <v>Yes</v>
      </c>
      <c r="Z4" s="103" t="s">
        <v>317</v>
      </c>
      <c r="AA4" t="str">
        <f ca="1">IF(AND(COUNTIF(Z6:Z55,"&lt;&gt; ")=COUNTIF(AA6:AA55,"&lt;&gt;"),COUNTIF(AA6:AA55,"&lt;&gt;")=COUNTIF(AB6:AB55,"&lt;&gt;*E*")),"Yes","No")</f>
        <v>Yes</v>
      </c>
      <c r="AC4" s="103" t="s">
        <v>317</v>
      </c>
      <c r="AD4" t="str">
        <f ca="1">IF(AND(COUNTIF(AC6:AC55,"&lt;&gt; ")=COUNTIF(AD6:AD55,"&lt;&gt;"),COUNTIF(AD6:AD55,"&lt;&gt;")=COUNTIF(AE6:AE55,"&lt;&gt;*E*")),"Yes","No")</f>
        <v>Yes</v>
      </c>
      <c r="AF4" s="103" t="s">
        <v>317</v>
      </c>
      <c r="AG4" t="str">
        <f ca="1">IF(AND(COUNTIF(AF6:AF55,"&lt;&gt; ")=COUNTIF(AG6:AG55,"&lt;&gt;"),COUNTIF(AG6:AG55,"&lt;&gt;")=COUNTIF(AH6:AH55,"&lt;&gt;*E*")),"Yes","No")</f>
        <v>Yes</v>
      </c>
      <c r="AI4" s="103" t="s">
        <v>317</v>
      </c>
      <c r="AJ4" t="str">
        <f ca="1">IF(AND(COUNTIF(AI6:AI55,"&lt;&gt; ")=COUNTIF(AJ6:AJ55,"&lt;&gt;"),COUNTIF(AJ6:AJ55,"&lt;&gt;")=COUNTIF(AK6:AK55,"&lt;&gt;*E*")),"Yes","No")</f>
        <v>Yes</v>
      </c>
      <c r="AL4" s="103" t="s">
        <v>317</v>
      </c>
      <c r="AM4" t="str">
        <f ca="1">IF(AND(COUNTIF(AL6:AL55,"&lt;&gt; ")=COUNTIF(AM6:AM55,"&lt;&gt;"),COUNTIF(AM6:AM55,"&lt;&gt;")=COUNTIF(AN6:AN55,"&lt;&gt;*E*")),"Yes","No")</f>
        <v>Yes</v>
      </c>
      <c r="AO4" s="103" t="s">
        <v>317</v>
      </c>
      <c r="AP4" t="str">
        <f ca="1">IF(AND(COUNTIF(AO6:AO55,"&lt;&gt; ")=COUNTIF(AP6:AP55,"&lt;&gt;"),COUNTIF(AP6:AP55,"&lt;&gt;")=COUNTIF(AQ6:AQ55,"&lt;&gt;*E*")),"Yes","No")</f>
        <v>Yes</v>
      </c>
      <c r="AR4" s="103" t="s">
        <v>317</v>
      </c>
      <c r="AS4" t="str">
        <f ca="1">IF(AND(COUNTIF(AR6:AR55,"&lt;&gt; ")=COUNTIF(AS6:AS55,"&lt;&gt;"),COUNTIF(AS6:AS55,"&lt;&gt;")=COUNTIF(AT6:AT55,"&lt;&gt;*E*")),"Yes","No")</f>
        <v>Yes</v>
      </c>
    </row>
    <row r="5" spans="2:46">
      <c r="B5" t="s">
        <v>318</v>
      </c>
      <c r="C5" t="s">
        <v>319</v>
      </c>
      <c r="E5" s="102" t="s">
        <v>318</v>
      </c>
      <c r="F5" s="102" t="s">
        <v>319</v>
      </c>
      <c r="H5" s="102" t="s">
        <v>318</v>
      </c>
      <c r="I5" s="102" t="s">
        <v>319</v>
      </c>
      <c r="K5" s="102" t="s">
        <v>318</v>
      </c>
      <c r="L5" s="102" t="s">
        <v>319</v>
      </c>
      <c r="N5" s="102" t="s">
        <v>318</v>
      </c>
      <c r="O5" s="102" t="s">
        <v>319</v>
      </c>
      <c r="Q5" s="102" t="s">
        <v>318</v>
      </c>
      <c r="R5" s="102" t="s">
        <v>319</v>
      </c>
      <c r="T5" s="102" t="s">
        <v>318</v>
      </c>
      <c r="U5" s="102" t="s">
        <v>319</v>
      </c>
      <c r="W5" s="102" t="s">
        <v>318</v>
      </c>
      <c r="X5" s="102" t="s">
        <v>319</v>
      </c>
      <c r="Z5" s="102" t="s">
        <v>318</v>
      </c>
      <c r="AA5" s="102" t="s">
        <v>319</v>
      </c>
      <c r="AC5" s="102" t="s">
        <v>318</v>
      </c>
      <c r="AD5" s="102" t="s">
        <v>319</v>
      </c>
      <c r="AF5" s="102" t="s">
        <v>318</v>
      </c>
      <c r="AG5" s="102" t="s">
        <v>319</v>
      </c>
      <c r="AI5" s="102" t="s">
        <v>318</v>
      </c>
      <c r="AJ5" s="102" t="s">
        <v>319</v>
      </c>
      <c r="AL5" s="102" t="s">
        <v>318</v>
      </c>
      <c r="AM5" s="102" t="s">
        <v>319</v>
      </c>
      <c r="AO5" s="102" t="s">
        <v>318</v>
      </c>
      <c r="AP5" s="102" t="s">
        <v>319</v>
      </c>
      <c r="AR5" s="102" t="s">
        <v>318</v>
      </c>
      <c r="AS5" s="102" t="s">
        <v>319</v>
      </c>
    </row>
    <row r="6" spans="2:46">
      <c r="B6" t="str">
        <f t="array" aca="1" ref="B6" ca="1">IFERROR(INDEX(OFFSET(WatchBillMarker,WatchBillStartOffset,C$3-1,maxValidationSize,1),SMALL(IF(TRIM(OFFSET(WatchBillMarker,WatchBillStartOffset,C$3-1,maxValidationSize,1))&lt;&gt;"",ROW(OFFSET($A$1,0,0,maxValidationSize,1))),ROW(1:1)))," ")</f>
        <v>OIC</v>
      </c>
      <c r="C6" t="s">
        <v>115</v>
      </c>
      <c r="D6" t="str">
        <f t="array" aca="1" ref="D6" ca="1">CONCATENATE(IFERROR(MATCH(CONCATENATE(B6,COUNTIF(B$6:B$55,B6)),CONCATENATE(C$6:C$55,COUNTIF(C$6:C$55,C$6:C$55)),0),"E"),"-",IFERROR(MATCH(CONCATENATE(C6,COUNTIF(C$6:C$55,C6)),CONCATENATE(B$6:B$55,COUNTIF(B$6:B$55,B$6:B$55)),0),"E"))</f>
        <v>1-1</v>
      </c>
      <c r="E6" t="str">
        <f t="array" aca="1" ref="E6" ca="1">IFERROR(INDEX(OFFSET(WatchBillMarker,WatchBillStartOffset,F$3-1,maxValidationSize,1),SMALL(IF(TRIM(OFFSET(WatchBillMarker,WatchBillStartOffset,F$3-1,maxValidationSize,1))&lt;&gt;"",ROW(OFFSET($A$1,0,0,maxValidationSize,1))),ROW(1:1)))," ")</f>
        <v>OIC</v>
      </c>
      <c r="F6" t="s">
        <v>115</v>
      </c>
      <c r="G6" t="str">
        <f t="array" aca="1" ref="G6" ca="1">CONCATENATE(IFERROR(MATCH(CONCATENATE(E6,COUNTIF(E$6:E$55,E6)),CONCATENATE(F$6:F$55,COUNTIF(F$6:F$55,F$6:F$55)),0),"E"),"-",IFERROR(MATCH(CONCATENATE(F6,COUNTIF(F$6:F$55,F6)),CONCATENATE(E$6:E$55,COUNTIF(E$6:E$55,E$6:E$55)),0),"E"))</f>
        <v>1-1</v>
      </c>
      <c r="H6" t="str">
        <f t="array" aca="1" ref="H6" ca="1">IFERROR(INDEX(OFFSET(WatchBillMarker,WatchBillStartOffset,I$3-1,maxValidationSize,1),SMALL(IF(TRIM(OFFSET(WatchBillMarker,WatchBillStartOffset,I$3-1,maxValidationSize,1))&lt;&gt;"",ROW(OFFSET($A$1,0,0,maxValidationSize,1))),ROW(1:1)))," ")</f>
        <v>OIC</v>
      </c>
      <c r="I6" t="s">
        <v>115</v>
      </c>
      <c r="J6" t="str">
        <f t="array" aca="1" ref="J6" ca="1">CONCATENATE(IFERROR(MATCH(CONCATENATE(H6,COUNTIF(H$6:H$55,H6)),CONCATENATE(I$6:I$55,COUNTIF(I$6:I$55,I$6:I$55)),0),"E"),"-",IFERROR(MATCH(CONCATENATE(I6,COUNTIF(I$6:I$55,I6)),CONCATENATE(H$6:H$55,COUNTIF(H$6:H$55,H$6:H$55)),0),"E"))</f>
        <v>1-1</v>
      </c>
      <c r="K6" t="str">
        <f t="array" aca="1" ref="K6" ca="1">IFERROR(INDEX(OFFSET(WatchBillMarker,WatchBillStartOffset,L$3-1,maxValidationSize,1),SMALL(IF(TRIM(OFFSET(WatchBillMarker,WatchBillStartOffset,L$3-1,maxValidationSize,1))&lt;&gt;"",ROW(OFFSET($A$1,0,0,maxValidationSize,1))),ROW(1:1)))," ")</f>
        <v>OIC</v>
      </c>
      <c r="L6" t="s">
        <v>115</v>
      </c>
      <c r="M6" t="str">
        <f t="array" aca="1" ref="M6" ca="1">CONCATENATE(IFERROR(MATCH(CONCATENATE(K6,COUNTIF(K$6:K$55,K6)),CONCATENATE(L$6:L$55,COUNTIF(L$6:L$55,L$6:L$55)),0),"E"),"-",IFERROR(MATCH(CONCATENATE(L6,COUNTIF(L$6:L$55,L6)),CONCATENATE(K$6:K$55,COUNTIF(K$6:K$55,K$6:K$55)),0),"E"))</f>
        <v>1-1</v>
      </c>
      <c r="N6" t="str">
        <f t="array" aca="1" ref="N6" ca="1">IFERROR(INDEX(OFFSET(WatchBillMarker,WatchBillStartOffset,O$3-1,maxValidationSize,1),SMALL(IF(TRIM(OFFSET(WatchBillMarker,WatchBillStartOffset,O$3-1,maxValidationSize,1))&lt;&gt;"",ROW(OFFSET($A$1,0,0,maxValidationSize,1))),ROW(1:1)))," ")</f>
        <v>OIC</v>
      </c>
      <c r="O6" t="s">
        <v>115</v>
      </c>
      <c r="P6" t="str">
        <f t="array" aca="1" ref="P6" ca="1">CONCATENATE(IFERROR(MATCH(CONCATENATE(N6,COUNTIF(N$6:N$55,N6)),CONCATENATE(O$6:O$55,COUNTIF(O$6:O$55,O$6:O$55)),0),"E"),"-",IFERROR(MATCH(CONCATENATE(O6,COUNTIF(O$6:O$55,O6)),CONCATENATE(N$6:N$55,COUNTIF(N$6:N$55,N$6:N$55)),0),"E"))</f>
        <v>1-1</v>
      </c>
      <c r="Q6" t="str">
        <f t="array" aca="1" ref="Q6" ca="1">IFERROR(INDEX(OFFSET(WatchBillMarker,WatchBillStartOffset,R$3-1,maxValidationSize,1),SMALL(IF(TRIM(OFFSET(WatchBillMarker,WatchBillStartOffset,R$3-1,maxValidationSize,1))&lt;&gt;"",ROW(OFFSET($A$1,0,0,maxValidationSize,1))),ROW(1:1)))," ")</f>
        <v>EPIRB</v>
      </c>
      <c r="R6" t="s">
        <v>423</v>
      </c>
      <c r="S6" t="str">
        <f t="array" aca="1" ref="S6" ca="1">CONCATENATE(IFERROR(MATCH(CONCATENATE(Q6,COUNTIF(Q$6:Q$55,Q6)),CONCATENATE(R$6:R$55,COUNTIF(R$6:R$55,R$6:R$55)),0),"E"),"-",IFERROR(MATCH(CONCATENATE(R6,COUNTIF(R$6:R$55,R6)),CONCATENATE(Q$6:Q$55,COUNTIF(Q$6:Q$55,Q$6:Q$55)),0),"E"))</f>
        <v>6-6</v>
      </c>
      <c r="T6" t="str">
        <f t="array" aca="1" ref="T6" ca="1">IFERROR(INDEX(OFFSET(WatchBillMarker,WatchBillStartOffset,U$3-1,maxValidationSize,1),SMALL(IF(TRIM(OFFSET(WatchBillMarker,WatchBillStartOffset,U$3-1,maxValidationSize,1))&lt;&gt;"",ROW(OFFSET($A$1,0,0,maxValidationSize,1))),ROW(1:1)))," ")</f>
        <v>Fix/Radio</v>
      </c>
      <c r="U6" t="s">
        <v>298</v>
      </c>
      <c r="V6" t="str">
        <f t="array" aca="1" ref="V6" ca="1">CONCATENATE(IFERROR(MATCH(CONCATENATE(T6,COUNTIF(T$6:T$55,T6)),CONCATENATE(U$6:U$55,COUNTIF(U$6:U$55,U$6:U$55)),0),"E"),"-",IFERROR(MATCH(CONCATENATE(U6,COUNTIF(U$6:U$55,U6)),CONCATENATE(T$6:T$55,COUNTIF(T$6:T$55,T$6:T$55)),0),"E"))</f>
        <v>10-18</v>
      </c>
      <c r="W6" t="str">
        <f t="array" aca="1" ref="W6" ca="1">IFERROR(INDEX(OFFSET(WatchBillMarker,WatchBillStartOffset,X$3-1,maxValidationSize,1),SMALL(IF(TRIM(OFFSET(WatchBillMarker,WatchBillStartOffset,X$3-1,maxValidationSize,1))&lt;&gt;"",ROW(OFFSET($A$1,0,0,maxValidationSize,1))),ROW(1:1)))," ")</f>
        <v>OIC</v>
      </c>
      <c r="X6" t="s">
        <v>115</v>
      </c>
      <c r="Y6" t="str">
        <f t="array" aca="1" ref="Y6" ca="1">CONCATENATE(IFERROR(MATCH(CONCATENATE(W6,COUNTIF(W$6:W$55,W6)),CONCATENATE(X$6:X$55,COUNTIF(X$6:X$55,X$6:X$55)),0),"E"),"-",IFERROR(MATCH(CONCATENATE(X6,COUNTIF(X$6:X$55,X6)),CONCATENATE(W$6:W$55,COUNTIF(W$6:W$55,W$6:W$55)),0),"E"))</f>
        <v>1-1</v>
      </c>
      <c r="Z6" t="str">
        <f t="array" aca="1" ref="Z6" ca="1">IFERROR(INDEX(OFFSET(WatchBillMarker,WatchBillStartOffset,AA$3-1,maxValidationSize,1),SMALL(IF(TRIM(OFFSET(WatchBillMarker,WatchBillStartOffset,AA$3-1,maxValidationSize,1))&lt;&gt;"",ROW(OFFSET($A$1,0,0,maxValidationSize,1))),ROW(1:1)))," ")</f>
        <v>Ship Security Officer</v>
      </c>
      <c r="AA6" t="s">
        <v>118</v>
      </c>
      <c r="AB6" t="str">
        <f t="array" aca="1" ref="AB6" ca="1">CONCATENATE(IFERROR(MATCH(CONCATENATE(Z6,COUNTIF(Z$6:Z$55,Z6)),CONCATENATE(AA$6:AA$55,COUNTIF(AA$6:AA$55,AA$6:AA$55)),0),"E"),"-",IFERROR(MATCH(CONCATENATE(AA6,COUNTIF(AA$6:AA$55,AA6)),CONCATENATE(Z$6:Z$55,COUNTIF(Z$6:Z$55,Z$6:Z$55)),0),"E"))</f>
        <v>1-1</v>
      </c>
      <c r="AC6" t="str">
        <f t="array" aca="1" ref="AC6" ca="1">IFERROR(INDEX(OFFSET(WatchBillMarker,WatchBillStartOffset,AD$3-1,maxValidationSize,1),SMALL(IF(TRIM(OFFSET(WatchBillMarker,WatchBillStartOffset,AD$3-1,maxValidationSize,1))&lt;&gt;"",ROW(OFFSET($A$1,0,0,maxValidationSize,1))),ROW(1:1)))," ")</f>
        <v>Davit Aft Guy</v>
      </c>
      <c r="AD6" t="s">
        <v>161</v>
      </c>
      <c r="AE6" t="str">
        <f t="array" aca="1" ref="AE6" ca="1">CONCATENATE(IFERROR(MATCH(CONCATENATE(AC6,COUNTIF(AC$6:AC$55,AC6)),CONCATENATE(AD$6:AD$55,COUNTIF(AD$6:AD$55,AD$6:AD$55)),0),"E"),"-",IFERROR(MATCH(CONCATENATE(AD6,COUNTIF(AD$6:AD$55,AD6)),CONCATENATE(AC$6:AC$55,COUNTIF(AC$6:AC$55,AC$6:AC$55)),0),"E"))</f>
        <v>1-1</v>
      </c>
      <c r="AF6" t="str">
        <f t="array" aca="1" ref="AF6" ca="1">IFERROR(INDEX(OFFSET(WatchBillMarker,WatchBillStartOffset,AG$3-1,maxValidationSize,1),SMALL(IF(TRIM(OFFSET(WatchBillMarker,WatchBillStartOffset,AG$3-1,maxValidationSize,1))&lt;&gt;"",ROW(OFFSET($A$1,0,0,maxValidationSize,1))),ROW(1:1)))," ")</f>
        <v>OIC</v>
      </c>
      <c r="AG6" t="s">
        <v>115</v>
      </c>
      <c r="AH6" t="str">
        <f t="array" aca="1" ref="AH6" ca="1">CONCATENATE(IFERROR(MATCH(CONCATENATE(AF6,COUNTIF(AF$6:AF$55,AF6)),CONCATENATE(AG$6:AG$55,COUNTIF(AG$6:AG$55,AG$6:AG$55)),0),"E"),"-",IFERROR(MATCH(CONCATENATE(AG6,COUNTIF(AG$6:AG$55,AG6)),CONCATENATE(AF$6:AF$55,COUNTIF(AF$6:AF$55,AF$6:AF$55)),0),"E"))</f>
        <v>1-1</v>
      </c>
      <c r="AI6">
        <f t="array" aca="1" ref="AI6" ca="1">IFERROR(INDEX(OFFSET(WatchBillMarker,WatchBillStartOffset,AJ$3-1,maxValidationSize,1),SMALL(IF(TRIM(OFFSET(WatchBillMarker,WatchBillStartOffset,AJ$3-1,maxValidationSize,1))&lt;&gt;"",ROW(OFFSET($A$1,0,0,maxValidationSize,1))),ROW(1:1)))," ")</f>
        <v>2</v>
      </c>
      <c r="AJ6">
        <v>1</v>
      </c>
      <c r="AK6" t="str">
        <f t="array" aca="1" ref="AK6" ca="1">CONCATENATE(IFERROR(MATCH(CONCATENATE(AI6,COUNTIF(AI$6:AI$55,AI6)),CONCATENATE(AJ$6:AJ$55,COUNTIF(AJ$6:AJ$55,AJ$6:AJ$55)),0),"E"),"-",IFERROR(MATCH(CONCATENATE(AJ6,COUNTIF(AJ$6:AJ$55,AJ6)),CONCATENATE(AI$6:AI$55,COUNTIF(AI$6:AI$55,AI$6:AI$55)),0),"E"))</f>
        <v>2-5</v>
      </c>
      <c r="AL6">
        <f t="array" aca="1" ref="AL6" ca="1">IFERROR(INDEX(OFFSET(WatchBillMarker,WatchBillStartOffset,AM$3-1,maxValidationSize,1),SMALL(IF(TRIM(OFFSET(WatchBillMarker,WatchBillStartOffset,AM$3-1,maxValidationSize,1))&lt;&gt;"",ROW(OFFSET($A$1,0,0,maxValidationSize,1))),ROW(1:1)))," ")</f>
        <v>1</v>
      </c>
      <c r="AM6">
        <v>1</v>
      </c>
      <c r="AN6" t="str">
        <f t="array" aca="1" ref="AN6" ca="1">CONCATENATE(IFERROR(MATCH(CONCATENATE(AL6,COUNTIF(AL$6:AL$55,AL6)),CONCATENATE(AM$6:AM$55,COUNTIF(AM$6:AM$55,AM$6:AM$55)),0),"E"),"-",IFERROR(MATCH(CONCATENATE(AM6,COUNTIF(AM$6:AM$55,AM6)),CONCATENATE(AL$6:AL$55,COUNTIF(AL$6:AL$55,AL$6:AL$55)),0),"E"))</f>
        <v>1-1</v>
      </c>
      <c r="AO6">
        <f t="array" aca="1" ref="AO6" ca="1">IFERROR(INDEX(OFFSET(WatchBillMarker,WatchBillStartOffset,AP$3-1,maxValidationSize,1),SMALL(IF(TRIM(OFFSET(WatchBillMarker,WatchBillStartOffset,AP$3-1,maxValidationSize,1))&lt;&gt;"",ROW(OFFSET($A$1,0,0,maxValidationSize,1))),ROW(1:1)))," ")</f>
        <v>5</v>
      </c>
      <c r="AP6" s="266">
        <v>1</v>
      </c>
      <c r="AQ6" t="str">
        <f t="array" aca="1" ref="AQ6" ca="1">CONCATENATE(IFERROR(MATCH(CONCATENATE(AO6,COUNTIF(AO$6:AO$55,AO6)),CONCATENATE(AP$6:AP$55,COUNTIF(AP$6:AP$55,AP$6:AP$55)),0),"E"),"-",IFERROR(MATCH(CONCATENATE(AP6,COUNTIF(AP$6:AP$55,AP6)),CONCATENATE(AO$6:AO$55,COUNTIF(AO$6:AO$55,AO$6:AO$55)),0),"E"))</f>
        <v>5-5</v>
      </c>
      <c r="AR6">
        <f t="array" aca="1" ref="AR6" ca="1">IFERROR(INDEX(OFFSET(WatchBillMarker,WatchBillStartOffset,AS$3-1,maxValidationSize,1),SMALL(IF(TRIM(OFFSET(WatchBillMarker,WatchBillStartOffset,AS$3-1,maxValidationSize,1))&lt;&gt;"",ROW(OFFSET($A$1,0,0,maxValidationSize,1))),ROW(1:1)))," ")</f>
        <v>1</v>
      </c>
      <c r="AS6" s="266">
        <v>1</v>
      </c>
      <c r="AT6" t="str">
        <f t="array" aca="1" ref="AT6" ca="1">CONCATENATE(IFERROR(MATCH(CONCATENATE(AR6,COUNTIF(AR$6:AR$55,AR6)),CONCATENATE(AS$6:AS$55,COUNTIF(AS$6:AS$55,AS$6:AS$55)),0),"E"),"-",IFERROR(MATCH(CONCATENATE(AS6,COUNTIF(AS$6:AS$55,AS6)),CONCATENATE(AR$6:AR$55,COUNTIF(AR$6:AR$55,AR$6:AR$55)),0),"E"))</f>
        <v>1-1</v>
      </c>
    </row>
    <row r="7" spans="2:46">
      <c r="B7" t="str">
        <f t="array" aca="1" ref="B7" ca="1">IFERROR(INDEX(OFFSET(WatchBillMarker,WatchBillStartOffset,C$3-1,maxValidationSize,1),SMALL(IF(TRIM(OFFSET(WatchBillMarker,WatchBillStartOffset,C$3-1,maxValidationSize,1))&lt;&gt;"",ROW(OFFSET($A$1,0,0,maxValidationSize,1))),ROW(2:2)))," ")</f>
        <v>Confined Waters</v>
      </c>
      <c r="C7" t="s">
        <v>200</v>
      </c>
      <c r="D7" t="str">
        <f t="array" aca="1" ref="D7" ca="1">CONCATENATE(IFERROR(MATCH(CONCATENATE(B7,COUNTIF(B$6:B$55,B7)),CONCATENATE(C$6:C$55,COUNTIF(C$6:C$55,C$6:C$55)),0),"E"),"-",IFERROR(MATCH(CONCATENATE(C7,COUNTIF(C$6:C$55,C7)),CONCATENATE(B$6:B$55,COUNTIF(B$6:B$55,B$6:B$55)),0),"E"))</f>
        <v>9-3</v>
      </c>
      <c r="E7" t="str">
        <f t="array" aca="1" ref="E7" ca="1">IFERROR(INDEX(OFFSET(WatchBillMarker,WatchBillStartOffset,F$3-1,maxValidationSize,1),SMALL(IF(TRIM(OFFSET(WatchBillMarker,WatchBillStartOffset,F$3-1,maxValidationSize,1))&lt;&gt;"",ROW(OFFSET($A$1,0,0,maxValidationSize,1))),ROW(2:2)))," ")</f>
        <v>I/C Forward Lines</v>
      </c>
      <c r="F7" t="s">
        <v>306</v>
      </c>
      <c r="G7" t="str">
        <f t="array" aca="1" ref="G7" ca="1">CONCATENATE(IFERROR(MATCH(CONCATENATE(E7,COUNTIF(E$6:E$55,E7)),CONCATENATE(F$6:F$55,COUNTIF(F$6:F$55,F$6:F$55)),0),"E"),"-",IFERROR(MATCH(CONCATENATE(F7,COUNTIF(F$6:F$55,F7)),CONCATENATE(E$6:E$55,COUNTIF(E$6:E$55,E$6:E$55)),0),"E"))</f>
        <v>9-14</v>
      </c>
      <c r="H7" t="str">
        <f t="array" aca="1" ref="H7" ca="1">IFERROR(INDEX(OFFSET(WatchBillMarker,WatchBillStartOffset,I$3-1,maxValidationSize,1),SMALL(IF(TRIM(OFFSET(WatchBillMarker,WatchBillStartOffset,I$3-1,maxValidationSize,1))&lt;&gt;"",ROW(OFFSET($A$1,0,0,maxValidationSize,1))),ROW(2:2)))," ")</f>
        <v>Fix/Radio</v>
      </c>
      <c r="I7" t="s">
        <v>122</v>
      </c>
      <c r="J7" t="str">
        <f t="array" aca="1" ref="J7" ca="1">CONCATENATE(IFERROR(MATCH(CONCATENATE(H7,COUNTIF(H$6:H$55,H7)),CONCATENATE(I$6:I$55,COUNTIF(I$6:I$55,I$6:I$55)),0),"E"),"-",IFERROR(MATCH(CONCATENATE(I7,COUNTIF(I$6:I$55,I7)),CONCATENATE(H$6:H$55,COUNTIF(H$6:H$55,H$6:H$55)),0),"E"))</f>
        <v>2-2</v>
      </c>
      <c r="K7" t="str">
        <f t="array" aca="1" ref="K7" ca="1">IFERROR(INDEX(OFFSET(WatchBillMarker,WatchBillStartOffset,L$3-1,maxValidationSize,1),SMALL(IF(TRIM(OFFSET(WatchBillMarker,WatchBillStartOffset,L$3-1,maxValidationSize,1))&lt;&gt;"",ROW(OFFSET($A$1,0,0,maxValidationSize,1))),ROW(2:2)))," ")</f>
        <v>Fix/Radio</v>
      </c>
      <c r="L7" t="s">
        <v>122</v>
      </c>
      <c r="M7" t="str">
        <f t="array" aca="1" ref="M7" ca="1">CONCATENATE(IFERROR(MATCH(CONCATENATE(K7,COUNTIF(K$6:K$55,K7)),CONCATENATE(L$6:L$55,COUNTIF(L$6:L$55,L$6:L$55)),0),"E"),"-",IFERROR(MATCH(CONCATENATE(L7,COUNTIF(L$6:L$55,L7)),CONCATENATE(K$6:K$55,COUNTIF(K$6:K$55,K$6:K$55)),0),"E"))</f>
        <v>2-2</v>
      </c>
      <c r="N7" t="str">
        <f t="array" aca="1" ref="N7" ca="1">IFERROR(INDEX(OFFSET(WatchBillMarker,WatchBillStartOffset,O$3-1,maxValidationSize,1),SMALL(IF(TRIM(OFFSET(WatchBillMarker,WatchBillStartOffset,O$3-1,maxValidationSize,1))&lt;&gt;"",ROW(OFFSET($A$1,0,0,maxValidationSize,1))),ROW(2:2)))," ")</f>
        <v>Fix/Radio</v>
      </c>
      <c r="O7" t="s">
        <v>122</v>
      </c>
      <c r="P7" t="str">
        <f t="array" aca="1" ref="P7" ca="1">CONCATENATE(IFERROR(MATCH(CONCATENATE(N7,COUNTIF(N$6:N$55,N7)),CONCATENATE(O$6:O$55,COUNTIF(O$6:O$55,O$6:O$55)),0),"E"),"-",IFERROR(MATCH(CONCATENATE(O7,COUNTIF(O$6:O$55,O7)),CONCATENATE(N$6:N$55,COUNTIF(N$6:N$55,N$6:N$55)),0),"E"))</f>
        <v>2-2</v>
      </c>
      <c r="Q7" t="str">
        <f t="array" aca="1" ref="Q7" ca="1">IFERROR(INDEX(OFFSET(WatchBillMarker,WatchBillStartOffset,R$3-1,maxValidationSize,1),SMALL(IF(TRIM(OFFSET(WatchBillMarker,WatchBillStartOffset,R$3-1,maxValidationSize,1))&lt;&gt;"",ROW(OFFSET($A$1,0,0,maxValidationSize,1))),ROW(2:2)))," ")</f>
        <v>VHF/UHF LR1</v>
      </c>
      <c r="R7" t="s">
        <v>152</v>
      </c>
      <c r="S7" t="str">
        <f t="array" aca="1" ref="S7" ca="1">CONCATENATE(IFERROR(MATCH(CONCATENATE(Q7,COUNTIF(Q$6:Q$55,Q7)),CONCATENATE(R$6:R$55,COUNTIF(R$6:R$55,R$6:R$55)),0),"E"),"-",IFERROR(MATCH(CONCATENATE(R7,COUNTIF(R$6:R$55,R7)),CONCATENATE(Q$6:Q$55,COUNTIF(Q$6:Q$55,Q$6:Q$55)),0),"E"))</f>
        <v>7-7</v>
      </c>
      <c r="T7" t="str">
        <f t="array" aca="1" ref="T7" ca="1">IFERROR(INDEX(OFFSET(WatchBillMarker,WatchBillStartOffset,U$3-1,maxValidationSize,1),SMALL(IF(TRIM(OFFSET(WatchBillMarker,WatchBillStartOffset,U$3-1,maxValidationSize,1))&lt;&gt;"",ROW(OFFSET($A$1,0,0,maxValidationSize,1))),ROW(2:2)))," ")</f>
        <v>ER Elec.Brd./Pumps</v>
      </c>
      <c r="U7" t="s">
        <v>193</v>
      </c>
      <c r="V7" t="str">
        <f t="array" aca="1" ref="V7" ca="1">CONCATENATE(IFERROR(MATCH(CONCATENATE(T7,COUNTIF(T$6:T$55,T7)),CONCATENATE(U$6:U$55,COUNTIF(U$6:U$55,U$6:U$55)),0),"E"),"-",IFERROR(MATCH(CONCATENATE(U7,COUNTIF(U$6:U$55,U7)),CONCATENATE(T$6:T$55,COUNTIF(T$6:T$55,T$6:T$55)),0),"E"))</f>
        <v>9-6</v>
      </c>
      <c r="W7" t="str">
        <f t="array" aca="1" ref="W7" ca="1">IFERROR(INDEX(OFFSET(WatchBillMarker,WatchBillStartOffset,X$3-1,maxValidationSize,1),SMALL(IF(TRIM(OFFSET(WatchBillMarker,WatchBillStartOffset,X$3-1,maxValidationSize,1))&lt;&gt;"",ROW(OFFSET($A$1,0,0,maxValidationSize,1))),ROW(2:2)))," ")</f>
        <v>Boom</v>
      </c>
      <c r="X7" t="s">
        <v>163</v>
      </c>
      <c r="Y7" t="str">
        <f t="array" aca="1" ref="Y7" ca="1">CONCATENATE(IFERROR(MATCH(CONCATENATE(W7,COUNTIF(W$6:W$55,W7)),CONCATENATE(X$6:X$55,COUNTIF(X$6:X$55,X$6:X$55)),0),"E"),"-",IFERROR(MATCH(CONCATENATE(X7,COUNTIF(X$6:X$55,X7)),CONCATENATE(W$6:W$55,COUNTIF(W$6:W$55,W$6:W$55)),0),"E"))</f>
        <v>2-2</v>
      </c>
      <c r="Z7" t="str">
        <f t="array" aca="1" ref="Z7" ca="1">IFERROR(INDEX(OFFSET(WatchBillMarker,WatchBillStartOffset,AA$3-1,maxValidationSize,1),SMALL(IF(TRIM(OFFSET(WatchBillMarker,WatchBillStartOffset,AA$3-1,maxValidationSize,1))&lt;&gt;"",ROW(OFFSET($A$1,0,0,maxValidationSize,1))),ROW(2:2)))," ")</f>
        <v>HDCT</v>
      </c>
      <c r="AA7" t="s">
        <v>147</v>
      </c>
      <c r="AB7" t="str">
        <f t="array" aca="1" ref="AB7" ca="1">CONCATENATE(IFERROR(MATCH(CONCATENATE(Z7,COUNTIF(Z$6:Z$55,Z7)),CONCATENATE(AA$6:AA$55,COUNTIF(AA$6:AA$55,AA$6:AA$55)),0),"E"),"-",IFERROR(MATCH(CONCATENATE(AA7,COUNTIF(AA$6:AA$55,AA7)),CONCATENATE(Z$6:Z$55,COUNTIF(Z$6:Z$55,Z$6:Z$55)),0),"E"))</f>
        <v>2-2</v>
      </c>
      <c r="AC7" t="str">
        <f t="array" aca="1" ref="AC7" ca="1">IFERROR(INDEX(OFFSET(WatchBillMarker,WatchBillStartOffset,AD$3-1,maxValidationSize,1),SMALL(IF(TRIM(OFFSET(WatchBillMarker,WatchBillStartOffset,AD$3-1,maxValidationSize,1))&lt;&gt;"",ROW(OFFSET($A$1,0,0,maxValidationSize,1))),ROW(2:2)))," ")</f>
        <v>Davit Fall</v>
      </c>
      <c r="AD7" t="s">
        <v>167</v>
      </c>
      <c r="AE7" t="str">
        <f t="array" aca="1" ref="AE7" ca="1">CONCATENATE(IFERROR(MATCH(CONCATENATE(AC7,COUNTIF(AC$6:AC$55,AC7)),CONCATENATE(AD$6:AD$55,COUNTIF(AD$6:AD$55,AD$6:AD$55)),0),"E"),"-",IFERROR(MATCH(CONCATENATE(AD7,COUNTIF(AD$6:AD$55,AD7)),CONCATENATE(AC$6:AC$55,COUNTIF(AC$6:AC$55,AC$6:AC$55)),0),"E"))</f>
        <v>2-2</v>
      </c>
      <c r="AF7" t="str">
        <f t="array" aca="1" ref="AF7" ca="1">IFERROR(INDEX(OFFSET(WatchBillMarker,WatchBillStartOffset,AG$3-1,maxValidationSize,1),SMALL(IF(TRIM(OFFSET(WatchBillMarker,WatchBillStartOffset,AG$3-1,maxValidationSize,1))&lt;&gt;"",ROW(OFFSET($A$1,0,0,maxValidationSize,1))),ROW(2:2)))," ")</f>
        <v>Officer I/C Med. E</v>
      </c>
      <c r="AG7" t="s">
        <v>140</v>
      </c>
      <c r="AH7" t="str">
        <f t="array" aca="1" ref="AH7" ca="1">CONCATENATE(IFERROR(MATCH(CONCATENATE(AF7,COUNTIF(AF$6:AF$55,AF7)),CONCATENATE(AG$6:AG$55,COUNTIF(AG$6:AG$55,AG$6:AG$55)),0),"E"),"-",IFERROR(MATCH(CONCATENATE(AG7,COUNTIF(AG$6:AG$55,AG7)),CONCATENATE(AF$6:AF$55,COUNTIF(AF$6:AF$55,AF$6:AF$55)),0),"E"))</f>
        <v>2-2</v>
      </c>
      <c r="AI7">
        <f t="array" aca="1" ref="AI7" ca="1">IFERROR(INDEX(OFFSET(WatchBillMarker,WatchBillStartOffset,AJ$3-1,maxValidationSize,1),SMALL(IF(TRIM(OFFSET(WatchBillMarker,WatchBillStartOffset,AJ$3-1,maxValidationSize,1))&lt;&gt;"",ROW(OFFSET($A$1,0,0,maxValidationSize,1))),ROW(2:2)))," ")</f>
        <v>5</v>
      </c>
      <c r="AJ7">
        <v>2</v>
      </c>
      <c r="AK7" t="str">
        <f t="array" aca="1" ref="AK7" ca="1">CONCATENATE(IFERROR(MATCH(CONCATENATE(AI7,COUNTIF(AI$6:AI$55,AI7)),CONCATENATE(AJ$6:AJ$55,COUNTIF(AJ$6:AJ$55,AJ$6:AJ$55)),0),"E"),"-",IFERROR(MATCH(CONCATENATE(AJ7,COUNTIF(AJ$6:AJ$55,AJ7)),CONCATENATE(AI$6:AI$55,COUNTIF(AI$6:AI$55,AI$6:AI$55)),0),"E"))</f>
        <v>5-1</v>
      </c>
      <c r="AL7">
        <f t="array" aca="1" ref="AL7" ca="1">IFERROR(INDEX(OFFSET(WatchBillMarker,WatchBillStartOffset,AM$3-1,maxValidationSize,1),SMALL(IF(TRIM(OFFSET(WatchBillMarker,WatchBillStartOffset,AM$3-1,maxValidationSize,1))&lt;&gt;"",ROW(OFFSET($A$1,0,0,maxValidationSize,1))),ROW(2:2)))," ")</f>
        <v>4</v>
      </c>
      <c r="AM7">
        <v>2</v>
      </c>
      <c r="AN7" t="str">
        <f t="array" aca="1" ref="AN7" ca="1">CONCATENATE(IFERROR(MATCH(CONCATENATE(AL7,COUNTIF(AL$6:AL$55,AL7)),CONCATENATE(AM$6:AM$55,COUNTIF(AM$6:AM$55,AM$6:AM$55)),0),"E"),"-",IFERROR(MATCH(CONCATENATE(AM7,COUNTIF(AM$6:AM$55,AM7)),CONCATENATE(AL$6:AL$55,COUNTIF(AL$6:AL$55,AL$6:AL$55)),0),"E"))</f>
        <v>4-3</v>
      </c>
      <c r="AO7">
        <f t="array" aca="1" ref="AO7" ca="1">IFERROR(INDEX(OFFSET(WatchBillMarker,WatchBillStartOffset,AP$3-1,maxValidationSize,1),SMALL(IF(TRIM(OFFSET(WatchBillMarker,WatchBillStartOffset,AP$3-1,maxValidationSize,1))&lt;&gt;"",ROW(OFFSET($A$1,0,0,maxValidationSize,1))),ROW(2:2)))," ")</f>
        <v>2</v>
      </c>
      <c r="AP7" s="266">
        <v>2</v>
      </c>
      <c r="AQ7" t="str">
        <f t="array" aca="1" ref="AQ7" ca="1">CONCATENATE(IFERROR(MATCH(CONCATENATE(AO7,COUNTIF(AO$6:AO$55,AO7)),CONCATENATE(AP$6:AP$55,COUNTIF(AP$6:AP$55,AP$6:AP$55)),0),"E"),"-",IFERROR(MATCH(CONCATENATE(AP7,COUNTIF(AP$6:AP$55,AP7)),CONCATENATE(AO$6:AO$55,COUNTIF(AO$6:AO$55,AO$6:AO$55)),0),"E"))</f>
        <v>2-2</v>
      </c>
      <c r="AR7">
        <f t="array" aca="1" ref="AR7" ca="1">IFERROR(INDEX(OFFSET(WatchBillMarker,WatchBillStartOffset,AS$3-1,maxValidationSize,1),SMALL(IF(TRIM(OFFSET(WatchBillMarker,WatchBillStartOffset,AS$3-1,maxValidationSize,1))&lt;&gt;"",ROW(OFFSET($A$1,0,0,maxValidationSize,1))),ROW(2:2)))," ")</f>
        <v>2</v>
      </c>
      <c r="AS7" s="266">
        <v>2</v>
      </c>
      <c r="AT7" t="str">
        <f t="array" aca="1" ref="AT7" ca="1">CONCATENATE(IFERROR(MATCH(CONCATENATE(AR7,COUNTIF(AR$6:AR$55,AR7)),CONCATENATE(AS$6:AS$55,COUNTIF(AS$6:AS$55,AS$6:AS$55)),0),"E"),"-",IFERROR(MATCH(CONCATENATE(AS7,COUNTIF(AS$6:AS$55,AS7)),CONCATENATE(AR$6:AR$55,COUNTIF(AR$6:AR$55,AR$6:AR$55)),0),"E"))</f>
        <v>2-2</v>
      </c>
    </row>
    <row r="8" spans="2:46">
      <c r="B8" t="str">
        <f t="array" aca="1" ref="B8" ca="1">IFERROR(INDEX(OFFSET(WatchBillMarker,WatchBillStartOffset,C$3-1,maxValidationSize,1),SMALL(IF(TRIM(OFFSET(WatchBillMarker,WatchBillStartOffset,C$3-1,maxValidationSize,1))&lt;&gt;"",ROW(OFFSET($A$1,0,0,maxValidationSize,1))),ROW(3:3)))," ")</f>
        <v>Blind Pilot</v>
      </c>
      <c r="C8" t="s">
        <v>209</v>
      </c>
      <c r="D8" t="str">
        <f t="array" aca="1" ref="D8" ca="1">CONCATENATE(IFERROR(MATCH(CONCATENATE(B8,COUNTIF(B$6:B$55,B8)),CONCATENATE(C$6:C$55,COUNTIF(C$6:C$55,C$6:C$55)),0),"E"),"-",IFERROR(MATCH(CONCATENATE(C8,COUNTIF(C$6:C$55,C8)),CONCATENATE(B$6:B$55,COUNTIF(B$6:B$55,B$6:B$55)),0),"E"))</f>
        <v>2-4</v>
      </c>
      <c r="E8" t="str">
        <f t="array" aca="1" ref="E8" ca="1">IFERROR(INDEX(OFFSET(WatchBillMarker,WatchBillStartOffset,F$3-1,maxValidationSize,1),SMALL(IF(TRIM(OFFSET(WatchBillMarker,WatchBillStartOffset,F$3-1,maxValidationSize,1))&lt;&gt;"",ROW(OFFSET($A$1,0,0,maxValidationSize,1))),ROW(3:3)))," ")</f>
        <v>I/C Berthing Party</v>
      </c>
      <c r="F8" t="s">
        <v>209</v>
      </c>
      <c r="G8" t="str">
        <f t="array" aca="1" ref="G8" ca="1">CONCATENATE(IFERROR(MATCH(CONCATENATE(E8,COUNTIF(E$6:E$55,E8)),CONCATENATE(F$6:F$55,COUNTIF(F$6:F$55,F$6:F$55)),0),"E"),"-",IFERROR(MATCH(CONCATENATE(F8,COUNTIF(F$6:F$55,F8)),CONCATENATE(E$6:E$55,COUNTIF(E$6:E$55,E$6:E$55)),0),"E"))</f>
        <v>5-9</v>
      </c>
      <c r="H8" t="str">
        <f t="array" aca="1" ref="H8" ca="1">IFERROR(INDEX(OFFSET(WatchBillMarker,WatchBillStartOffset,I$3-1,maxValidationSize,1),SMALL(IF(TRIM(OFFSET(WatchBillMarker,WatchBillStartOffset,I$3-1,maxValidationSize,1))&lt;&gt;"",ROW(OFFSET($A$1,0,0,maxValidationSize,1))),ROW(3:3)))," ")</f>
        <v>I/C Anchor (Stockless)</v>
      </c>
      <c r="I8" t="s">
        <v>306</v>
      </c>
      <c r="J8" t="str">
        <f t="array" aca="1" ref="J8" ca="1">CONCATENATE(IFERROR(MATCH(CONCATENATE(H8,COUNTIF(H$6:H$55,H8)),CONCATENATE(I$6:I$55,COUNTIF(I$6:I$55,I$6:I$55)),0),"E"),"-",IFERROR(MATCH(CONCATENATE(I8,COUNTIF(I$6:I$55,I8)),CONCATENATE(H$6:H$55,COUNTIF(H$6:H$55,H$6:H$55)),0),"E"))</f>
        <v>18-26</v>
      </c>
      <c r="K8" t="str">
        <f t="array" aca="1" ref="K8" ca="1">IFERROR(INDEX(OFFSET(WatchBillMarker,WatchBillStartOffset,L$3-1,maxValidationSize,1),SMALL(IF(TRIM(OFFSET(WatchBillMarker,WatchBillStartOffset,L$3-1,maxValidationSize,1))&lt;&gt;"",ROW(OFFSET($A$1,0,0,maxValidationSize,1))),ROW(3:3)))," ")</f>
        <v>HDCT</v>
      </c>
      <c r="L8" t="s">
        <v>147</v>
      </c>
      <c r="M8" t="str">
        <f t="array" aca="1" ref="M8" ca="1">CONCATENATE(IFERROR(MATCH(CONCATENATE(K8,COUNTIF(K$6:K$55,K8)),CONCATENATE(L$6:L$55,COUNTIF(L$6:L$55,L$6:L$55)),0),"E"),"-",IFERROR(MATCH(CONCATENATE(L8,COUNTIF(L$6:L$55,L8)),CONCATENATE(K$6:K$55,COUNTIF(K$6:K$55,K$6:K$55)),0),"E"))</f>
        <v>3-3</v>
      </c>
      <c r="N8" t="str">
        <f t="array" aca="1" ref="N8" ca="1">IFERROR(INDEX(OFFSET(WatchBillMarker,WatchBillStartOffset,O$3-1,maxValidationSize,1),SMALL(IF(TRIM(OFFSET(WatchBillMarker,WatchBillStartOffset,O$3-1,maxValidationSize,1))&lt;&gt;"",ROW(OFFSET($A$1,0,0,maxValidationSize,1))),ROW(3:3)))," ")</f>
        <v>ER Elec.Brd./Pumps</v>
      </c>
      <c r="O8" t="s">
        <v>130</v>
      </c>
      <c r="P8" t="str">
        <f t="array" aca="1" ref="P8" ca="1">CONCATENATE(IFERROR(MATCH(CONCATENATE(N8,COUNTIF(N$6:N$55,N8)),CONCATENATE(O$6:O$55,COUNTIF(O$6:O$55,O$6:O$55)),0),"E"),"-",IFERROR(MATCH(CONCATENATE(O8,COUNTIF(O$6:O$55,O8)),CONCATENATE(N$6:N$55,COUNTIF(N$6:N$55,N$6:N$55)),0),"E"))</f>
        <v>3-3</v>
      </c>
      <c r="Q8" t="str">
        <f t="array" aca="1" ref="Q8" ca="1">IFERROR(INDEX(OFFSET(WatchBillMarker,WatchBillStartOffset,R$3-1,maxValidationSize,1),SMALL(IF(TRIM(OFFSET(WatchBillMarker,WatchBillStartOffset,R$3-1,maxValidationSize,1))&lt;&gt;"",ROW(OFFSET($A$1,0,0,maxValidationSize,1))),ROW(3:3)))," ")</f>
        <v>Water/Food LR1</v>
      </c>
      <c r="R8" t="s">
        <v>152</v>
      </c>
      <c r="S8" t="str">
        <f t="array" aca="1" ref="S8" ca="1">CONCATENATE(IFERROR(MATCH(CONCATENATE(Q8,COUNTIF(Q$6:Q$55,Q8)),CONCATENATE(R$6:R$55,COUNTIF(R$6:R$55,R$6:R$55)),0),"E"),"-",IFERROR(MATCH(CONCATENATE(R8,COUNTIF(R$6:R$55,R8)),CONCATENATE(Q$6:Q$55,COUNTIF(Q$6:Q$55,Q$6:Q$55)),0),"E"))</f>
        <v>4-7</v>
      </c>
      <c r="T8" t="str">
        <f t="array" aca="1" ref="T8" ca="1">IFERROR(INDEX(OFFSET(WatchBillMarker,WatchBillStartOffset,U$3-1,maxValidationSize,1),SMALL(IF(TRIM(OFFSET(WatchBillMarker,WatchBillStartOffset,U$3-1,maxValidationSize,1))&lt;&gt;"",ROW(OFFSET($A$1,0,0,maxValidationSize,1))),ROW(3:3)))," ")</f>
        <v>DC Party Eng</v>
      </c>
      <c r="U8" t="s">
        <v>193</v>
      </c>
      <c r="V8" t="str">
        <f t="array" aca="1" ref="V8" ca="1">CONCATENATE(IFERROR(MATCH(CONCATENATE(T8,COUNTIF(T$6:T$55,T8)),CONCATENATE(U$6:U$55,COUNTIF(U$6:U$55,U$6:U$55)),0),"E"),"-",IFERROR(MATCH(CONCATENATE(U8,COUNTIF(U$6:U$55,U8)),CONCATENATE(T$6:T$55,COUNTIF(T$6:T$55,T$6:T$55)),0),"E"))</f>
        <v>4-6</v>
      </c>
      <c r="W8" t="str">
        <f t="array" aca="1" ref="W8" ca="1">IFERROR(INDEX(OFFSET(WatchBillMarker,WatchBillStartOffset,X$3-1,maxValidationSize,1),SMALL(IF(TRIM(OFFSET(WatchBillMarker,WatchBillStartOffset,X$3-1,maxValidationSize,1))&lt;&gt;"",ROW(OFFSET($A$1,0,0,maxValidationSize,1))),ROW(3:3)))," ")</f>
        <v>Spill Kit</v>
      </c>
      <c r="X8" t="s">
        <v>168</v>
      </c>
      <c r="Y8" t="str">
        <f t="array" aca="1" ref="Y8" ca="1">CONCATENATE(IFERROR(MATCH(CONCATENATE(W8,COUNTIF(W$6:W$55,W8)),CONCATENATE(X$6:X$55,COUNTIF(X$6:X$55,X$6:X$55)),0),"E"),"-",IFERROR(MATCH(CONCATENATE(X8,COUNTIF(X$6:X$55,X8)),CONCATENATE(W$6:W$55,COUNTIF(W$6:W$55,W$6:W$55)),0),"E"))</f>
        <v>3-3</v>
      </c>
      <c r="Z8" t="str">
        <f t="array" aca="1" ref="Z8" ca="1">IFERROR(INDEX(OFFSET(WatchBillMarker,WatchBillStartOffset,AA$3-1,maxValidationSize,1),SMALL(IF(TRIM(OFFSET(WatchBillMarker,WatchBillStartOffset,AA$3-1,maxValidationSize,1))&lt;&gt;"",ROW(OFFSET($A$1,0,0,maxValidationSize,1))),ROW(3:3)))," ")</f>
        <v>Search Party</v>
      </c>
      <c r="AA8" t="s">
        <v>164</v>
      </c>
      <c r="AB8" t="str">
        <f t="array" aca="1" ref="AB8" ca="1">CONCATENATE(IFERROR(MATCH(CONCATENATE(Z8,COUNTIF(Z$6:Z$55,Z8)),CONCATENATE(AA$6:AA$55,COUNTIF(AA$6:AA$55,AA$6:AA$55)),0),"E"),"-",IFERROR(MATCH(CONCATENATE(AA8,COUNTIF(AA$6:AA$55,AA8)),CONCATENATE(Z$6:Z$55,COUNTIF(Z$6:Z$55,Z$6:Z$55)),0),"E"))</f>
        <v>3-3</v>
      </c>
      <c r="AC8" t="str">
        <f t="array" aca="1" ref="AC8" ca="1">IFERROR(INDEX(OFFSET(WatchBillMarker,WatchBillStartOffset,AD$3-1,maxValidationSize,1),SMALL(IF(TRIM(OFFSET(WatchBillMarker,WatchBillStartOffset,AD$3-1,maxValidationSize,1))&lt;&gt;"",ROW(OFFSET($A$1,0,0,maxValidationSize,1))),ROW(3:3)))," ")</f>
        <v>Davit Fall/Fwd. Bowsing Line</v>
      </c>
      <c r="AD8" t="s">
        <v>171</v>
      </c>
      <c r="AE8" t="str">
        <f t="array" aca="1" ref="AE8" ca="1">CONCATENATE(IFERROR(MATCH(CONCATENATE(AC8,COUNTIF(AC$6:AC$55,AC8)),CONCATENATE(AD$6:AD$55,COUNTIF(AD$6:AD$55,AD$6:AD$55)),0),"E"),"-",IFERROR(MATCH(CONCATENATE(AD8,COUNTIF(AD$6:AD$55,AD8)),CONCATENATE(AC$6:AC$55,COUNTIF(AC$6:AC$55,AC$6:AC$55)),0),"E"))</f>
        <v>3-3</v>
      </c>
      <c r="AF8" t="str">
        <f t="array" aca="1" ref="AF8" ca="1">IFERROR(INDEX(OFFSET(WatchBillMarker,WatchBillStartOffset,AG$3-1,maxValidationSize,1),SMALL(IF(TRIM(OFFSET(WatchBillMarker,WatchBillStartOffset,AG$3-1,maxValidationSize,1))&lt;&gt;"",ROW(OFFSET($A$1,0,0,maxValidationSize,1))),ROW(3:3)))," ")</f>
        <v>Recovery from aloft</v>
      </c>
      <c r="AG8" t="s">
        <v>150</v>
      </c>
      <c r="AH8" t="str">
        <f t="array" aca="1" ref="AH8" ca="1">CONCATENATE(IFERROR(MATCH(CONCATENATE(AF8,COUNTIF(AF$6:AF$55,AF8)),CONCATENATE(AG$6:AG$55,COUNTIF(AG$6:AG$55,AG$6:AG$55)),0),"E"),"-",IFERROR(MATCH(CONCATENATE(AG8,COUNTIF(AG$6:AG$55,AG8)),CONCATENATE(AF$6:AF$55,COUNTIF(AF$6:AF$55,AF$6:AF$55)),0),"E"))</f>
        <v>3-3</v>
      </c>
      <c r="AI8">
        <f t="array" aca="1" ref="AI8" ca="1">IFERROR(INDEX(OFFSET(WatchBillMarker,WatchBillStartOffset,AJ$3-1,maxValidationSize,1),SMALL(IF(TRIM(OFFSET(WatchBillMarker,WatchBillStartOffset,AJ$3-1,maxValidationSize,1))&lt;&gt;"",ROW(OFFSET($A$1,0,0,maxValidationSize,1))),ROW(3:3)))," ")</f>
        <v>3</v>
      </c>
      <c r="AJ8">
        <v>3</v>
      </c>
      <c r="AK8" t="str">
        <f t="array" aca="1" ref="AK8" ca="1">CONCATENATE(IFERROR(MATCH(CONCATENATE(AI8,COUNTIF(AI$6:AI$55,AI8)),CONCATENATE(AJ$6:AJ$55,COUNTIF(AJ$6:AJ$55,AJ$6:AJ$55)),0),"E"),"-",IFERROR(MATCH(CONCATENATE(AJ8,COUNTIF(AJ$6:AJ$55,AJ8)),CONCATENATE(AI$6:AI$55,COUNTIF(AI$6:AI$55,AI$6:AI$55)),0),"E"))</f>
        <v>3-3</v>
      </c>
      <c r="AL8">
        <f t="array" aca="1" ref="AL8" ca="1">IFERROR(INDEX(OFFSET(WatchBillMarker,WatchBillStartOffset,AM$3-1,maxValidationSize,1),SMALL(IF(TRIM(OFFSET(WatchBillMarker,WatchBillStartOffset,AM$3-1,maxValidationSize,1))&lt;&gt;"",ROW(OFFSET($A$1,0,0,maxValidationSize,1))),ROW(3:3)))," ")</f>
        <v>2</v>
      </c>
      <c r="AM8">
        <v>3</v>
      </c>
      <c r="AN8" t="str">
        <f t="array" aca="1" ref="AN8" ca="1">CONCATENATE(IFERROR(MATCH(CONCATENATE(AL8,COUNTIF(AL$6:AL$55,AL8)),CONCATENATE(AM$6:AM$55,COUNTIF(AM$6:AM$55,AM$6:AM$55)),0),"E"),"-",IFERROR(MATCH(CONCATENATE(AM8,COUNTIF(AM$6:AM$55,AM8)),CONCATENATE(AL$6:AL$55,COUNTIF(AL$6:AL$55,AL$6:AL$55)),0),"E"))</f>
        <v>2-4</v>
      </c>
      <c r="AO8">
        <f t="array" aca="1" ref="AO8" ca="1">IFERROR(INDEX(OFFSET(WatchBillMarker,WatchBillStartOffset,AP$3-1,maxValidationSize,1),SMALL(IF(TRIM(OFFSET(WatchBillMarker,WatchBillStartOffset,AP$3-1,maxValidationSize,1))&lt;&gt;"",ROW(OFFSET($A$1,0,0,maxValidationSize,1))),ROW(3:3)))," ")</f>
        <v>3</v>
      </c>
      <c r="AP8" s="266">
        <v>3</v>
      </c>
      <c r="AQ8" t="str">
        <f t="array" aca="1" ref="AQ8" ca="1">CONCATENATE(IFERROR(MATCH(CONCATENATE(AO8,COUNTIF(AO$6:AO$55,AO8)),CONCATENATE(AP$6:AP$55,COUNTIF(AP$6:AP$55,AP$6:AP$55)),0),"E"),"-",IFERROR(MATCH(CONCATENATE(AP8,COUNTIF(AP$6:AP$55,AP8)),CONCATENATE(AO$6:AO$55,COUNTIF(AO$6:AO$55,AO$6:AO$55)),0),"E"))</f>
        <v>3-3</v>
      </c>
      <c r="AR8">
        <f t="array" aca="1" ref="AR8" ca="1">IFERROR(INDEX(OFFSET(WatchBillMarker,WatchBillStartOffset,AS$3-1,maxValidationSize,1),SMALL(IF(TRIM(OFFSET(WatchBillMarker,WatchBillStartOffset,AS$3-1,maxValidationSize,1))&lt;&gt;"",ROW(OFFSET($A$1,0,0,maxValidationSize,1))),ROW(3:3)))," ")</f>
        <v>6</v>
      </c>
      <c r="AS8" s="266">
        <v>3</v>
      </c>
      <c r="AT8" t="str">
        <f t="array" aca="1" ref="AT8" ca="1">CONCATENATE(IFERROR(MATCH(CONCATENATE(AR8,COUNTIF(AR$6:AR$55,AR8)),CONCATENATE(AS$6:AS$55,COUNTIF(AS$6:AS$55,AS$6:AS$55)),0),"E"),"-",IFERROR(MATCH(CONCATENATE(AS8,COUNTIF(AS$6:AS$55,AS8)),CONCATENATE(AR$6:AR$55,COUNTIF(AR$6:AR$55,AR$6:AR$55)),0),"E"))</f>
        <v>6-5</v>
      </c>
    </row>
    <row r="9" spans="2:46">
      <c r="B9" t="str">
        <f t="array" aca="1" ref="B9" ca="1">IFERROR(INDEX(OFFSET(WatchBillMarker,WatchBillStartOffset,C$3-1,maxValidationSize,1),SMALL(IF(TRIM(OFFSET(WatchBillMarker,WatchBillStartOffset,C$3-1,maxValidationSize,1))&lt;&gt;"",ROW(OFFSET($A$1,0,0,maxValidationSize,1))),ROW(4:4)))," ")</f>
        <v>Forward Lookout</v>
      </c>
      <c r="C9" t="s">
        <v>259</v>
      </c>
      <c r="D9" t="str">
        <f t="array" aca="1" ref="D9" ca="1">CONCATENATE(IFERROR(MATCH(CONCATENATE(B9,COUNTIF(B$6:B$55,B9)),CONCATENATE(C$6:C$55,COUNTIF(C$6:C$55,C$6:C$55)),0),"E"),"-",IFERROR(MATCH(CONCATENATE(C9,COUNTIF(C$6:C$55,C9)),CONCATENATE(B$6:B$55,COUNTIF(B$6:B$55,B$6:B$55)),0),"E"))</f>
        <v>3-6</v>
      </c>
      <c r="E9" t="str">
        <f t="array" aca="1" ref="E9" ca="1">IFERROR(INDEX(OFFSET(WatchBillMarker,WatchBillStartOffset,F$3-1,maxValidationSize,1),SMALL(IF(TRIM(OFFSET(WatchBillMarker,WatchBillStartOffset,F$3-1,maxValidationSize,1))&lt;&gt;"",ROW(OFFSET($A$1,0,0,maxValidationSize,1))),ROW(4:4)))," ")</f>
        <v>Berthing Party</v>
      </c>
      <c r="F9" t="s">
        <v>304</v>
      </c>
      <c r="G9" t="str">
        <f t="array" aca="1" ref="G9" ca="1">CONCATENATE(IFERROR(MATCH(CONCATENATE(E9,COUNTIF(E$6:E$55,E9)),CONCATENATE(F$6:F$55,COUNTIF(F$6:F$55,F$6:F$55)),0),"E"),"-",IFERROR(MATCH(CONCATENATE(F9,COUNTIF(F$6:F$55,F9)),CONCATENATE(E$6:E$55,COUNTIF(E$6:E$55,E$6:E$55)),0),"E"))</f>
        <v>6-13</v>
      </c>
      <c r="H9" t="str">
        <f t="array" aca="1" ref="H9" ca="1">IFERROR(INDEX(OFFSET(WatchBillMarker,WatchBillStartOffset,I$3-1,maxValidationSize,1),SMALL(IF(TRIM(OFFSET(WatchBillMarker,WatchBillStartOffset,I$3-1,maxValidationSize,1))&lt;&gt;"",ROW(OFFSET($A$1,0,0,maxValidationSize,1))),ROW(4:4)))," ")</f>
        <v>Capstan Pty (Admiralty)</v>
      </c>
      <c r="I9" t="s">
        <v>209</v>
      </c>
      <c r="J9" t="str">
        <f t="array" aca="1" ref="J9" ca="1">CONCATENATE(IFERROR(MATCH(CONCATENATE(H9,COUNTIF(H$6:H$55,H9)),CONCATENATE(I$6:I$55,COUNTIF(I$6:I$55,I$6:I$55)),0),"E"),"-",IFERROR(MATCH(CONCATENATE(I9,COUNTIF(I$6:I$55,I9)),CONCATENATE(H$6:H$55,COUNTIF(H$6:H$55,H$6:H$55)),0),"E"))</f>
        <v>13-11</v>
      </c>
      <c r="K9" t="str">
        <f t="array" aca="1" ref="K9" ca="1">IFERROR(INDEX(OFFSET(WatchBillMarker,WatchBillStartOffset,L$3-1,maxValidationSize,1),SMALL(IF(TRIM(OFFSET(WatchBillMarker,WatchBillStartOffset,L$3-1,maxValidationSize,1))&lt;&gt;"",ROW(OFFSET($A$1,0,0,maxValidationSize,1))),ROW(4:4)))," ")</f>
        <v>Climbing Spotter</v>
      </c>
      <c r="L9" t="s">
        <v>105</v>
      </c>
      <c r="M9" t="str">
        <f t="array" aca="1" ref="M9" ca="1">CONCATENATE(IFERROR(MATCH(CONCATENATE(K9,COUNTIF(K$6:K$55,K9)),CONCATENATE(L$6:L$55,COUNTIF(L$6:L$55,L$6:L$55)),0),"E"),"-",IFERROR(MATCH(CONCATENATE(L9,COUNTIF(L$6:L$55,L9)),CONCATENATE(K$6:K$55,COUNTIF(K$6:K$55,K$6:K$55)),0),"E"))</f>
        <v>7-5</v>
      </c>
      <c r="N9" t="str">
        <f t="array" aca="1" ref="N9" ca="1">IFERROR(INDEX(OFFSET(WatchBillMarker,WatchBillStartOffset,O$3-1,maxValidationSize,1),SMALL(IF(TRIM(OFFSET(WatchBillMarker,WatchBillStartOffset,O$3-1,maxValidationSize,1))&lt;&gt;"",ROW(OFFSET($A$1,0,0,maxValidationSize,1))),ROW(4:4)))," ")</f>
        <v>Air/ Fuel/ Roam</v>
      </c>
      <c r="O9" t="s">
        <v>132</v>
      </c>
      <c r="P9" t="str">
        <f t="array" aca="1" ref="P9" ca="1">CONCATENATE(IFERROR(MATCH(CONCATENATE(N9,COUNTIF(N$6:N$55,N9)),CONCATENATE(O$6:O$55,COUNTIF(O$6:O$55,O$6:O$55)),0),"E"),"-",IFERROR(MATCH(CONCATENATE(O9,COUNTIF(O$6:O$55,O9)),CONCATENATE(N$6:N$55,COUNTIF(N$6:N$55,N$6:N$55)),0),"E"))</f>
        <v>4-4</v>
      </c>
      <c r="Q9" t="str">
        <f t="array" aca="1" ref="Q9" ca="1">IFERROR(INDEX(OFFSET(WatchBillMarker,WatchBillStartOffset,R$3-1,maxValidationSize,1),SMALL(IF(TRIM(OFFSET(WatchBillMarker,WatchBillStartOffset,R$3-1,maxValidationSize,1))&lt;&gt;"",ROW(OFFSET($A$1,0,0,maxValidationSize,1))),ROW(4:4)))," ")</f>
        <v>Medical Kit</v>
      </c>
      <c r="R9" t="s">
        <v>136</v>
      </c>
      <c r="S9" t="str">
        <f t="array" aca="1" ref="S9" ca="1">CONCATENATE(IFERROR(MATCH(CONCATENATE(Q9,COUNTIF(Q$6:Q$55,Q9)),CONCATENATE(R$6:R$55,COUNTIF(R$6:R$55,R$6:R$55)),0),"E"),"-",IFERROR(MATCH(CONCATENATE(R9,COUNTIF(R$6:R$55,R9)),CONCATENATE(Q$6:Q$55,COUNTIF(Q$6:Q$55,Q$6:Q$55)),0),"E"))</f>
        <v>33-3</v>
      </c>
      <c r="T9" t="str">
        <f t="array" aca="1" ref="T9" ca="1">IFERROR(INDEX(OFFSET(WatchBillMarker,WatchBillStartOffset,U$3-1,maxValidationSize,1),SMALL(IF(TRIM(OFFSET(WatchBillMarker,WatchBillStartOffset,U$3-1,maxValidationSize,1))&lt;&gt;"",ROW(OFFSET($A$1,0,0,maxValidationSize,1))),ROW(4:4)))," ")</f>
        <v>HDCT</v>
      </c>
      <c r="U9" t="s">
        <v>431</v>
      </c>
      <c r="V9" t="str">
        <f t="array" aca="1" ref="V9" ca="1">CONCATENATE(IFERROR(MATCH(CONCATENATE(T9,COUNTIF(T$6:T$55,T9)),CONCATENATE(U$6:U$55,COUNTIF(U$6:U$55,U$6:U$55)),0),"E"),"-",IFERROR(MATCH(CONCATENATE(U9,COUNTIF(U$6:U$55,U9)),CONCATENATE(T$6:T$55,COUNTIF(T$6:T$55,T$6:T$55)),0),"E"))</f>
        <v>12-3</v>
      </c>
      <c r="W9" t="str">
        <f t="array" aca="1" ref="W9" ca="1">IFERROR(INDEX(OFFSET(WatchBillMarker,WatchBillStartOffset,X$3-1,maxValidationSize,1),SMALL(IF(TRIM(OFFSET(WatchBillMarker,WatchBillStartOffset,X$3-1,maxValidationSize,1))&lt;&gt;"",ROW(OFFSET($A$1,0,0,maxValidationSize,1))),ROW(4:4)))," ")</f>
        <v>Boom</v>
      </c>
      <c r="X9" t="s">
        <v>163</v>
      </c>
      <c r="Y9" t="str">
        <f t="array" aca="1" ref="Y9" ca="1">CONCATENATE(IFERROR(MATCH(CONCATENATE(W9,COUNTIF(W$6:W$55,W9)),CONCATENATE(X$6:X$55,COUNTIF(X$6:X$55,X$6:X$55)),0),"E"),"-",IFERROR(MATCH(CONCATENATE(X9,COUNTIF(X$6:X$55,X9)),CONCATENATE(W$6:W$55,COUNTIF(W$6:W$55,W$6:W$55)),0),"E"))</f>
        <v>2-2</v>
      </c>
      <c r="Z9" t="str">
        <f t="array" aca="1" ref="Z9" ca="1">IFERROR(INDEX(OFFSET(WatchBillMarker,WatchBillStartOffset,AA$3-1,maxValidationSize,1),SMALL(IF(TRIM(OFFSET(WatchBillMarker,WatchBillStartOffset,AA$3-1,maxValidationSize,1))&lt;&gt;"",ROW(OFFSET($A$1,0,0,maxValidationSize,1))),ROW(4:4)))," ")</f>
        <v>Search Party</v>
      </c>
      <c r="AA9" t="s">
        <v>164</v>
      </c>
      <c r="AB9" t="str">
        <f t="array" aca="1" ref="AB9" ca="1">CONCATENATE(IFERROR(MATCH(CONCATENATE(Z9,COUNTIF(Z$6:Z$55,Z9)),CONCATENATE(AA$6:AA$55,COUNTIF(AA$6:AA$55,AA$6:AA$55)),0),"E"),"-",IFERROR(MATCH(CONCATENATE(AA9,COUNTIF(AA$6:AA$55,AA9)),CONCATENATE(Z$6:Z$55,COUNTIF(Z$6:Z$55,Z$6:Z$55)),0),"E"))</f>
        <v>3-3</v>
      </c>
      <c r="AC9" t="str">
        <f t="array" aca="1" ref="AC9" ca="1">IFERROR(INDEX(OFFSET(WatchBillMarker,WatchBillStartOffset,AD$3-1,maxValidationSize,1),SMALL(IF(TRIM(OFFSET(WatchBillMarker,WatchBillStartOffset,AD$3-1,maxValidationSize,1))&lt;&gt;"",ROW(OFFSET($A$1,0,0,maxValidationSize,1))),ROW(4:4)))," ")</f>
        <v>Sea Boat Coxswain</v>
      </c>
      <c r="AD9" t="s">
        <v>177</v>
      </c>
      <c r="AE9" t="str">
        <f t="array" aca="1" ref="AE9" ca="1">CONCATENATE(IFERROR(MATCH(CONCATENATE(AC9,COUNTIF(AC$6:AC$55,AC9)),CONCATENATE(AD$6:AD$55,COUNTIF(AD$6:AD$55,AD$6:AD$55)),0),"E"),"-",IFERROR(MATCH(CONCATENATE(AD9,COUNTIF(AD$6:AD$55,AD9)),CONCATENATE(AC$6:AC$55,COUNTIF(AC$6:AC$55,AC$6:AC$55)),0),"E"))</f>
        <v>4-4</v>
      </c>
      <c r="AF9" t="str">
        <f t="array" aca="1" ref="AF9" ca="1">IFERROR(INDEX(OFFSET(WatchBillMarker,WatchBillStartOffset,AG$3-1,maxValidationSize,1),SMALL(IF(TRIM(OFFSET(WatchBillMarker,WatchBillStartOffset,AG$3-1,maxValidationSize,1))&lt;&gt;"",ROW(OFFSET($A$1,0,0,maxValidationSize,1))),ROW(4:4)))," ")</f>
        <v>I/C Stretcher Party</v>
      </c>
      <c r="AG9" t="s">
        <v>162</v>
      </c>
      <c r="AH9" t="str">
        <f t="array" aca="1" ref="AH9" ca="1">CONCATENATE(IFERROR(MATCH(CONCATENATE(AF9,COUNTIF(AF$6:AF$55,AF9)),CONCATENATE(AG$6:AG$55,COUNTIF(AG$6:AG$55,AG$6:AG$55)),0),"E"),"-",IFERROR(MATCH(CONCATENATE(AG9,COUNTIF(AG$6:AG$55,AG9)),CONCATENATE(AF$6:AF$55,COUNTIF(AF$6:AF$55,AF$6:AF$55)),0),"E"))</f>
        <v>4-4</v>
      </c>
      <c r="AI9">
        <f t="array" aca="1" ref="AI9" ca="1">IFERROR(INDEX(OFFSET(WatchBillMarker,WatchBillStartOffset,AJ$3-1,maxValidationSize,1),SMALL(IF(TRIM(OFFSET(WatchBillMarker,WatchBillStartOffset,AJ$3-1,maxValidationSize,1))&lt;&gt;"",ROW(OFFSET($A$1,0,0,maxValidationSize,1))),ROW(4:4)))," ")</f>
        <v>4</v>
      </c>
      <c r="AJ9">
        <v>4</v>
      </c>
      <c r="AK9" t="str">
        <f t="array" aca="1" ref="AK9" ca="1">CONCATENATE(IFERROR(MATCH(CONCATENATE(AI9,COUNTIF(AI$6:AI$55,AI9)),CONCATENATE(AJ$6:AJ$55,COUNTIF(AJ$6:AJ$55,AJ$6:AJ$55)),0),"E"),"-",IFERROR(MATCH(CONCATENATE(AJ9,COUNTIF(AJ$6:AJ$55,AJ9)),CONCATENATE(AI$6:AI$55,COUNTIF(AI$6:AI$55,AI$6:AI$55)),0),"E"))</f>
        <v>4-4</v>
      </c>
      <c r="AL9">
        <f t="array" aca="1" ref="AL9" ca="1">IFERROR(INDEX(OFFSET(WatchBillMarker,WatchBillStartOffset,AM$3-1,maxValidationSize,1),SMALL(IF(TRIM(OFFSET(WatchBillMarker,WatchBillStartOffset,AM$3-1,maxValidationSize,1))&lt;&gt;"",ROW(OFFSET($A$1,0,0,maxValidationSize,1))),ROW(4:4)))," ")</f>
        <v>3</v>
      </c>
      <c r="AM9">
        <v>4</v>
      </c>
      <c r="AN9" t="str">
        <f t="array" aca="1" ref="AN9" ca="1">CONCATENATE(IFERROR(MATCH(CONCATENATE(AL9,COUNTIF(AL$6:AL$55,AL9)),CONCATENATE(AM$6:AM$55,COUNTIF(AM$6:AM$55,AM$6:AM$55)),0),"E"),"-",IFERROR(MATCH(CONCATENATE(AM9,COUNTIF(AM$6:AM$55,AM9)),CONCATENATE(AL$6:AL$55,COUNTIF(AL$6:AL$55,AL$6:AL$55)),0),"E"))</f>
        <v>3-2</v>
      </c>
      <c r="AO9">
        <f t="array" aca="1" ref="AO9" ca="1">IFERROR(INDEX(OFFSET(WatchBillMarker,WatchBillStartOffset,AP$3-1,maxValidationSize,1),SMALL(IF(TRIM(OFFSET(WatchBillMarker,WatchBillStartOffset,AP$3-1,maxValidationSize,1))&lt;&gt;"",ROW(OFFSET($A$1,0,0,maxValidationSize,1))),ROW(4:4)))," ")</f>
        <v>6</v>
      </c>
      <c r="AP9" s="266">
        <v>4</v>
      </c>
      <c r="AQ9" t="str">
        <f t="array" aca="1" ref="AQ9" ca="1">CONCATENATE(IFERROR(MATCH(CONCATENATE(AO9,COUNTIF(AO$6:AO$55,AO9)),CONCATENATE(AP$6:AP$55,COUNTIF(AP$6:AP$55,AP$6:AP$55)),0),"E"),"-",IFERROR(MATCH(CONCATENATE(AP9,COUNTIF(AP$6:AP$55,AP9)),CONCATENATE(AO$6:AO$55,COUNTIF(AO$6:AO$55,AO$6:AO$55)),0),"E"))</f>
        <v>6-6</v>
      </c>
      <c r="AR9">
        <f t="array" aca="1" ref="AR9" ca="1">IFERROR(INDEX(OFFSET(WatchBillMarker,WatchBillStartOffset,AS$3-1,maxValidationSize,1),SMALL(IF(TRIM(OFFSET(WatchBillMarker,WatchBillStartOffset,AS$3-1,maxValidationSize,1))&lt;&gt;"",ROW(OFFSET($A$1,0,0,maxValidationSize,1))),ROW(4:4)))," ")</f>
        <v>5</v>
      </c>
      <c r="AS9" s="266">
        <v>4</v>
      </c>
      <c r="AT9" t="str">
        <f t="array" aca="1" ref="AT9" ca="1">CONCATENATE(IFERROR(MATCH(CONCATENATE(AR9,COUNTIF(AR$6:AR$55,AR9)),CONCATENATE(AS$6:AS$55,COUNTIF(AS$6:AS$55,AS$6:AS$55)),0),"E"),"-",IFERROR(MATCH(CONCATENATE(AS9,COUNTIF(AS$6:AS$55,AS9)),CONCATENATE(AR$6:AR$55,COUNTIF(AR$6:AR$55,AR$6:AR$55)),0),"E"))</f>
        <v>5-6</v>
      </c>
    </row>
    <row r="10" spans="2:46">
      <c r="B10" t="str">
        <f t="array" aca="1" ref="B10" ca="1">IFERROR(INDEX(OFFSET(WatchBillMarker,WatchBillStartOffset,C$3-1,maxValidationSize,1),SMALL(IF(TRIM(OFFSET(WatchBillMarker,WatchBillStartOffset,C$3-1,maxValidationSize,1))&lt;&gt;"",ROW(OFFSET($A$1,0,0,maxValidationSize,1))),ROW(5:5)))," ")</f>
        <v>Confined Waters</v>
      </c>
      <c r="C10" t="s">
        <v>432</v>
      </c>
      <c r="D10" t="str">
        <f t="array" aca="1" ref="D10" ca="1">CONCATENATE(IFERROR(MATCH(CONCATENATE(B10,COUNTIF(B$6:B$55,B10)),CONCATENATE(C$6:C$55,COUNTIF(C$6:C$55,C$6:C$55)),0),"E"),"-",IFERROR(MATCH(CONCATENATE(C10,COUNTIF(C$6:C$55,C10)),CONCATENATE(B$6:B$55,COUNTIF(B$6:B$55,B$6:B$55)),0),"E"))</f>
        <v>9-7</v>
      </c>
      <c r="E10" t="str">
        <f t="array" aca="1" ref="E10" ca="1">IFERROR(INDEX(OFFSET(WatchBillMarker,WatchBillStartOffset,F$3-1,maxValidationSize,1),SMALL(IF(TRIM(OFFSET(WatchBillMarker,WatchBillStartOffset,F$3-1,maxValidationSize,1))&lt;&gt;"",ROW(OFFSET($A$1,0,0,maxValidationSize,1))),ROW(5:5)))," ")</f>
        <v>Berthing</v>
      </c>
      <c r="F10" t="s">
        <v>160</v>
      </c>
      <c r="G10" t="str">
        <f t="array" aca="1" ref="G10" ca="1">CONCATENATE(IFERROR(MATCH(CONCATENATE(E10,COUNTIF(E$6:E$55,E10)),CONCATENATE(F$6:F$55,COUNTIF(F$6:F$55,F$6:F$55)),0),"E"),"-",IFERROR(MATCH(CONCATENATE(F10,COUNTIF(F$6:F$55,F10)),CONCATENATE(E$6:E$55,COUNTIF(E$6:E$55,E$6:E$55)),0),"E"))</f>
        <v>13-3</v>
      </c>
      <c r="H10" t="str">
        <f t="array" aca="1" ref="H10" ca="1">IFERROR(INDEX(OFFSET(WatchBillMarker,WatchBillStartOffset,I$3-1,maxValidationSize,1),SMALL(IF(TRIM(OFFSET(WatchBillMarker,WatchBillStartOffset,I$3-1,maxValidationSize,1))&lt;&gt;"",ROW(OFFSET($A$1,0,0,maxValidationSize,1))),ROW(5:5)))," ")</f>
        <v>Anchor Locker</v>
      </c>
      <c r="I10" t="s">
        <v>304</v>
      </c>
      <c r="J10" t="str">
        <f t="array" aca="1" ref="J10" ca="1">CONCATENATE(IFERROR(MATCH(CONCATENATE(H10,COUNTIF(H$6:H$55,H10)),CONCATENATE(I$6:I$55,COUNTIF(I$6:I$55,I$6:I$55)),0),"E"),"-",IFERROR(MATCH(CONCATENATE(I10,COUNTIF(I$6:I$55,I10)),CONCATENATE(H$6:H$55,COUNTIF(H$6:H$55,H$6:H$55)),0),"E"))</f>
        <v>7-25</v>
      </c>
      <c r="K10" t="str">
        <f t="array" aca="1" ref="K10" ca="1">IFERROR(INDEX(OFFSET(WatchBillMarker,WatchBillStartOffset,L$3-1,maxValidationSize,1),SMALL(IF(TRIM(OFFSET(WatchBillMarker,WatchBillStartOffset,L$3-1,maxValidationSize,1))&lt;&gt;"",ROW(OFFSET($A$1,0,0,maxValidationSize,1))),ROW(5:5)))," ")</f>
        <v>MOB</v>
      </c>
      <c r="L10" t="s">
        <v>203</v>
      </c>
      <c r="M10" t="str">
        <f t="array" aca="1" ref="M10" ca="1">CONCATENATE(IFERROR(MATCH(CONCATENATE(K10,COUNTIF(K$6:K$55,K10)),CONCATENATE(L$6:L$55,COUNTIF(L$6:L$55,L$6:L$55)),0),"E"),"-",IFERROR(MATCH(CONCATENATE(L10,COUNTIF(L$6:L$55,L10)),CONCATENATE(K$6:K$55,COUNTIF(K$6:K$55,K$6:K$55)),0),"E"))</f>
        <v>4-6</v>
      </c>
      <c r="N10" t="str">
        <f t="array" aca="1" ref="N10" ca="1">IFERROR(INDEX(OFFSET(WatchBillMarker,WatchBillStartOffset,O$3-1,maxValidationSize,1),SMALL(IF(TRIM(OFFSET(WatchBillMarker,WatchBillStartOffset,O$3-1,maxValidationSize,1))&lt;&gt;"",ROW(OFFSET($A$1,0,0,maxValidationSize,1))),ROW(5:5)))," ")</f>
        <v>HDCT</v>
      </c>
      <c r="O10" t="s">
        <v>147</v>
      </c>
      <c r="P10" t="str">
        <f t="array" aca="1" ref="P10" ca="1">CONCATENATE(IFERROR(MATCH(CONCATENATE(N10,COUNTIF(N$6:N$55,N10)),CONCATENATE(O$6:O$55,COUNTIF(O$6:O$55,O$6:O$55)),0),"E"),"-",IFERROR(MATCH(CONCATENATE(O10,COUNTIF(O$6:O$55,O10)),CONCATENATE(N$6:N$55,COUNTIF(N$6:N$55,N$6:N$55)),0),"E"))</f>
        <v>5-5</v>
      </c>
      <c r="Q10" t="str">
        <f t="array" aca="1" ref="Q10" ca="1">IFERROR(INDEX(OFFSET(WatchBillMarker,WatchBillStartOffset,R$3-1,maxValidationSize,1),SMALL(IF(TRIM(OFFSET(WatchBillMarker,WatchBillStartOffset,R$3-1,maxValidationSize,1))&lt;&gt;"",ROW(OFFSET($A$1,0,0,maxValidationSize,1))),ROW(5:5)))," ")</f>
        <v>HDCT</v>
      </c>
      <c r="R10" t="s">
        <v>187</v>
      </c>
      <c r="S10" t="str">
        <f t="array" aca="1" ref="S10" ca="1">CONCATENATE(IFERROR(MATCH(CONCATENATE(Q10,COUNTIF(Q$6:Q$55,Q10)),CONCATENATE(R$6:R$55,COUNTIF(R$6:R$55,R$6:R$55)),0),"E"),"-",IFERROR(MATCH(CONCATENATE(R10,COUNTIF(R$6:R$55,R10)),CONCATENATE(Q$6:Q$55,COUNTIF(Q$6:Q$55,Q$6:Q$55)),0),"E"))</f>
        <v>13-11</v>
      </c>
      <c r="T10" t="str">
        <f t="array" aca="1" ref="T10" ca="1">IFERROR(INDEX(OFFSET(WatchBillMarker,WatchBillStartOffset,U$3-1,maxValidationSize,1),SMALL(IF(TRIM(OFFSET(WatchBillMarker,WatchBillStartOffset,U$3-1,maxValidationSize,1))&lt;&gt;"",ROW(OFFSET($A$1,0,0,maxValidationSize,1))),ROW(5:5)))," ")</f>
        <v>DC/Emerg Steer</v>
      </c>
      <c r="U10" t="s">
        <v>430</v>
      </c>
      <c r="V10" t="str">
        <f t="array" aca="1" ref="V10" ca="1">CONCATENATE(IFERROR(MATCH(CONCATENATE(T10,COUNTIF(T$6:T$55,T10)),CONCATENATE(U$6:U$55,COUNTIF(U$6:U$55,U$6:U$55)),0),"E"),"-",IFERROR(MATCH(CONCATENATE(U10,COUNTIF(U$6:U$55,U10)),CONCATENATE(T$6:T$55,COUNTIF(T$6:T$55,T$6:T$55)),0),"E"))</f>
        <v>6-16</v>
      </c>
      <c r="W10" t="str">
        <f t="array" aca="1" ref="W10" ca="1">IFERROR(INDEX(OFFSET(WatchBillMarker,WatchBillStartOffset,X$3-1,maxValidationSize,1),SMALL(IF(TRIM(OFFSET(WatchBillMarker,WatchBillStartOffset,X$3-1,maxValidationSize,1))&lt;&gt;"",ROW(OFFSET($A$1,0,0,maxValidationSize,1))),ROW(5:5)))," ")</f>
        <v>Oil Spill</v>
      </c>
      <c r="X10" t="s">
        <v>107</v>
      </c>
      <c r="Y10" t="str">
        <f t="array" aca="1" ref="Y10" ca="1">CONCATENATE(IFERROR(MATCH(CONCATENATE(W10,COUNTIF(W$6:W$55,W10)),CONCATENATE(X$6:X$55,COUNTIF(X$6:X$55,X$6:X$55)),0),"E"),"-",IFERROR(MATCH(CONCATENATE(X10,COUNTIF(X$6:X$55,X10)),CONCATENATE(W$6:W$55,COUNTIF(W$6:W$55,W$6:W$55)),0),"E"))</f>
        <v>5-5</v>
      </c>
      <c r="Z10" t="str">
        <f t="array" aca="1" ref="Z10" ca="1">IFERROR(INDEX(OFFSET(WatchBillMarker,WatchBillStartOffset,AA$3-1,maxValidationSize,1),SMALL(IF(TRIM(OFFSET(WatchBillMarker,WatchBillStartOffset,AA$3-1,maxValidationSize,1))&lt;&gt;"",ROW(OFFSET($A$1,0,0,maxValidationSize,1))),ROW(5:5)))," ")</f>
        <v>Ship Security/Search</v>
      </c>
      <c r="AA10" t="s">
        <v>108</v>
      </c>
      <c r="AB10" t="str">
        <f t="array" aca="1" ref="AB10" ca="1">CONCATENATE(IFERROR(MATCH(CONCATENATE(Z10,COUNTIF(Z$6:Z$55,Z10)),CONCATENATE(AA$6:AA$55,COUNTIF(AA$6:AA$55,AA$6:AA$55)),0),"E"),"-",IFERROR(MATCH(CONCATENATE(AA10,COUNTIF(AA$6:AA$55,AA10)),CONCATENATE(Z$6:Z$55,COUNTIF(Z$6:Z$55,Z$6:Z$55)),0),"E"))</f>
        <v>5-5</v>
      </c>
      <c r="AC10" t="str">
        <f t="array" aca="1" ref="AC10" ca="1">IFERROR(INDEX(OFFSET(WatchBillMarker,WatchBillStartOffset,AD$3-1,maxValidationSize,1),SMALL(IF(TRIM(OFFSET(WatchBillMarker,WatchBillStartOffset,AD$3-1,maxValidationSize,1))&lt;&gt;"",ROW(OFFSET($A$1,0,0,maxValidationSize,1))),ROW(5:5)))," ")</f>
        <v>Seaboat</v>
      </c>
      <c r="AD10" t="s">
        <v>102</v>
      </c>
      <c r="AE10" t="str">
        <f t="array" aca="1" ref="AE10" ca="1">CONCATENATE(IFERROR(MATCH(CONCATENATE(AC10,COUNTIF(AC$6:AC$55,AC10)),CONCATENATE(AD$6:AD$55,COUNTIF(AD$6:AD$55,AD$6:AD$55)),0),"E"),"-",IFERROR(MATCH(CONCATENATE(AD10,COUNTIF(AD$6:AD$55,AD10)),CONCATENATE(AC$6:AC$55,COUNTIF(AC$6:AC$55,AC$6:AC$55)),0),"E"))</f>
        <v>5-5</v>
      </c>
      <c r="AF10" t="str">
        <f t="array" aca="1" ref="AF10" ca="1">IFERROR(INDEX(OFFSET(WatchBillMarker,WatchBillStartOffset,AG$3-1,maxValidationSize,1),SMALL(IF(TRIM(OFFSET(WatchBillMarker,WatchBillStartOffset,AG$3-1,maxValidationSize,1))&lt;&gt;"",ROW(OFFSET($A$1,0,0,maxValidationSize,1))),ROW(5:5)))," ")</f>
        <v>Stretcher party</v>
      </c>
      <c r="AG10" t="s">
        <v>172</v>
      </c>
      <c r="AH10" t="str">
        <f t="array" aca="1" ref="AH10" ca="1">CONCATENATE(IFERROR(MATCH(CONCATENATE(AF10,COUNTIF(AF$6:AF$55,AF10)),CONCATENATE(AG$6:AG$55,COUNTIF(AG$6:AG$55,AG$6:AG$55)),0),"E"),"-",IFERROR(MATCH(CONCATENATE(AG10,COUNTIF(AG$6:AG$55,AG10)),CONCATENATE(AF$6:AF$55,COUNTIF(AF$6:AF$55,AF$6:AF$55)),0),"E"))</f>
        <v>5-5</v>
      </c>
      <c r="AI10">
        <f t="array" aca="1" ref="AI10" ca="1">IFERROR(INDEX(OFFSET(WatchBillMarker,WatchBillStartOffset,AJ$3-1,maxValidationSize,1),SMALL(IF(TRIM(OFFSET(WatchBillMarker,WatchBillStartOffset,AJ$3-1,maxValidationSize,1))&lt;&gt;"",ROW(OFFSET($A$1,0,0,maxValidationSize,1))),ROW(5:5)))," ")</f>
        <v>1</v>
      </c>
      <c r="AJ10">
        <v>5</v>
      </c>
      <c r="AK10" t="str">
        <f t="array" aca="1" ref="AK10" ca="1">CONCATENATE(IFERROR(MATCH(CONCATENATE(AI10,COUNTIF(AI$6:AI$55,AI10)),CONCATENATE(AJ$6:AJ$55,COUNTIF(AJ$6:AJ$55,AJ$6:AJ$55)),0),"E"),"-",IFERROR(MATCH(CONCATENATE(AJ10,COUNTIF(AJ$6:AJ$55,AJ10)),CONCATENATE(AI$6:AI$55,COUNTIF(AI$6:AI$55,AI$6:AI$55)),0),"E"))</f>
        <v>1-2</v>
      </c>
      <c r="AL10">
        <f t="array" aca="1" ref="AL10" ca="1">IFERROR(INDEX(OFFSET(WatchBillMarker,WatchBillStartOffset,AM$3-1,maxValidationSize,1),SMALL(IF(TRIM(OFFSET(WatchBillMarker,WatchBillStartOffset,AM$3-1,maxValidationSize,1))&lt;&gt;"",ROW(OFFSET($A$1,0,0,maxValidationSize,1))),ROW(5:5)))," ")</f>
        <v>5</v>
      </c>
      <c r="AM10">
        <v>5</v>
      </c>
      <c r="AN10" t="str">
        <f t="array" aca="1" ref="AN10" ca="1">CONCATENATE(IFERROR(MATCH(CONCATENATE(AL10,COUNTIF(AL$6:AL$55,AL10)),CONCATENATE(AM$6:AM$55,COUNTIF(AM$6:AM$55,AM$6:AM$55)),0),"E"),"-",IFERROR(MATCH(CONCATENATE(AM10,COUNTIF(AM$6:AM$55,AM10)),CONCATENATE(AL$6:AL$55,COUNTIF(AL$6:AL$55,AL$6:AL$55)),0),"E"))</f>
        <v>5-5</v>
      </c>
      <c r="AO10">
        <f t="array" aca="1" ref="AO10" ca="1">IFERROR(INDEX(OFFSET(WatchBillMarker,WatchBillStartOffset,AP$3-1,maxValidationSize,1),SMALL(IF(TRIM(OFFSET(WatchBillMarker,WatchBillStartOffset,AP$3-1,maxValidationSize,1))&lt;&gt;"",ROW(OFFSET($A$1,0,0,maxValidationSize,1))),ROW(5:5)))," ")</f>
        <v>1</v>
      </c>
      <c r="AP10" s="266">
        <v>5</v>
      </c>
      <c r="AQ10" t="str">
        <f t="array" aca="1" ref="AQ10" ca="1">CONCATENATE(IFERROR(MATCH(CONCATENATE(AO10,COUNTIF(AO$6:AO$55,AO10)),CONCATENATE(AP$6:AP$55,COUNTIF(AP$6:AP$55,AP$6:AP$55)),0),"E"),"-",IFERROR(MATCH(CONCATENATE(AP10,COUNTIF(AP$6:AP$55,AP10)),CONCATENATE(AO$6:AO$55,COUNTIF(AO$6:AO$55,AO$6:AO$55)),0),"E"))</f>
        <v>1-1</v>
      </c>
      <c r="AR10">
        <f t="array" aca="1" ref="AR10" ca="1">IFERROR(INDEX(OFFSET(WatchBillMarker,WatchBillStartOffset,AS$3-1,maxValidationSize,1),SMALL(IF(TRIM(OFFSET(WatchBillMarker,WatchBillStartOffset,AS$3-1,maxValidationSize,1))&lt;&gt;"",ROW(OFFSET($A$1,0,0,maxValidationSize,1))),ROW(5:5)))," ")</f>
        <v>3</v>
      </c>
      <c r="AS10" s="266">
        <v>5</v>
      </c>
      <c r="AT10" t="str">
        <f t="array" aca="1" ref="AT10" ca="1">CONCATENATE(IFERROR(MATCH(CONCATENATE(AR10,COUNTIF(AR$6:AR$55,AR10)),CONCATENATE(AS$6:AS$55,COUNTIF(AS$6:AS$55,AS$6:AS$55)),0),"E"),"-",IFERROR(MATCH(CONCATENATE(AS10,COUNTIF(AS$6:AS$55,AS10)),CONCATENATE(AR$6:AR$55,COUNTIF(AR$6:AR$55,AR$6:AR$55)),0),"E"))</f>
        <v>3-4</v>
      </c>
    </row>
    <row r="11" spans="2:46">
      <c r="B11" t="str">
        <f t="array" aca="1" ref="B11" ca="1">IFERROR(INDEX(OFFSET(WatchBillMarker,WatchBillStartOffset,C$3-1,maxValidationSize,1),SMALL(IF(TRIM(OFFSET(WatchBillMarker,WatchBillStartOffset,C$3-1,maxValidationSize,1))&lt;&gt;"",ROW(OFFSET($A$1,0,0,maxValidationSize,1))),ROW(6:6)))," ")</f>
        <v>OOW/Comms</v>
      </c>
      <c r="C11" t="s">
        <v>298</v>
      </c>
      <c r="D11" t="str">
        <f t="array" aca="1" ref="D11" ca="1">CONCATENATE(IFERROR(MATCH(CONCATENATE(B11,COUNTIF(B$6:B$55,B11)),CONCATENATE(C$6:C$55,COUNTIF(C$6:C$55,C$6:C$55)),0),"E"),"-",IFERROR(MATCH(CONCATENATE(C11,COUNTIF(C$6:C$55,C11)),CONCATENATE(B$6:B$55,COUNTIF(B$6:B$55,B$6:B$55)),0),"E"))</f>
        <v>4-8</v>
      </c>
      <c r="E11" t="str">
        <f t="array" aca="1" ref="E11" ca="1">IFERROR(INDEX(OFFSET(WatchBillMarker,WatchBillStartOffset,F$3-1,maxValidationSize,1),SMALL(IF(TRIM(OFFSET(WatchBillMarker,WatchBillStartOffset,F$3-1,maxValidationSize,1))&lt;&gt;"",ROW(OFFSET($A$1,0,0,maxValidationSize,1))),ROW(6:6)))," ")</f>
        <v>I/C Gangway</v>
      </c>
      <c r="F11" t="s">
        <v>170</v>
      </c>
      <c r="G11" t="str">
        <f t="array" aca="1" ref="G11" ca="1">CONCATENATE(IFERROR(MATCH(CONCATENATE(E11,COUNTIF(E$6:E$55,E11)),CONCATENATE(F$6:F$55,COUNTIF(F$6:F$55,F$6:F$55)),0),"E"),"-",IFERROR(MATCH(CONCATENATE(F11,COUNTIF(F$6:F$55,F11)),CONCATENATE(E$6:E$55,COUNTIF(E$6:E$55,E$6:E$55)),0),"E"))</f>
        <v>11-4</v>
      </c>
      <c r="H11" t="str">
        <f t="array" aca="1" ref="H11" ca="1">IFERROR(INDEX(OFFSET(WatchBillMarker,WatchBillStartOffset,I$3-1,maxValidationSize,1),SMALL(IF(TRIM(OFFSET(WatchBillMarker,WatchBillStartOffset,I$3-1,maxValidationSize,1))&lt;&gt;"",ROW(OFFSET($A$1,0,0,maxValidationSize,1))),ROW(6:6)))," ")</f>
        <v>Anchor Locker</v>
      </c>
      <c r="I11" t="s">
        <v>295</v>
      </c>
      <c r="J11" t="str">
        <f t="array" aca="1" ref="J11" ca="1">CONCATENATE(IFERROR(MATCH(CONCATENATE(H11,COUNTIF(H$6:H$55,H11)),CONCATENATE(I$6:I$55,COUNTIF(I$6:I$55,I$6:I$55)),0),"E"),"-",IFERROR(MATCH(CONCATENATE(I11,COUNTIF(I$6:I$55,I11)),CONCATENATE(H$6:H$55,COUNTIF(H$6:H$55,H$6:H$55)),0),"E"))</f>
        <v>7-23</v>
      </c>
      <c r="K11" t="str">
        <f t="array" aca="1" ref="K11" ca="1">IFERROR(INDEX(OFFSET(WatchBillMarker,WatchBillStartOffset,L$3-1,maxValidationSize,1),SMALL(IF(TRIM(OFFSET(WatchBillMarker,WatchBillStartOffset,L$3-1,maxValidationSize,1))&lt;&gt;"",ROW(OFFSET($A$1,0,0,maxValidationSize,1))),ROW(6:6)))," ")</f>
        <v>Officer I/C</v>
      </c>
      <c r="L11" t="s">
        <v>209</v>
      </c>
      <c r="M11" t="str">
        <f t="array" aca="1" ref="M11" ca="1">CONCATENATE(IFERROR(MATCH(CONCATENATE(K11,COUNTIF(K$6:K$55,K11)),CONCATENATE(L$6:L$55,COUNTIF(L$6:L$55,L$6:L$55)),0),"E"),"-",IFERROR(MATCH(CONCATENATE(L11,COUNTIF(L$6:L$55,L11)),CONCATENATE(K$6:K$55,COUNTIF(K$6:K$55,K$6:K$55)),0),"E"))</f>
        <v>5-7</v>
      </c>
      <c r="N11" t="str">
        <f t="array" aca="1" ref="N11" ca="1">IFERROR(INDEX(OFFSET(WatchBillMarker,WatchBillStartOffset,O$3-1,maxValidationSize,1),SMALL(IF(TRIM(OFFSET(WatchBillMarker,WatchBillStartOffset,O$3-1,maxValidationSize,1))&lt;&gt;"",ROW(OFFSET($A$1,0,0,maxValidationSize,1))),ROW(6:6)))," ")</f>
        <v>Hose/Suit</v>
      </c>
      <c r="O11" t="s">
        <v>149</v>
      </c>
      <c r="P11" t="str">
        <f t="array" aca="1" ref="P11" ca="1">CONCATENATE(IFERROR(MATCH(CONCATENATE(N11,COUNTIF(N$6:N$55,N11)),CONCATENATE(O$6:O$55,COUNTIF(O$6:O$55,O$6:O$55)),0),"E"),"-",IFERROR(MATCH(CONCATENATE(O11,COUNTIF(O$6:O$55,O11)),CONCATENATE(N$6:N$55,COUNTIF(N$6:N$55,N$6:N$55)),0),"E"))</f>
        <v>6-6</v>
      </c>
      <c r="Q11" t="str">
        <f t="array" aca="1" ref="Q11" ca="1">IFERROR(INDEX(OFFSET(WatchBillMarker,WatchBillStartOffset,R$3-1,maxValidationSize,1),SMALL(IF(TRIM(OFFSET(WatchBillMarker,WatchBillStartOffset,R$3-1,maxValidationSize,1))&lt;&gt;"",ROW(OFFSET($A$1,0,0,maxValidationSize,1))),ROW(6:6)))," ")</f>
        <v>I/C LR 1 Prep</v>
      </c>
      <c r="R11" t="s">
        <v>117</v>
      </c>
      <c r="S11" t="str">
        <f t="array" aca="1" ref="S11" ca="1">CONCATENATE(IFERROR(MATCH(CONCATENATE(Q11,COUNTIF(Q$6:Q$55,Q11)),CONCATENATE(R$6:R$55,COUNTIF(R$6:R$55,R$6:R$55)),0),"E"),"-",IFERROR(MATCH(CONCATENATE(R11,COUNTIF(R$6:R$55,R11)),CONCATENATE(Q$6:Q$55,COUNTIF(Q$6:Q$55,Q$6:Q$55)),0),"E"))</f>
        <v>1-1</v>
      </c>
      <c r="T11" t="str">
        <f t="array" aca="1" ref="T11" ca="1">IFERROR(INDEX(OFFSET(WatchBillMarker,WatchBillStartOffset,U$3-1,maxValidationSize,1),SMALL(IF(TRIM(OFFSET(WatchBillMarker,WatchBillStartOffset,U$3-1,maxValidationSize,1))&lt;&gt;"",ROW(OFFSET($A$1,0,0,maxValidationSize,1))),ROW(6:6)))," ")</f>
        <v>Damage Control</v>
      </c>
      <c r="U11" t="s">
        <v>428</v>
      </c>
      <c r="V11" t="str">
        <f t="array" aca="1" ref="V11" ca="1">CONCATENATE(IFERROR(MATCH(CONCATENATE(T11,COUNTIF(T$6:T$55,T11)),CONCATENATE(U$6:U$55,COUNTIF(U$6:U$55,U$6:U$55)),0),"E"),"-",IFERROR(MATCH(CONCATENATE(U11,COUNTIF(U$6:U$55,U11)),CONCATENATE(T$6:T$55,COUNTIF(T$6:T$55,T$6:T$55)),0),"E"))</f>
        <v>2-5</v>
      </c>
      <c r="W11" t="str">
        <f t="array" aca="1" ref="W11" ca="1">IFERROR(INDEX(OFFSET(WatchBillMarker,WatchBillStartOffset,X$3-1,maxValidationSize,1),SMALL(IF(TRIM(OFFSET(WatchBillMarker,WatchBillStartOffset,X$3-1,maxValidationSize,1))&lt;&gt;"",ROW(OFFSET($A$1,0,0,maxValidationSize,1))),ROW(6:6)))," ")</f>
        <v>Forward Lookout</v>
      </c>
      <c r="X11" t="s">
        <v>209</v>
      </c>
      <c r="Y11" t="str">
        <f t="array" aca="1" ref="Y11" ca="1">CONCATENATE(IFERROR(MATCH(CONCATENATE(W11,COUNTIF(W$6:W$55,W11)),CONCATENATE(X$6:X$55,COUNTIF(X$6:X$55,X$6:X$55)),0),"E"),"-",IFERROR(MATCH(CONCATENATE(X11,COUNTIF(X$6:X$55,X11)),CONCATENATE(W$6:W$55,COUNTIF(W$6:W$55,W$6:W$55)),0),"E"))</f>
        <v>6-6</v>
      </c>
      <c r="Z11" t="str">
        <f t="array" aca="1" ref="Z11" ca="1">IFERROR(INDEX(OFFSET(WatchBillMarker,WatchBillStartOffset,AA$3-1,maxValidationSize,1),SMALL(IF(TRIM(OFFSET(WatchBillMarker,WatchBillStartOffset,AA$3-1,maxValidationSize,1))&lt;&gt;"",ROW(OFFSET($A$1,0,0,maxValidationSize,1))),ROW(6:6)))," ")</f>
        <v>Officer I/C +ASSO</v>
      </c>
      <c r="AA11" t="s">
        <v>206</v>
      </c>
      <c r="AB11" t="str">
        <f t="array" aca="1" ref="AB11" ca="1">CONCATENATE(IFERROR(MATCH(CONCATENATE(Z11,COUNTIF(Z$6:Z$55,Z11)),CONCATENATE(AA$6:AA$55,COUNTIF(AA$6:AA$55,AA$6:AA$55)),0),"E"),"-",IFERROR(MATCH(CONCATENATE(AA11,COUNTIF(AA$6:AA$55,AA11)),CONCATENATE(Z$6:Z$55,COUNTIF(Z$6:Z$55,Z$6:Z$55)),0),"E"))</f>
        <v>6-6</v>
      </c>
      <c r="AC11" t="str">
        <f t="array" aca="1" ref="AC11" ca="1">IFERROR(INDEX(OFFSET(WatchBillMarker,WatchBillStartOffset,AD$3-1,maxValidationSize,1),SMALL(IF(TRIM(OFFSET(WatchBillMarker,WatchBillStartOffset,AD$3-1,maxValidationSize,1))&lt;&gt;"",ROW(OFFSET($A$1,0,0,maxValidationSize,1))),ROW(6:6)))," ")</f>
        <v>Officer I/C/Comms</v>
      </c>
      <c r="AD11" t="s">
        <v>201</v>
      </c>
      <c r="AE11" t="str">
        <f t="array" aca="1" ref="AE11" ca="1">CONCATENATE(IFERROR(MATCH(CONCATENATE(AC11,COUNTIF(AC$6:AC$55,AC11)),CONCATENATE(AD$6:AD$55,COUNTIF(AD$6:AD$55,AD$6:AD$55)),0),"E"),"-",IFERROR(MATCH(CONCATENATE(AD11,COUNTIF(AD$6:AD$55,AD11)),CONCATENATE(AC$6:AC$55,COUNTIF(AC$6:AC$55,AC$6:AC$55)),0),"E"))</f>
        <v>6-6</v>
      </c>
      <c r="AF11" t="str">
        <f t="array" aca="1" ref="AF11" ca="1">IFERROR(INDEX(OFFSET(WatchBillMarker,WatchBillStartOffset,AG$3-1,maxValidationSize,1),SMALL(IF(TRIM(OFFSET(WatchBillMarker,WatchBillStartOffset,AG$3-1,maxValidationSize,1))&lt;&gt;"",ROW(OFFSET($A$1,0,0,maxValidationSize,1))),ROW(6:6)))," ")</f>
        <v>Medical E</v>
      </c>
      <c r="AG11" t="s">
        <v>194</v>
      </c>
      <c r="AH11" t="str">
        <f t="array" aca="1" ref="AH11" ca="1">CONCATENATE(IFERROR(MATCH(CONCATENATE(AF11,COUNTIF(AF$6:AF$55,AF11)),CONCATENATE(AG$6:AG$55,COUNTIF(AG$6:AG$55,AG$6:AG$55)),0),"E"),"-",IFERROR(MATCH(CONCATENATE(AG11,COUNTIF(AG$6:AG$55,AG11)),CONCATENATE(AF$6:AF$55,COUNTIF(AF$6:AF$55,AF$6:AF$55)),0),"E"))</f>
        <v>6-6</v>
      </c>
      <c r="AI11">
        <f t="array" aca="1" ref="AI11" ca="1">IFERROR(INDEX(OFFSET(WatchBillMarker,WatchBillStartOffset,AJ$3-1,maxValidationSize,1),SMALL(IF(TRIM(OFFSET(WatchBillMarker,WatchBillStartOffset,AJ$3-1,maxValidationSize,1))&lt;&gt;"",ROW(OFFSET($A$1,0,0,maxValidationSize,1))),ROW(6:6)))," ")</f>
        <v>6</v>
      </c>
      <c r="AJ11">
        <v>6</v>
      </c>
      <c r="AK11" t="str">
        <f t="array" aca="1" ref="AK11" ca="1">CONCATENATE(IFERROR(MATCH(CONCATENATE(AI11,COUNTIF(AI$6:AI$55,AI11)),CONCATENATE(AJ$6:AJ$55,COUNTIF(AJ$6:AJ$55,AJ$6:AJ$55)),0),"E"),"-",IFERROR(MATCH(CONCATENATE(AJ11,COUNTIF(AJ$6:AJ$55,AJ11)),CONCATENATE(AI$6:AI$55,COUNTIF(AI$6:AI$55,AI$6:AI$55)),0),"E"))</f>
        <v>6-6</v>
      </c>
      <c r="AL11">
        <f t="array" aca="1" ref="AL11" ca="1">IFERROR(INDEX(OFFSET(WatchBillMarker,WatchBillStartOffset,AM$3-1,maxValidationSize,1),SMALL(IF(TRIM(OFFSET(WatchBillMarker,WatchBillStartOffset,AM$3-1,maxValidationSize,1))&lt;&gt;"",ROW(OFFSET($A$1,0,0,maxValidationSize,1))),ROW(6:6)))," ")</f>
        <v>6</v>
      </c>
      <c r="AM11">
        <v>6</v>
      </c>
      <c r="AN11" t="str">
        <f t="array" aca="1" ref="AN11" ca="1">CONCATENATE(IFERROR(MATCH(CONCATENATE(AL11,COUNTIF(AL$6:AL$55,AL11)),CONCATENATE(AM$6:AM$55,COUNTIF(AM$6:AM$55,AM$6:AM$55)),0),"E"),"-",IFERROR(MATCH(CONCATENATE(AM11,COUNTIF(AM$6:AM$55,AM11)),CONCATENATE(AL$6:AL$55,COUNTIF(AL$6:AL$55,AL$6:AL$55)),0),"E"))</f>
        <v>6-6</v>
      </c>
      <c r="AO11">
        <f t="array" aca="1" ref="AO11" ca="1">IFERROR(INDEX(OFFSET(WatchBillMarker,WatchBillStartOffset,AP$3-1,maxValidationSize,1),SMALL(IF(TRIM(OFFSET(WatchBillMarker,WatchBillStartOffset,AP$3-1,maxValidationSize,1))&lt;&gt;"",ROW(OFFSET($A$1,0,0,maxValidationSize,1))),ROW(6:6)))," ")</f>
        <v>4</v>
      </c>
      <c r="AP11" s="266">
        <v>6</v>
      </c>
      <c r="AQ11" t="str">
        <f t="array" aca="1" ref="AQ11" ca="1">CONCATENATE(IFERROR(MATCH(CONCATENATE(AO11,COUNTIF(AO$6:AO$55,AO11)),CONCATENATE(AP$6:AP$55,COUNTIF(AP$6:AP$55,AP$6:AP$55)),0),"E"),"-",IFERROR(MATCH(CONCATENATE(AP11,COUNTIF(AP$6:AP$55,AP11)),CONCATENATE(AO$6:AO$55,COUNTIF(AO$6:AO$55,AO$6:AO$55)),0),"E"))</f>
        <v>4-4</v>
      </c>
      <c r="AR11">
        <f t="array" aca="1" ref="AR11" ca="1">IFERROR(INDEX(OFFSET(WatchBillMarker,WatchBillStartOffset,AS$3-1,maxValidationSize,1),SMALL(IF(TRIM(OFFSET(WatchBillMarker,WatchBillStartOffset,AS$3-1,maxValidationSize,1))&lt;&gt;"",ROW(OFFSET($A$1,0,0,maxValidationSize,1))),ROW(6:6)))," ")</f>
        <v>4</v>
      </c>
      <c r="AS11" s="266">
        <v>6</v>
      </c>
      <c r="AT11" t="str">
        <f t="array" aca="1" ref="AT11" ca="1">CONCATENATE(IFERROR(MATCH(CONCATENATE(AR11,COUNTIF(AR$6:AR$55,AR11)),CONCATENATE(AS$6:AS$55,COUNTIF(AS$6:AS$55,AS$6:AS$55)),0),"E"),"-",IFERROR(MATCH(CONCATENATE(AS11,COUNTIF(AS$6:AS$55,AS11)),CONCATENATE(AR$6:AR$55,COUNTIF(AR$6:AR$55,AR$6:AR$55)),0),"E"))</f>
        <v>4-3</v>
      </c>
    </row>
    <row r="12" spans="2:46">
      <c r="B12" t="str">
        <f t="array" aca="1" ref="B12" ca="1">IFERROR(INDEX(OFFSET(WatchBillMarker,WatchBillStartOffset,C$3-1,maxValidationSize,1),SMALL(IF(TRIM(OFFSET(WatchBillMarker,WatchBillStartOffset,C$3-1,maxValidationSize,1))&lt;&gt;"",ROW(OFFSET($A$1,0,0,maxValidationSize,1))),ROW(7:7)))," ")</f>
        <v>M Helmsman (relief)</v>
      </c>
      <c r="C12" t="s">
        <v>304</v>
      </c>
      <c r="D12" t="str">
        <f t="array" aca="1" ref="D12" ca="1">CONCATENATE(IFERROR(MATCH(CONCATENATE(B12,COUNTIF(B$6:B$55,B12)),CONCATENATE(C$6:C$55,COUNTIF(C$6:C$55,C$6:C$55)),0),"E"),"-",IFERROR(MATCH(CONCATENATE(C12,COUNTIF(C$6:C$55,C12)),CONCATENATE(B$6:B$55,COUNTIF(B$6:B$55,B$6:B$55)),0),"E"))</f>
        <v>5-9</v>
      </c>
      <c r="E12" t="str">
        <f t="array" aca="1" ref="E12" ca="1">IFERROR(INDEX(OFFSET(WatchBillMarker,WatchBillStartOffset,F$3-1,maxValidationSize,1),SMALL(IF(TRIM(OFFSET(WatchBillMarker,WatchBillStartOffset,F$3-1,maxValidationSize,1))&lt;&gt;"",ROW(OFFSET($A$1,0,0,maxValidationSize,1))),ROW(7:7)))," ")</f>
        <v>Berthing Party</v>
      </c>
      <c r="F12" t="s">
        <v>170</v>
      </c>
      <c r="G12" t="str">
        <f t="array" aca="1" ref="G12" ca="1">CONCATENATE(IFERROR(MATCH(CONCATENATE(E12,COUNTIF(E$6:E$55,E12)),CONCATENATE(F$6:F$55,COUNTIF(F$6:F$55,F$6:F$55)),0),"E"),"-",IFERROR(MATCH(CONCATENATE(F12,COUNTIF(F$6:F$55,F12)),CONCATENATE(E$6:E$55,COUNTIF(E$6:E$55,E$6:E$55)),0),"E"))</f>
        <v>6-4</v>
      </c>
      <c r="H12" t="str">
        <f t="array" aca="1" ref="H12" ca="1">IFERROR(INDEX(OFFSET(WatchBillMarker,WatchBillStartOffset,I$3-1,maxValidationSize,1),SMALL(IF(TRIM(OFFSET(WatchBillMarker,WatchBillStartOffset,I$3-1,maxValidationSize,1))&lt;&gt;"",ROW(OFFSET($A$1,0,0,maxValidationSize,1))),ROW(7:7)))," ")</f>
        <v>Capstan Pty (Admiralty)</v>
      </c>
      <c r="I12" t="s">
        <v>166</v>
      </c>
      <c r="J12" t="str">
        <f t="array" aca="1" ref="J12" ca="1">CONCATENATE(IFERROR(MATCH(CONCATENATE(H12,COUNTIF(H$6:H$55,H12)),CONCATENATE(I$6:I$55,COUNTIF(I$6:I$55,I$6:I$55)),0),"E"),"-",IFERROR(MATCH(CONCATENATE(I12,COUNTIF(I$6:I$55,I12)),CONCATENATE(H$6:H$55,COUNTIF(H$6:H$55,H$6:H$55)),0),"E"))</f>
        <v>13-5</v>
      </c>
      <c r="K12" t="str">
        <f t="array" aca="1" ref="K12" ca="1">IFERROR(INDEX(OFFSET(WatchBillMarker,WatchBillStartOffset,L$3-1,maxValidationSize,1),SMALL(IF(TRIM(OFFSET(WatchBillMarker,WatchBillStartOffset,L$3-1,maxValidationSize,1))&lt;&gt;"",ROW(OFFSET($A$1,0,0,maxValidationSize,1))),ROW(7:7)))," ")</f>
        <v>Forward Lookout</v>
      </c>
      <c r="L12" t="s">
        <v>153</v>
      </c>
      <c r="M12" t="str">
        <f t="array" aca="1" ref="M12" ca="1">CONCATENATE(IFERROR(MATCH(CONCATENATE(K12,COUNTIF(K$6:K$55,K12)),CONCATENATE(L$6:L$55,COUNTIF(L$6:L$55,L$6:L$55)),0),"E"),"-",IFERROR(MATCH(CONCATENATE(L12,COUNTIF(L$6:L$55,L12)),CONCATENATE(K$6:K$55,COUNTIF(K$6:K$55,K$6:K$55)),0),"E"))</f>
        <v>6-4</v>
      </c>
      <c r="N12" t="str">
        <f t="array" aca="1" ref="N12" ca="1">IFERROR(INDEX(OFFSET(WatchBillMarker,WatchBillStartOffset,O$3-1,maxValidationSize,1),SMALL(IF(TRIM(OFFSET(WatchBillMarker,WatchBillStartOffset,O$3-1,maxValidationSize,1))&lt;&gt;"",ROW(OFFSET($A$1,0,0,maxValidationSize,1))),ROW(7:7)))," ")</f>
        <v>Attack Ext.</v>
      </c>
      <c r="O12" t="s">
        <v>104</v>
      </c>
      <c r="P12" t="str">
        <f t="array" aca="1" ref="P12" ca="1">CONCATENATE(IFERROR(MATCH(CONCATENATE(N12,COUNTIF(N$6:N$55,N12)),CONCATENATE(O$6:O$55,COUNTIF(O$6:O$55,O$6:O$55)),0),"E"),"-",IFERROR(MATCH(CONCATENATE(O12,COUNTIF(O$6:O$55,O12)),CONCATENATE(N$6:N$55,COUNTIF(N$6:N$55,N$6:N$55)),0),"E"))</f>
        <v>13-8</v>
      </c>
      <c r="Q12" t="str">
        <f t="array" aca="1" ref="Q12" ca="1">IFERROR(INDEX(OFFSET(WatchBillMarker,WatchBillStartOffset,R$3-1,maxValidationSize,1),SMALL(IF(TRIM(OFFSET(WatchBillMarker,WatchBillStartOffset,R$3-1,maxValidationSize,1))&lt;&gt;"",ROW(OFFSET($A$1,0,0,maxValidationSize,1))),ROW(7:7)))," ")</f>
        <v>Prepare LR1</v>
      </c>
      <c r="R12" t="s">
        <v>123</v>
      </c>
      <c r="S12" t="str">
        <f t="array" aca="1" ref="S12" ca="1">CONCATENATE(IFERROR(MATCH(CONCATENATE(Q12,COUNTIF(Q$6:Q$55,Q12)),CONCATENATE(R$6:R$55,COUNTIF(R$6:R$55,R$6:R$55)),0),"E"),"-",IFERROR(MATCH(CONCATENATE(R12,COUNTIF(R$6:R$55,R12)),CONCATENATE(Q$6:Q$55,COUNTIF(Q$6:Q$55,Q$6:Q$55)),0),"E"))</f>
        <v>2-2</v>
      </c>
      <c r="T12" t="str">
        <f t="array" aca="1" ref="T12" ca="1">IFERROR(INDEX(OFFSET(WatchBillMarker,WatchBillStartOffset,U$3-1,maxValidationSize,1),SMALL(IF(TRIM(OFFSET(WatchBillMarker,WatchBillStartOffset,U$3-1,maxValidationSize,1))&lt;&gt;"",ROW(OFFSET($A$1,0,0,maxValidationSize,1))),ROW(7:7)))," ")</f>
        <v>Officer I/C DC</v>
      </c>
      <c r="U12" t="s">
        <v>428</v>
      </c>
      <c r="V12" t="str">
        <f t="array" aca="1" ref="V12" ca="1">CONCATENATE(IFERROR(MATCH(CONCATENATE(T12,COUNTIF(T$6:T$55,T12)),CONCATENATE(U$6:U$55,COUNTIF(U$6:U$55,U$6:U$55)),0),"E"),"-",IFERROR(MATCH(CONCATENATE(U12,COUNTIF(U$6:U$55,U12)),CONCATENATE(T$6:T$55,COUNTIF(T$6:T$55,T$6:T$55)),0),"E"))</f>
        <v>18-5</v>
      </c>
      <c r="W12" t="str">
        <f t="array" aca="1" ref="W12" ca="1">IFERROR(INDEX(OFFSET(WatchBillMarker,WatchBillStartOffset,X$3-1,maxValidationSize,1),SMALL(IF(TRIM(OFFSET(WatchBillMarker,WatchBillStartOffset,X$3-1,maxValidationSize,1))&lt;&gt;"",ROW(OFFSET($A$1,0,0,maxValidationSize,1))),ROW(7:7)))," ")</f>
        <v>ER</v>
      </c>
      <c r="X12" t="s">
        <v>213</v>
      </c>
      <c r="Y12" t="str">
        <f t="array" aca="1" ref="Y12" ca="1">CONCATENATE(IFERROR(MATCH(CONCATENATE(W12,COUNTIF(W$6:W$55,W12)),CONCATENATE(X$6:X$55,COUNTIF(X$6:X$55,X$6:X$55)),0),"E"),"-",IFERROR(MATCH(CONCATENATE(X12,COUNTIF(X$6:X$55,X12)),CONCATENATE(W$6:W$55,COUNTIF(W$6:W$55,W$6:W$55)),0),"E"))</f>
        <v>7-7</v>
      </c>
      <c r="Z12" t="str">
        <f t="array" aca="1" ref="Z12" ca="1">IFERROR(INDEX(OFFSET(WatchBillMarker,WatchBillStartOffset,AA$3-1,maxValidationSize,1),SMALL(IF(TRIM(OFFSET(WatchBillMarker,WatchBillStartOffset,AA$3-1,maxValidationSize,1))&lt;&gt;"",ROW(OFFSET($A$1,0,0,maxValidationSize,1))),ROW(7:7)))," ")</f>
        <v>Forward Lookout</v>
      </c>
      <c r="AA12" t="s">
        <v>209</v>
      </c>
      <c r="AB12" t="str">
        <f t="array" aca="1" ref="AB12" ca="1">CONCATENATE(IFERROR(MATCH(CONCATENATE(Z12,COUNTIF(Z$6:Z$55,Z12)),CONCATENATE(AA$6:AA$55,COUNTIF(AA$6:AA$55,AA$6:AA$55)),0),"E"),"-",IFERROR(MATCH(CONCATENATE(AA12,COUNTIF(AA$6:AA$55,AA12)),CONCATENATE(Z$6:Z$55,COUNTIF(Z$6:Z$55,Z$6:Z$55)),0),"E"))</f>
        <v>7-7</v>
      </c>
      <c r="AC12" t="str">
        <f t="array" aca="1" ref="AC12" ca="1">IFERROR(INDEX(OFFSET(WatchBillMarker,WatchBillStartOffset,AD$3-1,maxValidationSize,1),SMALL(IF(TRIM(OFFSET(WatchBillMarker,WatchBillStartOffset,AD$3-1,maxValidationSize,1))&lt;&gt;"",ROW(OFFSET($A$1,0,0,maxValidationSize,1))),ROW(7:7)))," ")</f>
        <v>Forward Lookout</v>
      </c>
      <c r="AD12" t="s">
        <v>221</v>
      </c>
      <c r="AE12" t="str">
        <f t="array" aca="1" ref="AE12" ca="1">CONCATENATE(IFERROR(MATCH(CONCATENATE(AC12,COUNTIF(AC$6:AC$55,AC12)),CONCATENATE(AD$6:AD$55,COUNTIF(AD$6:AD$55,AD$6:AD$55)),0),"E"),"-",IFERROR(MATCH(CONCATENATE(AD12,COUNTIF(AD$6:AD$55,AD12)),CONCATENATE(AC$6:AC$55,COUNTIF(AC$6:AC$55,AC$6:AC$55)),0),"E"))</f>
        <v>16-8</v>
      </c>
      <c r="AF12" t="str">
        <f t="array" aca="1" ref="AF12" ca="1">IFERROR(INDEX(OFFSET(WatchBillMarker,WatchBillStartOffset,AG$3-1,maxValidationSize,1),SMALL(IF(TRIM(OFFSET(WatchBillMarker,WatchBillStartOffset,AG$3-1,maxValidationSize,1))&lt;&gt;"",ROW(OFFSET($A$1,0,0,maxValidationSize,1))),ROW(7:7)))," ")</f>
        <v>Officer I/C Recover from aloft</v>
      </c>
      <c r="AG12" t="s">
        <v>205</v>
      </c>
      <c r="AH12" t="str">
        <f t="array" aca="1" ref="AH12" ca="1">CONCATENATE(IFERROR(MATCH(CONCATENATE(AF12,COUNTIF(AF$6:AF$55,AF12)),CONCATENATE(AG$6:AG$55,COUNTIF(AG$6:AG$55,AG$6:AG$55)),0),"E"),"-",IFERROR(MATCH(CONCATENATE(AG12,COUNTIF(AG$6:AG$55,AG12)),CONCATENATE(AF$6:AF$55,COUNTIF(AF$6:AF$55,AF$6:AF$55)),0),"E"))</f>
        <v>7-7</v>
      </c>
      <c r="AI12" t="str">
        <f t="array" aca="1" ref="AI12" ca="1">IFERROR(INDEX(OFFSET(WatchBillMarker,WatchBillStartOffset,AJ$3-1,maxValidationSize,1),SMALL(IF(TRIM(OFFSET(WatchBillMarker,WatchBillStartOffset,AJ$3-1,maxValidationSize,1))&lt;&gt;"",ROW(OFFSET($A$1,0,0,maxValidationSize,1))),ROW(7:7)))," ")</f>
        <v xml:space="preserve"> </v>
      </c>
      <c r="AK12" t="str">
        <f t="array" aca="1" ref="AK12" ca="1">CONCATENATE(IFERROR(MATCH(CONCATENATE(AI12,COUNTIF(AI$6:AI$55,AI12)),CONCATENATE(AJ$6:AJ$55,COUNTIF(AJ$6:AJ$55,AJ$6:AJ$55)),0),"E"),"-",IFERROR(MATCH(CONCATENATE(AJ12,COUNTIF(AJ$6:AJ$55,AJ12)),CONCATENATE(AI$6:AI$55,COUNTIF(AI$6:AI$55,AI$6:AI$55)),0),"E"))</f>
        <v>E-E</v>
      </c>
      <c r="AL12" t="str">
        <f t="array" aca="1" ref="AL12" ca="1">IFERROR(INDEX(OFFSET(WatchBillMarker,WatchBillStartOffset,AM$3-1,maxValidationSize,1),SMALL(IF(TRIM(OFFSET(WatchBillMarker,WatchBillStartOffset,AM$3-1,maxValidationSize,1))&lt;&gt;"",ROW(OFFSET($A$1,0,0,maxValidationSize,1))),ROW(7:7)))," ")</f>
        <v xml:space="preserve"> </v>
      </c>
      <c r="AN12" t="str">
        <f t="array" aca="1" ref="AN12" ca="1">CONCATENATE(IFERROR(MATCH(CONCATENATE(AL12,COUNTIF(AL$6:AL$55,AL12)),CONCATENATE(AM$6:AM$55,COUNTIF(AM$6:AM$55,AM$6:AM$55)),0),"E"),"-",IFERROR(MATCH(CONCATENATE(AM12,COUNTIF(AM$6:AM$55,AM12)),CONCATENATE(AL$6:AL$55,COUNTIF(AL$6:AL$55,AL$6:AL$55)),0),"E"))</f>
        <v>E-E</v>
      </c>
      <c r="AO12" t="str">
        <f t="array" aca="1" ref="AO12" ca="1">IFERROR(INDEX(OFFSET(WatchBillMarker,WatchBillStartOffset,AP$3-1,maxValidationSize,1),SMALL(IF(TRIM(OFFSET(WatchBillMarker,WatchBillStartOffset,AP$3-1,maxValidationSize,1))&lt;&gt;"",ROW(OFFSET($A$1,0,0,maxValidationSize,1))),ROW(7:7)))," ")</f>
        <v xml:space="preserve"> </v>
      </c>
      <c r="AQ12" t="str">
        <f t="array" aca="1" ref="AQ12" ca="1">CONCATENATE(IFERROR(MATCH(CONCATENATE(AO12,COUNTIF(AO$6:AO$55,AO12)),CONCATENATE(AP$6:AP$55,COUNTIF(AP$6:AP$55,AP$6:AP$55)),0),"E"),"-",IFERROR(MATCH(CONCATENATE(AP12,COUNTIF(AP$6:AP$55,AP12)),CONCATENATE(AO$6:AO$55,COUNTIF(AO$6:AO$55,AO$6:AO$55)),0),"E"))</f>
        <v>E-E</v>
      </c>
      <c r="AR12">
        <f t="array" aca="1" ref="AR12" ca="1">IFERROR(INDEX(OFFSET(WatchBillMarker,WatchBillStartOffset,AS$3-1,maxValidationSize,1),SMALL(IF(TRIM(OFFSET(WatchBillMarker,WatchBillStartOffset,AS$3-1,maxValidationSize,1))&lt;&gt;"",ROW(OFFSET($A$1,0,0,maxValidationSize,1))),ROW(7:7)))," ")</f>
        <v>4</v>
      </c>
      <c r="AS12" s="266">
        <v>1</v>
      </c>
      <c r="AT12" t="str">
        <f t="array" aca="1" ref="AT12" ca="1">CONCATENATE(IFERROR(MATCH(CONCATENATE(AR12,COUNTIF(AR$6:AR$55,AR12)),CONCATENATE(AS$6:AS$55,COUNTIF(AS$6:AS$55,AS$6:AS$55)),0),"E"),"-",IFERROR(MATCH(CONCATENATE(AS12,COUNTIF(AS$6:AS$55,AS12)),CONCATENATE(AR$6:AR$55,COUNTIF(AR$6:AR$55,AR$6:AR$55)),0),"E"))</f>
        <v>4-1</v>
      </c>
    </row>
    <row r="13" spans="2:46">
      <c r="B13" t="str">
        <f t="array" aca="1" ref="B13" ca="1">IFERROR(INDEX(OFFSET(WatchBillMarker,WatchBillStartOffset,C$3-1,maxValidationSize,1),SMALL(IF(TRIM(OFFSET(WatchBillMarker,WatchBillStartOffset,C$3-1,maxValidationSize,1))&lt;&gt;"",ROW(OFFSET($A$1,0,0,maxValidationSize,1))),ROW(8:8)))," ")</f>
        <v>Captain's Runner</v>
      </c>
      <c r="C13" t="s">
        <v>433</v>
      </c>
      <c r="D13" t="str">
        <f t="array" aca="1" ref="D13" ca="1">CONCATENATE(IFERROR(MATCH(CONCATENATE(B13,COUNTIF(B$6:B$55,B13)),CONCATENATE(C$6:C$55,COUNTIF(C$6:C$55,C$6:C$55)),0),"E"),"-",IFERROR(MATCH(CONCATENATE(C13,COUNTIF(C$6:C$55,C13)),CONCATENATE(B$6:B$55,COUNTIF(B$6:B$55,B$6:B$55)),0),"E"))</f>
        <v>6-10</v>
      </c>
      <c r="E13" t="str">
        <f t="array" aca="1" ref="E13" ca="1">IFERROR(INDEX(OFFSET(WatchBillMarker,WatchBillStartOffset,F$3-1,maxValidationSize,1),SMALL(IF(TRIM(OFFSET(WatchBillMarker,WatchBillStartOffset,F$3-1,maxValidationSize,1))&lt;&gt;"",ROW(OFFSET($A$1,0,0,maxValidationSize,1))),ROW(8:8)))," ")</f>
        <v>Berthing</v>
      </c>
      <c r="F13" t="s">
        <v>170</v>
      </c>
      <c r="G13" t="str">
        <f t="array" aca="1" ref="G13" ca="1">CONCATENATE(IFERROR(MATCH(CONCATENATE(E13,COUNTIF(E$6:E$55,E13)),CONCATENATE(F$6:F$55,COUNTIF(F$6:F$55,F$6:F$55)),0),"E"),"-",IFERROR(MATCH(CONCATENATE(F13,COUNTIF(F$6:F$55,F13)),CONCATENATE(E$6:E$55,COUNTIF(E$6:E$55,E$6:E$55)),0),"E"))</f>
        <v>13-4</v>
      </c>
      <c r="H13" t="str">
        <f t="array" aca="1" ref="H13" ca="1">IFERROR(INDEX(OFFSET(WatchBillMarker,WatchBillStartOffset,I$3-1,maxValidationSize,1),SMALL(IF(TRIM(OFFSET(WatchBillMarker,WatchBillStartOffset,I$3-1,maxValidationSize,1))&lt;&gt;"",ROW(OFFSET($A$1,0,0,maxValidationSize,1))),ROW(8:8)))," ")</f>
        <v>Capstan Pty (Admiralty)</v>
      </c>
      <c r="I13" t="s">
        <v>166</v>
      </c>
      <c r="J13" t="str">
        <f t="array" aca="1" ref="J13" ca="1">CONCATENATE(IFERROR(MATCH(CONCATENATE(H13,COUNTIF(H$6:H$55,H13)),CONCATENATE(I$6:I$55,COUNTIF(I$6:I$55,I$6:I$55)),0),"E"),"-",IFERROR(MATCH(CONCATENATE(I13,COUNTIF(I$6:I$55,I13)),CONCATENATE(H$6:H$55,COUNTIF(H$6:H$55,H$6:H$55)),0),"E"))</f>
        <v>13-5</v>
      </c>
      <c r="K13" t="str">
        <f t="array" aca="1" ref="K13" ca="1">IFERROR(INDEX(OFFSET(WatchBillMarker,WatchBillStartOffset,L$3-1,maxValidationSize,1),SMALL(IF(TRIM(OFFSET(WatchBillMarker,WatchBillStartOffset,L$3-1,maxValidationSize,1))&lt;&gt;"",ROW(OFFSET($A$1,0,0,maxValidationSize,1))),ROW(8:8)))," ")</f>
        <v>HDCT</v>
      </c>
      <c r="L13" t="s">
        <v>147</v>
      </c>
      <c r="M13" t="str">
        <f t="array" aca="1" ref="M13" ca="1">CONCATENATE(IFERROR(MATCH(CONCATENATE(K13,COUNTIF(K$6:K$55,K13)),CONCATENATE(L$6:L$55,COUNTIF(L$6:L$55,L$6:L$55)),0),"E"),"-",IFERROR(MATCH(CONCATENATE(L13,COUNTIF(L$6:L$55,L13)),CONCATENATE(K$6:K$55,COUNTIF(K$6:K$55,K$6:K$55)),0),"E"))</f>
        <v>3-3</v>
      </c>
      <c r="N13" t="str">
        <f t="array" aca="1" ref="N13" ca="1">IFERROR(INDEX(OFFSET(WatchBillMarker,WatchBillStartOffset,O$3-1,maxValidationSize,1),SMALL(IF(TRIM(OFFSET(WatchBillMarker,WatchBillStartOffset,O$3-1,maxValidationSize,1))&lt;&gt;"",ROW(OFFSET($A$1,0,0,maxValidationSize,1))),ROW(8:8)))," ")</f>
        <v>Fire</v>
      </c>
      <c r="O13" t="s">
        <v>203</v>
      </c>
      <c r="P13" t="str">
        <f t="array" aca="1" ref="P13" ca="1">CONCATENATE(IFERROR(MATCH(CONCATENATE(N13,COUNTIF(N$6:N$55,N13)),CONCATENATE(O$6:O$55,COUNTIF(O$6:O$55,O$6:O$55)),0),"E"),"-",IFERROR(MATCH(CONCATENATE(O13,COUNTIF(O$6:O$55,O13)),CONCATENATE(N$6:N$55,COUNTIF(N$6:N$55,N$6:N$55)),0),"E"))</f>
        <v>7-9</v>
      </c>
      <c r="Q13" t="str">
        <f t="array" aca="1" ref="Q13" ca="1">IFERROR(INDEX(OFFSET(WatchBillMarker,WatchBillStartOffset,R$3-1,maxValidationSize,1),SMALL(IF(TRIM(OFFSET(WatchBillMarker,WatchBillStartOffset,R$3-1,maxValidationSize,1))&lt;&gt;"",ROW(OFFSET($A$1,0,0,maxValidationSize,1))),ROW(8:8)))," ")</f>
        <v>Prepare LR1</v>
      </c>
      <c r="R13" t="s">
        <v>202</v>
      </c>
      <c r="S13" t="str">
        <f t="array" aca="1" ref="S13" ca="1">CONCATENATE(IFERROR(MATCH(CONCATENATE(Q13,COUNTIF(Q$6:Q$55,Q13)),CONCATENATE(R$6:R$55,COUNTIF(R$6:R$55,R$6:R$55)),0),"E"),"-",IFERROR(MATCH(CONCATENATE(R13,COUNTIF(R$6:R$55,R13)),CONCATENATE(Q$6:Q$55,COUNTIF(Q$6:Q$55,Q$6:Q$55)),0),"E"))</f>
        <v>2-13</v>
      </c>
      <c r="T13" t="str">
        <f t="array" aca="1" ref="T13" ca="1">IFERROR(INDEX(OFFSET(WatchBillMarker,WatchBillStartOffset,U$3-1,maxValidationSize,1),SMALL(IF(TRIM(OFFSET(WatchBillMarker,WatchBillStartOffset,U$3-1,maxValidationSize,1))&lt;&gt;"",ROW(OFFSET($A$1,0,0,maxValidationSize,1))),ROW(8:8)))," ")</f>
        <v>Forward Lookout</v>
      </c>
      <c r="U13" t="s">
        <v>428</v>
      </c>
      <c r="V13" t="str">
        <f t="array" aca="1" ref="V13" ca="1">CONCATENATE(IFERROR(MATCH(CONCATENATE(T13,COUNTIF(T$6:T$55,T13)),CONCATENATE(U$6:U$55,COUNTIF(U$6:U$55,U$6:U$55)),0),"E"),"-",IFERROR(MATCH(CONCATENATE(U13,COUNTIF(U$6:U$55,U13)),CONCATENATE(T$6:T$55,COUNTIF(T$6:T$55,T$6:T$55)),0),"E"))</f>
        <v>11-5</v>
      </c>
      <c r="W13" t="str">
        <f t="array" aca="1" ref="W13" ca="1">IFERROR(INDEX(OFFSET(WatchBillMarker,WatchBillStartOffset,X$3-1,maxValidationSize,1),SMALL(IF(TRIM(OFFSET(WatchBillMarker,WatchBillStartOffset,X$3-1,maxValidationSize,1))&lt;&gt;"",ROW(OFFSET($A$1,0,0,maxValidationSize,1))),ROW(8:8)))," ")</f>
        <v>Oil Spill</v>
      </c>
      <c r="X13" t="s">
        <v>107</v>
      </c>
      <c r="Y13" t="str">
        <f t="array" aca="1" ref="Y13" ca="1">CONCATENATE(IFERROR(MATCH(CONCATENATE(W13,COUNTIF(W$6:W$55,W13)),CONCATENATE(X$6:X$55,COUNTIF(X$6:X$55,X$6:X$55)),0),"E"),"-",IFERROR(MATCH(CONCATENATE(X13,COUNTIF(X$6:X$55,X13)),CONCATENATE(W$6:W$55,COUNTIF(W$6:W$55,W$6:W$55)),0),"E"))</f>
        <v>5-5</v>
      </c>
      <c r="Z13" t="str">
        <f t="array" aca="1" ref="Z13" ca="1">IFERROR(INDEX(OFFSET(WatchBillMarker,WatchBillStartOffset,AA$3-1,maxValidationSize,1),SMALL(IF(TRIM(OFFSET(WatchBillMarker,WatchBillStartOffset,AA$3-1,maxValidationSize,1))&lt;&gt;"",ROW(OFFSET($A$1,0,0,maxValidationSize,1))),ROW(8:8)))," ")</f>
        <v>HDCT</v>
      </c>
      <c r="AA13" t="s">
        <v>147</v>
      </c>
      <c r="AB13" t="str">
        <f t="array" aca="1" ref="AB13" ca="1">CONCATENATE(IFERROR(MATCH(CONCATENATE(Z13,COUNTIF(Z$6:Z$55,Z13)),CONCATENATE(AA$6:AA$55,COUNTIF(AA$6:AA$55,AA$6:AA$55)),0),"E"),"-",IFERROR(MATCH(CONCATENATE(AA13,COUNTIF(AA$6:AA$55,AA13)),CONCATENATE(Z$6:Z$55,COUNTIF(Z$6:Z$55,Z$6:Z$55)),0),"E"))</f>
        <v>2-2</v>
      </c>
      <c r="AC13" t="str">
        <f t="array" aca="1" ref="AC13" ca="1">IFERROR(INDEX(OFFSET(WatchBillMarker,WatchBillStartOffset,AD$3-1,maxValidationSize,1),SMALL(IF(TRIM(OFFSET(WatchBillMarker,WatchBillStartOffset,AD$3-1,maxValidationSize,1))&lt;&gt;"",ROW(OFFSET($A$1,0,0,maxValidationSize,1))),ROW(8:8)))," ")</f>
        <v>I/C Launch</v>
      </c>
      <c r="AD13" t="s">
        <v>236</v>
      </c>
      <c r="AE13" t="str">
        <f t="array" aca="1" ref="AE13" ca="1">CONCATENATE(IFERROR(MATCH(CONCATENATE(AC13,COUNTIF(AC$6:AC$55,AC13)),CONCATENATE(AD$6:AD$55,COUNTIF(AD$6:AD$55,AD$6:AD$55)),0),"E"),"-",IFERROR(MATCH(CONCATENATE(AD13,COUNTIF(AD$6:AD$55,AD13)),CONCATENATE(AC$6:AC$55,COUNTIF(AC$6:AC$55,AC$6:AC$55)),0),"E"))</f>
        <v>7-9</v>
      </c>
      <c r="AF13" t="str">
        <f t="array" aca="1" ref="AF13" ca="1">IFERROR(INDEX(OFFSET(WatchBillMarker,WatchBillStartOffset,AG$3-1,maxValidationSize,1),SMALL(IF(TRIM(OFFSET(WatchBillMarker,WatchBillStartOffset,AG$3-1,maxValidationSize,1))&lt;&gt;"",ROW(OFFSET($A$1,0,0,maxValidationSize,1))),ROW(8:8)))," ")</f>
        <v>Forward Lookout</v>
      </c>
      <c r="AG13" t="s">
        <v>209</v>
      </c>
      <c r="AH13" t="str">
        <f t="array" aca="1" ref="AH13" ca="1">CONCATENATE(IFERROR(MATCH(CONCATENATE(AF13,COUNTIF(AF$6:AF$55,AF13)),CONCATENATE(AG$6:AG$55,COUNTIF(AG$6:AG$55,AG$6:AG$55)),0),"E"),"-",IFERROR(MATCH(CONCATENATE(AG13,COUNTIF(AG$6:AG$55,AG13)),CONCATENATE(AF$6:AF$55,COUNTIF(AF$6:AF$55,AF$6:AF$55)),0),"E"))</f>
        <v>8-8</v>
      </c>
      <c r="AI13" t="str">
        <f t="array" aca="1" ref="AI13" ca="1">IFERROR(INDEX(OFFSET(WatchBillMarker,WatchBillStartOffset,AJ$3-1,maxValidationSize,1),SMALL(IF(TRIM(OFFSET(WatchBillMarker,WatchBillStartOffset,AJ$3-1,maxValidationSize,1))&lt;&gt;"",ROW(OFFSET($A$1,0,0,maxValidationSize,1))),ROW(8:8)))," ")</f>
        <v xml:space="preserve"> </v>
      </c>
      <c r="AK13" t="str">
        <f t="array" aca="1" ref="AK13" ca="1">CONCATENATE(IFERROR(MATCH(CONCATENATE(AI13,COUNTIF(AI$6:AI$55,AI13)),CONCATENATE(AJ$6:AJ$55,COUNTIF(AJ$6:AJ$55,AJ$6:AJ$55)),0),"E"),"-",IFERROR(MATCH(CONCATENATE(AJ13,COUNTIF(AJ$6:AJ$55,AJ13)),CONCATENATE(AI$6:AI$55,COUNTIF(AI$6:AI$55,AI$6:AI$55)),0),"E"))</f>
        <v>E-E</v>
      </c>
      <c r="AL13" t="str">
        <f t="array" aca="1" ref="AL13" ca="1">IFERROR(INDEX(OFFSET(WatchBillMarker,WatchBillStartOffset,AM$3-1,maxValidationSize,1),SMALL(IF(TRIM(OFFSET(WatchBillMarker,WatchBillStartOffset,AM$3-1,maxValidationSize,1))&lt;&gt;"",ROW(OFFSET($A$1,0,0,maxValidationSize,1))),ROW(8:8)))," ")</f>
        <v xml:space="preserve"> </v>
      </c>
      <c r="AN13" t="str">
        <f t="array" aca="1" ref="AN13" ca="1">CONCATENATE(IFERROR(MATCH(CONCATENATE(AL13,COUNTIF(AL$6:AL$55,AL13)),CONCATENATE(AM$6:AM$55,COUNTIF(AM$6:AM$55,AM$6:AM$55)),0),"E"),"-",IFERROR(MATCH(CONCATENATE(AM13,COUNTIF(AM$6:AM$55,AM13)),CONCATENATE(AL$6:AL$55,COUNTIF(AL$6:AL$55,AL$6:AL$55)),0),"E"))</f>
        <v>E-E</v>
      </c>
      <c r="AO13" t="str">
        <f t="array" aca="1" ref="AO13" ca="1">IFERROR(INDEX(OFFSET(WatchBillMarker,WatchBillStartOffset,AP$3-1,maxValidationSize,1),SMALL(IF(TRIM(OFFSET(WatchBillMarker,WatchBillStartOffset,AP$3-1,maxValidationSize,1))&lt;&gt;"",ROW(OFFSET($A$1,0,0,maxValidationSize,1))),ROW(8:8)))," ")</f>
        <v xml:space="preserve"> </v>
      </c>
      <c r="AQ13" t="str">
        <f t="array" aca="1" ref="AQ13" ca="1">CONCATENATE(IFERROR(MATCH(CONCATENATE(AO13,COUNTIF(AO$6:AO$55,AO13)),CONCATENATE(AP$6:AP$55,COUNTIF(AP$6:AP$55,AP$6:AP$55)),0),"E"),"-",IFERROR(MATCH(CONCATENATE(AP13,COUNTIF(AP$6:AP$55,AP13)),CONCATENATE(AO$6:AO$55,COUNTIF(AO$6:AO$55,AO$6:AO$55)),0),"E"))</f>
        <v>E-E</v>
      </c>
      <c r="AR13">
        <f t="array" aca="1" ref="AR13" ca="1">IFERROR(INDEX(OFFSET(WatchBillMarker,WatchBillStartOffset,AS$3-1,maxValidationSize,1),SMALL(IF(TRIM(OFFSET(WatchBillMarker,WatchBillStartOffset,AS$3-1,maxValidationSize,1))&lt;&gt;"",ROW(OFFSET($A$1,0,0,maxValidationSize,1))),ROW(8:8)))," ")</f>
        <v>3</v>
      </c>
      <c r="AS13" s="266">
        <v>2</v>
      </c>
      <c r="AT13" t="str">
        <f t="array" aca="1" ref="AT13" ca="1">CONCATENATE(IFERROR(MATCH(CONCATENATE(AR13,COUNTIF(AR$6:AR$55,AR13)),CONCATENATE(AS$6:AS$55,COUNTIF(AS$6:AS$55,AS$6:AS$55)),0),"E"),"-",IFERROR(MATCH(CONCATENATE(AS13,COUNTIF(AS$6:AS$55,AS13)),CONCATENATE(AR$6:AR$55,COUNTIF(AR$6:AR$55,AR$6:AR$55)),0),"E"))</f>
        <v>3-2</v>
      </c>
    </row>
    <row r="14" spans="2:46">
      <c r="B14" t="str">
        <f t="array" aca="1" ref="B14" ca="1">IFERROR(INDEX(OFFSET(WatchBillMarker,WatchBillStartOffset,C$3-1,maxValidationSize,1),SMALL(IF(TRIM(OFFSET(WatchBillMarker,WatchBillStartOffset,C$3-1,maxValidationSize,1))&lt;&gt;"",ROW(OFFSET($A$1,0,0,maxValidationSize,1))),ROW(9:9)))," ")</f>
        <v>Stern Lookout</v>
      </c>
      <c r="C14" t="s">
        <v>99</v>
      </c>
      <c r="D14" t="str">
        <f t="array" aca="1" ref="D14" ca="1">CONCATENATE(IFERROR(MATCH(CONCATENATE(B14,COUNTIF(B$6:B$55,B14)),CONCATENATE(C$6:C$55,COUNTIF(C$6:C$55,C$6:C$55)),0),"E"),"-",IFERROR(MATCH(CONCATENATE(C14,COUNTIF(C$6:C$55,C14)),CONCATENATE(B$6:B$55,COUNTIF(B$6:B$55,B$6:B$55)),0),"E"))</f>
        <v>7-2</v>
      </c>
      <c r="E14" t="str">
        <f t="array" aca="1" ref="E14" ca="1">IFERROR(INDEX(OFFSET(WatchBillMarker,WatchBillStartOffset,F$3-1,maxValidationSize,1),SMALL(IF(TRIM(OFFSET(WatchBillMarker,WatchBillStartOffset,F$3-1,maxValidationSize,1))&lt;&gt;"",ROW(OFFSET($A$1,0,0,maxValidationSize,1))),ROW(9:9)))," ")</f>
        <v>Forward Lookout</v>
      </c>
      <c r="F14" t="s">
        <v>146</v>
      </c>
      <c r="G14" t="str">
        <f t="array" aca="1" ref="G14" ca="1">CONCATENATE(IFERROR(MATCH(CONCATENATE(E14,COUNTIF(E$6:E$55,E14)),CONCATENATE(F$6:F$55,COUNTIF(F$6:F$55,F$6:F$55)),0),"E"),"-",IFERROR(MATCH(CONCATENATE(F14,COUNTIF(F$6:F$55,F14)),CONCATENATE(E$6:E$55,COUNTIF(E$6:E$55,E$6:E$55)),0),"E"))</f>
        <v>3-2</v>
      </c>
      <c r="H14" t="str">
        <f t="array" aca="1" ref="H14" ca="1">IFERROR(INDEX(OFFSET(WatchBillMarker,WatchBillStartOffset,I$3-1,maxValidationSize,1),SMALL(IF(TRIM(OFFSET(WatchBillMarker,WatchBillStartOffset,I$3-1,maxValidationSize,1))&lt;&gt;"",ROW(OFFSET($A$1,0,0,maxValidationSize,1))),ROW(9:9)))," ")</f>
        <v>Chain Washer</v>
      </c>
      <c r="I14" t="s">
        <v>166</v>
      </c>
      <c r="J14" t="str">
        <f t="array" aca="1" ref="J14" ca="1">CONCATENATE(IFERROR(MATCH(CONCATENATE(H14,COUNTIF(H$6:H$55,H14)),CONCATENATE(I$6:I$55,COUNTIF(I$6:I$55,I$6:I$55)),0),"E"),"-",IFERROR(MATCH(CONCATENATE(I14,COUNTIF(I$6:I$55,I14)),CONCATENATE(H$6:H$55,COUNTIF(H$6:H$55,H$6:H$55)),0),"E"))</f>
        <v>25-5</v>
      </c>
      <c r="K14" t="str">
        <f t="array" aca="1" ref="K14" ca="1">IFERROR(INDEX(OFFSET(WatchBillMarker,WatchBillStartOffset,L$3-1,maxValidationSize,1),SMALL(IF(TRIM(OFFSET(WatchBillMarker,WatchBillStartOffset,L$3-1,maxValidationSize,1))&lt;&gt;"",ROW(OFFSET($A$1,0,0,maxValidationSize,1))),ROW(9:9)))," ")</f>
        <v>Climbing Spotter</v>
      </c>
      <c r="L14" t="s">
        <v>105</v>
      </c>
      <c r="M14" t="str">
        <f t="array" aca="1" ref="M14" ca="1">CONCATENATE(IFERROR(MATCH(CONCATENATE(K14,COUNTIF(K$6:K$55,K14)),CONCATENATE(L$6:L$55,COUNTIF(L$6:L$55,L$6:L$55)),0),"E"),"-",IFERROR(MATCH(CONCATENATE(L14,COUNTIF(L$6:L$55,L14)),CONCATENATE(K$6:K$55,COUNTIF(K$6:K$55,K$6:K$55)),0),"E"))</f>
        <v>7-5</v>
      </c>
      <c r="N14" t="str">
        <f t="array" aca="1" ref="N14" ca="1">IFERROR(INDEX(OFFSET(WatchBillMarker,WatchBillStartOffset,O$3-1,maxValidationSize,1),SMALL(IF(TRIM(OFFSET(WatchBillMarker,WatchBillStartOffset,O$3-1,maxValidationSize,1))&lt;&gt;"",ROW(OFFSET($A$1,0,0,maxValidationSize,1))),ROW(9:9)))," ")</f>
        <v>Officer I/C</v>
      </c>
      <c r="O14" t="s">
        <v>209</v>
      </c>
      <c r="P14" t="str">
        <f t="array" aca="1" ref="P14" ca="1">CONCATENATE(IFERROR(MATCH(CONCATENATE(N14,COUNTIF(N$6:N$55,N14)),CONCATENATE(O$6:O$55,COUNTIF(O$6:O$55,O$6:O$55)),0),"E"),"-",IFERROR(MATCH(CONCATENATE(O14,COUNTIF(O$6:O$55,O14)),CONCATENATE(N$6:N$55,COUNTIF(N$6:N$55,N$6:N$55)),0),"E"))</f>
        <v>8-10</v>
      </c>
      <c r="Q14" t="str">
        <f t="array" aca="1" ref="Q14" ca="1">IFERROR(INDEX(OFFSET(WatchBillMarker,WatchBillStartOffset,R$3-1,maxValidationSize,1),SMALL(IF(TRIM(OFFSET(WatchBillMarker,WatchBillStartOffset,R$3-1,maxValidationSize,1))&lt;&gt;"",ROW(OFFSET($A$1,0,0,maxValidationSize,1))),ROW(9:9)))," ")</f>
        <v>Carly Float</v>
      </c>
      <c r="R14" t="s">
        <v>227</v>
      </c>
      <c r="S14" t="str">
        <f t="array" aca="1" ref="S14" ca="1">CONCATENATE(IFERROR(MATCH(CONCATENATE(Q14,COUNTIF(Q$6:Q$55,Q14)),CONCATENATE(R$6:R$55,COUNTIF(R$6:R$55,R$6:R$55)),0),"E"),"-",IFERROR(MATCH(CONCATENATE(R14,COUNTIF(R$6:R$55,R14)),CONCATENATE(Q$6:Q$55,COUNTIF(Q$6:Q$55,Q$6:Q$55)),0),"E"))</f>
        <v>38-18</v>
      </c>
      <c r="T14" t="str">
        <f t="array" aca="1" ref="T14" ca="1">IFERROR(INDEX(OFFSET(WatchBillMarker,WatchBillStartOffset,U$3-1,maxValidationSize,1),SMALL(IF(TRIM(OFFSET(WatchBillMarker,WatchBillStartOffset,U$3-1,maxValidationSize,1))&lt;&gt;"",ROW(OFFSET($A$1,0,0,maxValidationSize,1))),ROW(9:9)))," ")</f>
        <v>HDCT</v>
      </c>
      <c r="U14" t="s">
        <v>130</v>
      </c>
      <c r="V14" t="str">
        <f t="array" aca="1" ref="V14" ca="1">CONCATENATE(IFERROR(MATCH(CONCATENATE(T14,COUNTIF(T$6:T$55,T14)),CONCATENATE(U$6:U$55,COUNTIF(U$6:U$55,U$6:U$55)),0),"E"),"-",IFERROR(MATCH(CONCATENATE(U14,COUNTIF(U$6:U$55,U14)),CONCATENATE(T$6:T$55,COUNTIF(T$6:T$55,T$6:T$55)),0),"E"))</f>
        <v>12-2</v>
      </c>
      <c r="W14" t="str">
        <f t="array" aca="1" ref="W14" ca="1">IFERROR(INDEX(OFFSET(WatchBillMarker,WatchBillStartOffset,X$3-1,maxValidationSize,1),SMALL(IF(TRIM(OFFSET(WatchBillMarker,WatchBillStartOffset,X$3-1,maxValidationSize,1))&lt;&gt;"",ROW(OFFSET($A$1,0,0,maxValidationSize,1))),ROW(9:9)))," ")</f>
        <v>OOW</v>
      </c>
      <c r="X14" t="s">
        <v>262</v>
      </c>
      <c r="Y14" t="str">
        <f t="array" aca="1" ref="Y14" ca="1">CONCATENATE(IFERROR(MATCH(CONCATENATE(W14,COUNTIF(W$6:W$55,W14)),CONCATENATE(X$6:X$55,COUNTIF(X$6:X$55,X$6:X$55)),0),"E"),"-",IFERROR(MATCH(CONCATENATE(X14,COUNTIF(X$6:X$55,X14)),CONCATENATE(W$6:W$55,COUNTIF(W$6:W$55,W$6:W$55)),0),"E"))</f>
        <v>9-9</v>
      </c>
      <c r="Z14" t="str">
        <f t="array" aca="1" ref="Z14" ca="1">IFERROR(INDEX(OFFSET(WatchBillMarker,WatchBillStartOffset,AA$3-1,maxValidationSize,1),SMALL(IF(TRIM(OFFSET(WatchBillMarker,WatchBillStartOffset,AA$3-1,maxValidationSize,1))&lt;&gt;"",ROW(OFFSET($A$1,0,0,maxValidationSize,1))),ROW(9:9)))," ")</f>
        <v>Search Party</v>
      </c>
      <c r="AA14" t="s">
        <v>164</v>
      </c>
      <c r="AB14" t="str">
        <f t="array" aca="1" ref="AB14" ca="1">CONCATENATE(IFERROR(MATCH(CONCATENATE(Z14,COUNTIF(Z$6:Z$55,Z14)),CONCATENATE(AA$6:AA$55,COUNTIF(AA$6:AA$55,AA$6:AA$55)),0),"E"),"-",IFERROR(MATCH(CONCATENATE(AA14,COUNTIF(AA$6:AA$55,AA14)),CONCATENATE(Z$6:Z$55,COUNTIF(Z$6:Z$55,Z$6:Z$55)),0),"E"))</f>
        <v>3-3</v>
      </c>
      <c r="AC14" t="str">
        <f t="array" aca="1" ref="AC14" ca="1">IFERROR(INDEX(OFFSET(WatchBillMarker,WatchBillStartOffset,AD$3-1,maxValidationSize,1),SMALL(IF(TRIM(OFFSET(WatchBillMarker,WatchBillStartOffset,AD$3-1,maxValidationSize,1))&lt;&gt;"",ROW(OFFSET($A$1,0,0,maxValidationSize,1))),ROW(9:9)))," ")</f>
        <v>Painter Pennant</v>
      </c>
      <c r="AD14" t="s">
        <v>239</v>
      </c>
      <c r="AE14" t="str">
        <f t="array" aca="1" ref="AE14" ca="1">CONCATENATE(IFERROR(MATCH(CONCATENATE(AC14,COUNTIF(AC$6:AC$55,AC14)),CONCATENATE(AD$6:AD$55,COUNTIF(AD$6:AD$55,AD$6:AD$55)),0),"E"),"-",IFERROR(MATCH(CONCATENATE(AD14,COUNTIF(AD$6:AD$55,AD14)),CONCATENATE(AC$6:AC$55,COUNTIF(AC$6:AC$55,AC$6:AC$55)),0),"E"))</f>
        <v>8-10</v>
      </c>
      <c r="AF14" t="str">
        <f t="array" aca="1" ref="AF14" ca="1">IFERROR(INDEX(OFFSET(WatchBillMarker,WatchBillStartOffset,AG$3-1,maxValidationSize,1),SMALL(IF(TRIM(OFFSET(WatchBillMarker,WatchBillStartOffset,AG$3-1,maxValidationSize,1))&lt;&gt;"",ROW(OFFSET($A$1,0,0,maxValidationSize,1))),ROW(9:9)))," ")</f>
        <v>Recovery from aloft</v>
      </c>
      <c r="AG14" t="s">
        <v>150</v>
      </c>
      <c r="AH14" t="str">
        <f t="array" aca="1" ref="AH14" ca="1">CONCATENATE(IFERROR(MATCH(CONCATENATE(AF14,COUNTIF(AF$6:AF$55,AF14)),CONCATENATE(AG$6:AG$55,COUNTIF(AG$6:AG$55,AG$6:AG$55)),0),"E"),"-",IFERROR(MATCH(CONCATENATE(AG14,COUNTIF(AG$6:AG$55,AG14)),CONCATENATE(AF$6:AF$55,COUNTIF(AF$6:AF$55,AF$6:AF$55)),0),"E"))</f>
        <v>3-3</v>
      </c>
      <c r="AI14" t="str">
        <f t="array" aca="1" ref="AI14" ca="1">IFERROR(INDEX(OFFSET(WatchBillMarker,WatchBillStartOffset,AJ$3-1,maxValidationSize,1),SMALL(IF(TRIM(OFFSET(WatchBillMarker,WatchBillStartOffset,AJ$3-1,maxValidationSize,1))&lt;&gt;"",ROW(OFFSET($A$1,0,0,maxValidationSize,1))),ROW(9:9)))," ")</f>
        <v xml:space="preserve"> </v>
      </c>
      <c r="AK14" t="str">
        <f t="array" aca="1" ref="AK14" ca="1">CONCATENATE(IFERROR(MATCH(CONCATENATE(AI14,COUNTIF(AI$6:AI$55,AI14)),CONCATENATE(AJ$6:AJ$55,COUNTIF(AJ$6:AJ$55,AJ$6:AJ$55)),0),"E"),"-",IFERROR(MATCH(CONCATENATE(AJ14,COUNTIF(AJ$6:AJ$55,AJ14)),CONCATENATE(AI$6:AI$55,COUNTIF(AI$6:AI$55,AI$6:AI$55)),0),"E"))</f>
        <v>E-E</v>
      </c>
      <c r="AL14" t="str">
        <f t="array" aca="1" ref="AL14" ca="1">IFERROR(INDEX(OFFSET(WatchBillMarker,WatchBillStartOffset,AM$3-1,maxValidationSize,1),SMALL(IF(TRIM(OFFSET(WatchBillMarker,WatchBillStartOffset,AM$3-1,maxValidationSize,1))&lt;&gt;"",ROW(OFFSET($A$1,0,0,maxValidationSize,1))),ROW(9:9)))," ")</f>
        <v xml:space="preserve"> </v>
      </c>
      <c r="AN14" t="str">
        <f t="array" aca="1" ref="AN14" ca="1">CONCATENATE(IFERROR(MATCH(CONCATENATE(AL14,COUNTIF(AL$6:AL$55,AL14)),CONCATENATE(AM$6:AM$55,COUNTIF(AM$6:AM$55,AM$6:AM$55)),0),"E"),"-",IFERROR(MATCH(CONCATENATE(AM14,COUNTIF(AM$6:AM$55,AM14)),CONCATENATE(AL$6:AL$55,COUNTIF(AL$6:AL$55,AL$6:AL$55)),0),"E"))</f>
        <v>E-E</v>
      </c>
      <c r="AO14" t="str">
        <f t="array" aca="1" ref="AO14" ca="1">IFERROR(INDEX(OFFSET(WatchBillMarker,WatchBillStartOffset,AP$3-1,maxValidationSize,1),SMALL(IF(TRIM(OFFSET(WatchBillMarker,WatchBillStartOffset,AP$3-1,maxValidationSize,1))&lt;&gt;"",ROW(OFFSET($A$1,0,0,maxValidationSize,1))),ROW(9:9)))," ")</f>
        <v xml:space="preserve"> </v>
      </c>
      <c r="AQ14" t="str">
        <f t="array" aca="1" ref="AQ14" ca="1">CONCATENATE(IFERROR(MATCH(CONCATENATE(AO14,COUNTIF(AO$6:AO$55,AO14)),CONCATENATE(AP$6:AP$55,COUNTIF(AP$6:AP$55,AP$6:AP$55)),0),"E"),"-",IFERROR(MATCH(CONCATENATE(AP14,COUNTIF(AP$6:AP$55,AP14)),CONCATENATE(AO$6:AO$55,COUNTIF(AO$6:AO$55,AO$6:AO$55)),0),"E"))</f>
        <v>E-E</v>
      </c>
      <c r="AR14">
        <f t="array" aca="1" ref="AR14" ca="1">IFERROR(INDEX(OFFSET(WatchBillMarker,WatchBillStartOffset,AS$3-1,maxValidationSize,1),SMALL(IF(TRIM(OFFSET(WatchBillMarker,WatchBillStartOffset,AS$3-1,maxValidationSize,1))&lt;&gt;"",ROW(OFFSET($A$1,0,0,maxValidationSize,1))),ROW(9:9)))," ")</f>
        <v>6</v>
      </c>
      <c r="AS14" s="266">
        <v>3</v>
      </c>
      <c r="AT14" t="str">
        <f t="array" aca="1" ref="AT14" ca="1">CONCATENATE(IFERROR(MATCH(CONCATENATE(AR14,COUNTIF(AR$6:AR$55,AR14)),CONCATENATE(AS$6:AS$55,COUNTIF(AS$6:AS$55,AS$6:AS$55)),0),"E"),"-",IFERROR(MATCH(CONCATENATE(AS14,COUNTIF(AS$6:AS$55,AS14)),CONCATENATE(AR$6:AR$55,COUNTIF(AR$6:AR$55,AR$6:AR$55)),0),"E"))</f>
        <v>6-5</v>
      </c>
    </row>
    <row r="15" spans="2:46">
      <c r="B15" t="str">
        <f t="array" aca="1" ref="B15" ca="1">IFERROR(INDEX(OFFSET(WatchBillMarker,WatchBillStartOffset,C$3-1,maxValidationSize,1),SMALL(IF(TRIM(OFFSET(WatchBillMarker,WatchBillStartOffset,C$3-1,maxValidationSize,1))&lt;&gt;"",ROW(OFFSET($A$1,0,0,maxValidationSize,1))),ROW(10:10)))," ")</f>
        <v>M Helmsman</v>
      </c>
      <c r="C15" t="s">
        <v>99</v>
      </c>
      <c r="D15" t="str">
        <f t="array" aca="1" ref="D15" ca="1">CONCATENATE(IFERROR(MATCH(CONCATENATE(B15,COUNTIF(B$6:B$55,B15)),CONCATENATE(C$6:C$55,COUNTIF(C$6:C$55,C$6:C$55)),0),"E"),"-",IFERROR(MATCH(CONCATENATE(C15,COUNTIF(C$6:C$55,C15)),CONCATENATE(B$6:B$55,COUNTIF(B$6:B$55,B$6:B$55)),0),"E"))</f>
        <v>8-2</v>
      </c>
      <c r="E15" t="str">
        <f t="array" aca="1" ref="E15" ca="1">IFERROR(INDEX(OFFSET(WatchBillMarker,WatchBillStartOffset,F$3-1,maxValidationSize,1),SMALL(IF(TRIM(OFFSET(WatchBillMarker,WatchBillStartOffset,F$3-1,maxValidationSize,1))&lt;&gt;"",ROW(OFFSET($A$1,0,0,maxValidationSize,1))),ROW(10:10)))," ")</f>
        <v>I/C Aft Lines</v>
      </c>
      <c r="F15" t="s">
        <v>284</v>
      </c>
      <c r="G15" t="str">
        <f t="array" aca="1" ref="G15" ca="1">CONCATENATE(IFERROR(MATCH(CONCATENATE(E15,COUNTIF(E$6:E$55,E15)),CONCATENATE(F$6:F$55,COUNTIF(F$6:F$55,F$6:F$55)),0),"E"),"-",IFERROR(MATCH(CONCATENATE(F15,COUNTIF(F$6:F$55,F15)),CONCATENATE(E$6:E$55,COUNTIF(E$6:E$55,E$6:E$55)),0),"E"))</f>
        <v>10-10</v>
      </c>
      <c r="H15" t="str">
        <f t="array" aca="1" ref="H15" ca="1">IFERROR(INDEX(OFFSET(WatchBillMarker,WatchBillStartOffset,I$3-1,maxValidationSize,1),SMALL(IF(TRIM(OFFSET(WatchBillMarker,WatchBillStartOffset,I$3-1,maxValidationSize,1))&lt;&gt;"",ROW(OFFSET($A$1,0,0,maxValidationSize,1))),ROW(10:10)))," ")</f>
        <v>Anchoring</v>
      </c>
      <c r="I15" t="s">
        <v>166</v>
      </c>
      <c r="J15" t="str">
        <f t="array" aca="1" ref="J15" ca="1">CONCATENATE(IFERROR(MATCH(CONCATENATE(H15,COUNTIF(H$6:H$55,H15)),CONCATENATE(I$6:I$55,COUNTIF(I$6:I$55,I$6:I$55)),0),"E"),"-",IFERROR(MATCH(CONCATENATE(I15,COUNTIF(I$6:I$55,I15)),CONCATENATE(H$6:H$55,COUNTIF(H$6:H$55,H$6:H$55)),0),"E"))</f>
        <v>23-5</v>
      </c>
      <c r="K15" t="str">
        <f t="array" aca="1" ref="K15" ca="1">IFERROR(INDEX(OFFSET(WatchBillMarker,WatchBillStartOffset,L$3-1,maxValidationSize,1),SMALL(IF(TRIM(OFFSET(WatchBillMarker,WatchBillStartOffset,L$3-1,maxValidationSize,1))&lt;&gt;"",ROW(OFFSET($A$1,0,0,maxValidationSize,1))),ROW(10:10)))," ")</f>
        <v>MOB</v>
      </c>
      <c r="L15" t="s">
        <v>261</v>
      </c>
      <c r="M15" t="str">
        <f t="array" aca="1" ref="M15" ca="1">CONCATENATE(IFERROR(MATCH(CONCATENATE(K15,COUNTIF(K$6:K$55,K15)),CONCATENATE(L$6:L$55,COUNTIF(L$6:L$55,L$6:L$55)),0),"E"),"-",IFERROR(MATCH(CONCATENATE(L15,COUNTIF(L$6:L$55,L15)),CONCATENATE(K$6:K$55,COUNTIF(K$6:K$55,K$6:K$55)),0),"E"))</f>
        <v>4-11</v>
      </c>
      <c r="N15" t="str">
        <f t="array" aca="1" ref="N15" ca="1">IFERROR(INDEX(OFFSET(WatchBillMarker,WatchBillStartOffset,O$3-1,maxValidationSize,1),SMALL(IF(TRIM(OFFSET(WatchBillMarker,WatchBillStartOffset,O$3-1,maxValidationSize,1))&lt;&gt;"",ROW(OFFSET($A$1,0,0,maxValidationSize,1))),ROW(10:10)))," ")</f>
        <v>Forward Lookout</v>
      </c>
      <c r="O15" t="s">
        <v>212</v>
      </c>
      <c r="P15" t="str">
        <f t="array" aca="1" ref="P15" ca="1">CONCATENATE(IFERROR(MATCH(CONCATENATE(N15,COUNTIF(N$6:N$55,N15)),CONCATENATE(O$6:O$55,COUNTIF(O$6:O$55,O$6:O$55)),0),"E"),"-",IFERROR(MATCH(CONCATENATE(O15,COUNTIF(O$6:O$55,O15)),CONCATENATE(N$6:N$55,COUNTIF(N$6:N$55,N$6:N$55)),0),"E"))</f>
        <v>9-11</v>
      </c>
      <c r="Q15" t="str">
        <f t="array" aca="1" ref="Q15" ca="1">IFERROR(INDEX(OFFSET(WatchBillMarker,WatchBillStartOffset,R$3-1,maxValidationSize,1),SMALL(IF(TRIM(OFFSET(WatchBillMarker,WatchBillStartOffset,R$3-1,maxValidationSize,1))&lt;&gt;"",ROW(OFFSET($A$1,0,0,maxValidationSize,1))),ROW(10:10)))," ")</f>
        <v>Sea Boat Gripes</v>
      </c>
      <c r="R15" t="s">
        <v>227</v>
      </c>
      <c r="S15" t="str">
        <f t="array" aca="1" ref="S15" ca="1">CONCATENATE(IFERROR(MATCH(CONCATENATE(Q15,COUNTIF(Q$6:Q$55,Q15)),CONCATENATE(R$6:R$55,COUNTIF(R$6:R$55,R$6:R$55)),0),"E"),"-",IFERROR(MATCH(CONCATENATE(R15,COUNTIF(R$6:R$55,R15)),CONCATENATE(Q$6:Q$55,COUNTIF(Q$6:Q$55,Q$6:Q$55)),0),"E"))</f>
        <v>36-18</v>
      </c>
      <c r="T15" t="str">
        <f t="array" aca="1" ref="T15" ca="1">IFERROR(INDEX(OFFSET(WatchBillMarker,WatchBillStartOffset,U$3-1,maxValidationSize,1),SMALL(IF(TRIM(OFFSET(WatchBillMarker,WatchBillStartOffset,U$3-1,maxValidationSize,1))&lt;&gt;"",ROW(OFFSET($A$1,0,0,maxValidationSize,1))),ROW(10:10)))," ")</f>
        <v>DC/Emerg Steer</v>
      </c>
      <c r="U15" t="s">
        <v>122</v>
      </c>
      <c r="V15" t="str">
        <f t="array" aca="1" ref="V15" ca="1">CONCATENATE(IFERROR(MATCH(CONCATENATE(T15,COUNTIF(T$6:T$55,T15)),CONCATENATE(U$6:U$55,COUNTIF(U$6:U$55,U$6:U$55)),0),"E"),"-",IFERROR(MATCH(CONCATENATE(U15,COUNTIF(U$6:U$55,U15)),CONCATENATE(T$6:T$55,COUNTIF(T$6:T$55,T$6:T$55)),0),"E"))</f>
        <v>6-1</v>
      </c>
      <c r="W15" t="str">
        <f t="array" aca="1" ref="W15" ca="1">IFERROR(INDEX(OFFSET(WatchBillMarker,WatchBillStartOffset,X$3-1,maxValidationSize,1),SMALL(IF(TRIM(OFFSET(WatchBillMarker,WatchBillStartOffset,X$3-1,maxValidationSize,1))&lt;&gt;"",ROW(OFFSET($A$1,0,0,maxValidationSize,1))),ROW(10:10)))," ")</f>
        <v>Officer I/C</v>
      </c>
      <c r="X15" t="s">
        <v>203</v>
      </c>
      <c r="Y15" t="str">
        <f t="array" aca="1" ref="Y15" ca="1">CONCATENATE(IFERROR(MATCH(CONCATENATE(W15,COUNTIF(W$6:W$55,W15)),CONCATENATE(X$6:X$55,COUNTIF(X$6:X$55,X$6:X$55)),0),"E"),"-",IFERROR(MATCH(CONCATENATE(X15,COUNTIF(X$6:X$55,X15)),CONCATENATE(W$6:W$55,COUNTIF(W$6:W$55,W$6:W$55)),0),"E"))</f>
        <v>10-10</v>
      </c>
      <c r="Z15" t="str">
        <f t="array" aca="1" ref="Z15" ca="1">IFERROR(INDEX(OFFSET(WatchBillMarker,WatchBillStartOffset,AA$3-1,maxValidationSize,1),SMALL(IF(TRIM(OFFSET(WatchBillMarker,WatchBillStartOffset,AA$3-1,maxValidationSize,1))&lt;&gt;"",ROW(OFFSET($A$1,0,0,maxValidationSize,1))),ROW(10:10)))," ")</f>
        <v>Ship Security/Search</v>
      </c>
      <c r="AA15" t="s">
        <v>108</v>
      </c>
      <c r="AB15" t="str">
        <f t="array" aca="1" ref="AB15" ca="1">CONCATENATE(IFERROR(MATCH(CONCATENATE(Z15,COUNTIF(Z$6:Z$55,Z15)),CONCATENATE(AA$6:AA$55,COUNTIF(AA$6:AA$55,AA$6:AA$55)),0),"E"),"-",IFERROR(MATCH(CONCATENATE(AA15,COUNTIF(AA$6:AA$55,AA15)),CONCATENATE(Z$6:Z$55,COUNTIF(Z$6:Z$55,Z$6:Z$55)),0),"E"))</f>
        <v>5-5</v>
      </c>
      <c r="AC15" t="str">
        <f t="array" aca="1" ref="AC15" ca="1">IFERROR(INDEX(OFFSET(WatchBillMarker,WatchBillStartOffset,AD$3-1,maxValidationSize,1),SMALL(IF(TRIM(OFFSET(WatchBillMarker,WatchBillStartOffset,AD$3-1,maxValidationSize,1))&lt;&gt;"",ROW(OFFSET($A$1,0,0,maxValidationSize,1))),ROW(10:10)))," ")</f>
        <v>Davit Fwd Guy/painter</v>
      </c>
      <c r="AD15" t="s">
        <v>246</v>
      </c>
      <c r="AE15" t="str">
        <f t="array" aca="1" ref="AE15" ca="1">CONCATENATE(IFERROR(MATCH(CONCATENATE(AC15,COUNTIF(AC$6:AC$55,AC15)),CONCATENATE(AD$6:AD$55,COUNTIF(AD$6:AD$55,AD$6:AD$55)),0),"E"),"-",IFERROR(MATCH(CONCATENATE(AD15,COUNTIF(AD$6:AD$55,AD15)),CONCATENATE(AC$6:AC$55,COUNTIF(AC$6:AC$55,AC$6:AC$55)),0),"E"))</f>
        <v>9-11</v>
      </c>
      <c r="AF15" t="str">
        <f t="array" aca="1" ref="AF15" ca="1">IFERROR(INDEX(OFFSET(WatchBillMarker,WatchBillStartOffset,AG$3-1,maxValidationSize,1),SMALL(IF(TRIM(OFFSET(WatchBillMarker,WatchBillStartOffset,AG$3-1,maxValidationSize,1))&lt;&gt;"",ROW(OFFSET($A$1,0,0,maxValidationSize,1))),ROW(10:10)))," ")</f>
        <v>Recovery from aloft</v>
      </c>
      <c r="AG15" t="s">
        <v>150</v>
      </c>
      <c r="AH15" t="str">
        <f t="array" aca="1" ref="AH15" ca="1">CONCATENATE(IFERROR(MATCH(CONCATENATE(AF15,COUNTIF(AF$6:AF$55,AF15)),CONCATENATE(AG$6:AG$55,COUNTIF(AG$6:AG$55,AG$6:AG$55)),0),"E"),"-",IFERROR(MATCH(CONCATENATE(AG15,COUNTIF(AG$6:AG$55,AG15)),CONCATENATE(AF$6:AF$55,COUNTIF(AF$6:AF$55,AF$6:AF$55)),0),"E"))</f>
        <v>3-3</v>
      </c>
      <c r="AI15" t="str">
        <f t="array" aca="1" ref="AI15" ca="1">IFERROR(INDEX(OFFSET(WatchBillMarker,WatchBillStartOffset,AJ$3-1,maxValidationSize,1),SMALL(IF(TRIM(OFFSET(WatchBillMarker,WatchBillStartOffset,AJ$3-1,maxValidationSize,1))&lt;&gt;"",ROW(OFFSET($A$1,0,0,maxValidationSize,1))),ROW(10:10)))," ")</f>
        <v xml:space="preserve"> </v>
      </c>
      <c r="AK15" t="str">
        <f t="array" aca="1" ref="AK15" ca="1">CONCATENATE(IFERROR(MATCH(CONCATENATE(AI15,COUNTIF(AI$6:AI$55,AI15)),CONCATENATE(AJ$6:AJ$55,COUNTIF(AJ$6:AJ$55,AJ$6:AJ$55)),0),"E"),"-",IFERROR(MATCH(CONCATENATE(AJ15,COUNTIF(AJ$6:AJ$55,AJ15)),CONCATENATE(AI$6:AI$55,COUNTIF(AI$6:AI$55,AI$6:AI$55)),0),"E"))</f>
        <v>E-E</v>
      </c>
      <c r="AL15" t="str">
        <f t="array" aca="1" ref="AL15" ca="1">IFERROR(INDEX(OFFSET(WatchBillMarker,WatchBillStartOffset,AM$3-1,maxValidationSize,1),SMALL(IF(TRIM(OFFSET(WatchBillMarker,WatchBillStartOffset,AM$3-1,maxValidationSize,1))&lt;&gt;"",ROW(OFFSET($A$1,0,0,maxValidationSize,1))),ROW(10:10)))," ")</f>
        <v xml:space="preserve"> </v>
      </c>
      <c r="AN15" t="str">
        <f t="array" aca="1" ref="AN15" ca="1">CONCATENATE(IFERROR(MATCH(CONCATENATE(AL15,COUNTIF(AL$6:AL$55,AL15)),CONCATENATE(AM$6:AM$55,COUNTIF(AM$6:AM$55,AM$6:AM$55)),0),"E"),"-",IFERROR(MATCH(CONCATENATE(AM15,COUNTIF(AM$6:AM$55,AM15)),CONCATENATE(AL$6:AL$55,COUNTIF(AL$6:AL$55,AL$6:AL$55)),0),"E"))</f>
        <v>E-E</v>
      </c>
      <c r="AO15" t="str">
        <f t="array" aca="1" ref="AO15" ca="1">IFERROR(INDEX(OFFSET(WatchBillMarker,WatchBillStartOffset,AP$3-1,maxValidationSize,1),SMALL(IF(TRIM(OFFSET(WatchBillMarker,WatchBillStartOffset,AP$3-1,maxValidationSize,1))&lt;&gt;"",ROW(OFFSET($A$1,0,0,maxValidationSize,1))),ROW(10:10)))," ")</f>
        <v xml:space="preserve"> </v>
      </c>
      <c r="AQ15" t="str">
        <f t="array" aca="1" ref="AQ15" ca="1">CONCATENATE(IFERROR(MATCH(CONCATENATE(AO15,COUNTIF(AO$6:AO$55,AO15)),CONCATENATE(AP$6:AP$55,COUNTIF(AP$6:AP$55,AP$6:AP$55)),0),"E"),"-",IFERROR(MATCH(CONCATENATE(AP15,COUNTIF(AP$6:AP$55,AP15)),CONCATENATE(AO$6:AO$55,COUNTIF(AO$6:AO$55,AO$6:AO$55)),0),"E"))</f>
        <v>E-E</v>
      </c>
      <c r="AR15">
        <f t="array" aca="1" ref="AR15" ca="1">IFERROR(INDEX(OFFSET(WatchBillMarker,WatchBillStartOffset,AS$3-1,maxValidationSize,1),SMALL(IF(TRIM(OFFSET(WatchBillMarker,WatchBillStartOffset,AS$3-1,maxValidationSize,1))&lt;&gt;"",ROW(OFFSET($A$1,0,0,maxValidationSize,1))),ROW(10:10)))," ")</f>
        <v>2</v>
      </c>
      <c r="AS15" s="266">
        <v>4</v>
      </c>
      <c r="AT15" t="str">
        <f t="array" aca="1" ref="AT15" ca="1">CONCATENATE(IFERROR(MATCH(CONCATENATE(AR15,COUNTIF(AR$6:AR$55,AR15)),CONCATENATE(AS$6:AS$55,COUNTIF(AS$6:AS$55,AS$6:AS$55)),0),"E"),"-",IFERROR(MATCH(CONCATENATE(AS15,COUNTIF(AS$6:AS$55,AS15)),CONCATENATE(AR$6:AR$55,COUNTIF(AR$6:AR$55,AR$6:AR$55)),0),"E"))</f>
        <v>2-6</v>
      </c>
    </row>
    <row r="16" spans="2:46">
      <c r="B16" t="str">
        <f t="array" aca="1" ref="B16" ca="1">IFERROR(INDEX(OFFSET(WatchBillMarker,WatchBillStartOffset,C$3-1,maxValidationSize,1),SMALL(IF(TRIM(OFFSET(WatchBillMarker,WatchBillStartOffset,C$3-1,maxValidationSize,1))&lt;&gt;"",ROW(OFFSET($A$1,0,0,maxValidationSize,1))),ROW(11:11)))," ")</f>
        <v xml:space="preserve"> </v>
      </c>
      <c r="D16" t="str">
        <f t="array" aca="1" ref="D16" ca="1">CONCATENATE(IFERROR(MATCH(CONCATENATE(B16,COUNTIF(B$6:B$55,B16)),CONCATENATE(C$6:C$55,COUNTIF(C$6:C$55,C$6:C$55)),0),"E"),"-",IFERROR(MATCH(CONCATENATE(C16,COUNTIF(C$6:C$55,C16)),CONCATENATE(B$6:B$55,COUNTIF(B$6:B$55,B$6:B$55)),0),"E"))</f>
        <v>E-E</v>
      </c>
      <c r="E16" t="str">
        <f t="array" aca="1" ref="E16" ca="1">IFERROR(INDEX(OFFSET(WatchBillMarker,WatchBillStartOffset,F$3-1,maxValidationSize,1),SMALL(IF(TRIM(OFFSET(WatchBillMarker,WatchBillStartOffset,F$3-1,maxValidationSize,1))&lt;&gt;"",ROW(OFFSET($A$1,0,0,maxValidationSize,1))),ROW(11:11)))," ")</f>
        <v>Berthing Party</v>
      </c>
      <c r="F16" t="s">
        <v>220</v>
      </c>
      <c r="G16" t="str">
        <f t="array" aca="1" ref="G16" ca="1">CONCATENATE(IFERROR(MATCH(CONCATENATE(E16,COUNTIF(E$6:E$55,E16)),CONCATENATE(F$6:F$55,COUNTIF(F$6:F$55,F$6:F$55)),0),"E"),"-",IFERROR(MATCH(CONCATENATE(F16,COUNTIF(F$6:F$55,F16)),CONCATENATE(E$6:E$55,COUNTIF(E$6:E$55,E$6:E$55)),0),"E"))</f>
        <v>6-6</v>
      </c>
      <c r="H16" t="str">
        <f t="array" aca="1" ref="H16" ca="1">IFERROR(INDEX(OFFSET(WatchBillMarker,WatchBillStartOffset,I$3-1,maxValidationSize,1),SMALL(IF(TRIM(OFFSET(WatchBillMarker,WatchBillStartOffset,I$3-1,maxValidationSize,1))&lt;&gt;"",ROW(OFFSET($A$1,0,0,maxValidationSize,1))),ROW(11:11)))," ")</f>
        <v>Forward Lookout</v>
      </c>
      <c r="I16" t="s">
        <v>292</v>
      </c>
      <c r="J16" t="str">
        <f t="array" aca="1" ref="J16" ca="1">CONCATENATE(IFERROR(MATCH(CONCATENATE(H16,COUNTIF(H$6:H$55,H16)),CONCATENATE(I$6:I$55,COUNTIF(I$6:I$55,I$6:I$55)),0),"E"),"-",IFERROR(MATCH(CONCATENATE(I16,COUNTIF(I$6:I$55,I16)),CONCATENATE(H$6:H$55,COUNTIF(H$6:H$55,H$6:H$55)),0),"E"))</f>
        <v>4-22</v>
      </c>
      <c r="K16" t="str">
        <f t="array" aca="1" ref="K16" ca="1">IFERROR(INDEX(OFFSET(WatchBillMarker,WatchBillStartOffset,L$3-1,maxValidationSize,1),SMALL(IF(TRIM(OFFSET(WatchBillMarker,WatchBillStartOffset,L$3-1,maxValidationSize,1))&lt;&gt;"",ROW(OFFSET($A$1,0,0,maxValidationSize,1))),ROW(11:11)))," ")</f>
        <v>OOW/Fix/Radio</v>
      </c>
      <c r="L16" t="s">
        <v>271</v>
      </c>
      <c r="M16" t="str">
        <f t="array" aca="1" ref="M16" ca="1">CONCATENATE(IFERROR(MATCH(CONCATENATE(K16,COUNTIF(K$6:K$55,K16)),CONCATENATE(L$6:L$55,COUNTIF(L$6:L$55,L$6:L$55)),0),"E"),"-",IFERROR(MATCH(CONCATENATE(L16,COUNTIF(L$6:L$55,L16)),CONCATENATE(K$6:K$55,COUNTIF(K$6:K$55,K$6:K$55)),0),"E"))</f>
        <v>10-12</v>
      </c>
      <c r="N16" t="str">
        <f t="array" aca="1" ref="N16" ca="1">IFERROR(INDEX(OFFSET(WatchBillMarker,WatchBillStartOffset,O$3-1,maxValidationSize,1),SMALL(IF(TRIM(OFFSET(WatchBillMarker,WatchBillStartOffset,O$3-1,maxValidationSize,1))&lt;&gt;"",ROW(OFFSET($A$1,0,0,maxValidationSize,1))),ROW(11:11)))," ")</f>
        <v>ER / Qtr. Deck</v>
      </c>
      <c r="O16" t="s">
        <v>215</v>
      </c>
      <c r="P16" t="str">
        <f t="array" aca="1" ref="P16" ca="1">CONCATENATE(IFERROR(MATCH(CONCATENATE(N16,COUNTIF(N$6:N$55,N16)),CONCATENATE(O$6:O$55,COUNTIF(O$6:O$55,O$6:O$55)),0),"E"),"-",IFERROR(MATCH(CONCATENATE(O16,COUNTIF(O$6:O$55,O16)),CONCATENATE(N$6:N$55,COUNTIF(N$6:N$55,N$6:N$55)),0),"E"))</f>
        <v>10-12</v>
      </c>
      <c r="Q16" t="str">
        <f t="array" aca="1" ref="Q16" ca="1">IFERROR(INDEX(OFFSET(WatchBillMarker,WatchBillStartOffset,R$3-1,maxValidationSize,1),SMALL(IF(TRIM(OFFSET(WatchBillMarker,WatchBillStartOffset,R$3-1,maxValidationSize,1))&lt;&gt;"",ROW(OFFSET($A$1,0,0,maxValidationSize,1))),ROW(11:11)))," ")</f>
        <v>Blankets/1st Aid LR1</v>
      </c>
      <c r="R16" t="s">
        <v>242</v>
      </c>
      <c r="S16" t="str">
        <f t="array" aca="1" ref="S16" ca="1">CONCATENATE(IFERROR(MATCH(CONCATENATE(Q16,COUNTIF(Q$6:Q$55,Q16)),CONCATENATE(R$6:R$55,COUNTIF(R$6:R$55,R$6:R$55)),0),"E"),"-",IFERROR(MATCH(CONCATENATE(R16,COUNTIF(R$6:R$55,R16)),CONCATENATE(Q$6:Q$55,COUNTIF(Q$6:Q$55,Q$6:Q$55)),0),"E"))</f>
        <v>5-24</v>
      </c>
      <c r="T16" t="str">
        <f t="array" aca="1" ref="T16" ca="1">IFERROR(INDEX(OFFSET(WatchBillMarker,WatchBillStartOffset,U$3-1,maxValidationSize,1),SMALL(IF(TRIM(OFFSET(WatchBillMarker,WatchBillStartOffset,U$3-1,maxValidationSize,1))&lt;&gt;"",ROW(OFFSET($A$1,0,0,maxValidationSize,1))),ROW(11:11)))," ")</f>
        <v>DC/Emerg Steer</v>
      </c>
      <c r="U16" t="s">
        <v>209</v>
      </c>
      <c r="V16" t="str">
        <f t="array" aca="1" ref="V16" ca="1">CONCATENATE(IFERROR(MATCH(CONCATENATE(T16,COUNTIF(T$6:T$55,T16)),CONCATENATE(U$6:U$55,COUNTIF(U$6:U$55,U$6:U$55)),0),"E"),"-",IFERROR(MATCH(CONCATENATE(U16,COUNTIF(U$6:U$55,U16)),CONCATENATE(T$6:T$55,COUNTIF(T$6:T$55,T$6:T$55)),0),"E"))</f>
        <v>6-8</v>
      </c>
      <c r="W16" t="str">
        <f t="array" aca="1" ref="W16" ca="1">IFERROR(INDEX(OFFSET(WatchBillMarker,WatchBillStartOffset,X$3-1,maxValidationSize,1),SMALL(IF(TRIM(OFFSET(WatchBillMarker,WatchBillStartOffset,X$3-1,maxValidationSize,1))&lt;&gt;"",ROW(OFFSET($A$1,0,0,maxValidationSize,1))),ROW(11:11)))," ")</f>
        <v>ER</v>
      </c>
      <c r="X16" t="s">
        <v>213</v>
      </c>
      <c r="Y16" t="str">
        <f t="array" aca="1" ref="Y16" ca="1">CONCATENATE(IFERROR(MATCH(CONCATENATE(W16,COUNTIF(W$6:W$55,W16)),CONCATENATE(X$6:X$55,COUNTIF(X$6:X$55,X$6:X$55)),0),"E"),"-",IFERROR(MATCH(CONCATENATE(X16,COUNTIF(X$6:X$55,X16)),CONCATENATE(W$6:W$55,COUNTIF(W$6:W$55,W$6:W$55)),0),"E"))</f>
        <v>7-7</v>
      </c>
      <c r="Z16" t="str">
        <f t="array" aca="1" ref="Z16" ca="1">IFERROR(INDEX(OFFSET(WatchBillMarker,WatchBillStartOffset,AA$3-1,maxValidationSize,1),SMALL(IF(TRIM(OFFSET(WatchBillMarker,WatchBillStartOffset,AA$3-1,maxValidationSize,1))&lt;&gt;"",ROW(OFFSET($A$1,0,0,maxValidationSize,1))),ROW(11:11)))," ")</f>
        <v>OOW</v>
      </c>
      <c r="AA16" t="s">
        <v>262</v>
      </c>
      <c r="AB16" t="str">
        <f t="array" aca="1" ref="AB16" ca="1">CONCATENATE(IFERROR(MATCH(CONCATENATE(Z16,COUNTIF(Z$6:Z$55,Z16)),CONCATENATE(AA$6:AA$55,COUNTIF(AA$6:AA$55,AA$6:AA$55)),0),"E"),"-",IFERROR(MATCH(CONCATENATE(AA16,COUNTIF(AA$6:AA$55,AA16)),CONCATENATE(Z$6:Z$55,COUNTIF(Z$6:Z$55,Z$6:Z$55)),0),"E"))</f>
        <v>11-11</v>
      </c>
      <c r="AC16" t="str">
        <f t="array" aca="1" ref="AC16" ca="1">IFERROR(INDEX(OFFSET(WatchBillMarker,WatchBillStartOffset,AD$3-1,maxValidationSize,1),SMALL(IF(TRIM(OFFSET(WatchBillMarker,WatchBillStartOffset,AD$3-1,maxValidationSize,1))&lt;&gt;"",ROW(OFFSET($A$1,0,0,maxValidationSize,1))),ROW(11:11)))," ")</f>
        <v>Crew of Seaboat</v>
      </c>
      <c r="AD16" t="s">
        <v>102</v>
      </c>
      <c r="AE16" t="str">
        <f t="array" aca="1" ref="AE16" ca="1">CONCATENATE(IFERROR(MATCH(CONCATENATE(AC16,COUNTIF(AC$6:AC$55,AC16)),CONCATENATE(AD$6:AD$55,COUNTIF(AD$6:AD$55,AD$6:AD$55)),0),"E"),"-",IFERROR(MATCH(CONCATENATE(AD16,COUNTIF(AD$6:AD$55,AD16)),CONCATENATE(AC$6:AC$55,COUNTIF(AC$6:AC$55,AC$6:AC$55)),0),"E"))</f>
        <v>10-5</v>
      </c>
      <c r="AF16" t="str">
        <f t="array" aca="1" ref="AF16" ca="1">IFERROR(INDEX(OFFSET(WatchBillMarker,WatchBillStartOffset,AG$3-1,maxValidationSize,1),SMALL(IF(TRIM(OFFSET(WatchBillMarker,WatchBillStartOffset,AG$3-1,maxValidationSize,1))&lt;&gt;"",ROW(OFFSET($A$1,0,0,maxValidationSize,1))),ROW(11:11)))," ")</f>
        <v>Stretcher party</v>
      </c>
      <c r="AG16" t="s">
        <v>172</v>
      </c>
      <c r="AH16" t="str">
        <f t="array" aca="1" ref="AH16" ca="1">CONCATENATE(IFERROR(MATCH(CONCATENATE(AF16,COUNTIF(AF$6:AF$55,AF16)),CONCATENATE(AG$6:AG$55,COUNTIF(AG$6:AG$55,AG$6:AG$55)),0),"E"),"-",IFERROR(MATCH(CONCATENATE(AG16,COUNTIF(AG$6:AG$55,AG16)),CONCATENATE(AF$6:AF$55,COUNTIF(AF$6:AF$55,AF$6:AF$55)),0),"E"))</f>
        <v>5-5</v>
      </c>
      <c r="AI16" t="str">
        <f t="array" aca="1" ref="AI16" ca="1">IFERROR(INDEX(OFFSET(WatchBillMarker,WatchBillStartOffset,AJ$3-1,maxValidationSize,1),SMALL(IF(TRIM(OFFSET(WatchBillMarker,WatchBillStartOffset,AJ$3-1,maxValidationSize,1))&lt;&gt;"",ROW(OFFSET($A$1,0,0,maxValidationSize,1))),ROW(11:11)))," ")</f>
        <v xml:space="preserve"> </v>
      </c>
      <c r="AK16" t="str">
        <f t="array" aca="1" ref="AK16" ca="1">CONCATENATE(IFERROR(MATCH(CONCATENATE(AI16,COUNTIF(AI$6:AI$55,AI16)),CONCATENATE(AJ$6:AJ$55,COUNTIF(AJ$6:AJ$55,AJ$6:AJ$55)),0),"E"),"-",IFERROR(MATCH(CONCATENATE(AJ16,COUNTIF(AJ$6:AJ$55,AJ16)),CONCATENATE(AI$6:AI$55,COUNTIF(AI$6:AI$55,AI$6:AI$55)),0),"E"))</f>
        <v>E-E</v>
      </c>
      <c r="AL16" t="str">
        <f t="array" aca="1" ref="AL16" ca="1">IFERROR(INDEX(OFFSET(WatchBillMarker,WatchBillStartOffset,AM$3-1,maxValidationSize,1),SMALL(IF(TRIM(OFFSET(WatchBillMarker,WatchBillStartOffset,AM$3-1,maxValidationSize,1))&lt;&gt;"",ROW(OFFSET($A$1,0,0,maxValidationSize,1))),ROW(11:11)))," ")</f>
        <v xml:space="preserve"> </v>
      </c>
      <c r="AN16" t="str">
        <f t="array" aca="1" ref="AN16" ca="1">CONCATENATE(IFERROR(MATCH(CONCATENATE(AL16,COUNTIF(AL$6:AL$55,AL16)),CONCATENATE(AM$6:AM$55,COUNTIF(AM$6:AM$55,AM$6:AM$55)),0),"E"),"-",IFERROR(MATCH(CONCATENATE(AM16,COUNTIF(AM$6:AM$55,AM16)),CONCATENATE(AL$6:AL$55,COUNTIF(AL$6:AL$55,AL$6:AL$55)),0),"E"))</f>
        <v>E-E</v>
      </c>
      <c r="AO16" t="str">
        <f t="array" aca="1" ref="AO16" ca="1">IFERROR(INDEX(OFFSET(WatchBillMarker,WatchBillStartOffset,AP$3-1,maxValidationSize,1),SMALL(IF(TRIM(OFFSET(WatchBillMarker,WatchBillStartOffset,AP$3-1,maxValidationSize,1))&lt;&gt;"",ROW(OFFSET($A$1,0,0,maxValidationSize,1))),ROW(11:11)))," ")</f>
        <v xml:space="preserve"> </v>
      </c>
      <c r="AQ16" t="str">
        <f t="array" aca="1" ref="AQ16" ca="1">CONCATENATE(IFERROR(MATCH(CONCATENATE(AO16,COUNTIF(AO$6:AO$55,AO16)),CONCATENATE(AP$6:AP$55,COUNTIF(AP$6:AP$55,AP$6:AP$55)),0),"E"),"-",IFERROR(MATCH(CONCATENATE(AP16,COUNTIF(AP$6:AP$55,AP16)),CONCATENATE(AO$6:AO$55,COUNTIF(AO$6:AO$55,AO$6:AO$55)),0),"E"))</f>
        <v>E-E</v>
      </c>
      <c r="AR16">
        <f t="array" aca="1" ref="AR16" ca="1">IFERROR(INDEX(OFFSET(WatchBillMarker,WatchBillStartOffset,AS$3-1,maxValidationSize,1),SMALL(IF(TRIM(OFFSET(WatchBillMarker,WatchBillStartOffset,AS$3-1,maxValidationSize,1))&lt;&gt;"",ROW(OFFSET($A$1,0,0,maxValidationSize,1))),ROW(11:11)))," ")</f>
        <v>5</v>
      </c>
      <c r="AS16" s="266">
        <v>5</v>
      </c>
      <c r="AT16" t="str">
        <f t="array" aca="1" ref="AT16" ca="1">CONCATENATE(IFERROR(MATCH(CONCATENATE(AR16,COUNTIF(AR$6:AR$55,AR16)),CONCATENATE(AS$6:AS$55,COUNTIF(AS$6:AS$55,AS$6:AS$55)),0),"E"),"-",IFERROR(MATCH(CONCATENATE(AS16,COUNTIF(AS$6:AS$55,AS16)),CONCATENATE(AR$6:AR$55,COUNTIF(AR$6:AR$55,AR$6:AR$55)),0),"E"))</f>
        <v>5-4</v>
      </c>
    </row>
    <row r="17" spans="2:46">
      <c r="B17" t="str">
        <f t="array" aca="1" ref="B17" ca="1">IFERROR(INDEX(OFFSET(WatchBillMarker,WatchBillStartOffset,C$3-1,maxValidationSize,1),SMALL(IF(TRIM(OFFSET(WatchBillMarker,WatchBillStartOffset,C$3-1,maxValidationSize,1))&lt;&gt;"",ROW(OFFSET($A$1,0,0,maxValidationSize,1))),ROW(12:12)))," ")</f>
        <v xml:space="preserve"> </v>
      </c>
      <c r="D17" t="str">
        <f t="array" aca="1" ref="D17" ca="1">CONCATENATE(IFERROR(MATCH(CONCATENATE(B17,COUNTIF(B$6:B$55,B17)),CONCATENATE(C$6:C$55,COUNTIF(C$6:C$55,C$6:C$55)),0),"E"),"-",IFERROR(MATCH(CONCATENATE(C17,COUNTIF(C$6:C$55,C17)),CONCATENATE(B$6:B$55,COUNTIF(B$6:B$55,B$6:B$55)),0),"E"))</f>
        <v>E-E</v>
      </c>
      <c r="E17" t="str">
        <f t="array" aca="1" ref="E17" ca="1">IFERROR(INDEX(OFFSET(WatchBillMarker,WatchBillStartOffset,F$3-1,maxValidationSize,1),SMALL(IF(TRIM(OFFSET(WatchBillMarker,WatchBillStartOffset,F$3-1,maxValidationSize,1))&lt;&gt;"",ROW(OFFSET($A$1,0,0,maxValidationSize,1))),ROW(12:12)))," ")</f>
        <v>Captain's Runner</v>
      </c>
      <c r="F17" t="s">
        <v>298</v>
      </c>
      <c r="G17" t="str">
        <f t="array" aca="1" ref="G17" ca="1">CONCATENATE(IFERROR(MATCH(CONCATENATE(E17,COUNTIF(E$6:E$55,E17)),CONCATENATE(F$6:F$55,COUNTIF(F$6:F$55,F$6:F$55)),0),"E"),"-",IFERROR(MATCH(CONCATENATE(F17,COUNTIF(F$6:F$55,F17)),CONCATENATE(E$6:E$55,COUNTIF(E$6:E$55,E$6:E$55)),0),"E"))</f>
        <v>12-12</v>
      </c>
      <c r="H17" t="str">
        <f t="array" aca="1" ref="H17" ca="1">IFERROR(INDEX(OFFSET(WatchBillMarker,WatchBillStartOffset,I$3-1,maxValidationSize,1),SMALL(IF(TRIM(OFFSET(WatchBillMarker,WatchBillStartOffset,I$3-1,maxValidationSize,1))&lt;&gt;"",ROW(OFFSET($A$1,0,0,maxValidationSize,1))),ROW(12:12)))," ")</f>
        <v>Windlass/Capstan Tail</v>
      </c>
      <c r="I17" t="s">
        <v>233</v>
      </c>
      <c r="J17" t="str">
        <f t="array" aca="1" ref="J17" ca="1">CONCATENATE(IFERROR(MATCH(CONCATENATE(H17,COUNTIF(H$6:H$55,H17)),CONCATENATE(I$6:I$55,COUNTIF(I$6:I$55,I$6:I$55)),0),"E"),"-",IFERROR(MATCH(CONCATENATE(I17,COUNTIF(I$6:I$55,I17)),CONCATENATE(H$6:H$55,COUNTIF(H$6:H$55,H$6:H$55)),0),"E"))</f>
        <v>12-12</v>
      </c>
      <c r="K17" t="str">
        <f t="array" aca="1" ref="K17" ca="1">IFERROR(INDEX(OFFSET(WatchBillMarker,WatchBillStartOffset,L$3-1,maxValidationSize,1),SMALL(IF(TRIM(OFFSET(WatchBillMarker,WatchBillStartOffset,L$3-1,maxValidationSize,1))&lt;&gt;"",ROW(OFFSET($A$1,0,0,maxValidationSize,1))),ROW(12:12)))," ")</f>
        <v>HDCT Control</v>
      </c>
      <c r="L17" t="s">
        <v>147</v>
      </c>
      <c r="M17" t="str">
        <f t="array" aca="1" ref="M17" ca="1">CONCATENATE(IFERROR(MATCH(CONCATENATE(K17,COUNTIF(K$6:K$55,K17)),CONCATENATE(L$6:L$55,COUNTIF(L$6:L$55,L$6:L$55)),0),"E"),"-",IFERROR(MATCH(CONCATENATE(L17,COUNTIF(L$6:L$55,L17)),CONCATENATE(K$6:K$55,COUNTIF(K$6:K$55,K$6:K$55)),0),"E"))</f>
        <v>11-3</v>
      </c>
      <c r="N17" t="str">
        <f t="array" aca="1" ref="N17" ca="1">IFERROR(INDEX(OFFSET(WatchBillMarker,WatchBillStartOffset,O$3-1,maxValidationSize,1),SMALL(IF(TRIM(OFFSET(WatchBillMarker,WatchBillStartOffset,O$3-1,maxValidationSize,1))&lt;&gt;"",ROW(OFFSET($A$1,0,0,maxValidationSize,1))),ROW(12:12)))," ")</f>
        <v>ER as directed</v>
      </c>
      <c r="O17" t="s">
        <v>147</v>
      </c>
      <c r="P17" t="str">
        <f t="array" aca="1" ref="P17" ca="1">CONCATENATE(IFERROR(MATCH(CONCATENATE(N17,COUNTIF(N$6:N$55,N17)),CONCATENATE(O$6:O$55,COUNTIF(O$6:O$55,O$6:O$55)),0),"E"),"-",IFERROR(MATCH(CONCATENATE(O17,COUNTIF(O$6:O$55,O17)),CONCATENATE(N$6:N$55,COUNTIF(N$6:N$55,N$6:N$55)),0),"E"))</f>
        <v>11-5</v>
      </c>
      <c r="Q17" t="str">
        <f t="array" aca="1" ref="Q17" ca="1">IFERROR(INDEX(OFFSET(WatchBillMarker,WatchBillStartOffset,R$3-1,maxValidationSize,1),SMALL(IF(TRIM(OFFSET(WatchBillMarker,WatchBillStartOffset,R$3-1,maxValidationSize,1))&lt;&gt;"",ROW(OFFSET($A$1,0,0,maxValidationSize,1))),ROW(12:12)))," ")</f>
        <v>Station for Leaving Ship</v>
      </c>
      <c r="R17" t="s">
        <v>237</v>
      </c>
      <c r="S17" t="str">
        <f t="array" aca="1" ref="S17" ca="1">CONCATENATE(IFERROR(MATCH(CONCATENATE(Q17,COUNTIF(Q$6:Q$55,Q17)),CONCATENATE(R$6:R$55,COUNTIF(R$6:R$55,R$6:R$55)),0),"E"),"-",IFERROR(MATCH(CONCATENATE(R17,COUNTIF(R$6:R$55,R17)),CONCATENATE(Q$6:Q$55,COUNTIF(Q$6:Q$55,Q$6:Q$55)),0),"E"))</f>
        <v>40-22</v>
      </c>
      <c r="T17" t="str">
        <f t="array" aca="1" ref="T17" ca="1">IFERROR(INDEX(OFFSET(WatchBillMarker,WatchBillStartOffset,U$3-1,maxValidationSize,1),SMALL(IF(TRIM(OFFSET(WatchBillMarker,WatchBillStartOffset,U$3-1,maxValidationSize,1))&lt;&gt;"",ROW(OFFSET($A$1,0,0,maxValidationSize,1))),ROW(12:12)))," ")</f>
        <v>Damage Control</v>
      </c>
      <c r="U17" t="s">
        <v>147</v>
      </c>
      <c r="V17" t="str">
        <f t="array" aca="1" ref="V17" ca="1">CONCATENATE(IFERROR(MATCH(CONCATENATE(T17,COUNTIF(T$6:T$55,T17)),CONCATENATE(U$6:U$55,COUNTIF(U$6:U$55,U$6:U$55)),0),"E"),"-",IFERROR(MATCH(CONCATENATE(U17,COUNTIF(U$6:U$55,U17)),CONCATENATE(T$6:T$55,COUNTIF(T$6:T$55,T$6:T$55)),0),"E"))</f>
        <v>2-4</v>
      </c>
      <c r="W17" t="str">
        <f t="array" aca="1" ref="W17" ca="1">IFERROR(INDEX(OFFSET(WatchBillMarker,WatchBillStartOffset,X$3-1,maxValidationSize,1),SMALL(IF(TRIM(OFFSET(WatchBillMarker,WatchBillStartOffset,X$3-1,maxValidationSize,1))&lt;&gt;"",ROW(OFFSET($A$1,0,0,maxValidationSize,1))),ROW(12:12)))," ")</f>
        <v>I/C Party / Spill Kit</v>
      </c>
      <c r="X17" t="s">
        <v>281</v>
      </c>
      <c r="Y17" t="str">
        <f t="array" aca="1" ref="Y17" ca="1">CONCATENATE(IFERROR(MATCH(CONCATENATE(W17,COUNTIF(W$6:W$55,W17)),CONCATENATE(X$6:X$55,COUNTIF(X$6:X$55,X$6:X$55)),0),"E"),"-",IFERROR(MATCH(CONCATENATE(X17,COUNTIF(X$6:X$55,X17)),CONCATENATE(W$6:W$55,COUNTIF(W$6:W$55,W$6:W$55)),0),"E"))</f>
        <v>12-12</v>
      </c>
      <c r="Z17" t="str">
        <f t="array" aca="1" ref="Z17" ca="1">IFERROR(INDEX(OFFSET(WatchBillMarker,WatchBillStartOffset,AA$3-1,maxValidationSize,1),SMALL(IF(TRIM(OFFSET(WatchBillMarker,WatchBillStartOffset,AA$3-1,maxValidationSize,1))&lt;&gt;"",ROW(OFFSET($A$1,0,0,maxValidationSize,1))),ROW(12:12)))," ")</f>
        <v>HDCT Control</v>
      </c>
      <c r="AA17" t="s">
        <v>271</v>
      </c>
      <c r="AB17" t="str">
        <f t="array" aca="1" ref="AB17" ca="1">CONCATENATE(IFERROR(MATCH(CONCATENATE(Z17,COUNTIF(Z$6:Z$55,Z17)),CONCATENATE(AA$6:AA$55,COUNTIF(AA$6:AA$55,AA$6:AA$55)),0),"E"),"-",IFERROR(MATCH(CONCATENATE(AA17,COUNTIF(AA$6:AA$55,AA17)),CONCATENATE(Z$6:Z$55,COUNTIF(Z$6:Z$55,Z$6:Z$55)),0),"E"))</f>
        <v>12-12</v>
      </c>
      <c r="AC17" t="str">
        <f t="array" aca="1" ref="AC17" ca="1">IFERROR(INDEX(OFFSET(WatchBillMarker,WatchBillStartOffset,AD$3-1,maxValidationSize,1),SMALL(IF(TRIM(OFFSET(WatchBillMarker,WatchBillStartOffset,AD$3-1,maxValidationSize,1))&lt;&gt;"",ROW(OFFSET($A$1,0,0,maxValidationSize,1))),ROW(12:12)))," ")</f>
        <v>Seaboat</v>
      </c>
      <c r="AD17" t="s">
        <v>298</v>
      </c>
      <c r="AE17" t="str">
        <f t="array" aca="1" ref="AE17" ca="1">CONCATENATE(IFERROR(MATCH(CONCATENATE(AC17,COUNTIF(AC$6:AC$55,AC17)),CONCATENATE(AD$6:AD$55,COUNTIF(AD$6:AD$55,AD$6:AD$55)),0),"E"),"-",IFERROR(MATCH(CONCATENATE(AD17,COUNTIF(AD$6:AD$55,AD17)),CONCATENATE(AC$6:AC$55,COUNTIF(AC$6:AC$55,AC$6:AC$55)),0),"E"))</f>
        <v>5-13</v>
      </c>
      <c r="AF17" t="str">
        <f t="array" aca="1" ref="AF17" ca="1">IFERROR(INDEX(OFFSET(WatchBillMarker,WatchBillStartOffset,AG$3-1,maxValidationSize,1),SMALL(IF(TRIM(OFFSET(WatchBillMarker,WatchBillStartOffset,AG$3-1,maxValidationSize,1))&lt;&gt;"",ROW(OFFSET($A$1,0,0,maxValidationSize,1))),ROW(12:12)))," ")</f>
        <v>Medical E</v>
      </c>
      <c r="AG17" t="s">
        <v>194</v>
      </c>
      <c r="AH17" t="str">
        <f t="array" aca="1" ref="AH17" ca="1">CONCATENATE(IFERROR(MATCH(CONCATENATE(AF17,COUNTIF(AF$6:AF$55,AF17)),CONCATENATE(AG$6:AG$55,COUNTIF(AG$6:AG$55,AG$6:AG$55)),0),"E"),"-",IFERROR(MATCH(CONCATENATE(AG17,COUNTIF(AG$6:AG$55,AG17)),CONCATENATE(AF$6:AF$55,COUNTIF(AF$6:AF$55,AF$6:AF$55)),0),"E"))</f>
        <v>6-6</v>
      </c>
      <c r="AI17" t="str">
        <f t="array" aca="1" ref="AI17" ca="1">IFERROR(INDEX(OFFSET(WatchBillMarker,WatchBillStartOffset,AJ$3-1,maxValidationSize,1),SMALL(IF(TRIM(OFFSET(WatchBillMarker,WatchBillStartOffset,AJ$3-1,maxValidationSize,1))&lt;&gt;"",ROW(OFFSET($A$1,0,0,maxValidationSize,1))),ROW(12:12)))," ")</f>
        <v xml:space="preserve"> </v>
      </c>
      <c r="AK17" t="str">
        <f t="array" aca="1" ref="AK17" ca="1">CONCATENATE(IFERROR(MATCH(CONCATENATE(AI17,COUNTIF(AI$6:AI$55,AI17)),CONCATENATE(AJ$6:AJ$55,COUNTIF(AJ$6:AJ$55,AJ$6:AJ$55)),0),"E"),"-",IFERROR(MATCH(CONCATENATE(AJ17,COUNTIF(AJ$6:AJ$55,AJ17)),CONCATENATE(AI$6:AI$55,COUNTIF(AI$6:AI$55,AI$6:AI$55)),0),"E"))</f>
        <v>E-E</v>
      </c>
      <c r="AL17" t="str">
        <f t="array" aca="1" ref="AL17" ca="1">IFERROR(INDEX(OFFSET(WatchBillMarker,WatchBillStartOffset,AM$3-1,maxValidationSize,1),SMALL(IF(TRIM(OFFSET(WatchBillMarker,WatchBillStartOffset,AM$3-1,maxValidationSize,1))&lt;&gt;"",ROW(OFFSET($A$1,0,0,maxValidationSize,1))),ROW(12:12)))," ")</f>
        <v xml:space="preserve"> </v>
      </c>
      <c r="AN17" t="str">
        <f t="array" aca="1" ref="AN17" ca="1">CONCATENATE(IFERROR(MATCH(CONCATENATE(AL17,COUNTIF(AL$6:AL$55,AL17)),CONCATENATE(AM$6:AM$55,COUNTIF(AM$6:AM$55,AM$6:AM$55)),0),"E"),"-",IFERROR(MATCH(CONCATENATE(AM17,COUNTIF(AM$6:AM$55,AM17)),CONCATENATE(AL$6:AL$55,COUNTIF(AL$6:AL$55,AL$6:AL$55)),0),"E"))</f>
        <v>E-E</v>
      </c>
      <c r="AO17" t="str">
        <f t="array" aca="1" ref="AO17" ca="1">IFERROR(INDEX(OFFSET(WatchBillMarker,WatchBillStartOffset,AP$3-1,maxValidationSize,1),SMALL(IF(TRIM(OFFSET(WatchBillMarker,WatchBillStartOffset,AP$3-1,maxValidationSize,1))&lt;&gt;"",ROW(OFFSET($A$1,0,0,maxValidationSize,1))),ROW(12:12)))," ")</f>
        <v xml:space="preserve"> </v>
      </c>
      <c r="AQ17" t="str">
        <f t="array" aca="1" ref="AQ17" ca="1">CONCATENATE(IFERROR(MATCH(CONCATENATE(AO17,COUNTIF(AO$6:AO$55,AO17)),CONCATENATE(AP$6:AP$55,COUNTIF(AP$6:AP$55,AP$6:AP$55)),0),"E"),"-",IFERROR(MATCH(CONCATENATE(AP17,COUNTIF(AP$6:AP$55,AP17)),CONCATENATE(AO$6:AO$55,COUNTIF(AO$6:AO$55,AO$6:AO$55)),0),"E"))</f>
        <v>E-E</v>
      </c>
      <c r="AR17">
        <f t="array" aca="1" ref="AR17" ca="1">IFERROR(INDEX(OFFSET(WatchBillMarker,WatchBillStartOffset,AS$3-1,maxValidationSize,1),SMALL(IF(TRIM(OFFSET(WatchBillMarker,WatchBillStartOffset,AS$3-1,maxValidationSize,1))&lt;&gt;"",ROW(OFFSET($A$1,0,0,maxValidationSize,1))),ROW(12:12)))," ")</f>
        <v>1</v>
      </c>
      <c r="AS17" s="266">
        <v>6</v>
      </c>
      <c r="AT17" t="str">
        <f t="array" aca="1" ref="AT17" ca="1">CONCATENATE(IFERROR(MATCH(CONCATENATE(AR17,COUNTIF(AR$6:AR$55,AR17)),CONCATENATE(AS$6:AS$55,COUNTIF(AS$6:AS$55,AS$6:AS$55)),0),"E"),"-",IFERROR(MATCH(CONCATENATE(AS17,COUNTIF(AS$6:AS$55,AS17)),CONCATENATE(AR$6:AR$55,COUNTIF(AR$6:AR$55,AR$6:AR$55)),0),"E"))</f>
        <v>1-3</v>
      </c>
    </row>
    <row r="18" spans="2:46">
      <c r="B18" t="str">
        <f t="array" aca="1" ref="B18" ca="1">IFERROR(INDEX(OFFSET(WatchBillMarker,WatchBillStartOffset,C$3-1,maxValidationSize,1),SMALL(IF(TRIM(OFFSET(WatchBillMarker,WatchBillStartOffset,C$3-1,maxValidationSize,1))&lt;&gt;"",ROW(OFFSET($A$1,0,0,maxValidationSize,1))),ROW(13:13)))," ")</f>
        <v xml:space="preserve"> </v>
      </c>
      <c r="D18" t="str">
        <f t="array" aca="1" ref="D18" ca="1">CONCATENATE(IFERROR(MATCH(CONCATENATE(B18,COUNTIF(B$6:B$55,B18)),CONCATENATE(C$6:C$55,COUNTIF(C$6:C$55,C$6:C$55)),0),"E"),"-",IFERROR(MATCH(CONCATENATE(C18,COUNTIF(C$6:C$55,C18)),CONCATENATE(B$6:B$55,COUNTIF(B$6:B$55,B$6:B$55)),0),"E"))</f>
        <v>E-E</v>
      </c>
      <c r="E18" t="str">
        <f t="array" aca="1" ref="E18" ca="1">IFERROR(INDEX(OFFSET(WatchBillMarker,WatchBillStartOffset,F$3-1,maxValidationSize,1),SMALL(IF(TRIM(OFFSET(WatchBillMarker,WatchBillStartOffset,F$3-1,maxValidationSize,1))&lt;&gt;"",ROW(OFFSET($A$1,0,0,maxValidationSize,1))),ROW(13:13)))," ")</f>
        <v>Stern Lookout</v>
      </c>
      <c r="F18" t="s">
        <v>101</v>
      </c>
      <c r="G18" t="str">
        <f t="array" aca="1" ref="G18" ca="1">CONCATENATE(IFERROR(MATCH(CONCATENATE(E18,COUNTIF(E$6:E$55,E18)),CONCATENATE(F$6:F$55,COUNTIF(F$6:F$55,F$6:F$55)),0),"E"),"-",IFERROR(MATCH(CONCATENATE(F18,COUNTIF(F$6:F$55,F18)),CONCATENATE(E$6:E$55,COUNTIF(E$6:E$55,E$6:E$55)),0),"E"))</f>
        <v>4-5</v>
      </c>
      <c r="H18" t="str">
        <f t="array" aca="1" ref="H18" ca="1">IFERROR(INDEX(OFFSET(WatchBillMarker,WatchBillStartOffset,I$3-1,maxValidationSize,1),SMALL(IF(TRIM(OFFSET(WatchBillMarker,WatchBillStartOffset,I$3-1,maxValidationSize,1))&lt;&gt;"",ROW(OFFSET($A$1,0,0,maxValidationSize,1))),ROW(13:13)))," ")</f>
        <v>Anchor Locker</v>
      </c>
      <c r="I18" t="s">
        <v>159</v>
      </c>
      <c r="J18" t="str">
        <f t="array" aca="1" ref="J18" ca="1">CONCATENATE(IFERROR(MATCH(CONCATENATE(H18,COUNTIF(H$6:H$55,H18)),CONCATENATE(I$6:I$55,COUNTIF(I$6:I$55,I$6:I$55)),0),"E"),"-",IFERROR(MATCH(CONCATENATE(I18,COUNTIF(I$6:I$55,I18)),CONCATENATE(H$6:H$55,COUNTIF(H$6:H$55,H$6:H$55)),0),"E"))</f>
        <v>7-4</v>
      </c>
      <c r="K18" t="str">
        <f t="array" aca="1" ref="K18" ca="1">IFERROR(INDEX(OFFSET(WatchBillMarker,WatchBillStartOffset,L$3-1,maxValidationSize,1),SMALL(IF(TRIM(OFFSET(WatchBillMarker,WatchBillStartOffset,L$3-1,maxValidationSize,1))&lt;&gt;"",ROW(OFFSET($A$1,0,0,maxValidationSize,1))),ROW(13:13)))," ")</f>
        <v>HDCT</v>
      </c>
      <c r="L18" t="s">
        <v>298</v>
      </c>
      <c r="M18" t="str">
        <f t="array" aca="1" ref="M18" ca="1">CONCATENATE(IFERROR(MATCH(CONCATENATE(K18,COUNTIF(K$6:K$55,K18)),CONCATENATE(L$6:L$55,COUNTIF(L$6:L$55,L$6:L$55)),0),"E"),"-",IFERROR(MATCH(CONCATENATE(L18,COUNTIF(L$6:L$55,L18)),CONCATENATE(K$6:K$55,COUNTIF(K$6:K$55,K$6:K$55)),0),"E"))</f>
        <v>3-15</v>
      </c>
      <c r="N18" t="str">
        <f t="array" aca="1" ref="N18" ca="1">IFERROR(INDEX(OFFSET(WatchBillMarker,WatchBillStartOffset,O$3-1,maxValidationSize,1),SMALL(IF(TRIM(OFFSET(WatchBillMarker,WatchBillStartOffset,O$3-1,maxValidationSize,1))&lt;&gt;"",ROW(OFFSET($A$1,0,0,maxValidationSize,1))),ROW(13:13)))," ")</f>
        <v>HDCT</v>
      </c>
      <c r="O18" t="s">
        <v>175</v>
      </c>
      <c r="P18" t="str">
        <f t="array" aca="1" ref="P18" ca="1">CONCATENATE(IFERROR(MATCH(CONCATENATE(N18,COUNTIF(N$6:N$55,N18)),CONCATENATE(O$6:O$55,COUNTIF(O$6:O$55,O$6:O$55)),0),"E"),"-",IFERROR(MATCH(CONCATENATE(O18,COUNTIF(O$6:O$55,O18)),CONCATENATE(N$6:N$55,COUNTIF(N$6:N$55,N$6:N$55)),0),"E"))</f>
        <v>5-7</v>
      </c>
      <c r="Q18" t="str">
        <f t="array" aca="1" ref="Q18" ca="1">IFERROR(INDEX(OFFSET(WatchBillMarker,WatchBillStartOffset,R$3-1,maxValidationSize,1),SMALL(IF(TRIM(OFFSET(WatchBillMarker,WatchBillStartOffset,R$3-1,maxValidationSize,1))&lt;&gt;"",ROW(OFFSET($A$1,0,0,maxValidationSize,1))),ROW(13:13)))," ")</f>
        <v>Fix, VHF/UHF LR2</v>
      </c>
      <c r="R18" t="s">
        <v>147</v>
      </c>
      <c r="S18" t="str">
        <f t="array" aca="1" ref="S18" ca="1">CONCATENATE(IFERROR(MATCH(CONCATENATE(Q18,COUNTIF(Q$6:Q$55,Q18)),CONCATENATE(R$6:R$55,COUNTIF(R$6:R$55,R$6:R$55)),0),"E"),"-",IFERROR(MATCH(CONCATENATE(R18,COUNTIF(R$6:R$55,R18)),CONCATENATE(Q$6:Q$55,COUNTIF(Q$6:Q$55,Q$6:Q$55)),0),"E"))</f>
        <v>8-5</v>
      </c>
      <c r="T18" t="str">
        <f t="array" aca="1" ref="T18" ca="1">IFERROR(INDEX(OFFSET(WatchBillMarker,WatchBillStartOffset,U$3-1,maxValidationSize,1),SMALL(IF(TRIM(OFFSET(WatchBillMarker,WatchBillStartOffset,U$3-1,maxValidationSize,1))&lt;&gt;"",ROW(OFFSET($A$1,0,0,maxValidationSize,1))),ROW(13:13)))," ")</f>
        <v>OOW/Fix/Radio</v>
      </c>
      <c r="U18" t="s">
        <v>147</v>
      </c>
      <c r="V18" t="str">
        <f t="array" aca="1" ref="V18" ca="1">CONCATENATE(IFERROR(MATCH(CONCATENATE(T18,COUNTIF(T$6:T$55,T18)),CONCATENATE(U$6:U$55,COUNTIF(U$6:U$55,U$6:U$55)),0),"E"),"-",IFERROR(MATCH(CONCATENATE(U18,COUNTIF(U$6:U$55,U18)),CONCATENATE(T$6:T$55,COUNTIF(T$6:T$55,T$6:T$55)),0),"E"))</f>
        <v>19-4</v>
      </c>
      <c r="W18" t="str">
        <f t="array" aca="1" ref="W18" ca="1">IFERROR(INDEX(OFFSET(WatchBillMarker,WatchBillStartOffset,X$3-1,maxValidationSize,1),SMALL(IF(TRIM(OFFSET(WatchBillMarker,WatchBillStartOffset,X$3-1,maxValidationSize,1))&lt;&gt;"",ROW(OFFSET($A$1,0,0,maxValidationSize,1))),ROW(13:13)))," ")</f>
        <v>Boom</v>
      </c>
      <c r="X18" t="s">
        <v>163</v>
      </c>
      <c r="Y18" t="str">
        <f t="array" aca="1" ref="Y18" ca="1">CONCATENATE(IFERROR(MATCH(CONCATENATE(W18,COUNTIF(W$6:W$55,W18)),CONCATENATE(X$6:X$55,COUNTIF(X$6:X$55,X$6:X$55)),0),"E"),"-",IFERROR(MATCH(CONCATENATE(X18,COUNTIF(X$6:X$55,X18)),CONCATENATE(W$6:W$55,COUNTIF(W$6:W$55,W$6:W$55)),0),"E"))</f>
        <v>2-2</v>
      </c>
      <c r="Z18" t="str">
        <f t="array" aca="1" ref="Z18" ca="1">IFERROR(INDEX(OFFSET(WatchBillMarker,WatchBillStartOffset,AA$3-1,maxValidationSize,1),SMALL(IF(TRIM(OFFSET(WatchBillMarker,WatchBillStartOffset,AA$3-1,maxValidationSize,1))&lt;&gt;"",ROW(OFFSET($A$1,0,0,maxValidationSize,1))),ROW(13:13)))," ")</f>
        <v>HDCT</v>
      </c>
      <c r="AA18" t="s">
        <v>147</v>
      </c>
      <c r="AB18" t="str">
        <f t="array" aca="1" ref="AB18" ca="1">CONCATENATE(IFERROR(MATCH(CONCATENATE(Z18,COUNTIF(Z$6:Z$55,Z18)),CONCATENATE(AA$6:AA$55,COUNTIF(AA$6:AA$55,AA$6:AA$55)),0),"E"),"-",IFERROR(MATCH(CONCATENATE(AA18,COUNTIF(AA$6:AA$55,AA18)),CONCATENATE(Z$6:Z$55,COUNTIF(Z$6:Z$55,Z$6:Z$55)),0),"E"))</f>
        <v>2-2</v>
      </c>
      <c r="AC18" t="str">
        <f t="array" aca="1" ref="AC18" ca="1">IFERROR(INDEX(OFFSET(WatchBillMarker,WatchBillStartOffset,AD$3-1,maxValidationSize,1),SMALL(IF(TRIM(OFFSET(WatchBillMarker,WatchBillStartOffset,AD$3-1,maxValidationSize,1))&lt;&gt;"",ROW(OFFSET($A$1,0,0,maxValidationSize,1))),ROW(13:13)))," ")</f>
        <v>Captain's Runner</v>
      </c>
      <c r="AD18" t="s">
        <v>302</v>
      </c>
      <c r="AE18" t="str">
        <f t="array" aca="1" ref="AE18" ca="1">CONCATENATE(IFERROR(MATCH(CONCATENATE(AC18,COUNTIF(AC$6:AC$55,AC18)),CONCATENATE(AD$6:AD$55,COUNTIF(AD$6:AD$55,AD$6:AD$55)),0),"E"),"-",IFERROR(MATCH(CONCATENATE(AD18,COUNTIF(AD$6:AD$55,AD18)),CONCATENATE(AC$6:AC$55,COUNTIF(AC$6:AC$55,AC$6:AC$55)),0),"E"))</f>
        <v>12-14</v>
      </c>
      <c r="AF18" t="str">
        <f t="array" aca="1" ref="AF18" ca="1">IFERROR(INDEX(OFFSET(WatchBillMarker,WatchBillStartOffset,AG$3-1,maxValidationSize,1),SMALL(IF(TRIM(OFFSET(WatchBillMarker,WatchBillStartOffset,AG$3-1,maxValidationSize,1))&lt;&gt;"",ROW(OFFSET($A$1,0,0,maxValidationSize,1))),ROW(13:13)))," ")</f>
        <v>OOW</v>
      </c>
      <c r="AG18" t="s">
        <v>262</v>
      </c>
      <c r="AH18" t="str">
        <f t="array" aca="1" ref="AH18" ca="1">CONCATENATE(IFERROR(MATCH(CONCATENATE(AF18,COUNTIF(AF$6:AF$55,AF18)),CONCATENATE(AG$6:AG$55,COUNTIF(AG$6:AG$55,AG$6:AG$55)),0),"E"),"-",IFERROR(MATCH(CONCATENATE(AG18,COUNTIF(AG$6:AG$55,AG18)),CONCATENATE(AF$6:AF$55,COUNTIF(AF$6:AF$55,AF$6:AF$55)),0),"E"))</f>
        <v>13-13</v>
      </c>
      <c r="AI18" t="str">
        <f t="array" aca="1" ref="AI18" ca="1">IFERROR(INDEX(OFFSET(WatchBillMarker,WatchBillStartOffset,AJ$3-1,maxValidationSize,1),SMALL(IF(TRIM(OFFSET(WatchBillMarker,WatchBillStartOffset,AJ$3-1,maxValidationSize,1))&lt;&gt;"",ROW(OFFSET($A$1,0,0,maxValidationSize,1))),ROW(13:13)))," ")</f>
        <v xml:space="preserve"> </v>
      </c>
      <c r="AK18" t="str">
        <f t="array" aca="1" ref="AK18" ca="1">CONCATENATE(IFERROR(MATCH(CONCATENATE(AI18,COUNTIF(AI$6:AI$55,AI18)),CONCATENATE(AJ$6:AJ$55,COUNTIF(AJ$6:AJ$55,AJ$6:AJ$55)),0),"E"),"-",IFERROR(MATCH(CONCATENATE(AJ18,COUNTIF(AJ$6:AJ$55,AJ18)),CONCATENATE(AI$6:AI$55,COUNTIF(AI$6:AI$55,AI$6:AI$55)),0),"E"))</f>
        <v>E-E</v>
      </c>
      <c r="AL18" t="str">
        <f t="array" aca="1" ref="AL18" ca="1">IFERROR(INDEX(OFFSET(WatchBillMarker,WatchBillStartOffset,AM$3-1,maxValidationSize,1),SMALL(IF(TRIM(OFFSET(WatchBillMarker,WatchBillStartOffset,AM$3-1,maxValidationSize,1))&lt;&gt;"",ROW(OFFSET($A$1,0,0,maxValidationSize,1))),ROW(13:13)))," ")</f>
        <v xml:space="preserve"> </v>
      </c>
      <c r="AN18" t="str">
        <f t="array" aca="1" ref="AN18" ca="1">CONCATENATE(IFERROR(MATCH(CONCATENATE(AL18,COUNTIF(AL$6:AL$55,AL18)),CONCATENATE(AM$6:AM$55,COUNTIF(AM$6:AM$55,AM$6:AM$55)),0),"E"),"-",IFERROR(MATCH(CONCATENATE(AM18,COUNTIF(AM$6:AM$55,AM18)),CONCATENATE(AL$6:AL$55,COUNTIF(AL$6:AL$55,AL$6:AL$55)),0),"E"))</f>
        <v>E-E</v>
      </c>
      <c r="AO18" t="str">
        <f t="array" aca="1" ref="AO18" ca="1">IFERROR(INDEX(OFFSET(WatchBillMarker,WatchBillStartOffset,AP$3-1,maxValidationSize,1),SMALL(IF(TRIM(OFFSET(WatchBillMarker,WatchBillStartOffset,AP$3-1,maxValidationSize,1))&lt;&gt;"",ROW(OFFSET($A$1,0,0,maxValidationSize,1))),ROW(13:13)))," ")</f>
        <v xml:space="preserve"> </v>
      </c>
      <c r="AQ18" t="str">
        <f t="array" aca="1" ref="AQ18" ca="1">CONCATENATE(IFERROR(MATCH(CONCATENATE(AO18,COUNTIF(AO$6:AO$55,AO18)),CONCATENATE(AP$6:AP$55,COUNTIF(AP$6:AP$55,AP$6:AP$55)),0),"E"),"-",IFERROR(MATCH(CONCATENATE(AP18,COUNTIF(AP$6:AP$55,AP18)),CONCATENATE(AO$6:AO$55,COUNTIF(AO$6:AO$55,AO$6:AO$55)),0),"E"))</f>
        <v>E-E</v>
      </c>
      <c r="AR18" t="str">
        <f t="array" aca="1" ref="AR18" ca="1">IFERROR(INDEX(OFFSET(WatchBillMarker,WatchBillStartOffset,AS$3-1,maxValidationSize,1),SMALL(IF(TRIM(OFFSET(WatchBillMarker,WatchBillStartOffset,AS$3-1,maxValidationSize,1))&lt;&gt;"",ROW(OFFSET($A$1,0,0,maxValidationSize,1))),ROW(13:13)))," ")</f>
        <v xml:space="preserve"> </v>
      </c>
      <c r="AT18" t="str">
        <f t="array" aca="1" ref="AT18" ca="1">CONCATENATE(IFERROR(MATCH(CONCATENATE(AR18,COUNTIF(AR$6:AR$55,AR18)),CONCATENATE(AS$6:AS$55,COUNTIF(AS$6:AS$55,AS$6:AS$55)),0),"E"),"-",IFERROR(MATCH(CONCATENATE(AS18,COUNTIF(AS$6:AS$55,AS18)),CONCATENATE(AR$6:AR$55,COUNTIF(AR$6:AR$55,AR$6:AR$55)),0),"E"))</f>
        <v>E-E</v>
      </c>
    </row>
    <row r="19" spans="2:46">
      <c r="B19" t="str">
        <f t="array" aca="1" ref="B19" ca="1">IFERROR(INDEX(OFFSET(WatchBillMarker,WatchBillStartOffset,C$3-1,maxValidationSize,1),SMALL(IF(TRIM(OFFSET(WatchBillMarker,WatchBillStartOffset,C$3-1,maxValidationSize,1))&lt;&gt;"",ROW(OFFSET($A$1,0,0,maxValidationSize,1))),ROW(14:14)))," ")</f>
        <v xml:space="preserve"> </v>
      </c>
      <c r="D19" t="str">
        <f t="array" aca="1" ref="D19" ca="1">CONCATENATE(IFERROR(MATCH(CONCATENATE(B19,COUNTIF(B$6:B$55,B19)),CONCATENATE(C$6:C$55,COUNTIF(C$6:C$55,C$6:C$55)),0),"E"),"-",IFERROR(MATCH(CONCATENATE(C19,COUNTIF(C$6:C$55,C19)),CONCATENATE(B$6:B$55,COUNTIF(B$6:B$55,B$6:B$55)),0),"E"))</f>
        <v>E-E</v>
      </c>
      <c r="E19" t="str">
        <f t="array" aca="1" ref="E19" ca="1">IFERROR(INDEX(OFFSET(WatchBillMarker,WatchBillStartOffset,F$3-1,maxValidationSize,1),SMALL(IF(TRIM(OFFSET(WatchBillMarker,WatchBillStartOffset,F$3-1,maxValidationSize,1))&lt;&gt;"",ROW(OFFSET($A$1,0,0,maxValidationSize,1))),ROW(14:14)))," ")</f>
        <v>Helmsman</v>
      </c>
      <c r="F19" t="s">
        <v>101</v>
      </c>
      <c r="G19" t="str">
        <f t="array" aca="1" ref="G19" ca="1">CONCATENATE(IFERROR(MATCH(CONCATENATE(E19,COUNTIF(E$6:E$55,E19)),CONCATENATE(F$6:F$55,COUNTIF(F$6:F$55,F$6:F$55)),0),"E"),"-",IFERROR(MATCH(CONCATENATE(F19,COUNTIF(F$6:F$55,F19)),CONCATENATE(E$6:E$55,COUNTIF(E$6:E$55,E$6:E$55)),0),"E"))</f>
        <v>2-5</v>
      </c>
      <c r="H19" t="str">
        <f t="array" aca="1" ref="H19" ca="1">IFERROR(INDEX(OFFSET(WatchBillMarker,WatchBillStartOffset,I$3-1,maxValidationSize,1),SMALL(IF(TRIM(OFFSET(WatchBillMarker,WatchBillStartOffset,I$3-1,maxValidationSize,1))&lt;&gt;"",ROW(OFFSET($A$1,0,0,maxValidationSize,1))),ROW(14:14)))," ")</f>
        <v>Anchor Locker</v>
      </c>
      <c r="I19" t="s">
        <v>159</v>
      </c>
      <c r="J19" t="str">
        <f t="array" aca="1" ref="J19" ca="1">CONCATENATE(IFERROR(MATCH(CONCATENATE(H19,COUNTIF(H$6:H$55,H19)),CONCATENATE(I$6:I$55,COUNTIF(I$6:I$55,I$6:I$55)),0),"E"),"-",IFERROR(MATCH(CONCATENATE(I19,COUNTIF(I$6:I$55,I19)),CONCATENATE(H$6:H$55,COUNTIF(H$6:H$55,H$6:H$55)),0),"E"))</f>
        <v>7-4</v>
      </c>
      <c r="K19" t="str">
        <f t="array" aca="1" ref="K19" ca="1">IFERROR(INDEX(OFFSET(WatchBillMarker,WatchBillStartOffset,L$3-1,maxValidationSize,1),SMALL(IF(TRIM(OFFSET(WatchBillMarker,WatchBillStartOffset,L$3-1,maxValidationSize,1))&lt;&gt;"",ROW(OFFSET($A$1,0,0,maxValidationSize,1))),ROW(14:14)))," ")</f>
        <v>Climbing Spotter</v>
      </c>
      <c r="L19" t="s">
        <v>304</v>
      </c>
      <c r="M19" t="str">
        <f t="array" aca="1" ref="M19" ca="1">CONCATENATE(IFERROR(MATCH(CONCATENATE(K19,COUNTIF(K$6:K$55,K19)),CONCATENATE(L$6:L$55,COUNTIF(L$6:L$55,L$6:L$55)),0),"E"),"-",IFERROR(MATCH(CONCATENATE(L19,COUNTIF(L$6:L$55,L19)),CONCATENATE(K$6:K$55,COUNTIF(K$6:K$55,K$6:K$55)),0),"E"))</f>
        <v>7-16</v>
      </c>
      <c r="N19" t="str">
        <f t="array" aca="1" ref="N19" ca="1">IFERROR(INDEX(OFFSET(WatchBillMarker,WatchBillStartOffset,O$3-1,maxValidationSize,1),SMALL(IF(TRIM(OFFSET(WatchBillMarker,WatchBillStartOffset,O$3-1,maxValidationSize,1))&lt;&gt;"",ROW(OFFSET($A$1,0,0,maxValidationSize,1))),ROW(14:14)))," ")</f>
        <v>I/C Fire Party</v>
      </c>
      <c r="O19" t="s">
        <v>425</v>
      </c>
      <c r="P19" t="str">
        <f t="array" aca="1" ref="P19" ca="1">CONCATENATE(IFERROR(MATCH(CONCATENATE(N19,COUNTIF(N$6:N$55,N19)),CONCATENATE(O$6:O$55,COUNTIF(O$6:O$55,O$6:O$55)),0),"E"),"-",IFERROR(MATCH(CONCATENATE(O19,COUNTIF(O$6:O$55,O19)),CONCATENATE(N$6:N$55,COUNTIF(N$6:N$55,N$6:N$55)),0),"E"))</f>
        <v>22-15</v>
      </c>
      <c r="Q19" t="str">
        <f t="array" aca="1" ref="Q19" ca="1">IFERROR(INDEX(OFFSET(WatchBillMarker,WatchBillStartOffset,R$3-1,maxValidationSize,1),SMALL(IF(TRIM(OFFSET(WatchBillMarker,WatchBillStartOffset,R$3-1,maxValidationSize,1))&lt;&gt;"",ROW(OFFSET($A$1,0,0,maxValidationSize,1))),ROW(14:14)))," ")</f>
        <v>VHF/UHF LR4</v>
      </c>
      <c r="R19" t="s">
        <v>288</v>
      </c>
      <c r="S19" t="str">
        <f t="array" aca="1" ref="S19" ca="1">CONCATENATE(IFERROR(MATCH(CONCATENATE(Q19,COUNTIF(Q$6:Q$55,Q19)),CONCATENATE(R$6:R$55,COUNTIF(R$6:R$55,R$6:R$55)),0),"E"),"-",IFERROR(MATCH(CONCATENATE(R19,COUNTIF(R$6:R$55,R19)),CONCATENATE(Q$6:Q$55,COUNTIF(Q$6:Q$55,Q$6:Q$55)),0),"E"))</f>
        <v>24-34</v>
      </c>
      <c r="T19" t="str">
        <f t="array" aca="1" ref="T19" ca="1">IFERROR(INDEX(OFFSET(WatchBillMarker,WatchBillStartOffset,U$3-1,maxValidationSize,1),SMALL(IF(TRIM(OFFSET(WatchBillMarker,WatchBillStartOffset,U$3-1,maxValidationSize,1))&lt;&gt;"",ROW(OFFSET($A$1,0,0,maxValidationSize,1))),ROW(14:14)))," ")</f>
        <v>HDCT Control</v>
      </c>
      <c r="U19" t="s">
        <v>147</v>
      </c>
      <c r="V19" t="str">
        <f t="array" aca="1" ref="V19" ca="1">CONCATENATE(IFERROR(MATCH(CONCATENATE(T19,COUNTIF(T$6:T$55,T19)),CONCATENATE(U$6:U$55,COUNTIF(U$6:U$55,U$6:U$55)),0),"E"),"-",IFERROR(MATCH(CONCATENATE(U19,COUNTIF(U$6:U$55,U19)),CONCATENATE(T$6:T$55,COUNTIF(T$6:T$55,T$6:T$55)),0),"E"))</f>
        <v>15-4</v>
      </c>
      <c r="W19" t="str">
        <f t="array" aca="1" ref="W19" ca="1">IFERROR(INDEX(OFFSET(WatchBillMarker,WatchBillStartOffset,X$3-1,maxValidationSize,1),SMALL(IF(TRIM(OFFSET(WatchBillMarker,WatchBillStartOffset,X$3-1,maxValidationSize,1))&lt;&gt;"",ROW(OFFSET($A$1,0,0,maxValidationSize,1))),ROW(14:14)))," ")</f>
        <v>Spill Kit</v>
      </c>
      <c r="X19" t="s">
        <v>168</v>
      </c>
      <c r="Y19" t="str">
        <f t="array" aca="1" ref="Y19" ca="1">CONCATENATE(IFERROR(MATCH(CONCATENATE(W19,COUNTIF(W$6:W$55,W19)),CONCATENATE(X$6:X$55,COUNTIF(X$6:X$55,X$6:X$55)),0),"E"),"-",IFERROR(MATCH(CONCATENATE(X19,COUNTIF(X$6:X$55,X19)),CONCATENATE(W$6:W$55,COUNTIF(W$6:W$55,W$6:W$55)),0),"E"))</f>
        <v>3-3</v>
      </c>
      <c r="Z19" t="str">
        <f t="array" aca="1" ref="Z19" ca="1">IFERROR(INDEX(OFFSET(WatchBillMarker,WatchBillStartOffset,AA$3-1,maxValidationSize,1),SMALL(IF(TRIM(OFFSET(WatchBillMarker,WatchBillStartOffset,AA$3-1,maxValidationSize,1))&lt;&gt;"",ROW(OFFSET($A$1,0,0,maxValidationSize,1))),ROW(14:14)))," ")</f>
        <v>Search Party</v>
      </c>
      <c r="AA19" t="s">
        <v>164</v>
      </c>
      <c r="AB19" t="str">
        <f t="array" aca="1" ref="AB19" ca="1">CONCATENATE(IFERROR(MATCH(CONCATENATE(Z19,COUNTIF(Z$6:Z$55,Z19)),CONCATENATE(AA$6:AA$55,COUNTIF(AA$6:AA$55,AA$6:AA$55)),0),"E"),"-",IFERROR(MATCH(CONCATENATE(AA19,COUNTIF(AA$6:AA$55,AA19)),CONCATENATE(Z$6:Z$55,COUNTIF(Z$6:Z$55,Z$6:Z$55)),0),"E"))</f>
        <v>3-3</v>
      </c>
      <c r="AC19" t="str">
        <f t="array" aca="1" ref="AC19" ca="1">IFERROR(INDEX(OFFSET(WatchBillMarker,WatchBillStartOffset,AD$3-1,maxValidationSize,1),SMALL(IF(TRIM(OFFSET(WatchBillMarker,WatchBillStartOffset,AD$3-1,maxValidationSize,1))&lt;&gt;"",ROW(OFFSET($A$1,0,0,maxValidationSize,1))),ROW(14:14)))," ")</f>
        <v>Aft Bowsing line</v>
      </c>
      <c r="AD19" t="s">
        <v>304</v>
      </c>
      <c r="AE19" t="str">
        <f t="array" aca="1" ref="AE19" ca="1">CONCATENATE(IFERROR(MATCH(CONCATENATE(AC19,COUNTIF(AC$6:AC$55,AC19)),CONCATENATE(AD$6:AD$55,COUNTIF(AD$6:AD$55,AD$6:AD$55)),0),"E"),"-",IFERROR(MATCH(CONCATENATE(AD19,COUNTIF(AD$6:AD$55,AD19)),CONCATENATE(AC$6:AC$55,COUNTIF(AC$6:AC$55,AC$6:AC$55)),0),"E"))</f>
        <v>13-15</v>
      </c>
      <c r="AF19" t="str">
        <f t="array" aca="1" ref="AF19" ca="1">IFERROR(INDEX(OFFSET(WatchBillMarker,WatchBillStartOffset,AG$3-1,maxValidationSize,1),SMALL(IF(TRIM(OFFSET(WatchBillMarker,WatchBillStartOffset,AG$3-1,maxValidationSize,1))&lt;&gt;"",ROW(OFFSET($A$1,0,0,maxValidationSize,1))),ROW(14:14)))," ")</f>
        <v>1st Aid.</v>
      </c>
      <c r="AG19" t="s">
        <v>272</v>
      </c>
      <c r="AH19" t="str">
        <f t="array" aca="1" ref="AH19" ca="1">CONCATENATE(IFERROR(MATCH(CONCATENATE(AF19,COUNTIF(AF$6:AF$55,AF19)),CONCATENATE(AG$6:AG$55,COUNTIF(AG$6:AG$55,AG$6:AG$55)),0),"E"),"-",IFERROR(MATCH(CONCATENATE(AG19,COUNTIF(AG$6:AG$55,AG19)),CONCATENATE(AF$6:AF$55,COUNTIF(AF$6:AF$55,AF$6:AF$55)),0),"E"))</f>
        <v>14-14</v>
      </c>
      <c r="AI19" t="str">
        <f t="array" aca="1" ref="AI19" ca="1">IFERROR(INDEX(OFFSET(WatchBillMarker,WatchBillStartOffset,AJ$3-1,maxValidationSize,1),SMALL(IF(TRIM(OFFSET(WatchBillMarker,WatchBillStartOffset,AJ$3-1,maxValidationSize,1))&lt;&gt;"",ROW(OFFSET($A$1,0,0,maxValidationSize,1))),ROW(14:14)))," ")</f>
        <v xml:space="preserve"> </v>
      </c>
      <c r="AK19" t="str">
        <f t="array" aca="1" ref="AK19" ca="1">CONCATENATE(IFERROR(MATCH(CONCATENATE(AI19,COUNTIF(AI$6:AI$55,AI19)),CONCATENATE(AJ$6:AJ$55,COUNTIF(AJ$6:AJ$55,AJ$6:AJ$55)),0),"E"),"-",IFERROR(MATCH(CONCATENATE(AJ19,COUNTIF(AJ$6:AJ$55,AJ19)),CONCATENATE(AI$6:AI$55,COUNTIF(AI$6:AI$55,AI$6:AI$55)),0),"E"))</f>
        <v>E-E</v>
      </c>
      <c r="AL19" t="str">
        <f t="array" aca="1" ref="AL19" ca="1">IFERROR(INDEX(OFFSET(WatchBillMarker,WatchBillStartOffset,AM$3-1,maxValidationSize,1),SMALL(IF(TRIM(OFFSET(WatchBillMarker,WatchBillStartOffset,AM$3-1,maxValidationSize,1))&lt;&gt;"",ROW(OFFSET($A$1,0,0,maxValidationSize,1))),ROW(14:14)))," ")</f>
        <v xml:space="preserve"> </v>
      </c>
      <c r="AN19" t="str">
        <f t="array" aca="1" ref="AN19" ca="1">CONCATENATE(IFERROR(MATCH(CONCATENATE(AL19,COUNTIF(AL$6:AL$55,AL19)),CONCATENATE(AM$6:AM$55,COUNTIF(AM$6:AM$55,AM$6:AM$55)),0),"E"),"-",IFERROR(MATCH(CONCATENATE(AM19,COUNTIF(AM$6:AM$55,AM19)),CONCATENATE(AL$6:AL$55,COUNTIF(AL$6:AL$55,AL$6:AL$55)),0),"E"))</f>
        <v>E-E</v>
      </c>
      <c r="AO19" t="str">
        <f t="array" aca="1" ref="AO19" ca="1">IFERROR(INDEX(OFFSET(WatchBillMarker,WatchBillStartOffset,AP$3-1,maxValidationSize,1),SMALL(IF(TRIM(OFFSET(WatchBillMarker,WatchBillStartOffset,AP$3-1,maxValidationSize,1))&lt;&gt;"",ROW(OFFSET($A$1,0,0,maxValidationSize,1))),ROW(14:14)))," ")</f>
        <v xml:space="preserve"> </v>
      </c>
      <c r="AQ19" t="str">
        <f t="array" aca="1" ref="AQ19" ca="1">CONCATENATE(IFERROR(MATCH(CONCATENATE(AO19,COUNTIF(AO$6:AO$55,AO19)),CONCATENATE(AP$6:AP$55,COUNTIF(AP$6:AP$55,AP$6:AP$55)),0),"E"),"-",IFERROR(MATCH(CONCATENATE(AP19,COUNTIF(AP$6:AP$55,AP19)),CONCATENATE(AO$6:AO$55,COUNTIF(AO$6:AO$55,AO$6:AO$55)),0),"E"))</f>
        <v>E-E</v>
      </c>
      <c r="AR19" t="str">
        <f t="array" aca="1" ref="AR19" ca="1">IFERROR(INDEX(OFFSET(WatchBillMarker,WatchBillStartOffset,AS$3-1,maxValidationSize,1),SMALL(IF(TRIM(OFFSET(WatchBillMarker,WatchBillStartOffset,AS$3-1,maxValidationSize,1))&lt;&gt;"",ROW(OFFSET($A$1,0,0,maxValidationSize,1))),ROW(14:14)))," ")</f>
        <v xml:space="preserve"> </v>
      </c>
      <c r="AT19" t="str">
        <f t="array" aca="1" ref="AT19" ca="1">CONCATENATE(IFERROR(MATCH(CONCATENATE(AR19,COUNTIF(AR$6:AR$55,AR19)),CONCATENATE(AS$6:AS$55,COUNTIF(AS$6:AS$55,AS$6:AS$55)),0),"E"),"-",IFERROR(MATCH(CONCATENATE(AS19,COUNTIF(AS$6:AS$55,AS19)),CONCATENATE(AR$6:AR$55,COUNTIF(AR$6:AR$55,AR$6:AR$55)),0),"E"))</f>
        <v>E-E</v>
      </c>
    </row>
    <row r="20" spans="2:46">
      <c r="B20" t="str">
        <f t="array" aca="1" ref="B20" ca="1">IFERROR(INDEX(OFFSET(WatchBillMarker,WatchBillStartOffset,C$3-1,maxValidationSize,1),SMALL(IF(TRIM(OFFSET(WatchBillMarker,WatchBillStartOffset,C$3-1,maxValidationSize,1))&lt;&gt;"",ROW(OFFSET($A$1,0,0,maxValidationSize,1))),ROW(15:15)))," ")</f>
        <v xml:space="preserve"> </v>
      </c>
      <c r="D20" t="str">
        <f t="array" aca="1" ref="D20" ca="1">CONCATENATE(IFERROR(MATCH(CONCATENATE(B20,COUNTIF(B$6:B$55,B20)),CONCATENATE(C$6:C$55,COUNTIF(C$6:C$55,C$6:C$55)),0),"E"),"-",IFERROR(MATCH(CONCATENATE(C20,COUNTIF(C$6:C$55,C20)),CONCATENATE(B$6:B$55,COUNTIF(B$6:B$55,B$6:B$55)),0),"E"))</f>
        <v>E-E</v>
      </c>
      <c r="E20" t="str">
        <f t="array" aca="1" ref="E20" ca="1">IFERROR(INDEX(OFFSET(WatchBillMarker,WatchBillStartOffset,F$3-1,maxValidationSize,1),SMALL(IF(TRIM(OFFSET(WatchBillMarker,WatchBillStartOffset,F$3-1,maxValidationSize,1))&lt;&gt;"",ROW(OFFSET($A$1,0,0,maxValidationSize,1))),ROW(15:15)))," ")</f>
        <v xml:space="preserve"> </v>
      </c>
      <c r="G20" t="str">
        <f t="array" aca="1" ref="G20" ca="1">CONCATENATE(IFERROR(MATCH(CONCATENATE(E20,COUNTIF(E$6:E$55,E20)),CONCATENATE(F$6:F$55,COUNTIF(F$6:F$55,F$6:F$55)),0),"E"),"-",IFERROR(MATCH(CONCATENATE(F20,COUNTIF(F$6:F$55,F20)),CONCATENATE(E$6:E$55,COUNTIF(E$6:E$55,E$6:E$55)),0),"E"))</f>
        <v>E-E</v>
      </c>
      <c r="H20" t="str">
        <f t="array" aca="1" ref="H20" ca="1">IFERROR(INDEX(OFFSET(WatchBillMarker,WatchBillStartOffset,I$3-1,maxValidationSize,1),SMALL(IF(TRIM(OFFSET(WatchBillMarker,WatchBillStartOffset,I$3-1,maxValidationSize,1))&lt;&gt;"",ROW(OFFSET($A$1,0,0,maxValidationSize,1))),ROW(15:15)))," ")</f>
        <v>Capstan Pty (Admiralty)</v>
      </c>
      <c r="I20" t="s">
        <v>159</v>
      </c>
      <c r="J20" t="str">
        <f t="array" aca="1" ref="J20" ca="1">CONCATENATE(IFERROR(MATCH(CONCATENATE(H20,COUNTIF(H$6:H$55,H20)),CONCATENATE(I$6:I$55,COUNTIF(I$6:I$55,I$6:I$55)),0),"E"),"-",IFERROR(MATCH(CONCATENATE(I20,COUNTIF(I$6:I$55,I20)),CONCATENATE(H$6:H$55,COUNTIF(H$6:H$55,H$6:H$55)),0),"E"))</f>
        <v>13-4</v>
      </c>
      <c r="K20" t="str">
        <f t="array" aca="1" ref="K20" ca="1">IFERROR(INDEX(OFFSET(WatchBillMarker,WatchBillStartOffset,L$3-1,maxValidationSize,1),SMALL(IF(TRIM(OFFSET(WatchBillMarker,WatchBillStartOffset,L$3-1,maxValidationSize,1))&lt;&gt;"",ROW(OFFSET($A$1,0,0,maxValidationSize,1))),ROW(15:15)))," ")</f>
        <v>Captain's Runner</v>
      </c>
      <c r="L20" t="s">
        <v>306</v>
      </c>
      <c r="M20" t="str">
        <f t="array" aca="1" ref="M20" ca="1">CONCATENATE(IFERROR(MATCH(CONCATENATE(K20,COUNTIF(K$6:K$55,K20)),CONCATENATE(L$6:L$55,COUNTIF(L$6:L$55,L$6:L$55)),0),"E"),"-",IFERROR(MATCH(CONCATENATE(L20,COUNTIF(L$6:L$55,L20)),CONCATENATE(K$6:K$55,COUNTIF(K$6:K$55,K$6:K$55)),0),"E"))</f>
        <v>13-17</v>
      </c>
      <c r="N20" t="str">
        <f t="array" aca="1" ref="N20" ca="1">IFERROR(INDEX(OFFSET(WatchBillMarker,WatchBillStartOffset,O$3-1,maxValidationSize,1),SMALL(IF(TRIM(OFFSET(WatchBillMarker,WatchBillStartOffset,O$3-1,maxValidationSize,1))&lt;&gt;"",ROW(OFFSET($A$1,0,0,maxValidationSize,1))),ROW(15:15)))," ")</f>
        <v>Fire Party/Radio</v>
      </c>
      <c r="O20" t="s">
        <v>149</v>
      </c>
      <c r="P20" t="str">
        <f t="array" aca="1" ref="P20" ca="1">CONCATENATE(IFERROR(MATCH(CONCATENATE(N20,COUNTIF(N$6:N$55,N20)),CONCATENATE(O$6:O$55,COUNTIF(O$6:O$55,O$6:O$55)),0),"E"),"-",IFERROR(MATCH(CONCATENATE(O20,COUNTIF(O$6:O$55,O20)),CONCATENATE(N$6:N$55,COUNTIF(N$6:N$55,N$6:N$55)),0),"E"))</f>
        <v>14-6</v>
      </c>
      <c r="Q20" t="str">
        <f t="array" aca="1" ref="Q20" ca="1">IFERROR(INDEX(OFFSET(WatchBillMarker,WatchBillStartOffset,R$3-1,maxValidationSize,1),SMALL(IF(TRIM(OFFSET(WatchBillMarker,WatchBillStartOffset,R$3-1,maxValidationSize,1))&lt;&gt;"",ROW(OFFSET($A$1,0,0,maxValidationSize,1))),ROW(15:15)))," ")</f>
        <v>Small Boat Gripes</v>
      </c>
      <c r="R20" t="s">
        <v>288</v>
      </c>
      <c r="S20" t="str">
        <f t="array" aca="1" ref="S20" ca="1">CONCATENATE(IFERROR(MATCH(CONCATENATE(Q20,COUNTIF(Q$6:Q$55,Q20)),CONCATENATE(R$6:R$55,COUNTIF(R$6:R$55,R$6:R$55)),0),"E"),"-",IFERROR(MATCH(CONCATENATE(R20,COUNTIF(R$6:R$55,R20)),CONCATENATE(Q$6:Q$55,COUNTIF(Q$6:Q$55,Q$6:Q$55)),0),"E"))</f>
        <v>39-34</v>
      </c>
      <c r="T20" t="str">
        <f t="array" aca="1" ref="T20" ca="1">IFERROR(INDEX(OFFSET(WatchBillMarker,WatchBillStartOffset,U$3-1,maxValidationSize,1),SMALL(IF(TRIM(OFFSET(WatchBillMarker,WatchBillStartOffset,U$3-1,maxValidationSize,1))&lt;&gt;"",ROW(OFFSET($A$1,0,0,maxValidationSize,1))),ROW(15:15)))," ")</f>
        <v>I/C DC/Emerg Steer</v>
      </c>
      <c r="U20" t="s">
        <v>271</v>
      </c>
      <c r="V20" t="str">
        <f t="array" aca="1" ref="V20" ca="1">CONCATENATE(IFERROR(MATCH(CONCATENATE(T20,COUNTIF(T$6:T$55,T20)),CONCATENATE(U$6:U$55,COUNTIF(U$6:U$55,U$6:U$55)),0),"E"),"-",IFERROR(MATCH(CONCATENATE(U20,COUNTIF(U$6:U$55,U20)),CONCATENATE(T$6:T$55,COUNTIF(T$6:T$55,T$6:T$55)),0),"E"))</f>
        <v>17-14</v>
      </c>
      <c r="W20" t="str">
        <f t="array" aca="1" ref="W20" ca="1">IFERROR(INDEX(OFFSET(WatchBillMarker,WatchBillStartOffset,X$3-1,maxValidationSize,1),SMALL(IF(TRIM(OFFSET(WatchBillMarker,WatchBillStartOffset,X$3-1,maxValidationSize,1))&lt;&gt;"",ROW(OFFSET($A$1,0,0,maxValidationSize,1))),ROW(15:15)))," ")</f>
        <v>Captain's Runner</v>
      </c>
      <c r="X20" t="s">
        <v>298</v>
      </c>
      <c r="Y20" t="str">
        <f t="array" aca="1" ref="Y20" ca="1">CONCATENATE(IFERROR(MATCH(CONCATENATE(W20,COUNTIF(W$6:W$55,W20)),CONCATENATE(X$6:X$55,COUNTIF(X$6:X$55,X$6:X$55)),0),"E"),"-",IFERROR(MATCH(CONCATENATE(X20,COUNTIF(X$6:X$55,X20)),CONCATENATE(W$6:W$55,COUNTIF(W$6:W$55,W$6:W$55)),0),"E"))</f>
        <v>15-15</v>
      </c>
      <c r="Z20" t="str">
        <f t="array" aca="1" ref="Z20" ca="1">IFERROR(INDEX(OFFSET(WatchBillMarker,WatchBillStartOffset,AA$3-1,maxValidationSize,1),SMALL(IF(TRIM(OFFSET(WatchBillMarker,WatchBillStartOffset,AA$3-1,maxValidationSize,1))&lt;&gt;"",ROW(OFFSET($A$1,0,0,maxValidationSize,1))),ROW(15:15)))," ")</f>
        <v>Captain's Runner</v>
      </c>
      <c r="AA20" t="s">
        <v>298</v>
      </c>
      <c r="AB20" t="str">
        <f t="array" aca="1" ref="AB20" ca="1">CONCATENATE(IFERROR(MATCH(CONCATENATE(Z20,COUNTIF(Z$6:Z$55,Z20)),CONCATENATE(AA$6:AA$55,COUNTIF(AA$6:AA$55,AA$6:AA$55)),0),"E"),"-",IFERROR(MATCH(CONCATENATE(AA20,COUNTIF(AA$6:AA$55,AA20)),CONCATENATE(Z$6:Z$55,COUNTIF(Z$6:Z$55,Z$6:Z$55)),0),"E"))</f>
        <v>15-15</v>
      </c>
      <c r="AC20" t="str">
        <f t="array" aca="1" ref="AC20" ca="1">IFERROR(INDEX(OFFSET(WatchBillMarker,WatchBillStartOffset,AD$3-1,maxValidationSize,1),SMALL(IF(TRIM(OFFSET(WatchBillMarker,WatchBillStartOffset,AD$3-1,maxValidationSize,1))&lt;&gt;"",ROW(OFFSET($A$1,0,0,maxValidationSize,1))),ROW(15:15)))," ")</f>
        <v>Stern Lookout</v>
      </c>
      <c r="AD20" t="s">
        <v>306</v>
      </c>
      <c r="AE20" t="str">
        <f t="array" aca="1" ref="AE20" ca="1">CONCATENATE(IFERROR(MATCH(CONCATENATE(AC20,COUNTIF(AC$6:AC$55,AC20)),CONCATENATE(AD$6:AD$55,COUNTIF(AD$6:AD$55,AD$6:AD$55)),0),"E"),"-",IFERROR(MATCH(CONCATENATE(AD20,COUNTIF(AD$6:AD$55,AD20)),CONCATENATE(AC$6:AC$55,COUNTIF(AC$6:AC$55,AC$6:AC$55)),0),"E"))</f>
        <v>14-16</v>
      </c>
      <c r="AF20" t="str">
        <f t="array" aca="1" ref="AF20" ca="1">IFERROR(INDEX(OFFSET(WatchBillMarker,WatchBillStartOffset,AG$3-1,maxValidationSize,1),SMALL(IF(TRIM(OFFSET(WatchBillMarker,WatchBillStartOffset,AG$3-1,maxValidationSize,1))&lt;&gt;"",ROW(OFFSET($A$1,0,0,maxValidationSize,1))),ROW(15:15)))," ")</f>
        <v>Recovery from Aloft</v>
      </c>
      <c r="AG20" t="s">
        <v>280</v>
      </c>
      <c r="AH20" t="str">
        <f t="array" aca="1" ref="AH20" ca="1">CONCATENATE(IFERROR(MATCH(CONCATENATE(AF20,COUNTIF(AF$6:AF$55,AF20)),CONCATENATE(AG$6:AG$55,COUNTIF(AG$6:AG$55,AG$6:AG$55)),0),"E"),"-",IFERROR(MATCH(CONCATENATE(AG20,COUNTIF(AG$6:AG$55,AG20)),CONCATENATE(AF$6:AF$55,COUNTIF(AF$6:AF$55,AF$6:AF$55)),0),"E"))</f>
        <v>3-3</v>
      </c>
      <c r="AI20" t="str">
        <f t="array" aca="1" ref="AI20" ca="1">IFERROR(INDEX(OFFSET(WatchBillMarker,WatchBillStartOffset,AJ$3-1,maxValidationSize,1),SMALL(IF(TRIM(OFFSET(WatchBillMarker,WatchBillStartOffset,AJ$3-1,maxValidationSize,1))&lt;&gt;"",ROW(OFFSET($A$1,0,0,maxValidationSize,1))),ROW(15:15)))," ")</f>
        <v xml:space="preserve"> </v>
      </c>
      <c r="AK20" t="str">
        <f t="array" aca="1" ref="AK20" ca="1">CONCATENATE(IFERROR(MATCH(CONCATENATE(AI20,COUNTIF(AI$6:AI$55,AI20)),CONCATENATE(AJ$6:AJ$55,COUNTIF(AJ$6:AJ$55,AJ$6:AJ$55)),0),"E"),"-",IFERROR(MATCH(CONCATENATE(AJ20,COUNTIF(AJ$6:AJ$55,AJ20)),CONCATENATE(AI$6:AI$55,COUNTIF(AI$6:AI$55,AI$6:AI$55)),0),"E"))</f>
        <v>E-E</v>
      </c>
      <c r="AL20" t="str">
        <f t="array" aca="1" ref="AL20" ca="1">IFERROR(INDEX(OFFSET(WatchBillMarker,WatchBillStartOffset,AM$3-1,maxValidationSize,1),SMALL(IF(TRIM(OFFSET(WatchBillMarker,WatchBillStartOffset,AM$3-1,maxValidationSize,1))&lt;&gt;"",ROW(OFFSET($A$1,0,0,maxValidationSize,1))),ROW(15:15)))," ")</f>
        <v xml:space="preserve"> </v>
      </c>
      <c r="AN20" t="str">
        <f t="array" aca="1" ref="AN20" ca="1">CONCATENATE(IFERROR(MATCH(CONCATENATE(AL20,COUNTIF(AL$6:AL$55,AL20)),CONCATENATE(AM$6:AM$55,COUNTIF(AM$6:AM$55,AM$6:AM$55)),0),"E"),"-",IFERROR(MATCH(CONCATENATE(AM20,COUNTIF(AM$6:AM$55,AM20)),CONCATENATE(AL$6:AL$55,COUNTIF(AL$6:AL$55,AL$6:AL$55)),0),"E"))</f>
        <v>E-E</v>
      </c>
      <c r="AO20" t="str">
        <f t="array" aca="1" ref="AO20" ca="1">IFERROR(INDEX(OFFSET(WatchBillMarker,WatchBillStartOffset,AP$3-1,maxValidationSize,1),SMALL(IF(TRIM(OFFSET(WatchBillMarker,WatchBillStartOffset,AP$3-1,maxValidationSize,1))&lt;&gt;"",ROW(OFFSET($A$1,0,0,maxValidationSize,1))),ROW(15:15)))," ")</f>
        <v xml:space="preserve"> </v>
      </c>
      <c r="AQ20" t="str">
        <f t="array" aca="1" ref="AQ20" ca="1">CONCATENATE(IFERROR(MATCH(CONCATENATE(AO20,COUNTIF(AO$6:AO$55,AO20)),CONCATENATE(AP$6:AP$55,COUNTIF(AP$6:AP$55,AP$6:AP$55)),0),"E"),"-",IFERROR(MATCH(CONCATENATE(AP20,COUNTIF(AP$6:AP$55,AP20)),CONCATENATE(AO$6:AO$55,COUNTIF(AO$6:AO$55,AO$6:AO$55)),0),"E"))</f>
        <v>E-E</v>
      </c>
      <c r="AR20" t="str">
        <f t="array" aca="1" ref="AR20" ca="1">IFERROR(INDEX(OFFSET(WatchBillMarker,WatchBillStartOffset,AS$3-1,maxValidationSize,1),SMALL(IF(TRIM(OFFSET(WatchBillMarker,WatchBillStartOffset,AS$3-1,maxValidationSize,1))&lt;&gt;"",ROW(OFFSET($A$1,0,0,maxValidationSize,1))),ROW(15:15)))," ")</f>
        <v xml:space="preserve"> </v>
      </c>
      <c r="AT20" t="str">
        <f t="array" aca="1" ref="AT20" ca="1">CONCATENATE(IFERROR(MATCH(CONCATENATE(AR20,COUNTIF(AR$6:AR$55,AR20)),CONCATENATE(AS$6:AS$55,COUNTIF(AS$6:AS$55,AS$6:AS$55)),0),"E"),"-",IFERROR(MATCH(CONCATENATE(AS20,COUNTIF(AS$6:AS$55,AS20)),CONCATENATE(AR$6:AR$55,COUNTIF(AR$6:AR$55,AR$6:AR$55)),0),"E"))</f>
        <v>E-E</v>
      </c>
    </row>
    <row r="21" spans="2:46">
      <c r="B21" t="str">
        <f t="array" aca="1" ref="B21" ca="1">IFERROR(INDEX(OFFSET(WatchBillMarker,WatchBillStartOffset,C$3-1,maxValidationSize,1),SMALL(IF(TRIM(OFFSET(WatchBillMarker,WatchBillStartOffset,C$3-1,maxValidationSize,1))&lt;&gt;"",ROW(OFFSET($A$1,0,0,maxValidationSize,1))),ROW(16:16)))," ")</f>
        <v xml:space="preserve"> </v>
      </c>
      <c r="D21" t="str">
        <f t="array" aca="1" ref="D21" ca="1">CONCATENATE(IFERROR(MATCH(CONCATENATE(B21,COUNTIF(B$6:B$55,B21)),CONCATENATE(C$6:C$55,COUNTIF(C$6:C$55,C$6:C$55)),0),"E"),"-",IFERROR(MATCH(CONCATENATE(C21,COUNTIF(C$6:C$55,C21)),CONCATENATE(B$6:B$55,COUNTIF(B$6:B$55,B$6:B$55)),0),"E"))</f>
        <v>E-E</v>
      </c>
      <c r="E21" t="str">
        <f t="array" aca="1" ref="E21" ca="1">IFERROR(INDEX(OFFSET(WatchBillMarker,WatchBillStartOffset,F$3-1,maxValidationSize,1),SMALL(IF(TRIM(OFFSET(WatchBillMarker,WatchBillStartOffset,F$3-1,maxValidationSize,1))&lt;&gt;"",ROW(OFFSET($A$1,0,0,maxValidationSize,1))),ROW(16:16)))," ")</f>
        <v xml:space="preserve"> </v>
      </c>
      <c r="G21" t="str">
        <f t="array" aca="1" ref="G21" ca="1">CONCATENATE(IFERROR(MATCH(CONCATENATE(E21,COUNTIF(E$6:E$55,E21)),CONCATENATE(F$6:F$55,COUNTIF(F$6:F$55,F$6:F$55)),0),"E"),"-",IFERROR(MATCH(CONCATENATE(F21,COUNTIF(F$6:F$55,F21)),CONCATENATE(E$6:E$55,COUNTIF(E$6:E$55,E$6:E$55)),0),"E"))</f>
        <v>E-E</v>
      </c>
      <c r="H21" t="str">
        <f t="array" aca="1" ref="H21" ca="1">IFERROR(INDEX(OFFSET(WatchBillMarker,WatchBillStartOffset,I$3-1,maxValidationSize,1),SMALL(IF(TRIM(OFFSET(WatchBillMarker,WatchBillStartOffset,I$3-1,maxValidationSize,1))&lt;&gt;"",ROW(OFFSET($A$1,0,0,maxValidationSize,1))),ROW(16:16)))," ")</f>
        <v>Capstan Pty (Admiralty)</v>
      </c>
      <c r="I21" t="s">
        <v>159</v>
      </c>
      <c r="J21" t="str">
        <f t="array" aca="1" ref="J21" ca="1">CONCATENATE(IFERROR(MATCH(CONCATENATE(H21,COUNTIF(H$6:H$55,H21)),CONCATENATE(I$6:I$55,COUNTIF(I$6:I$55,I$6:I$55)),0),"E"),"-",IFERROR(MATCH(CONCATENATE(I21,COUNTIF(I$6:I$55,I21)),CONCATENATE(H$6:H$55,COUNTIF(H$6:H$55,H$6:H$55)),0),"E"))</f>
        <v>13-4</v>
      </c>
      <c r="K21" t="str">
        <f t="array" aca="1" ref="K21" ca="1">IFERROR(INDEX(OFFSET(WatchBillMarker,WatchBillStartOffset,L$3-1,maxValidationSize,1),SMALL(IF(TRIM(OFFSET(WatchBillMarker,WatchBillStartOffset,L$3-1,maxValidationSize,1))&lt;&gt;"",ROW(OFFSET($A$1,0,0,maxValidationSize,1))),ROW(16:16)))," ")</f>
        <v>Stern Lookout</v>
      </c>
      <c r="L21" s="89" t="s">
        <v>153</v>
      </c>
      <c r="M21" t="str">
        <f t="array" aca="1" ref="M21" ca="1">CONCATENATE(IFERROR(MATCH(CONCATENATE(K21,COUNTIF(K$6:K$55,K21)),CONCATENATE(L$6:L$55,COUNTIF(L$6:L$55,L$6:L$55)),0),"E"),"-",IFERROR(MATCH(CONCATENATE(L21,COUNTIF(L$6:L$55,L21)),CONCATENATE(K$6:K$55,COUNTIF(K$6:K$55,K$6:K$55)),0),"E"))</f>
        <v>14-4</v>
      </c>
      <c r="N21" t="str">
        <f t="array" aca="1" ref="N21" ca="1">IFERROR(INDEX(OFFSET(WatchBillMarker,WatchBillStartOffset,O$3-1,maxValidationSize,1),SMALL(IF(TRIM(OFFSET(WatchBillMarker,WatchBillStartOffset,O$3-1,maxValidationSize,1))&lt;&gt;"",ROW(OFFSET($A$1,0,0,maxValidationSize,1))),ROW(16:16)))," ")</f>
        <v>Fire</v>
      </c>
      <c r="O21" t="s">
        <v>104</v>
      </c>
      <c r="P21" t="str">
        <f t="array" aca="1" ref="P21" ca="1">CONCATENATE(IFERROR(MATCH(CONCATENATE(N21,COUNTIF(N$6:N$55,N21)),CONCATENATE(O$6:O$55,COUNTIF(O$6:O$55,O$6:O$55)),0),"E"),"-",IFERROR(MATCH(CONCATENATE(O21,COUNTIF(O$6:O$55,O21)),CONCATENATE(N$6:N$55,COUNTIF(N$6:N$55,N$6:N$55)),0),"E"))</f>
        <v>7-8</v>
      </c>
      <c r="Q21" t="str">
        <f t="array" aca="1" ref="Q21" ca="1">IFERROR(INDEX(OFFSET(WatchBillMarker,WatchBillStartOffset,R$3-1,maxValidationSize,1),SMALL(IF(TRIM(OFFSET(WatchBillMarker,WatchBillStartOffset,R$3-1,maxValidationSize,1))&lt;&gt;"",ROW(OFFSET($A$1,0,0,maxValidationSize,1))),ROW(16:16)))," ")</f>
        <v>HDCT</v>
      </c>
      <c r="R21" t="s">
        <v>313</v>
      </c>
      <c r="S21" t="str">
        <f t="array" aca="1" ref="S21" ca="1">CONCATENATE(IFERROR(MATCH(CONCATENATE(Q21,COUNTIF(Q$6:Q$55,Q21)),CONCATENATE(R$6:R$55,COUNTIF(R$6:R$55,R$6:R$55)),0),"E"),"-",IFERROR(MATCH(CONCATENATE(R21,COUNTIF(R$6:R$55,R21)),CONCATENATE(Q$6:Q$55,COUNTIF(Q$6:Q$55,Q$6:Q$55)),0),"E"))</f>
        <v>13-40</v>
      </c>
      <c r="T21" t="str">
        <f t="array" aca="1" ref="T21" ca="1">IFERROR(INDEX(OFFSET(WatchBillMarker,WatchBillStartOffset,U$3-1,maxValidationSize,1),SMALL(IF(TRIM(OFFSET(WatchBillMarker,WatchBillStartOffset,U$3-1,maxValidationSize,1))&lt;&gt;"",ROW(OFFSET($A$1,0,0,maxValidationSize,1))),ROW(16:16)))," ")</f>
        <v>DC Radio/Emerg Steer</v>
      </c>
      <c r="U21" t="s">
        <v>306</v>
      </c>
      <c r="V21" t="str">
        <f t="array" aca="1" ref="V21" ca="1">CONCATENATE(IFERROR(MATCH(CONCATENATE(T21,COUNTIF(T$6:T$55,T21)),CONCATENATE(U$6:U$55,COUNTIF(U$6:U$55,U$6:U$55)),0),"E"),"-",IFERROR(MATCH(CONCATENATE(U21,COUNTIF(U$6:U$55,U21)),CONCATENATE(T$6:T$55,COUNTIF(T$6:T$55,T$6:T$55)),0),"E"))</f>
        <v>5-20</v>
      </c>
      <c r="W21" t="str">
        <f t="array" aca="1" ref="W21" ca="1">IFERROR(INDEX(OFFSET(WatchBillMarker,WatchBillStartOffset,X$3-1,maxValidationSize,1),SMALL(IF(TRIM(OFFSET(WatchBillMarker,WatchBillStartOffset,X$3-1,maxValidationSize,1))&lt;&gt;"",ROW(OFFSET($A$1,0,0,maxValidationSize,1))),ROW(16:16)))," ")</f>
        <v>Stern Lookout</v>
      </c>
      <c r="X21" t="s">
        <v>304</v>
      </c>
      <c r="Y21" t="str">
        <f t="array" aca="1" ref="Y21" ca="1">CONCATENATE(IFERROR(MATCH(CONCATENATE(W21,COUNTIF(W$6:W$55,W21)),CONCATENATE(X$6:X$55,COUNTIF(X$6:X$55,X$6:X$55)),0),"E"),"-",IFERROR(MATCH(CONCATENATE(X21,COUNTIF(X$6:X$55,X21)),CONCATENATE(W$6:W$55,COUNTIF(W$6:W$55,W$6:W$55)),0),"E"))</f>
        <v>16-16</v>
      </c>
      <c r="Z21" t="str">
        <f t="array" aca="1" ref="Z21" ca="1">IFERROR(INDEX(OFFSET(WatchBillMarker,WatchBillStartOffset,AA$3-1,maxValidationSize,1),SMALL(IF(TRIM(OFFSET(WatchBillMarker,WatchBillStartOffset,AA$3-1,maxValidationSize,1))&lt;&gt;"",ROW(OFFSET($A$1,0,0,maxValidationSize,1))),ROW(16:16)))," ")</f>
        <v>Stern Lookout</v>
      </c>
      <c r="AA21" t="s">
        <v>304</v>
      </c>
      <c r="AB21" t="str">
        <f t="array" aca="1" ref="AB21" ca="1">CONCATENATE(IFERROR(MATCH(CONCATENATE(Z21,COUNTIF(Z$6:Z$55,Z21)),CONCATENATE(AA$6:AA$55,COUNTIF(AA$6:AA$55,AA$6:AA$55)),0),"E"),"-",IFERROR(MATCH(CONCATENATE(AA21,COUNTIF(AA$6:AA$55,AA21)),CONCATENATE(Z$6:Z$55,COUNTIF(Z$6:Z$55,Z$6:Z$55)),0),"E"))</f>
        <v>16-16</v>
      </c>
      <c r="AC21" t="str">
        <f t="array" aca="1" ref="AC21" ca="1">IFERROR(INDEX(OFFSET(WatchBillMarker,WatchBillStartOffset,AD$3-1,maxValidationSize,1),SMALL(IF(TRIM(OFFSET(WatchBillMarker,WatchBillStartOffset,AD$3-1,maxValidationSize,1))&lt;&gt;"",ROW(OFFSET($A$1,0,0,maxValidationSize,1))),ROW(16:16)))," ")</f>
        <v>Helmsman</v>
      </c>
      <c r="AD21" t="s">
        <v>209</v>
      </c>
      <c r="AE21" t="str">
        <f t="array" aca="1" ref="AE21" ca="1">CONCATENATE(IFERROR(MATCH(CONCATENATE(AC21,COUNTIF(AC$6:AC$55,AC21)),CONCATENATE(AD$6:AD$55,COUNTIF(AD$6:AD$55,AD$6:AD$55)),0),"E"),"-",IFERROR(MATCH(CONCATENATE(AD21,COUNTIF(AD$6:AD$55,AD21)),CONCATENATE(AC$6:AC$55,COUNTIF(AC$6:AC$55,AC$6:AC$55)),0),"E"))</f>
        <v>15-7</v>
      </c>
      <c r="AF21" t="str">
        <f t="array" aca="1" ref="AF21" ca="1">IFERROR(INDEX(OFFSET(WatchBillMarker,WatchBillStartOffset,AG$3-1,maxValidationSize,1),SMALL(IF(TRIM(OFFSET(WatchBillMarker,WatchBillStartOffset,AG$3-1,maxValidationSize,1))&lt;&gt;"",ROW(OFFSET($A$1,0,0,maxValidationSize,1))),ROW(16:16)))," ")</f>
        <v>Recovery from Aloft</v>
      </c>
      <c r="AG21" t="s">
        <v>280</v>
      </c>
      <c r="AH21" t="str">
        <f t="array" aca="1" ref="AH21" ca="1">CONCATENATE(IFERROR(MATCH(CONCATENATE(AF21,COUNTIF(AF$6:AF$55,AF21)),CONCATENATE(AG$6:AG$55,COUNTIF(AG$6:AG$55,AG$6:AG$55)),0),"E"),"-",IFERROR(MATCH(CONCATENATE(AG21,COUNTIF(AG$6:AG$55,AG21)),CONCATENATE(AF$6:AF$55,COUNTIF(AF$6:AF$55,AF$6:AF$55)),0),"E"))</f>
        <v>3-3</v>
      </c>
      <c r="AI21" t="str">
        <f t="array" aca="1" ref="AI21" ca="1">IFERROR(INDEX(OFFSET(WatchBillMarker,WatchBillStartOffset,AJ$3-1,maxValidationSize,1),SMALL(IF(TRIM(OFFSET(WatchBillMarker,WatchBillStartOffset,AJ$3-1,maxValidationSize,1))&lt;&gt;"",ROW(OFFSET($A$1,0,0,maxValidationSize,1))),ROW(16:16)))," ")</f>
        <v xml:space="preserve"> </v>
      </c>
      <c r="AK21" t="str">
        <f t="array" aca="1" ref="AK21" ca="1">CONCATENATE(IFERROR(MATCH(CONCATENATE(AI21,COUNTIF(AI$6:AI$55,AI21)),CONCATENATE(AJ$6:AJ$55,COUNTIF(AJ$6:AJ$55,AJ$6:AJ$55)),0),"E"),"-",IFERROR(MATCH(CONCATENATE(AJ21,COUNTIF(AJ$6:AJ$55,AJ21)),CONCATENATE(AI$6:AI$55,COUNTIF(AI$6:AI$55,AI$6:AI$55)),0),"E"))</f>
        <v>E-E</v>
      </c>
      <c r="AL21" t="str">
        <f t="array" aca="1" ref="AL21" ca="1">IFERROR(INDEX(OFFSET(WatchBillMarker,WatchBillStartOffset,AM$3-1,maxValidationSize,1),SMALL(IF(TRIM(OFFSET(WatchBillMarker,WatchBillStartOffset,AM$3-1,maxValidationSize,1))&lt;&gt;"",ROW(OFFSET($A$1,0,0,maxValidationSize,1))),ROW(16:16)))," ")</f>
        <v xml:space="preserve"> </v>
      </c>
      <c r="AN21" t="str">
        <f t="array" aca="1" ref="AN21" ca="1">CONCATENATE(IFERROR(MATCH(CONCATENATE(AL21,COUNTIF(AL$6:AL$55,AL21)),CONCATENATE(AM$6:AM$55,COUNTIF(AM$6:AM$55,AM$6:AM$55)),0),"E"),"-",IFERROR(MATCH(CONCATENATE(AM21,COUNTIF(AM$6:AM$55,AM21)),CONCATENATE(AL$6:AL$55,COUNTIF(AL$6:AL$55,AL$6:AL$55)),0),"E"))</f>
        <v>E-E</v>
      </c>
      <c r="AO21" t="str">
        <f t="array" aca="1" ref="AO21" ca="1">IFERROR(INDEX(OFFSET(WatchBillMarker,WatchBillStartOffset,AP$3-1,maxValidationSize,1),SMALL(IF(TRIM(OFFSET(WatchBillMarker,WatchBillStartOffset,AP$3-1,maxValidationSize,1))&lt;&gt;"",ROW(OFFSET($A$1,0,0,maxValidationSize,1))),ROW(16:16)))," ")</f>
        <v xml:space="preserve"> </v>
      </c>
      <c r="AQ21" t="str">
        <f t="array" aca="1" ref="AQ21" ca="1">CONCATENATE(IFERROR(MATCH(CONCATENATE(AO21,COUNTIF(AO$6:AO$55,AO21)),CONCATENATE(AP$6:AP$55,COUNTIF(AP$6:AP$55,AP$6:AP$55)),0),"E"),"-",IFERROR(MATCH(CONCATENATE(AP21,COUNTIF(AP$6:AP$55,AP21)),CONCATENATE(AO$6:AO$55,COUNTIF(AO$6:AO$55,AO$6:AO$55)),0),"E"))</f>
        <v>E-E</v>
      </c>
      <c r="AR21" t="str">
        <f t="array" aca="1" ref="AR21" ca="1">IFERROR(INDEX(OFFSET(WatchBillMarker,WatchBillStartOffset,AS$3-1,maxValidationSize,1),SMALL(IF(TRIM(OFFSET(WatchBillMarker,WatchBillStartOffset,AS$3-1,maxValidationSize,1))&lt;&gt;"",ROW(OFFSET($A$1,0,0,maxValidationSize,1))),ROW(16:16)))," ")</f>
        <v xml:space="preserve"> </v>
      </c>
      <c r="AT21" t="str">
        <f t="array" aca="1" ref="AT21" ca="1">CONCATENATE(IFERROR(MATCH(CONCATENATE(AR21,COUNTIF(AR$6:AR$55,AR21)),CONCATENATE(AS$6:AS$55,COUNTIF(AS$6:AS$55,AS$6:AS$55)),0),"E"),"-",IFERROR(MATCH(CONCATENATE(AS21,COUNTIF(AS$6:AS$55,AS21)),CONCATENATE(AR$6:AR$55,COUNTIF(AR$6:AR$55,AR$6:AR$55)),0),"E"))</f>
        <v>E-E</v>
      </c>
    </row>
    <row r="22" spans="2:46">
      <c r="B22" t="str">
        <f t="array" aca="1" ref="B22" ca="1">IFERROR(INDEX(OFFSET(WatchBillMarker,WatchBillStartOffset,C$3-1,maxValidationSize,1),SMALL(IF(TRIM(OFFSET(WatchBillMarker,WatchBillStartOffset,C$3-1,maxValidationSize,1))&lt;&gt;"",ROW(OFFSET($A$1,0,0,maxValidationSize,1))),ROW(17:17)))," ")</f>
        <v xml:space="preserve"> </v>
      </c>
      <c r="D22" t="str">
        <f t="array" aca="1" ref="D22" ca="1">CONCATENATE(IFERROR(MATCH(CONCATENATE(B22,COUNTIF(B$6:B$55,B22)),CONCATENATE(C$6:C$55,COUNTIF(C$6:C$55,C$6:C$55)),0),"E"),"-",IFERROR(MATCH(CONCATENATE(C22,COUNTIF(C$6:C$55,C22)),CONCATENATE(B$6:B$55,COUNTIF(B$6:B$55,B$6:B$55)),0),"E"))</f>
        <v>E-E</v>
      </c>
      <c r="E22" t="str">
        <f t="array" aca="1" ref="E22" ca="1">IFERROR(INDEX(OFFSET(WatchBillMarker,WatchBillStartOffset,F$3-1,maxValidationSize,1),SMALL(IF(TRIM(OFFSET(WatchBillMarker,WatchBillStartOffset,F$3-1,maxValidationSize,1))&lt;&gt;"",ROW(OFFSET($A$1,0,0,maxValidationSize,1))),ROW(17:17)))," ")</f>
        <v xml:space="preserve"> </v>
      </c>
      <c r="G22" t="str">
        <f t="array" aca="1" ref="G22" ca="1">CONCATENATE(IFERROR(MATCH(CONCATENATE(E22,COUNTIF(E$6:E$55,E22)),CONCATENATE(F$6:F$55,COUNTIF(F$6:F$55,F$6:F$55)),0),"E"),"-",IFERROR(MATCH(CONCATENATE(F22,COUNTIF(F$6:F$55,F22)),CONCATENATE(E$6:E$55,COUNTIF(E$6:E$55,E$6:E$55)),0),"E"))</f>
        <v>E-E</v>
      </c>
      <c r="H22" t="str">
        <f t="array" aca="1" ref="H22" ca="1">IFERROR(INDEX(OFFSET(WatchBillMarker,WatchBillStartOffset,I$3-1,maxValidationSize,1),SMALL(IF(TRIM(OFFSET(WatchBillMarker,WatchBillStartOffset,I$3-1,maxValidationSize,1))&lt;&gt;"",ROW(OFFSET($A$1,0,0,maxValidationSize,1))),ROW(17:17)))," ")</f>
        <v>Anchoring</v>
      </c>
      <c r="I22" t="s">
        <v>159</v>
      </c>
      <c r="J22" t="str">
        <f t="array" aca="1" ref="J22" ca="1">CONCATENATE(IFERROR(MATCH(CONCATENATE(H22,COUNTIF(H$6:H$55,H22)),CONCATENATE(I$6:I$55,COUNTIF(I$6:I$55,I$6:I$55)),0),"E"),"-",IFERROR(MATCH(CONCATENATE(I22,COUNTIF(I$6:I$55,I22)),CONCATENATE(H$6:H$55,COUNTIF(H$6:H$55,H$6:H$55)),0),"E"))</f>
        <v>23-4</v>
      </c>
      <c r="K22" t="str">
        <f t="array" aca="1" ref="K22" ca="1">IFERROR(INDEX(OFFSET(WatchBillMarker,WatchBillStartOffset,L$3-1,maxValidationSize,1),SMALL(IF(TRIM(OFFSET(WatchBillMarker,WatchBillStartOffset,L$3-1,maxValidationSize,1))&lt;&gt;"",ROW(OFFSET($A$1,0,0,maxValidationSize,1))),ROW(17:17)))," ")</f>
        <v>Helmsman</v>
      </c>
      <c r="L22" s="89" t="s">
        <v>153</v>
      </c>
      <c r="M22" t="str">
        <f t="array" aca="1" ref="M22" ca="1">CONCATENATE(IFERROR(MATCH(CONCATENATE(K22,COUNTIF(K$6:K$55,K22)),CONCATENATE(L$6:L$55,COUNTIF(L$6:L$55,L$6:L$55)),0),"E"),"-",IFERROR(MATCH(CONCATENATE(L22,COUNTIF(L$6:L$55,L22)),CONCATENATE(K$6:K$55,COUNTIF(K$6:K$55,K$6:K$55)),0),"E"))</f>
        <v>15-4</v>
      </c>
      <c r="N22" t="str">
        <f t="array" aca="1" ref="N22" ca="1">IFERROR(INDEX(OFFSET(WatchBillMarker,WatchBillStartOffset,O$3-1,maxValidationSize,1),SMALL(IF(TRIM(OFFSET(WatchBillMarker,WatchBillStartOffset,O$3-1,maxValidationSize,1))&lt;&gt;"",ROW(OFFSET($A$1,0,0,maxValidationSize,1))),ROW(17:17)))," ")</f>
        <v>OOW/Fix/Radio</v>
      </c>
      <c r="O22" t="s">
        <v>261</v>
      </c>
      <c r="P22" t="str">
        <f t="array" aca="1" ref="P22" ca="1">CONCATENATE(IFERROR(MATCH(CONCATENATE(N22,COUNTIF(N$6:N$55,N22)),CONCATENATE(O$6:O$55,COUNTIF(O$6:O$55,O$6:O$55)),0),"E"),"-",IFERROR(MATCH(CONCATENATE(O22,COUNTIF(O$6:O$55,O22)),CONCATENATE(N$6:N$55,COUNTIF(N$6:N$55,N$6:N$55)),0),"E"))</f>
        <v>17-17</v>
      </c>
      <c r="Q22" t="str">
        <f t="array" aca="1" ref="Q22" ca="1">IFERROR(INDEX(OFFSET(WatchBillMarker,WatchBillStartOffset,R$3-1,maxValidationSize,1),SMALL(IF(TRIM(OFFSET(WatchBillMarker,WatchBillStartOffset,R$3-1,maxValidationSize,1))&lt;&gt;"",ROW(OFFSET($A$1,0,0,maxValidationSize,1))),ROW(17:17)))," ")</f>
        <v>I/C LR 2 &amp; 4 Prep</v>
      </c>
      <c r="R22" t="s">
        <v>296</v>
      </c>
      <c r="S22" t="str">
        <f t="array" aca="1" ref="S22" ca="1">CONCATENATE(IFERROR(MATCH(CONCATENATE(Q22,COUNTIF(Q$6:Q$55,Q22)),CONCATENATE(R$6:R$55,COUNTIF(R$6:R$55,R$6:R$55)),0),"E"),"-",IFERROR(MATCH(CONCATENATE(R22,COUNTIF(R$6:R$55,R22)),CONCATENATE(Q$6:Q$55,COUNTIF(Q$6:Q$55,Q$6:Q$55)),0),"E"))</f>
        <v>19-38</v>
      </c>
      <c r="T22" t="str">
        <f t="array" aca="1" ref="T22" ca="1">IFERROR(INDEX(OFFSET(WatchBillMarker,WatchBillStartOffset,U$3-1,maxValidationSize,1),SMALL(IF(TRIM(OFFSET(WatchBillMarker,WatchBillStartOffset,U$3-1,maxValidationSize,1))&lt;&gt;"",ROW(OFFSET($A$1,0,0,maxValidationSize,1))),ROW(17:17)))," ")</f>
        <v>HDCT</v>
      </c>
      <c r="U22" t="s">
        <v>429</v>
      </c>
      <c r="V22" t="str">
        <f t="array" aca="1" ref="V22" ca="1">CONCATENATE(IFERROR(MATCH(CONCATENATE(T22,COUNTIF(T$6:T$55,T22)),CONCATENATE(U$6:U$55,COUNTIF(U$6:U$55,U$6:U$55)),0),"E"),"-",IFERROR(MATCH(CONCATENATE(U22,COUNTIF(U$6:U$55,U22)),CONCATENATE(T$6:T$55,COUNTIF(T$6:T$55,T$6:T$55)),0),"E"))</f>
        <v>12-15</v>
      </c>
      <c r="W22" t="str">
        <f t="array" aca="1" ref="W22" ca="1">IFERROR(INDEX(OFFSET(WatchBillMarker,WatchBillStartOffset,X$3-1,maxValidationSize,1),SMALL(IF(TRIM(OFFSET(WatchBillMarker,WatchBillStartOffset,X$3-1,maxValidationSize,1))&lt;&gt;"",ROW(OFFSET($A$1,0,0,maxValidationSize,1))),ROW(17:17)))," ")</f>
        <v>Helmsman</v>
      </c>
      <c r="X22" t="s">
        <v>306</v>
      </c>
      <c r="Y22" t="str">
        <f t="array" aca="1" ref="Y22" ca="1">CONCATENATE(IFERROR(MATCH(CONCATENATE(W22,COUNTIF(W$6:W$55,W22)),CONCATENATE(X$6:X$55,COUNTIF(X$6:X$55,X$6:X$55)),0),"E"),"-",IFERROR(MATCH(CONCATENATE(X22,COUNTIF(X$6:X$55,X22)),CONCATENATE(W$6:W$55,COUNTIF(W$6:W$55,W$6:W$55)),0),"E"))</f>
        <v>17-17</v>
      </c>
      <c r="Z22" t="str">
        <f t="array" aca="1" ref="Z22" ca="1">IFERROR(INDEX(OFFSET(WatchBillMarker,WatchBillStartOffset,AA$3-1,maxValidationSize,1),SMALL(IF(TRIM(OFFSET(WatchBillMarker,WatchBillStartOffset,AA$3-1,maxValidationSize,1))&lt;&gt;"",ROW(OFFSET($A$1,0,0,maxValidationSize,1))),ROW(17:17)))," ")</f>
        <v>Helmsman</v>
      </c>
      <c r="AA22" t="s">
        <v>306</v>
      </c>
      <c r="AB22" t="str">
        <f t="array" aca="1" ref="AB22" ca="1">CONCATENATE(IFERROR(MATCH(CONCATENATE(Z22,COUNTIF(Z$6:Z$55,Z22)),CONCATENATE(AA$6:AA$55,COUNTIF(AA$6:AA$55,AA$6:AA$55)),0),"E"),"-",IFERROR(MATCH(CONCATENATE(AA22,COUNTIF(AA$6:AA$55,AA22)),CONCATENATE(Z$6:Z$55,COUNTIF(Z$6:Z$55,Z$6:Z$55)),0),"E"))</f>
        <v>17-17</v>
      </c>
      <c r="AC22" t="str">
        <f t="array" aca="1" ref="AC22" ca="1">IFERROR(INDEX(OFFSET(WatchBillMarker,WatchBillStartOffset,AD$3-1,maxValidationSize,1),SMALL(IF(TRIM(OFFSET(WatchBillMarker,WatchBillStartOffset,AD$3-1,maxValidationSize,1))&lt;&gt;"",ROW(OFFSET($A$1,0,0,maxValidationSize,1))),ROW(17:17)))," ")</f>
        <v xml:space="preserve"> </v>
      </c>
      <c r="AE22" t="str">
        <f t="array" aca="1" ref="AE22" ca="1">CONCATENATE(IFERROR(MATCH(CONCATENATE(AC22,COUNTIF(AC$6:AC$55,AC22)),CONCATENATE(AD$6:AD$55,COUNTIF(AD$6:AD$55,AD$6:AD$55)),0),"E"),"-",IFERROR(MATCH(CONCATENATE(AD22,COUNTIF(AD$6:AD$55,AD22)),CONCATENATE(AC$6:AC$55,COUNTIF(AC$6:AC$55,AC$6:AC$55)),0),"E"))</f>
        <v>E-E</v>
      </c>
      <c r="AF22" t="str">
        <f t="array" aca="1" ref="AF22" ca="1">IFERROR(INDEX(OFFSET(WatchBillMarker,WatchBillStartOffset,AG$3-1,maxValidationSize,1),SMALL(IF(TRIM(OFFSET(WatchBillMarker,WatchBillStartOffset,AG$3-1,maxValidationSize,1))&lt;&gt;"",ROW(OFFSET($A$1,0,0,maxValidationSize,1))),ROW(17:17)))," ")</f>
        <v>Recovery from Aloft</v>
      </c>
      <c r="AG22" t="s">
        <v>280</v>
      </c>
      <c r="AH22" t="str">
        <f t="array" aca="1" ref="AH22" ca="1">CONCATENATE(IFERROR(MATCH(CONCATENATE(AF22,COUNTIF(AF$6:AF$55,AF22)),CONCATENATE(AG$6:AG$55,COUNTIF(AG$6:AG$55,AG$6:AG$55)),0),"E"),"-",IFERROR(MATCH(CONCATENATE(AG22,COUNTIF(AG$6:AG$55,AG22)),CONCATENATE(AF$6:AF$55,COUNTIF(AF$6:AF$55,AF$6:AF$55)),0),"E"))</f>
        <v>3-3</v>
      </c>
      <c r="AI22" t="str">
        <f t="array" aca="1" ref="AI22" ca="1">IFERROR(INDEX(OFFSET(WatchBillMarker,WatchBillStartOffset,AJ$3-1,maxValidationSize,1),SMALL(IF(TRIM(OFFSET(WatchBillMarker,WatchBillStartOffset,AJ$3-1,maxValidationSize,1))&lt;&gt;"",ROW(OFFSET($A$1,0,0,maxValidationSize,1))),ROW(17:17)))," ")</f>
        <v xml:space="preserve"> </v>
      </c>
      <c r="AK22" t="str">
        <f t="array" aca="1" ref="AK22" ca="1">CONCATENATE(IFERROR(MATCH(CONCATENATE(AI22,COUNTIF(AI$6:AI$55,AI22)),CONCATENATE(AJ$6:AJ$55,COUNTIF(AJ$6:AJ$55,AJ$6:AJ$55)),0),"E"),"-",IFERROR(MATCH(CONCATENATE(AJ22,COUNTIF(AJ$6:AJ$55,AJ22)),CONCATENATE(AI$6:AI$55,COUNTIF(AI$6:AI$55,AI$6:AI$55)),0),"E"))</f>
        <v>E-E</v>
      </c>
      <c r="AL22" t="str">
        <f t="array" aca="1" ref="AL22" ca="1">IFERROR(INDEX(OFFSET(WatchBillMarker,WatchBillStartOffset,AM$3-1,maxValidationSize,1),SMALL(IF(TRIM(OFFSET(WatchBillMarker,WatchBillStartOffset,AM$3-1,maxValidationSize,1))&lt;&gt;"",ROW(OFFSET($A$1,0,0,maxValidationSize,1))),ROW(17:17)))," ")</f>
        <v xml:space="preserve"> </v>
      </c>
      <c r="AN22" t="str">
        <f t="array" aca="1" ref="AN22" ca="1">CONCATENATE(IFERROR(MATCH(CONCATENATE(AL22,COUNTIF(AL$6:AL$55,AL22)),CONCATENATE(AM$6:AM$55,COUNTIF(AM$6:AM$55,AM$6:AM$55)),0),"E"),"-",IFERROR(MATCH(CONCATENATE(AM22,COUNTIF(AM$6:AM$55,AM22)),CONCATENATE(AL$6:AL$55,COUNTIF(AL$6:AL$55,AL$6:AL$55)),0),"E"))</f>
        <v>E-E</v>
      </c>
      <c r="AO22" t="str">
        <f t="array" aca="1" ref="AO22" ca="1">IFERROR(INDEX(OFFSET(WatchBillMarker,WatchBillStartOffset,AP$3-1,maxValidationSize,1),SMALL(IF(TRIM(OFFSET(WatchBillMarker,WatchBillStartOffset,AP$3-1,maxValidationSize,1))&lt;&gt;"",ROW(OFFSET($A$1,0,0,maxValidationSize,1))),ROW(17:17)))," ")</f>
        <v xml:space="preserve"> </v>
      </c>
      <c r="AQ22" t="str">
        <f t="array" aca="1" ref="AQ22" ca="1">CONCATENATE(IFERROR(MATCH(CONCATENATE(AO22,COUNTIF(AO$6:AO$55,AO22)),CONCATENATE(AP$6:AP$55,COUNTIF(AP$6:AP$55,AP$6:AP$55)),0),"E"),"-",IFERROR(MATCH(CONCATENATE(AP22,COUNTIF(AP$6:AP$55,AP22)),CONCATENATE(AO$6:AO$55,COUNTIF(AO$6:AO$55,AO$6:AO$55)),0),"E"))</f>
        <v>E-E</v>
      </c>
      <c r="AR22" t="str">
        <f t="array" aca="1" ref="AR22" ca="1">IFERROR(INDEX(OFFSET(WatchBillMarker,WatchBillStartOffset,AS$3-1,maxValidationSize,1),SMALL(IF(TRIM(OFFSET(WatchBillMarker,WatchBillStartOffset,AS$3-1,maxValidationSize,1))&lt;&gt;"",ROW(OFFSET($A$1,0,0,maxValidationSize,1))),ROW(17:17)))," ")</f>
        <v xml:space="preserve"> </v>
      </c>
      <c r="AT22" t="str">
        <f t="array" aca="1" ref="AT22" ca="1">CONCATENATE(IFERROR(MATCH(CONCATENATE(AR22,COUNTIF(AR$6:AR$55,AR22)),CONCATENATE(AS$6:AS$55,COUNTIF(AS$6:AS$55,AS$6:AS$55)),0),"E"),"-",IFERROR(MATCH(CONCATENATE(AS22,COUNTIF(AS$6:AS$55,AS22)),CONCATENATE(AR$6:AR$55,COUNTIF(AR$6:AR$55,AR$6:AR$55)),0),"E"))</f>
        <v>E-E</v>
      </c>
    </row>
    <row r="23" spans="2:46">
      <c r="B23" t="str">
        <f t="array" aca="1" ref="B23" ca="1">IFERROR(INDEX(OFFSET(WatchBillMarker,WatchBillStartOffset,C$3-1,maxValidationSize,1),SMALL(IF(TRIM(OFFSET(WatchBillMarker,WatchBillStartOffset,C$3-1,maxValidationSize,1))&lt;&gt;"",ROW(OFFSET($A$1,0,0,maxValidationSize,1))),ROW(18:18)))," ")</f>
        <v xml:space="preserve"> </v>
      </c>
      <c r="D23" t="str">
        <f t="array" aca="1" ref="D23" ca="1">CONCATENATE(IFERROR(MATCH(CONCATENATE(B23,COUNTIF(B$6:B$55,B23)),CONCATENATE(C$6:C$55,COUNTIF(C$6:C$55,C$6:C$55)),0),"E"),"-",IFERROR(MATCH(CONCATENATE(C23,COUNTIF(C$6:C$55,C23)),CONCATENATE(B$6:B$55,COUNTIF(B$6:B$55,B$6:B$55)),0),"E"))</f>
        <v>E-E</v>
      </c>
      <c r="E23" t="str">
        <f t="array" aca="1" ref="E23" ca="1">IFERROR(INDEX(OFFSET(WatchBillMarker,WatchBillStartOffset,F$3-1,maxValidationSize,1),SMALL(IF(TRIM(OFFSET(WatchBillMarker,WatchBillStartOffset,F$3-1,maxValidationSize,1))&lt;&gt;"",ROW(OFFSET($A$1,0,0,maxValidationSize,1))),ROW(18:18)))," ")</f>
        <v xml:space="preserve"> </v>
      </c>
      <c r="G23" t="str">
        <f t="array" aca="1" ref="G23" ca="1">CONCATENATE(IFERROR(MATCH(CONCATENATE(E23,COUNTIF(E$6:E$55,E23)),CONCATENATE(F$6:F$55,COUNTIF(F$6:F$55,F$6:F$55)),0),"E"),"-",IFERROR(MATCH(CONCATENATE(F23,COUNTIF(F$6:F$55,F23)),CONCATENATE(E$6:E$55,COUNTIF(E$6:E$55,E$6:E$55)),0),"E"))</f>
        <v>E-E</v>
      </c>
      <c r="H23" t="str">
        <f t="array" aca="1" ref="H23" ca="1">IFERROR(INDEX(OFFSET(WatchBillMarker,WatchBillStartOffset,I$3-1,maxValidationSize,1),SMALL(IF(TRIM(OFFSET(WatchBillMarker,WatchBillStartOffset,I$3-1,maxValidationSize,1))&lt;&gt;"",ROW(OFFSET($A$1,0,0,maxValidationSize,1))),ROW(18:18)))," ")</f>
        <v>Windlass power ER</v>
      </c>
      <c r="I23" t="s">
        <v>145</v>
      </c>
      <c r="J23" t="str">
        <f t="array" aca="1" ref="J23" ca="1">CONCATENATE(IFERROR(MATCH(CONCATENATE(H23,COUNTIF(H$6:H$55,H23)),CONCATENATE(I$6:I$55,COUNTIF(I$6:I$55,I$6:I$55)),0),"E"),"-",IFERROR(MATCH(CONCATENATE(I23,COUNTIF(I$6:I$55,I23)),CONCATENATE(H$6:H$55,COUNTIF(H$6:H$55,H$6:H$55)),0),"E"))</f>
        <v>21-3</v>
      </c>
      <c r="K23" t="str">
        <f t="array" aca="1" ref="K23" ca="1">IFERROR(INDEX(OFFSET(WatchBillMarker,WatchBillStartOffset,L$3-1,maxValidationSize,1),SMALL(IF(TRIM(OFFSET(WatchBillMarker,WatchBillStartOffset,L$3-1,maxValidationSize,1))&lt;&gt;"",ROW(OFFSET($A$1,0,0,maxValidationSize,1))),ROW(18:18)))," ")</f>
        <v xml:space="preserve"> </v>
      </c>
      <c r="L23" s="89"/>
      <c r="M23" t="str">
        <f t="array" aca="1" ref="M23" ca="1">CONCATENATE(IFERROR(MATCH(CONCATENATE(K23,COUNTIF(K$6:K$55,K23)),CONCATENATE(L$6:L$55,COUNTIF(L$6:L$55,L$6:L$55)),0),"E"),"-",IFERROR(MATCH(CONCATENATE(L23,COUNTIF(L$6:L$55,L23)),CONCATENATE(K$6:K$55,COUNTIF(K$6:K$55,K$6:K$55)),0),"E"))</f>
        <v>E-E</v>
      </c>
      <c r="N23" t="str">
        <f t="array" aca="1" ref="N23" ca="1">IFERROR(INDEX(OFFSET(WatchBillMarker,WatchBillStartOffset,O$3-1,maxValidationSize,1),SMALL(IF(TRIM(OFFSET(WatchBillMarker,WatchBillStartOffset,O$3-1,maxValidationSize,1))&lt;&gt;"",ROW(OFFSET($A$1,0,0,maxValidationSize,1))),ROW(18:18)))," ")</f>
        <v>Qtr.deck/ Fire Party</v>
      </c>
      <c r="O23" t="s">
        <v>267</v>
      </c>
      <c r="P23" t="str">
        <f t="array" aca="1" ref="P23" ca="1">CONCATENATE(IFERROR(MATCH(CONCATENATE(N23,COUNTIF(N$6:N$55,N23)),CONCATENATE(O$6:O$55,COUNTIF(O$6:O$55,O$6:O$55)),0),"E"),"-",IFERROR(MATCH(CONCATENATE(O23,COUNTIF(O$6:O$55,O23)),CONCATENATE(N$6:N$55,COUNTIF(N$6:N$55,N$6:N$55)),0),"E"))</f>
        <v>18-18</v>
      </c>
      <c r="Q23" t="str">
        <f t="array" aca="1" ref="Q23" ca="1">IFERROR(INDEX(OFFSET(WatchBillMarker,WatchBillStartOffset,R$3-1,maxValidationSize,1),SMALL(IF(TRIM(OFFSET(WatchBillMarker,WatchBillStartOffset,R$3-1,maxValidationSize,1))&lt;&gt;"",ROW(OFFSET($A$1,0,0,maxValidationSize,1))),ROW(18:18)))," ")</f>
        <v>Prepare LR2</v>
      </c>
      <c r="R23" t="s">
        <v>260</v>
      </c>
      <c r="S23" t="str">
        <f t="array" aca="1" ref="S23" ca="1">CONCATENATE(IFERROR(MATCH(CONCATENATE(Q23,COUNTIF(Q$6:Q$55,Q23)),CONCATENATE(R$6:R$55,COUNTIF(R$6:R$55,R$6:R$55)),0),"E"),"-",IFERROR(MATCH(CONCATENATE(R23,COUNTIF(R$6:R$55,R23)),CONCATENATE(Q$6:Q$55,COUNTIF(Q$6:Q$55,Q$6:Q$55)),0),"E"))</f>
        <v>9-28</v>
      </c>
      <c r="T23" t="str">
        <f t="array" aca="1" ref="T23" ca="1">IFERROR(INDEX(OFFSET(WatchBillMarker,WatchBillStartOffset,U$3-1,maxValidationSize,1),SMALL(IF(TRIM(OFFSET(WatchBillMarker,WatchBillStartOffset,U$3-1,maxValidationSize,1))&lt;&gt;"",ROW(OFFSET($A$1,0,0,maxValidationSize,1))),ROW(18:18)))," ")</f>
        <v>Captain's Runner</v>
      </c>
      <c r="U23" t="s">
        <v>204</v>
      </c>
      <c r="V23" t="str">
        <f t="array" aca="1" ref="V23" ca="1">CONCATENATE(IFERROR(MATCH(CONCATENATE(T23,COUNTIF(T$6:T$55,T23)),CONCATENATE(U$6:U$55,COUNTIF(U$6:U$55,U$6:U$55)),0),"E"),"-",IFERROR(MATCH(CONCATENATE(U23,COUNTIF(U$6:U$55,U23)),CONCATENATE(T$6:T$55,COUNTIF(T$6:T$55,T$6:T$55)),0),"E"))</f>
        <v>1-7</v>
      </c>
      <c r="W23" t="str">
        <f t="array" aca="1" ref="W23" ca="1">IFERROR(INDEX(OFFSET(WatchBillMarker,WatchBillStartOffset,X$3-1,maxValidationSize,1),SMALL(IF(TRIM(OFFSET(WatchBillMarker,WatchBillStartOffset,X$3-1,maxValidationSize,1))&lt;&gt;"",ROW(OFFSET($A$1,0,0,maxValidationSize,1))),ROW(18:18)))," ")</f>
        <v xml:space="preserve"> </v>
      </c>
      <c r="Y23" t="str">
        <f t="array" aca="1" ref="Y23" ca="1">CONCATENATE(IFERROR(MATCH(CONCATENATE(W23,COUNTIF(W$6:W$55,W23)),CONCATENATE(X$6:X$55,COUNTIF(X$6:X$55,X$6:X$55)),0),"E"),"-",IFERROR(MATCH(CONCATENATE(X23,COUNTIF(X$6:X$55,X23)),CONCATENATE(W$6:W$55,COUNTIF(W$6:W$55,W$6:W$55)),0),"E"))</f>
        <v>E-E</v>
      </c>
      <c r="Z23" t="str">
        <f t="array" aca="1" ref="Z23" ca="1">IFERROR(INDEX(OFFSET(WatchBillMarker,WatchBillStartOffset,AA$3-1,maxValidationSize,1),SMALL(IF(TRIM(OFFSET(WatchBillMarker,WatchBillStartOffset,AA$3-1,maxValidationSize,1))&lt;&gt;"",ROW(OFFSET($A$1,0,0,maxValidationSize,1))),ROW(18:18)))," ")</f>
        <v xml:space="preserve"> </v>
      </c>
      <c r="AB23" t="str">
        <f t="array" aca="1" ref="AB23" ca="1">CONCATENATE(IFERROR(MATCH(CONCATENATE(Z23,COUNTIF(Z$6:Z$55,Z23)),CONCATENATE(AA$6:AA$55,COUNTIF(AA$6:AA$55,AA$6:AA$55)),0),"E"),"-",IFERROR(MATCH(CONCATENATE(AA23,COUNTIF(AA$6:AA$55,AA23)),CONCATENATE(Z$6:Z$55,COUNTIF(Z$6:Z$55,Z$6:Z$55)),0),"E"))</f>
        <v>E-E</v>
      </c>
      <c r="AC23" t="str">
        <f t="array" aca="1" ref="AC23" ca="1">IFERROR(INDEX(OFFSET(WatchBillMarker,WatchBillStartOffset,AD$3-1,maxValidationSize,1),SMALL(IF(TRIM(OFFSET(WatchBillMarker,WatchBillStartOffset,AD$3-1,maxValidationSize,1))&lt;&gt;"",ROW(OFFSET($A$1,0,0,maxValidationSize,1))),ROW(18:18)))," ")</f>
        <v xml:space="preserve"> </v>
      </c>
      <c r="AE23" t="str">
        <f t="array" aca="1" ref="AE23" ca="1">CONCATENATE(IFERROR(MATCH(CONCATENATE(AC23,COUNTIF(AC$6:AC$55,AC23)),CONCATENATE(AD$6:AD$55,COUNTIF(AD$6:AD$55,AD$6:AD$55)),0),"E"),"-",IFERROR(MATCH(CONCATENATE(AD23,COUNTIF(AD$6:AD$55,AD23)),CONCATENATE(AC$6:AC$55,COUNTIF(AC$6:AC$55,AC$6:AC$55)),0),"E"))</f>
        <v>E-E</v>
      </c>
      <c r="AF23" t="str">
        <f t="array" aca="1" ref="AF23" ca="1">IFERROR(INDEX(OFFSET(WatchBillMarker,WatchBillStartOffset,AG$3-1,maxValidationSize,1),SMALL(IF(TRIM(OFFSET(WatchBillMarker,WatchBillStartOffset,AG$3-1,maxValidationSize,1))&lt;&gt;"",ROW(OFFSET($A$1,0,0,maxValidationSize,1))),ROW(18:18)))," ")</f>
        <v>Stretcher party</v>
      </c>
      <c r="AG23" t="s">
        <v>172</v>
      </c>
      <c r="AH23" t="str">
        <f t="array" aca="1" ref="AH23" ca="1">CONCATENATE(IFERROR(MATCH(CONCATENATE(AF23,COUNTIF(AF$6:AF$55,AF23)),CONCATENATE(AG$6:AG$55,COUNTIF(AG$6:AG$55,AG$6:AG$55)),0),"E"),"-",IFERROR(MATCH(CONCATENATE(AG23,COUNTIF(AG$6:AG$55,AG23)),CONCATENATE(AF$6:AF$55,COUNTIF(AF$6:AF$55,AF$6:AF$55)),0),"E"))</f>
        <v>5-5</v>
      </c>
      <c r="AI23" t="str">
        <f t="array" aca="1" ref="AI23" ca="1">IFERROR(INDEX(OFFSET(WatchBillMarker,WatchBillStartOffset,AJ$3-1,maxValidationSize,1),SMALL(IF(TRIM(OFFSET(WatchBillMarker,WatchBillStartOffset,AJ$3-1,maxValidationSize,1))&lt;&gt;"",ROW(OFFSET($A$1,0,0,maxValidationSize,1))),ROW(18:18)))," ")</f>
        <v xml:space="preserve"> </v>
      </c>
      <c r="AK23" t="str">
        <f t="array" aca="1" ref="AK23" ca="1">CONCATENATE(IFERROR(MATCH(CONCATENATE(AI23,COUNTIF(AI$6:AI$55,AI23)),CONCATENATE(AJ$6:AJ$55,COUNTIF(AJ$6:AJ$55,AJ$6:AJ$55)),0),"E"),"-",IFERROR(MATCH(CONCATENATE(AJ23,COUNTIF(AJ$6:AJ$55,AJ23)),CONCATENATE(AI$6:AI$55,COUNTIF(AI$6:AI$55,AI$6:AI$55)),0),"E"))</f>
        <v>E-E</v>
      </c>
      <c r="AL23" t="str">
        <f t="array" aca="1" ref="AL23" ca="1">IFERROR(INDEX(OFFSET(WatchBillMarker,WatchBillStartOffset,AM$3-1,maxValidationSize,1),SMALL(IF(TRIM(OFFSET(WatchBillMarker,WatchBillStartOffset,AM$3-1,maxValidationSize,1))&lt;&gt;"",ROW(OFFSET($A$1,0,0,maxValidationSize,1))),ROW(18:18)))," ")</f>
        <v xml:space="preserve"> </v>
      </c>
      <c r="AN23" t="str">
        <f t="array" aca="1" ref="AN23" ca="1">CONCATENATE(IFERROR(MATCH(CONCATENATE(AL23,COUNTIF(AL$6:AL$55,AL23)),CONCATENATE(AM$6:AM$55,COUNTIF(AM$6:AM$55,AM$6:AM$55)),0),"E"),"-",IFERROR(MATCH(CONCATENATE(AM23,COUNTIF(AM$6:AM$55,AM23)),CONCATENATE(AL$6:AL$55,COUNTIF(AL$6:AL$55,AL$6:AL$55)),0),"E"))</f>
        <v>E-E</v>
      </c>
      <c r="AO23" t="str">
        <f t="array" aca="1" ref="AO23" ca="1">IFERROR(INDEX(OFFSET(WatchBillMarker,WatchBillStartOffset,AP$3-1,maxValidationSize,1),SMALL(IF(TRIM(OFFSET(WatchBillMarker,WatchBillStartOffset,AP$3-1,maxValidationSize,1))&lt;&gt;"",ROW(OFFSET($A$1,0,0,maxValidationSize,1))),ROW(18:18)))," ")</f>
        <v xml:space="preserve"> </v>
      </c>
      <c r="AQ23" t="str">
        <f t="array" aca="1" ref="AQ23" ca="1">CONCATENATE(IFERROR(MATCH(CONCATENATE(AO23,COUNTIF(AO$6:AO$55,AO23)),CONCATENATE(AP$6:AP$55,COUNTIF(AP$6:AP$55,AP$6:AP$55)),0),"E"),"-",IFERROR(MATCH(CONCATENATE(AP23,COUNTIF(AP$6:AP$55,AP23)),CONCATENATE(AO$6:AO$55,COUNTIF(AO$6:AO$55,AO$6:AO$55)),0),"E"))</f>
        <v>E-E</v>
      </c>
      <c r="AR23" t="str">
        <f t="array" aca="1" ref="AR23" ca="1">IFERROR(INDEX(OFFSET(WatchBillMarker,WatchBillStartOffset,AS$3-1,maxValidationSize,1),SMALL(IF(TRIM(OFFSET(WatchBillMarker,WatchBillStartOffset,AS$3-1,maxValidationSize,1))&lt;&gt;"",ROW(OFFSET($A$1,0,0,maxValidationSize,1))),ROW(18:18)))," ")</f>
        <v xml:space="preserve"> </v>
      </c>
      <c r="AT23" t="str">
        <f t="array" aca="1" ref="AT23" ca="1">CONCATENATE(IFERROR(MATCH(CONCATENATE(AR23,COUNTIF(AR$6:AR$55,AR23)),CONCATENATE(AS$6:AS$55,COUNTIF(AS$6:AS$55,AS$6:AS$55)),0),"E"),"-",IFERROR(MATCH(CONCATENATE(AS23,COUNTIF(AS$6:AS$55,AS23)),CONCATENATE(AR$6:AR$55,COUNTIF(AR$6:AR$55,AR$6:AR$55)),0),"E"))</f>
        <v>E-E</v>
      </c>
    </row>
    <row r="24" spans="2:46">
      <c r="B24" t="str">
        <f t="array" aca="1" ref="B24" ca="1">IFERROR(INDEX(OFFSET(WatchBillMarker,WatchBillStartOffset,C$3-1,maxValidationSize,1),SMALL(IF(TRIM(OFFSET(WatchBillMarker,WatchBillStartOffset,C$3-1,maxValidationSize,1))&lt;&gt;"",ROW(OFFSET($A$1,0,0,maxValidationSize,1))),ROW(19:19)))," ")</f>
        <v xml:space="preserve"> </v>
      </c>
      <c r="D24" t="str">
        <f t="array" aca="1" ref="D24" ca="1">CONCATENATE(IFERROR(MATCH(CONCATENATE(B24,COUNTIF(B$6:B$55,B24)),CONCATENATE(C$6:C$55,COUNTIF(C$6:C$55,C$6:C$55)),0),"E"),"-",IFERROR(MATCH(CONCATENATE(C24,COUNTIF(C$6:C$55,C24)),CONCATENATE(B$6:B$55,COUNTIF(B$6:B$55,B$6:B$55)),0),"E"))</f>
        <v>E-E</v>
      </c>
      <c r="E24" t="str">
        <f t="array" aca="1" ref="E24" ca="1">IFERROR(INDEX(OFFSET(WatchBillMarker,WatchBillStartOffset,F$3-1,maxValidationSize,1),SMALL(IF(TRIM(OFFSET(WatchBillMarker,WatchBillStartOffset,F$3-1,maxValidationSize,1))&lt;&gt;"",ROW(OFFSET($A$1,0,0,maxValidationSize,1))),ROW(19:19)))," ")</f>
        <v xml:space="preserve"> </v>
      </c>
      <c r="G24" t="str">
        <f t="array" aca="1" ref="G24" ca="1">CONCATENATE(IFERROR(MATCH(CONCATENATE(E24,COUNTIF(E$6:E$55,E24)),CONCATENATE(F$6:F$55,COUNTIF(F$6:F$55,F$6:F$55)),0),"E"),"-",IFERROR(MATCH(CONCATENATE(F24,COUNTIF(F$6:F$55,F24)),CONCATENATE(E$6:E$55,COUNTIF(E$6:E$55,E$6:E$55)),0),"E"))</f>
        <v>E-E</v>
      </c>
      <c r="H24" t="str">
        <f t="array" aca="1" ref="H24" ca="1">IFERROR(INDEX(OFFSET(WatchBillMarker,WatchBillStartOffset,I$3-1,maxValidationSize,1),SMALL(IF(TRIM(OFFSET(WatchBillMarker,WatchBillStartOffset,I$3-1,maxValidationSize,1))&lt;&gt;"",ROW(OFFSET($A$1,0,0,maxValidationSize,1))),ROW(19:19)))," ")</f>
        <v>Windlass power</v>
      </c>
      <c r="I24" t="s">
        <v>278</v>
      </c>
      <c r="J24" t="str">
        <f t="array" aca="1" ref="J24" ca="1">CONCATENATE(IFERROR(MATCH(CONCATENATE(H24,COUNTIF(H$6:H$55,H24)),CONCATENATE(I$6:I$55,COUNTIF(I$6:I$55,I$6:I$55)),0),"E"),"-",IFERROR(MATCH(CONCATENATE(I24,COUNTIF(I$6:I$55,I24)),CONCATENATE(H$6:H$55,COUNTIF(H$6:H$55,H$6:H$55)),0),"E"))</f>
        <v>20-20</v>
      </c>
      <c r="K24" t="str">
        <f t="array" aca="1" ref="K24" ca="1">IFERROR(INDEX(OFFSET(WatchBillMarker,WatchBillStartOffset,L$3-1,maxValidationSize,1),SMALL(IF(TRIM(OFFSET(WatchBillMarker,WatchBillStartOffset,L$3-1,maxValidationSize,1))&lt;&gt;"",ROW(OFFSET($A$1,0,0,maxValidationSize,1))),ROW(19:19)))," ")</f>
        <v xml:space="preserve"> </v>
      </c>
      <c r="M24" t="str">
        <f t="array" aca="1" ref="M24" ca="1">CONCATENATE(IFERROR(MATCH(CONCATENATE(K24,COUNTIF(K$6:K$55,K24)),CONCATENATE(L$6:L$55,COUNTIF(L$6:L$55,L$6:L$55)),0),"E"),"-",IFERROR(MATCH(CONCATENATE(L24,COUNTIF(L$6:L$55,L24)),CONCATENATE(K$6:K$55,COUNTIF(K$6:K$55,K$6:K$55)),0),"E"))</f>
        <v>E-E</v>
      </c>
      <c r="N24" t="str">
        <f t="array" aca="1" ref="N24" ca="1">IFERROR(INDEX(OFFSET(WatchBillMarker,WatchBillStartOffset,O$3-1,maxValidationSize,1),SMALL(IF(TRIM(OFFSET(WatchBillMarker,WatchBillStartOffset,O$3-1,maxValidationSize,1))&lt;&gt;"",ROW(OFFSET($A$1,0,0,maxValidationSize,1))),ROW(19:19)))," ")</f>
        <v>HDCT Control</v>
      </c>
      <c r="O24" t="s">
        <v>271</v>
      </c>
      <c r="P24" t="str">
        <f t="array" aca="1" ref="P24" ca="1">CONCATENATE(IFERROR(MATCH(CONCATENATE(N24,COUNTIF(N$6:N$55,N24)),CONCATENATE(O$6:O$55,COUNTIF(O$6:O$55,O$6:O$55)),0),"E"),"-",IFERROR(MATCH(CONCATENATE(O24,COUNTIF(O$6:O$55,O24)),CONCATENATE(N$6:N$55,COUNTIF(N$6:N$55,N$6:N$55)),0),"E"))</f>
        <v>19-19</v>
      </c>
      <c r="Q24" t="str">
        <f t="array" aca="1" ref="Q24" ca="1">IFERROR(INDEX(OFFSET(WatchBillMarker,WatchBillStartOffset,R$3-1,maxValidationSize,1),SMALL(IF(TRIM(OFFSET(WatchBillMarker,WatchBillStartOffset,R$3-1,maxValidationSize,1))&lt;&gt;"",ROW(OFFSET($A$1,0,0,maxValidationSize,1))),ROW(19:19)))," ")</f>
        <v>Prepare LR4</v>
      </c>
      <c r="R24" t="s">
        <v>224</v>
      </c>
      <c r="S24" t="str">
        <f t="array" aca="1" ref="S24" ca="1">CONCATENATE(IFERROR(MATCH(CONCATENATE(Q24,COUNTIF(Q$6:Q$55,Q24)),CONCATENATE(R$6:R$55,COUNTIF(R$6:R$55,R$6:R$55)),0),"E"),"-",IFERROR(MATCH(CONCATENATE(R24,COUNTIF(R$6:R$55,R24)),CONCATENATE(Q$6:Q$55,COUNTIF(Q$6:Q$55,Q$6:Q$55)),0),"E"))</f>
        <v>20-17</v>
      </c>
      <c r="T24" t="str">
        <f t="array" aca="1" ref="T24" ca="1">IFERROR(INDEX(OFFSET(WatchBillMarker,WatchBillStartOffset,U$3-1,maxValidationSize,1),SMALL(IF(TRIM(OFFSET(WatchBillMarker,WatchBillStartOffset,U$3-1,maxValidationSize,1))&lt;&gt;"",ROW(OFFSET($A$1,0,0,maxValidationSize,1))),ROW(19:19)))," ")</f>
        <v>Stern Lookout</v>
      </c>
      <c r="U24" t="s">
        <v>261</v>
      </c>
      <c r="V24" t="str">
        <f t="array" aca="1" ref="V24" ca="1">CONCATENATE(IFERROR(MATCH(CONCATENATE(T24,COUNTIF(T$6:T$55,T24)),CONCATENATE(U$6:U$55,COUNTIF(U$6:U$55,U$6:U$55)),0),"E"),"-",IFERROR(MATCH(CONCATENATE(U24,COUNTIF(U$6:U$55,U24)),CONCATENATE(T$6:T$55,COUNTIF(T$6:T$55,T$6:T$55)),0),"E"))</f>
        <v>20-13</v>
      </c>
      <c r="W24" t="str">
        <f t="array" aca="1" ref="W24" ca="1">IFERROR(INDEX(OFFSET(WatchBillMarker,WatchBillStartOffset,X$3-1,maxValidationSize,1),SMALL(IF(TRIM(OFFSET(WatchBillMarker,WatchBillStartOffset,X$3-1,maxValidationSize,1))&lt;&gt;"",ROW(OFFSET($A$1,0,0,maxValidationSize,1))),ROW(19:19)))," ")</f>
        <v xml:space="preserve"> </v>
      </c>
      <c r="Y24" t="str">
        <f t="array" aca="1" ref="Y24" ca="1">CONCATENATE(IFERROR(MATCH(CONCATENATE(W24,COUNTIF(W$6:W$55,W24)),CONCATENATE(X$6:X$55,COUNTIF(X$6:X$55,X$6:X$55)),0),"E"),"-",IFERROR(MATCH(CONCATENATE(X24,COUNTIF(X$6:X$55,X24)),CONCATENATE(W$6:W$55,COUNTIF(W$6:W$55,W$6:W$55)),0),"E"))</f>
        <v>E-E</v>
      </c>
      <c r="Z24" t="str">
        <f t="array" aca="1" ref="Z24" ca="1">IFERROR(INDEX(OFFSET(WatchBillMarker,WatchBillStartOffset,AA$3-1,maxValidationSize,1),SMALL(IF(TRIM(OFFSET(WatchBillMarker,WatchBillStartOffset,AA$3-1,maxValidationSize,1))&lt;&gt;"",ROW(OFFSET($A$1,0,0,maxValidationSize,1))),ROW(19:19)))," ")</f>
        <v xml:space="preserve"> </v>
      </c>
      <c r="AB24" t="str">
        <f t="array" aca="1" ref="AB24" ca="1">CONCATENATE(IFERROR(MATCH(CONCATENATE(Z24,COUNTIF(Z$6:Z$55,Z24)),CONCATENATE(AA$6:AA$55,COUNTIF(AA$6:AA$55,AA$6:AA$55)),0),"E"),"-",IFERROR(MATCH(CONCATENATE(AA24,COUNTIF(AA$6:AA$55,AA24)),CONCATENATE(Z$6:Z$55,COUNTIF(Z$6:Z$55,Z$6:Z$55)),0),"E"))</f>
        <v>E-E</v>
      </c>
      <c r="AC24" t="str">
        <f t="array" aca="1" ref="AC24" ca="1">IFERROR(INDEX(OFFSET(WatchBillMarker,WatchBillStartOffset,AD$3-1,maxValidationSize,1),SMALL(IF(TRIM(OFFSET(WatchBillMarker,WatchBillStartOffset,AD$3-1,maxValidationSize,1))&lt;&gt;"",ROW(OFFSET($A$1,0,0,maxValidationSize,1))),ROW(19:19)))," ")</f>
        <v xml:space="preserve"> </v>
      </c>
      <c r="AE24" t="str">
        <f t="array" aca="1" ref="AE24" ca="1">CONCATENATE(IFERROR(MATCH(CONCATENATE(AC24,COUNTIF(AC$6:AC$55,AC24)),CONCATENATE(AD$6:AD$55,COUNTIF(AD$6:AD$55,AD$6:AD$55)),0),"E"),"-",IFERROR(MATCH(CONCATENATE(AD24,COUNTIF(AD$6:AD$55,AD24)),CONCATENATE(AC$6:AC$55,COUNTIF(AC$6:AC$55,AC$6:AC$55)),0),"E"))</f>
        <v>E-E</v>
      </c>
      <c r="AF24" t="str">
        <f t="array" aca="1" ref="AF24" ca="1">IFERROR(INDEX(OFFSET(WatchBillMarker,WatchBillStartOffset,AG$3-1,maxValidationSize,1),SMALL(IF(TRIM(OFFSET(WatchBillMarker,WatchBillStartOffset,AG$3-1,maxValidationSize,1))&lt;&gt;"",ROW(OFFSET($A$1,0,0,maxValidationSize,1))),ROW(19:19)))," ")</f>
        <v>Captain's Runner</v>
      </c>
      <c r="AG24" t="s">
        <v>298</v>
      </c>
      <c r="AH24" t="str">
        <f t="array" aca="1" ref="AH24" ca="1">CONCATENATE(IFERROR(MATCH(CONCATENATE(AF24,COUNTIF(AF$6:AF$55,AF24)),CONCATENATE(AG$6:AG$55,COUNTIF(AG$6:AG$55,AG$6:AG$55)),0),"E"),"-",IFERROR(MATCH(CONCATENATE(AG24,COUNTIF(AG$6:AG$55,AG24)),CONCATENATE(AF$6:AF$55,COUNTIF(AF$6:AF$55,AF$6:AF$55)),0),"E"))</f>
        <v>19-19</v>
      </c>
      <c r="AI24" t="str">
        <f t="array" aca="1" ref="AI24" ca="1">IFERROR(INDEX(OFFSET(WatchBillMarker,WatchBillStartOffset,AJ$3-1,maxValidationSize,1),SMALL(IF(TRIM(OFFSET(WatchBillMarker,WatchBillStartOffset,AJ$3-1,maxValidationSize,1))&lt;&gt;"",ROW(OFFSET($A$1,0,0,maxValidationSize,1))),ROW(19:19)))," ")</f>
        <v xml:space="preserve"> </v>
      </c>
      <c r="AK24" t="str">
        <f t="array" aca="1" ref="AK24" ca="1">CONCATENATE(IFERROR(MATCH(CONCATENATE(AI24,COUNTIF(AI$6:AI$55,AI24)),CONCATENATE(AJ$6:AJ$55,COUNTIF(AJ$6:AJ$55,AJ$6:AJ$55)),0),"E"),"-",IFERROR(MATCH(CONCATENATE(AJ24,COUNTIF(AJ$6:AJ$55,AJ24)),CONCATENATE(AI$6:AI$55,COUNTIF(AI$6:AI$55,AI$6:AI$55)),0),"E"))</f>
        <v>E-E</v>
      </c>
      <c r="AL24" t="str">
        <f t="array" aca="1" ref="AL24" ca="1">IFERROR(INDEX(OFFSET(WatchBillMarker,WatchBillStartOffset,AM$3-1,maxValidationSize,1),SMALL(IF(TRIM(OFFSET(WatchBillMarker,WatchBillStartOffset,AM$3-1,maxValidationSize,1))&lt;&gt;"",ROW(OFFSET($A$1,0,0,maxValidationSize,1))),ROW(19:19)))," ")</f>
        <v xml:space="preserve"> </v>
      </c>
      <c r="AN24" t="str">
        <f t="array" aca="1" ref="AN24" ca="1">CONCATENATE(IFERROR(MATCH(CONCATENATE(AL24,COUNTIF(AL$6:AL$55,AL24)),CONCATENATE(AM$6:AM$55,COUNTIF(AM$6:AM$55,AM$6:AM$55)),0),"E"),"-",IFERROR(MATCH(CONCATENATE(AM24,COUNTIF(AM$6:AM$55,AM24)),CONCATENATE(AL$6:AL$55,COUNTIF(AL$6:AL$55,AL$6:AL$55)),0),"E"))</f>
        <v>E-E</v>
      </c>
      <c r="AO24" t="str">
        <f t="array" aca="1" ref="AO24" ca="1">IFERROR(INDEX(OFFSET(WatchBillMarker,WatchBillStartOffset,AP$3-1,maxValidationSize,1),SMALL(IF(TRIM(OFFSET(WatchBillMarker,WatchBillStartOffset,AP$3-1,maxValidationSize,1))&lt;&gt;"",ROW(OFFSET($A$1,0,0,maxValidationSize,1))),ROW(19:19)))," ")</f>
        <v xml:space="preserve"> </v>
      </c>
      <c r="AQ24" t="str">
        <f t="array" aca="1" ref="AQ24" ca="1">CONCATENATE(IFERROR(MATCH(CONCATENATE(AO24,COUNTIF(AO$6:AO$55,AO24)),CONCATENATE(AP$6:AP$55,COUNTIF(AP$6:AP$55,AP$6:AP$55)),0),"E"),"-",IFERROR(MATCH(CONCATENATE(AP24,COUNTIF(AP$6:AP$55,AP24)),CONCATENATE(AO$6:AO$55,COUNTIF(AO$6:AO$55,AO$6:AO$55)),0),"E"))</f>
        <v>E-E</v>
      </c>
      <c r="AR24" t="str">
        <f t="array" aca="1" ref="AR24" ca="1">IFERROR(INDEX(OFFSET(WatchBillMarker,WatchBillStartOffset,AS$3-1,maxValidationSize,1),SMALL(IF(TRIM(OFFSET(WatchBillMarker,WatchBillStartOffset,AS$3-1,maxValidationSize,1))&lt;&gt;"",ROW(OFFSET($A$1,0,0,maxValidationSize,1))),ROW(19:19)))," ")</f>
        <v xml:space="preserve"> </v>
      </c>
      <c r="AT24" t="str">
        <f t="array" aca="1" ref="AT24" ca="1">CONCATENATE(IFERROR(MATCH(CONCATENATE(AR24,COUNTIF(AR$6:AR$55,AR24)),CONCATENATE(AS$6:AS$55,COUNTIF(AS$6:AS$55,AS$6:AS$55)),0),"E"),"-",IFERROR(MATCH(CONCATENATE(AS24,COUNTIF(AS$6:AS$55,AS24)),CONCATENATE(AR$6:AR$55,COUNTIF(AR$6:AR$55,AR$6:AR$55)),0),"E"))</f>
        <v>E-E</v>
      </c>
    </row>
    <row r="25" spans="2:46">
      <c r="B25" t="str">
        <f t="array" aca="1" ref="B25" ca="1">IFERROR(INDEX(OFFSET(WatchBillMarker,WatchBillStartOffset,C$3-1,maxValidationSize,1),SMALL(IF(TRIM(OFFSET(WatchBillMarker,WatchBillStartOffset,C$3-1,maxValidationSize,1))&lt;&gt;"",ROW(OFFSET($A$1,0,0,maxValidationSize,1))),ROW(20:20)))," ")</f>
        <v xml:space="preserve"> </v>
      </c>
      <c r="D25" t="str">
        <f t="array" aca="1" ref="D25" ca="1">CONCATENATE(IFERROR(MATCH(CONCATENATE(B25,COUNTIF(B$6:B$55,B25)),CONCATENATE(C$6:C$55,COUNTIF(C$6:C$55,C$6:C$55)),0),"E"),"-",IFERROR(MATCH(CONCATENATE(C25,COUNTIF(C$6:C$55,C25)),CONCATENATE(B$6:B$55,COUNTIF(B$6:B$55,B$6:B$55)),0),"E"))</f>
        <v>E-E</v>
      </c>
      <c r="E25" t="str">
        <f t="array" aca="1" ref="E25" ca="1">IFERROR(INDEX(OFFSET(WatchBillMarker,WatchBillStartOffset,F$3-1,maxValidationSize,1),SMALL(IF(TRIM(OFFSET(WatchBillMarker,WatchBillStartOffset,F$3-1,maxValidationSize,1))&lt;&gt;"",ROW(OFFSET($A$1,0,0,maxValidationSize,1))),ROW(20:20)))," ")</f>
        <v xml:space="preserve"> </v>
      </c>
      <c r="G25" t="str">
        <f t="array" aca="1" ref="G25" ca="1">CONCATENATE(IFERROR(MATCH(CONCATENATE(E25,COUNTIF(E$6:E$55,E25)),CONCATENATE(F$6:F$55,COUNTIF(F$6:F$55,F$6:F$55)),0),"E"),"-",IFERROR(MATCH(CONCATENATE(F25,COUNTIF(F$6:F$55,F25)),CONCATENATE(E$6:E$55,COUNTIF(E$6:E$55,E$6:E$55)),0),"E"))</f>
        <v>E-E</v>
      </c>
      <c r="H25" t="str">
        <f t="array" aca="1" ref="H25" ca="1">IFERROR(INDEX(OFFSET(WatchBillMarker,WatchBillStartOffset,I$3-1,maxValidationSize,1),SMALL(IF(TRIM(OFFSET(WatchBillMarker,WatchBillStartOffset,I$3-1,maxValidationSize,1))&lt;&gt;"",ROW(OFFSET($A$1,0,0,maxValidationSize,1))),ROW(20:20)))," ")</f>
        <v>I/C Anchor (Admiralty)</v>
      </c>
      <c r="I25" t="s">
        <v>320</v>
      </c>
      <c r="J25" t="str">
        <f t="array" aca="1" ref="J25" ca="1">CONCATENATE(IFERROR(MATCH(CONCATENATE(H25,COUNTIF(H$6:H$55,H25)),CONCATENATE(I$6:I$55,COUNTIF(I$6:I$55,I$6:I$55)),0),"E"),"-",IFERROR(MATCH(CONCATENATE(I25,COUNTIF(I$6:I$55,I25)),CONCATENATE(H$6:H$55,COUNTIF(H$6:H$55,H$6:H$55)),0),"E"))</f>
        <v>19-19</v>
      </c>
      <c r="K25" t="str">
        <f t="array" aca="1" ref="K25" ca="1">IFERROR(INDEX(OFFSET(WatchBillMarker,WatchBillStartOffset,L$3-1,maxValidationSize,1),SMALL(IF(TRIM(OFFSET(WatchBillMarker,WatchBillStartOffset,L$3-1,maxValidationSize,1))&lt;&gt;"",ROW(OFFSET($A$1,0,0,maxValidationSize,1))),ROW(20:20)))," ")</f>
        <v xml:space="preserve"> </v>
      </c>
      <c r="M25" t="str">
        <f t="array" aca="1" ref="M25" ca="1">CONCATENATE(IFERROR(MATCH(CONCATENATE(K25,COUNTIF(K$6:K$55,K25)),CONCATENATE(L$6:L$55,COUNTIF(L$6:L$55,L$6:L$55)),0),"E"),"-",IFERROR(MATCH(CONCATENATE(L25,COUNTIF(L$6:L$55,L25)),CONCATENATE(K$6:K$55,COUNTIF(K$6:K$55,K$6:K$55)),0),"E"))</f>
        <v>E-E</v>
      </c>
      <c r="N25" t="str">
        <f t="array" aca="1" ref="N25" ca="1">IFERROR(INDEX(OFFSET(WatchBillMarker,WatchBillStartOffset,O$3-1,maxValidationSize,1),SMALL(IF(TRIM(OFFSET(WatchBillMarker,WatchBillStartOffset,O$3-1,maxValidationSize,1))&lt;&gt;"",ROW(OFFSET($A$1,0,0,maxValidationSize,1))),ROW(20:20)))," ")</f>
        <v>ER / As directed</v>
      </c>
      <c r="O25" t="s">
        <v>276</v>
      </c>
      <c r="P25" t="str">
        <f t="array" aca="1" ref="P25" ca="1">CONCATENATE(IFERROR(MATCH(CONCATENATE(N25,COUNTIF(N$6:N$55,N25)),CONCATENATE(O$6:O$55,COUNTIF(O$6:O$55,O$6:O$55)),0),"E"),"-",IFERROR(MATCH(CONCATENATE(O25,COUNTIF(O$6:O$55,O25)),CONCATENATE(N$6:N$55,COUNTIF(N$6:N$55,N$6:N$55)),0),"E"))</f>
        <v>20-20</v>
      </c>
      <c r="Q25" t="str">
        <f t="array" aca="1" ref="Q25" ca="1">IFERROR(INDEX(OFFSET(WatchBillMarker,WatchBillStartOffset,R$3-1,maxValidationSize,1),SMALL(IF(TRIM(OFFSET(WatchBillMarker,WatchBillStartOffset,R$3-1,maxValidationSize,1))&lt;&gt;"",ROW(OFFSET($A$1,0,0,maxValidationSize,1))),ROW(20:20)))," ")</f>
        <v>Prepare LR2</v>
      </c>
      <c r="R25" t="s">
        <v>229</v>
      </c>
      <c r="S25" t="str">
        <f t="array" aca="1" ref="S25" ca="1">CONCATENATE(IFERROR(MATCH(CONCATENATE(Q25,COUNTIF(Q$6:Q$55,Q25)),CONCATENATE(R$6:R$55,COUNTIF(R$6:R$55,R$6:R$55)),0),"E"),"-",IFERROR(MATCH(CONCATENATE(R25,COUNTIF(R$6:R$55,R25)),CONCATENATE(Q$6:Q$55,COUNTIF(Q$6:Q$55,Q$6:Q$55)),0),"E"))</f>
        <v>9-19</v>
      </c>
      <c r="T25" t="str">
        <f t="array" aca="1" ref="T25" ca="1">IFERROR(INDEX(OFFSET(WatchBillMarker,WatchBillStartOffset,U$3-1,maxValidationSize,1),SMALL(IF(TRIM(OFFSET(WatchBillMarker,WatchBillStartOffset,U$3-1,maxValidationSize,1))&lt;&gt;"",ROW(OFFSET($A$1,0,0,maxValidationSize,1))),ROW(20:20)))," ")</f>
        <v>Helmsman</v>
      </c>
      <c r="U25" t="s">
        <v>304</v>
      </c>
      <c r="V25" t="str">
        <f t="array" aca="1" ref="V25" ca="1">CONCATENATE(IFERROR(MATCH(CONCATENATE(T25,COUNTIF(T$6:T$55,T25)),CONCATENATE(U$6:U$55,COUNTIF(U$6:U$55,U$6:U$55)),0),"E"),"-",IFERROR(MATCH(CONCATENATE(U25,COUNTIF(U$6:U$55,U25)),CONCATENATE(T$6:T$55,COUNTIF(T$6:T$55,T$6:T$55)),0),"E"))</f>
        <v>16-19</v>
      </c>
      <c r="W25" t="str">
        <f t="array" aca="1" ref="W25" ca="1">IFERROR(INDEX(OFFSET(WatchBillMarker,WatchBillStartOffset,X$3-1,maxValidationSize,1),SMALL(IF(TRIM(OFFSET(WatchBillMarker,WatchBillStartOffset,X$3-1,maxValidationSize,1))&lt;&gt;"",ROW(OFFSET($A$1,0,0,maxValidationSize,1))),ROW(20:20)))," ")</f>
        <v xml:space="preserve"> </v>
      </c>
      <c r="Y25" t="str">
        <f t="array" aca="1" ref="Y25" ca="1">CONCATENATE(IFERROR(MATCH(CONCATENATE(W25,COUNTIF(W$6:W$55,W25)),CONCATENATE(X$6:X$55,COUNTIF(X$6:X$55,X$6:X$55)),0),"E"),"-",IFERROR(MATCH(CONCATENATE(X25,COUNTIF(X$6:X$55,X25)),CONCATENATE(W$6:W$55,COUNTIF(W$6:W$55,W$6:W$55)),0),"E"))</f>
        <v>E-E</v>
      </c>
      <c r="Z25" t="str">
        <f t="array" aca="1" ref="Z25" ca="1">IFERROR(INDEX(OFFSET(WatchBillMarker,WatchBillStartOffset,AA$3-1,maxValidationSize,1),SMALL(IF(TRIM(OFFSET(WatchBillMarker,WatchBillStartOffset,AA$3-1,maxValidationSize,1))&lt;&gt;"",ROW(OFFSET($A$1,0,0,maxValidationSize,1))),ROW(20:20)))," ")</f>
        <v xml:space="preserve"> </v>
      </c>
      <c r="AB25" t="str">
        <f t="array" aca="1" ref="AB25" ca="1">CONCATENATE(IFERROR(MATCH(CONCATENATE(Z25,COUNTIF(Z$6:Z$55,Z25)),CONCATENATE(AA$6:AA$55,COUNTIF(AA$6:AA$55,AA$6:AA$55)),0),"E"),"-",IFERROR(MATCH(CONCATENATE(AA25,COUNTIF(AA$6:AA$55,AA25)),CONCATENATE(Z$6:Z$55,COUNTIF(Z$6:Z$55,Z$6:Z$55)),0),"E"))</f>
        <v>E-E</v>
      </c>
      <c r="AC25" t="str">
        <f t="array" aca="1" ref="AC25" ca="1">IFERROR(INDEX(OFFSET(WatchBillMarker,WatchBillStartOffset,AD$3-1,maxValidationSize,1),SMALL(IF(TRIM(OFFSET(WatchBillMarker,WatchBillStartOffset,AD$3-1,maxValidationSize,1))&lt;&gt;"",ROW(OFFSET($A$1,0,0,maxValidationSize,1))),ROW(20:20)))," ")</f>
        <v xml:space="preserve"> </v>
      </c>
      <c r="AE25" t="str">
        <f t="array" aca="1" ref="AE25" ca="1">CONCATENATE(IFERROR(MATCH(CONCATENATE(AC25,COUNTIF(AC$6:AC$55,AC25)),CONCATENATE(AD$6:AD$55,COUNTIF(AD$6:AD$55,AD$6:AD$55)),0),"E"),"-",IFERROR(MATCH(CONCATENATE(AD25,COUNTIF(AD$6:AD$55,AD25)),CONCATENATE(AC$6:AC$55,COUNTIF(AC$6:AC$55,AC$6:AC$55)),0),"E"))</f>
        <v>E-E</v>
      </c>
      <c r="AF25" t="str">
        <f t="array" aca="1" ref="AF25" ca="1">IFERROR(INDEX(OFFSET(WatchBillMarker,WatchBillStartOffset,AG$3-1,maxValidationSize,1),SMALL(IF(TRIM(OFFSET(WatchBillMarker,WatchBillStartOffset,AG$3-1,maxValidationSize,1))&lt;&gt;"",ROW(OFFSET($A$1,0,0,maxValidationSize,1))),ROW(20:20)))," ")</f>
        <v>Stern Lookout</v>
      </c>
      <c r="AG25" t="s">
        <v>304</v>
      </c>
      <c r="AH25" t="str">
        <f t="array" aca="1" ref="AH25" ca="1">CONCATENATE(IFERROR(MATCH(CONCATENATE(AF25,COUNTIF(AF$6:AF$55,AF25)),CONCATENATE(AG$6:AG$55,COUNTIF(AG$6:AG$55,AG$6:AG$55)),0),"E"),"-",IFERROR(MATCH(CONCATENATE(AG25,COUNTIF(AG$6:AG$55,AG25)),CONCATENATE(AF$6:AF$55,COUNTIF(AF$6:AF$55,AF$6:AF$55)),0),"E"))</f>
        <v>20-20</v>
      </c>
      <c r="AI25" t="str">
        <f t="array" aca="1" ref="AI25" ca="1">IFERROR(INDEX(OFFSET(WatchBillMarker,WatchBillStartOffset,AJ$3-1,maxValidationSize,1),SMALL(IF(TRIM(OFFSET(WatchBillMarker,WatchBillStartOffset,AJ$3-1,maxValidationSize,1))&lt;&gt;"",ROW(OFFSET($A$1,0,0,maxValidationSize,1))),ROW(20:20)))," ")</f>
        <v xml:space="preserve"> </v>
      </c>
      <c r="AK25" t="str">
        <f t="array" aca="1" ref="AK25" ca="1">CONCATENATE(IFERROR(MATCH(CONCATENATE(AI25,COUNTIF(AI$6:AI$55,AI25)),CONCATENATE(AJ$6:AJ$55,COUNTIF(AJ$6:AJ$55,AJ$6:AJ$55)),0),"E"),"-",IFERROR(MATCH(CONCATENATE(AJ25,COUNTIF(AJ$6:AJ$55,AJ25)),CONCATENATE(AI$6:AI$55,COUNTIF(AI$6:AI$55,AI$6:AI$55)),0),"E"))</f>
        <v>E-E</v>
      </c>
      <c r="AL25" t="str">
        <f t="array" aca="1" ref="AL25" ca="1">IFERROR(INDEX(OFFSET(WatchBillMarker,WatchBillStartOffset,AM$3-1,maxValidationSize,1),SMALL(IF(TRIM(OFFSET(WatchBillMarker,WatchBillStartOffset,AM$3-1,maxValidationSize,1))&lt;&gt;"",ROW(OFFSET($A$1,0,0,maxValidationSize,1))),ROW(20:20)))," ")</f>
        <v xml:space="preserve"> </v>
      </c>
      <c r="AN25" t="str">
        <f t="array" aca="1" ref="AN25" ca="1">CONCATENATE(IFERROR(MATCH(CONCATENATE(AL25,COUNTIF(AL$6:AL$55,AL25)),CONCATENATE(AM$6:AM$55,COUNTIF(AM$6:AM$55,AM$6:AM$55)),0),"E"),"-",IFERROR(MATCH(CONCATENATE(AM25,COUNTIF(AM$6:AM$55,AM25)),CONCATENATE(AL$6:AL$55,COUNTIF(AL$6:AL$55,AL$6:AL$55)),0),"E"))</f>
        <v>E-E</v>
      </c>
      <c r="AO25" t="str">
        <f t="array" aca="1" ref="AO25" ca="1">IFERROR(INDEX(OFFSET(WatchBillMarker,WatchBillStartOffset,AP$3-1,maxValidationSize,1),SMALL(IF(TRIM(OFFSET(WatchBillMarker,WatchBillStartOffset,AP$3-1,maxValidationSize,1))&lt;&gt;"",ROW(OFFSET($A$1,0,0,maxValidationSize,1))),ROW(20:20)))," ")</f>
        <v xml:space="preserve"> </v>
      </c>
      <c r="AQ25" t="str">
        <f t="array" aca="1" ref="AQ25" ca="1">CONCATENATE(IFERROR(MATCH(CONCATENATE(AO25,COUNTIF(AO$6:AO$55,AO25)),CONCATENATE(AP$6:AP$55,COUNTIF(AP$6:AP$55,AP$6:AP$55)),0),"E"),"-",IFERROR(MATCH(CONCATENATE(AP25,COUNTIF(AP$6:AP$55,AP25)),CONCATENATE(AO$6:AO$55,COUNTIF(AO$6:AO$55,AO$6:AO$55)),0),"E"))</f>
        <v>E-E</v>
      </c>
      <c r="AR25" t="str">
        <f t="array" aca="1" ref="AR25" ca="1">IFERROR(INDEX(OFFSET(WatchBillMarker,WatchBillStartOffset,AS$3-1,maxValidationSize,1),SMALL(IF(TRIM(OFFSET(WatchBillMarker,WatchBillStartOffset,AS$3-1,maxValidationSize,1))&lt;&gt;"",ROW(OFFSET($A$1,0,0,maxValidationSize,1))),ROW(20:20)))," ")</f>
        <v xml:space="preserve"> </v>
      </c>
      <c r="AT25" t="str">
        <f t="array" aca="1" ref="AT25" ca="1">CONCATENATE(IFERROR(MATCH(CONCATENATE(AR25,COUNTIF(AR$6:AR$55,AR25)),CONCATENATE(AS$6:AS$55,COUNTIF(AS$6:AS$55,AS$6:AS$55)),0),"E"),"-",IFERROR(MATCH(CONCATENATE(AS25,COUNTIF(AS$6:AS$55,AS25)),CONCATENATE(AR$6:AR$55,COUNTIF(AR$6:AR$55,AR$6:AR$55)),0),"E"))</f>
        <v>E-E</v>
      </c>
    </row>
    <row r="26" spans="2:46">
      <c r="B26" t="str">
        <f t="array" aca="1" ref="B26" ca="1">IFERROR(INDEX(OFFSET(WatchBillMarker,WatchBillStartOffset,C$3-1,maxValidationSize,1),SMALL(IF(TRIM(OFFSET(WatchBillMarker,WatchBillStartOffset,C$3-1,maxValidationSize,1))&lt;&gt;"",ROW(OFFSET($A$1,0,0,maxValidationSize,1))),ROW(21:21)))," ")</f>
        <v xml:space="preserve"> </v>
      </c>
      <c r="D26" t="str">
        <f t="array" aca="1" ref="D26" ca="1">CONCATENATE(IFERROR(MATCH(CONCATENATE(B26,COUNTIF(B$6:B$55,B26)),CONCATENATE(C$6:C$55,COUNTIF(C$6:C$55,C$6:C$55)),0),"E"),"-",IFERROR(MATCH(CONCATENATE(C26,COUNTIF(C$6:C$55,C26)),CONCATENATE(B$6:B$55,COUNTIF(B$6:B$55,B$6:B$55)),0),"E"))</f>
        <v>E-E</v>
      </c>
      <c r="E26" t="str">
        <f t="array" aca="1" ref="E26" ca="1">IFERROR(INDEX(OFFSET(WatchBillMarker,WatchBillStartOffset,F$3-1,maxValidationSize,1),SMALL(IF(TRIM(OFFSET(WatchBillMarker,WatchBillStartOffset,F$3-1,maxValidationSize,1))&lt;&gt;"",ROW(OFFSET($A$1,0,0,maxValidationSize,1))),ROW(21:21)))," ")</f>
        <v xml:space="preserve"> </v>
      </c>
      <c r="G26" t="str">
        <f t="array" aca="1" ref="G26" ca="1">CONCATENATE(IFERROR(MATCH(CONCATENATE(E26,COUNTIF(E$6:E$55,E26)),CONCATENATE(F$6:F$55,COUNTIF(F$6:F$55,F$6:F$55)),0),"E"),"-",IFERROR(MATCH(CONCATENATE(F26,COUNTIF(F$6:F$55,F26)),CONCATENATE(E$6:E$55,COUNTIF(E$6:E$55,E$6:E$55)),0),"E"))</f>
        <v>E-E</v>
      </c>
      <c r="H26" t="str">
        <f t="array" aca="1" ref="H26" ca="1">IFERROR(INDEX(OFFSET(WatchBillMarker,WatchBillStartOffset,I$3-1,maxValidationSize,1),SMALL(IF(TRIM(OFFSET(WatchBillMarker,WatchBillStartOffset,I$3-1,maxValidationSize,1))&lt;&gt;"",ROW(OFFSET($A$1,0,0,maxValidationSize,1))),ROW(21:21)))," ")</f>
        <v>Chain Washer</v>
      </c>
      <c r="I26" t="s">
        <v>321</v>
      </c>
      <c r="J26" t="str">
        <f t="array" aca="1" ref="J26" ca="1">CONCATENATE(IFERROR(MATCH(CONCATENATE(H26,COUNTIF(H$6:H$55,H26)),CONCATENATE(I$6:I$55,COUNTIF(I$6:I$55,I$6:I$55)),0),"E"),"-",IFERROR(MATCH(CONCATENATE(I26,COUNTIF(I$6:I$55,I26)),CONCATENATE(H$6:H$55,COUNTIF(H$6:H$55,H$6:H$55)),0),"E"))</f>
        <v>25-18</v>
      </c>
      <c r="K26" t="str">
        <f t="array" aca="1" ref="K26" ca="1">IFERROR(INDEX(OFFSET(WatchBillMarker,WatchBillStartOffset,L$3-1,maxValidationSize,1),SMALL(IF(TRIM(OFFSET(WatchBillMarker,WatchBillStartOffset,L$3-1,maxValidationSize,1))&lt;&gt;"",ROW(OFFSET($A$1,0,0,maxValidationSize,1))),ROW(21:21)))," ")</f>
        <v xml:space="preserve"> </v>
      </c>
      <c r="M26" t="str">
        <f t="array" aca="1" ref="M26" ca="1">CONCATENATE(IFERROR(MATCH(CONCATENATE(K26,COUNTIF(K$6:K$55,K26)),CONCATENATE(L$6:L$55,COUNTIF(L$6:L$55,L$6:L$55)),0),"E"),"-",IFERROR(MATCH(CONCATENATE(L26,COUNTIF(L$6:L$55,L26)),CONCATENATE(K$6:K$55,COUNTIF(K$6:K$55,K$6:K$55)),0),"E"))</f>
        <v>E-E</v>
      </c>
      <c r="N26" t="str">
        <f t="array" aca="1" ref="N26" ca="1">IFERROR(INDEX(OFFSET(WatchBillMarker,WatchBillStartOffset,O$3-1,maxValidationSize,1),SMALL(IF(TRIM(OFFSET(WatchBillMarker,WatchBillStartOffset,O$3-1,maxValidationSize,1))&lt;&gt;"",ROW(OFFSET($A$1,0,0,maxValidationSize,1))),ROW(21:21)))," ")</f>
        <v>HDCT</v>
      </c>
      <c r="O26" t="s">
        <v>147</v>
      </c>
      <c r="P26" t="str">
        <f t="array" aca="1" ref="P26" ca="1">CONCATENATE(IFERROR(MATCH(CONCATENATE(N26,COUNTIF(N$6:N$55,N26)),CONCATENATE(O$6:O$55,COUNTIF(O$6:O$55,O$6:O$55)),0),"E"),"-",IFERROR(MATCH(CONCATENATE(O26,COUNTIF(O$6:O$55,O26)),CONCATENATE(N$6:N$55,COUNTIF(N$6:N$55,N$6:N$55)),0),"E"))</f>
        <v>5-5</v>
      </c>
      <c r="Q26" t="str">
        <f t="array" aca="1" ref="Q26" ca="1">IFERROR(INDEX(OFFSET(WatchBillMarker,WatchBillStartOffset,R$3-1,maxValidationSize,1),SMALL(IF(TRIM(OFFSET(WatchBillMarker,WatchBillStartOffset,R$3-1,maxValidationSize,1))&lt;&gt;"",ROW(OFFSET($A$1,0,0,maxValidationSize,1))),ROW(21:21)))," ")</f>
        <v>Blankets/1st Aid LR4</v>
      </c>
      <c r="R26" t="s">
        <v>229</v>
      </c>
      <c r="S26" t="str">
        <f t="array" aca="1" ref="S26" ca="1">CONCATENATE(IFERROR(MATCH(CONCATENATE(Q26,COUNTIF(Q$6:Q$55,Q26)),CONCATENATE(R$6:R$55,COUNTIF(R$6:R$55,R$6:R$55)),0),"E"),"-",IFERROR(MATCH(CONCATENATE(R26,COUNTIF(R$6:R$55,R26)),CONCATENATE(Q$6:Q$55,COUNTIF(Q$6:Q$55,Q$6:Q$55)),0),"E"))</f>
        <v>23-19</v>
      </c>
      <c r="T26" t="str">
        <f t="array" aca="1" ref="T26" ca="1">IFERROR(INDEX(OFFSET(WatchBillMarker,WatchBillStartOffset,U$3-1,maxValidationSize,1),SMALL(IF(TRIM(OFFSET(WatchBillMarker,WatchBillStartOffset,U$3-1,maxValidationSize,1))&lt;&gt;"",ROW(OFFSET($A$1,0,0,maxValidationSize,1))),ROW(21:21)))," ")</f>
        <v xml:space="preserve"> </v>
      </c>
      <c r="V26" t="str">
        <f t="array" aca="1" ref="V26" ca="1">CONCATENATE(IFERROR(MATCH(CONCATENATE(T26,COUNTIF(T$6:T$55,T26)),CONCATENATE(U$6:U$55,COUNTIF(U$6:U$55,U$6:U$55)),0),"E"),"-",IFERROR(MATCH(CONCATENATE(U26,COUNTIF(U$6:U$55,U26)),CONCATENATE(T$6:T$55,COUNTIF(T$6:T$55,T$6:T$55)),0),"E"))</f>
        <v>E-E</v>
      </c>
      <c r="W26" t="str">
        <f t="array" aca="1" ref="W26" ca="1">IFERROR(INDEX(OFFSET(WatchBillMarker,WatchBillStartOffset,X$3-1,maxValidationSize,1),SMALL(IF(TRIM(OFFSET(WatchBillMarker,WatchBillStartOffset,X$3-1,maxValidationSize,1))&lt;&gt;"",ROW(OFFSET($A$1,0,0,maxValidationSize,1))),ROW(21:21)))," ")</f>
        <v xml:space="preserve"> </v>
      </c>
      <c r="Y26" t="str">
        <f t="array" aca="1" ref="Y26" ca="1">CONCATENATE(IFERROR(MATCH(CONCATENATE(W26,COUNTIF(W$6:W$55,W26)),CONCATENATE(X$6:X$55,COUNTIF(X$6:X$55,X$6:X$55)),0),"E"),"-",IFERROR(MATCH(CONCATENATE(X26,COUNTIF(X$6:X$55,X26)),CONCATENATE(W$6:W$55,COUNTIF(W$6:W$55,W$6:W$55)),0),"E"))</f>
        <v>E-E</v>
      </c>
      <c r="Z26" t="str">
        <f t="array" aca="1" ref="Z26" ca="1">IFERROR(INDEX(OFFSET(WatchBillMarker,WatchBillStartOffset,AA$3-1,maxValidationSize,1),SMALL(IF(TRIM(OFFSET(WatchBillMarker,WatchBillStartOffset,AA$3-1,maxValidationSize,1))&lt;&gt;"",ROW(OFFSET($A$1,0,0,maxValidationSize,1))),ROW(21:21)))," ")</f>
        <v xml:space="preserve"> </v>
      </c>
      <c r="AB26" t="str">
        <f t="array" aca="1" ref="AB26" ca="1">CONCATENATE(IFERROR(MATCH(CONCATENATE(Z26,COUNTIF(Z$6:Z$55,Z26)),CONCATENATE(AA$6:AA$55,COUNTIF(AA$6:AA$55,AA$6:AA$55)),0),"E"),"-",IFERROR(MATCH(CONCATENATE(AA26,COUNTIF(AA$6:AA$55,AA26)),CONCATENATE(Z$6:Z$55,COUNTIF(Z$6:Z$55,Z$6:Z$55)),0),"E"))</f>
        <v>E-E</v>
      </c>
      <c r="AC26" t="str">
        <f t="array" aca="1" ref="AC26" ca="1">IFERROR(INDEX(OFFSET(WatchBillMarker,WatchBillStartOffset,AD$3-1,maxValidationSize,1),SMALL(IF(TRIM(OFFSET(WatchBillMarker,WatchBillStartOffset,AD$3-1,maxValidationSize,1))&lt;&gt;"",ROW(OFFSET($A$1,0,0,maxValidationSize,1))),ROW(21:21)))," ")</f>
        <v xml:space="preserve"> </v>
      </c>
      <c r="AE26" t="str">
        <f t="array" aca="1" ref="AE26" ca="1">CONCATENATE(IFERROR(MATCH(CONCATENATE(AC26,COUNTIF(AC$6:AC$55,AC26)),CONCATENATE(AD$6:AD$55,COUNTIF(AD$6:AD$55,AD$6:AD$55)),0),"E"),"-",IFERROR(MATCH(CONCATENATE(AD26,COUNTIF(AD$6:AD$55,AD26)),CONCATENATE(AC$6:AC$55,COUNTIF(AC$6:AC$55,AC$6:AC$55)),0),"E"))</f>
        <v>E-E</v>
      </c>
      <c r="AF26" t="str">
        <f t="array" aca="1" ref="AF26" ca="1">IFERROR(INDEX(OFFSET(WatchBillMarker,WatchBillStartOffset,AG$3-1,maxValidationSize,1),SMALL(IF(TRIM(OFFSET(WatchBillMarker,WatchBillStartOffset,AG$3-1,maxValidationSize,1))&lt;&gt;"",ROW(OFFSET($A$1,0,0,maxValidationSize,1))),ROW(21:21)))," ")</f>
        <v>Helmsman</v>
      </c>
      <c r="AG26" t="s">
        <v>306</v>
      </c>
      <c r="AH26" t="str">
        <f t="array" aca="1" ref="AH26" ca="1">CONCATENATE(IFERROR(MATCH(CONCATENATE(AF26,COUNTIF(AF$6:AF$55,AF26)),CONCATENATE(AG$6:AG$55,COUNTIF(AG$6:AG$55,AG$6:AG$55)),0),"E"),"-",IFERROR(MATCH(CONCATENATE(AG26,COUNTIF(AG$6:AG$55,AG26)),CONCATENATE(AF$6:AF$55,COUNTIF(AF$6:AF$55,AF$6:AF$55)),0),"E"))</f>
        <v>21-21</v>
      </c>
      <c r="AI26" t="str">
        <f t="array" aca="1" ref="AI26" ca="1">IFERROR(INDEX(OFFSET(WatchBillMarker,WatchBillStartOffset,AJ$3-1,maxValidationSize,1),SMALL(IF(TRIM(OFFSET(WatchBillMarker,WatchBillStartOffset,AJ$3-1,maxValidationSize,1))&lt;&gt;"",ROW(OFFSET($A$1,0,0,maxValidationSize,1))),ROW(21:21)))," ")</f>
        <v xml:space="preserve"> </v>
      </c>
      <c r="AK26" t="str">
        <f t="array" aca="1" ref="AK26" ca="1">CONCATENATE(IFERROR(MATCH(CONCATENATE(AI26,COUNTIF(AI$6:AI$55,AI26)),CONCATENATE(AJ$6:AJ$55,COUNTIF(AJ$6:AJ$55,AJ$6:AJ$55)),0),"E"),"-",IFERROR(MATCH(CONCATENATE(AJ26,COUNTIF(AJ$6:AJ$55,AJ26)),CONCATENATE(AI$6:AI$55,COUNTIF(AI$6:AI$55,AI$6:AI$55)),0),"E"))</f>
        <v>E-E</v>
      </c>
      <c r="AL26" t="str">
        <f t="array" aca="1" ref="AL26" ca="1">IFERROR(INDEX(OFFSET(WatchBillMarker,WatchBillStartOffset,AM$3-1,maxValidationSize,1),SMALL(IF(TRIM(OFFSET(WatchBillMarker,WatchBillStartOffset,AM$3-1,maxValidationSize,1))&lt;&gt;"",ROW(OFFSET($A$1,0,0,maxValidationSize,1))),ROW(21:21)))," ")</f>
        <v xml:space="preserve"> </v>
      </c>
      <c r="AN26" t="str">
        <f t="array" aca="1" ref="AN26" ca="1">CONCATENATE(IFERROR(MATCH(CONCATENATE(AL26,COUNTIF(AL$6:AL$55,AL26)),CONCATENATE(AM$6:AM$55,COUNTIF(AM$6:AM$55,AM$6:AM$55)),0),"E"),"-",IFERROR(MATCH(CONCATENATE(AM26,COUNTIF(AM$6:AM$55,AM26)),CONCATENATE(AL$6:AL$55,COUNTIF(AL$6:AL$55,AL$6:AL$55)),0),"E"))</f>
        <v>E-E</v>
      </c>
      <c r="AO26" t="str">
        <f t="array" aca="1" ref="AO26" ca="1">IFERROR(INDEX(OFFSET(WatchBillMarker,WatchBillStartOffset,AP$3-1,maxValidationSize,1),SMALL(IF(TRIM(OFFSET(WatchBillMarker,WatchBillStartOffset,AP$3-1,maxValidationSize,1))&lt;&gt;"",ROW(OFFSET($A$1,0,0,maxValidationSize,1))),ROW(21:21)))," ")</f>
        <v xml:space="preserve"> </v>
      </c>
      <c r="AQ26" t="str">
        <f t="array" aca="1" ref="AQ26" ca="1">CONCATENATE(IFERROR(MATCH(CONCATENATE(AO26,COUNTIF(AO$6:AO$55,AO26)),CONCATENATE(AP$6:AP$55,COUNTIF(AP$6:AP$55,AP$6:AP$55)),0),"E"),"-",IFERROR(MATCH(CONCATENATE(AP26,COUNTIF(AP$6:AP$55,AP26)),CONCATENATE(AO$6:AO$55,COUNTIF(AO$6:AO$55,AO$6:AO$55)),0),"E"))</f>
        <v>E-E</v>
      </c>
      <c r="AR26" t="str">
        <f t="array" aca="1" ref="AR26" ca="1">IFERROR(INDEX(OFFSET(WatchBillMarker,WatchBillStartOffset,AS$3-1,maxValidationSize,1),SMALL(IF(TRIM(OFFSET(WatchBillMarker,WatchBillStartOffset,AS$3-1,maxValidationSize,1))&lt;&gt;"",ROW(OFFSET($A$1,0,0,maxValidationSize,1))),ROW(21:21)))," ")</f>
        <v xml:space="preserve"> </v>
      </c>
      <c r="AT26" t="str">
        <f t="array" aca="1" ref="AT26" ca="1">CONCATENATE(IFERROR(MATCH(CONCATENATE(AR26,COUNTIF(AR$6:AR$55,AR26)),CONCATENATE(AS$6:AS$55,COUNTIF(AS$6:AS$55,AS$6:AS$55)),0),"E"),"-",IFERROR(MATCH(CONCATENATE(AS26,COUNTIF(AS$6:AS$55,AS26)),CONCATENATE(AR$6:AR$55,COUNTIF(AR$6:AR$55,AR$6:AR$55)),0),"E"))</f>
        <v>E-E</v>
      </c>
    </row>
    <row r="27" spans="2:46">
      <c r="B27" t="str">
        <f t="array" aca="1" ref="B27" ca="1">IFERROR(INDEX(OFFSET(WatchBillMarker,WatchBillStartOffset,C$3-1,maxValidationSize,1),SMALL(IF(TRIM(OFFSET(WatchBillMarker,WatchBillStartOffset,C$3-1,maxValidationSize,1))&lt;&gt;"",ROW(OFFSET($A$1,0,0,maxValidationSize,1))),ROW(22:22)))," ")</f>
        <v xml:space="preserve"> </v>
      </c>
      <c r="D27" t="str">
        <f t="array" aca="1" ref="D27" ca="1">CONCATENATE(IFERROR(MATCH(CONCATENATE(B27,COUNTIF(B$6:B$55,B27)),CONCATENATE(C$6:C$55,COUNTIF(C$6:C$55,C$6:C$55)),0),"E"),"-",IFERROR(MATCH(CONCATENATE(C27,COUNTIF(C$6:C$55,C27)),CONCATENATE(B$6:B$55,COUNTIF(B$6:B$55,B$6:B$55)),0),"E"))</f>
        <v>E-E</v>
      </c>
      <c r="E27" t="str">
        <f t="array" aca="1" ref="E27" ca="1">IFERROR(INDEX(OFFSET(WatchBillMarker,WatchBillStartOffset,F$3-1,maxValidationSize,1),SMALL(IF(TRIM(OFFSET(WatchBillMarker,WatchBillStartOffset,F$3-1,maxValidationSize,1))&lt;&gt;"",ROW(OFFSET($A$1,0,0,maxValidationSize,1))),ROW(22:22)))," ")</f>
        <v xml:space="preserve"> </v>
      </c>
      <c r="G27" t="str">
        <f t="array" aca="1" ref="G27" ca="1">CONCATENATE(IFERROR(MATCH(CONCATENATE(E27,COUNTIF(E$6:E$55,E27)),CONCATENATE(F$6:F$55,COUNTIF(F$6:F$55,F$6:F$55)),0),"E"),"-",IFERROR(MATCH(CONCATENATE(F27,COUNTIF(F$6:F$55,F27)),CONCATENATE(E$6:E$55,COUNTIF(E$6:E$55,E$6:E$55)),0),"E"))</f>
        <v>E-E</v>
      </c>
      <c r="H27" t="str">
        <f t="array" aca="1" ref="H27" ca="1">IFERROR(INDEX(OFFSET(WatchBillMarker,WatchBillStartOffset,I$3-1,maxValidationSize,1),SMALL(IF(TRIM(OFFSET(WatchBillMarker,WatchBillStartOffset,I$3-1,maxValidationSize,1))&lt;&gt;"",ROW(OFFSET($A$1,0,0,maxValidationSize,1))),ROW(22:22)))," ")</f>
        <v>Windlass Brake</v>
      </c>
      <c r="I27" t="s">
        <v>298</v>
      </c>
      <c r="J27" t="str">
        <f t="array" aca="1" ref="J27" ca="1">CONCATENATE(IFERROR(MATCH(CONCATENATE(H27,COUNTIF(H$6:H$55,H27)),CONCATENATE(I$6:I$55,COUNTIF(I$6:I$55,I$6:I$55)),0),"E"),"-",IFERROR(MATCH(CONCATENATE(I27,COUNTIF(I$6:I$55,I27)),CONCATENATE(H$6:H$55,COUNTIF(H$6:H$55,H$6:H$55)),0),"E"))</f>
        <v>11-24</v>
      </c>
      <c r="K27" t="str">
        <f t="array" aca="1" ref="K27" ca="1">IFERROR(INDEX(OFFSET(WatchBillMarker,WatchBillStartOffset,L$3-1,maxValidationSize,1),SMALL(IF(TRIM(OFFSET(WatchBillMarker,WatchBillStartOffset,L$3-1,maxValidationSize,1))&lt;&gt;"",ROW(OFFSET($A$1,0,0,maxValidationSize,1))),ROW(22:22)))," ")</f>
        <v xml:space="preserve"> </v>
      </c>
      <c r="M27" t="str">
        <f t="array" aca="1" ref="M27" ca="1">CONCATENATE(IFERROR(MATCH(CONCATENATE(K27,COUNTIF(K$6:K$55,K27)),CONCATENATE(L$6:L$55,COUNTIF(L$6:L$55,L$6:L$55)),0),"E"),"-",IFERROR(MATCH(CONCATENATE(L27,COUNTIF(L$6:L$55,L27)),CONCATENATE(K$6:K$55,COUNTIF(K$6:K$55,K$6:K$55)),0),"E"))</f>
        <v>E-E</v>
      </c>
      <c r="N27" t="str">
        <f t="array" aca="1" ref="N27" ca="1">IFERROR(INDEX(OFFSET(WatchBillMarker,WatchBillStartOffset,O$3-1,maxValidationSize,1),SMALL(IF(TRIM(OFFSET(WatchBillMarker,WatchBillStartOffset,O$3-1,maxValidationSize,1))&lt;&gt;"",ROW(OFFSET($A$1,0,0,maxValidationSize,1))),ROW(22:22)))," ")</f>
        <v>Hose/Suit</v>
      </c>
      <c r="O27" t="s">
        <v>225</v>
      </c>
      <c r="P27" t="str">
        <f t="array" aca="1" ref="P27" ca="1">CONCATENATE(IFERROR(MATCH(CONCATENATE(N27,COUNTIF(N$6:N$55,N27)),CONCATENATE(O$6:O$55,COUNTIF(O$6:O$55,O$6:O$55)),0),"E"),"-",IFERROR(MATCH(CONCATENATE(O27,COUNTIF(O$6:O$55,O27)),CONCATENATE(N$6:N$55,COUNTIF(N$6:N$55,N$6:N$55)),0),"E"))</f>
        <v>6-14</v>
      </c>
      <c r="Q27" t="str">
        <f t="array" aca="1" ref="Q27" ca="1">IFERROR(INDEX(OFFSET(WatchBillMarker,WatchBillStartOffset,R$3-1,maxValidationSize,1),SMALL(IF(TRIM(OFFSET(WatchBillMarker,WatchBillStartOffset,R$3-1,maxValidationSize,1))&lt;&gt;"",ROW(OFFSET($A$1,0,0,maxValidationSize,1))),ROW(22:22)))," ")</f>
        <v>Blankets/1st Aid LR2</v>
      </c>
      <c r="R27" t="s">
        <v>240</v>
      </c>
      <c r="S27" t="str">
        <f t="array" aca="1" ref="S27" ca="1">CONCATENATE(IFERROR(MATCH(CONCATENATE(Q27,COUNTIF(Q$6:Q$55,Q27)),CONCATENATE(R$6:R$55,COUNTIF(R$6:R$55,R$6:R$55)),0),"E"),"-",IFERROR(MATCH(CONCATENATE(R27,COUNTIF(R$6:R$55,R27)),CONCATENATE(Q$6:Q$55,COUNTIF(Q$6:Q$55,Q$6:Q$55)),0),"E"))</f>
        <v>12-23</v>
      </c>
      <c r="T27" t="str">
        <f t="array" aca="1" ref="T27" ca="1">IFERROR(INDEX(OFFSET(WatchBillMarker,WatchBillStartOffset,U$3-1,maxValidationSize,1),SMALL(IF(TRIM(OFFSET(WatchBillMarker,WatchBillStartOffset,U$3-1,maxValidationSize,1))&lt;&gt;"",ROW(OFFSET($A$1,0,0,maxValidationSize,1))),ROW(22:22)))," ")</f>
        <v xml:space="preserve"> </v>
      </c>
      <c r="V27" t="str">
        <f t="array" aca="1" ref="V27" ca="1">CONCATENATE(IFERROR(MATCH(CONCATENATE(T27,COUNTIF(T$6:T$55,T27)),CONCATENATE(U$6:U$55,COUNTIF(U$6:U$55,U$6:U$55)),0),"E"),"-",IFERROR(MATCH(CONCATENATE(U27,COUNTIF(U$6:U$55,U27)),CONCATENATE(T$6:T$55,COUNTIF(T$6:T$55,T$6:T$55)),0),"E"))</f>
        <v>E-E</v>
      </c>
      <c r="W27" t="str">
        <f t="array" aca="1" ref="W27" ca="1">IFERROR(INDEX(OFFSET(WatchBillMarker,WatchBillStartOffset,X$3-1,maxValidationSize,1),SMALL(IF(TRIM(OFFSET(WatchBillMarker,WatchBillStartOffset,X$3-1,maxValidationSize,1))&lt;&gt;"",ROW(OFFSET($A$1,0,0,maxValidationSize,1))),ROW(22:22)))," ")</f>
        <v xml:space="preserve"> </v>
      </c>
      <c r="Y27" t="str">
        <f t="array" aca="1" ref="Y27" ca="1">CONCATENATE(IFERROR(MATCH(CONCATENATE(W27,COUNTIF(W$6:W$55,W27)),CONCATENATE(X$6:X$55,COUNTIF(X$6:X$55,X$6:X$55)),0),"E"),"-",IFERROR(MATCH(CONCATENATE(X27,COUNTIF(X$6:X$55,X27)),CONCATENATE(W$6:W$55,COUNTIF(W$6:W$55,W$6:W$55)),0),"E"))</f>
        <v>E-E</v>
      </c>
      <c r="Z27" t="str">
        <f t="array" aca="1" ref="Z27" ca="1">IFERROR(INDEX(OFFSET(WatchBillMarker,WatchBillStartOffset,AA$3-1,maxValidationSize,1),SMALL(IF(TRIM(OFFSET(WatchBillMarker,WatchBillStartOffset,AA$3-1,maxValidationSize,1))&lt;&gt;"",ROW(OFFSET($A$1,0,0,maxValidationSize,1))),ROW(22:22)))," ")</f>
        <v xml:space="preserve"> </v>
      </c>
      <c r="AB27" t="str">
        <f t="array" aca="1" ref="AB27" ca="1">CONCATENATE(IFERROR(MATCH(CONCATENATE(Z27,COUNTIF(Z$6:Z$55,Z27)),CONCATENATE(AA$6:AA$55,COUNTIF(AA$6:AA$55,AA$6:AA$55)),0),"E"),"-",IFERROR(MATCH(CONCATENATE(AA27,COUNTIF(AA$6:AA$55,AA27)),CONCATENATE(Z$6:Z$55,COUNTIF(Z$6:Z$55,Z$6:Z$55)),0),"E"))</f>
        <v>E-E</v>
      </c>
      <c r="AC27" t="str">
        <f t="array" aca="1" ref="AC27" ca="1">IFERROR(INDEX(OFFSET(WatchBillMarker,WatchBillStartOffset,AD$3-1,maxValidationSize,1),SMALL(IF(TRIM(OFFSET(WatchBillMarker,WatchBillStartOffset,AD$3-1,maxValidationSize,1))&lt;&gt;"",ROW(OFFSET($A$1,0,0,maxValidationSize,1))),ROW(22:22)))," ")</f>
        <v xml:space="preserve"> </v>
      </c>
      <c r="AE27" t="str">
        <f t="array" aca="1" ref="AE27" ca="1">CONCATENATE(IFERROR(MATCH(CONCATENATE(AC27,COUNTIF(AC$6:AC$55,AC27)),CONCATENATE(AD$6:AD$55,COUNTIF(AD$6:AD$55,AD$6:AD$55)),0),"E"),"-",IFERROR(MATCH(CONCATENATE(AD27,COUNTIF(AD$6:AD$55,AD27)),CONCATENATE(AC$6:AC$55,COUNTIF(AC$6:AC$55,AC$6:AC$55)),0),"E"))</f>
        <v>E-E</v>
      </c>
      <c r="AF27" t="str">
        <f t="array" aca="1" ref="AF27" ca="1">IFERROR(INDEX(OFFSET(WatchBillMarker,WatchBillStartOffset,AG$3-1,maxValidationSize,1),SMALL(IF(TRIM(OFFSET(WatchBillMarker,WatchBillStartOffset,AG$3-1,maxValidationSize,1))&lt;&gt;"",ROW(OFFSET($A$1,0,0,maxValidationSize,1))),ROW(22:22)))," ")</f>
        <v xml:space="preserve"> </v>
      </c>
      <c r="AH27" t="str">
        <f t="array" aca="1" ref="AH27" ca="1">CONCATENATE(IFERROR(MATCH(CONCATENATE(AF27,COUNTIF(AF$6:AF$55,AF27)),CONCATENATE(AG$6:AG$55,COUNTIF(AG$6:AG$55,AG$6:AG$55)),0),"E"),"-",IFERROR(MATCH(CONCATENATE(AG27,COUNTIF(AG$6:AG$55,AG27)),CONCATENATE(AF$6:AF$55,COUNTIF(AF$6:AF$55,AF$6:AF$55)),0),"E"))</f>
        <v>E-E</v>
      </c>
      <c r="AI27" t="str">
        <f t="array" aca="1" ref="AI27" ca="1">IFERROR(INDEX(OFFSET(WatchBillMarker,WatchBillStartOffset,AJ$3-1,maxValidationSize,1),SMALL(IF(TRIM(OFFSET(WatchBillMarker,WatchBillStartOffset,AJ$3-1,maxValidationSize,1))&lt;&gt;"",ROW(OFFSET($A$1,0,0,maxValidationSize,1))),ROW(22:22)))," ")</f>
        <v xml:space="preserve"> </v>
      </c>
      <c r="AK27" t="str">
        <f t="array" aca="1" ref="AK27" ca="1">CONCATENATE(IFERROR(MATCH(CONCATENATE(AI27,COUNTIF(AI$6:AI$55,AI27)),CONCATENATE(AJ$6:AJ$55,COUNTIF(AJ$6:AJ$55,AJ$6:AJ$55)),0),"E"),"-",IFERROR(MATCH(CONCATENATE(AJ27,COUNTIF(AJ$6:AJ$55,AJ27)),CONCATENATE(AI$6:AI$55,COUNTIF(AI$6:AI$55,AI$6:AI$55)),0),"E"))</f>
        <v>E-E</v>
      </c>
      <c r="AL27" t="str">
        <f t="array" aca="1" ref="AL27" ca="1">IFERROR(INDEX(OFFSET(WatchBillMarker,WatchBillStartOffset,AM$3-1,maxValidationSize,1),SMALL(IF(TRIM(OFFSET(WatchBillMarker,WatchBillStartOffset,AM$3-1,maxValidationSize,1))&lt;&gt;"",ROW(OFFSET($A$1,0,0,maxValidationSize,1))),ROW(22:22)))," ")</f>
        <v xml:space="preserve"> </v>
      </c>
      <c r="AN27" t="str">
        <f t="array" aca="1" ref="AN27" ca="1">CONCATENATE(IFERROR(MATCH(CONCATENATE(AL27,COUNTIF(AL$6:AL$55,AL27)),CONCATENATE(AM$6:AM$55,COUNTIF(AM$6:AM$55,AM$6:AM$55)),0),"E"),"-",IFERROR(MATCH(CONCATENATE(AM27,COUNTIF(AM$6:AM$55,AM27)),CONCATENATE(AL$6:AL$55,COUNTIF(AL$6:AL$55,AL$6:AL$55)),0),"E"))</f>
        <v>E-E</v>
      </c>
      <c r="AO27" t="str">
        <f t="array" aca="1" ref="AO27" ca="1">IFERROR(INDEX(OFFSET(WatchBillMarker,WatchBillStartOffset,AP$3-1,maxValidationSize,1),SMALL(IF(TRIM(OFFSET(WatchBillMarker,WatchBillStartOffset,AP$3-1,maxValidationSize,1))&lt;&gt;"",ROW(OFFSET($A$1,0,0,maxValidationSize,1))),ROW(22:22)))," ")</f>
        <v xml:space="preserve"> </v>
      </c>
      <c r="AQ27" t="str">
        <f t="array" aca="1" ref="AQ27" ca="1">CONCATENATE(IFERROR(MATCH(CONCATENATE(AO27,COUNTIF(AO$6:AO$55,AO27)),CONCATENATE(AP$6:AP$55,COUNTIF(AP$6:AP$55,AP$6:AP$55)),0),"E"),"-",IFERROR(MATCH(CONCATENATE(AP27,COUNTIF(AP$6:AP$55,AP27)),CONCATENATE(AO$6:AO$55,COUNTIF(AO$6:AO$55,AO$6:AO$55)),0),"E"))</f>
        <v>E-E</v>
      </c>
      <c r="AR27" t="str">
        <f t="array" aca="1" ref="AR27" ca="1">IFERROR(INDEX(OFFSET(WatchBillMarker,WatchBillStartOffset,AS$3-1,maxValidationSize,1),SMALL(IF(TRIM(OFFSET(WatchBillMarker,WatchBillStartOffset,AS$3-1,maxValidationSize,1))&lt;&gt;"",ROW(OFFSET($A$1,0,0,maxValidationSize,1))),ROW(22:22)))," ")</f>
        <v xml:space="preserve"> </v>
      </c>
      <c r="AT27" t="str">
        <f t="array" aca="1" ref="AT27" ca="1">CONCATENATE(IFERROR(MATCH(CONCATENATE(AR27,COUNTIF(AR$6:AR$55,AR27)),CONCATENATE(AS$6:AS$55,COUNTIF(AS$6:AS$55,AS$6:AS$55)),0),"E"),"-",IFERROR(MATCH(CONCATENATE(AS27,COUNTIF(AS$6:AS$55,AS27)),CONCATENATE(AR$6:AR$55,COUNTIF(AR$6:AR$55,AR$6:AR$55)),0),"E"))</f>
        <v>E-E</v>
      </c>
    </row>
    <row r="28" spans="2:46">
      <c r="B28" t="str">
        <f t="array" aca="1" ref="B28" ca="1">IFERROR(INDEX(OFFSET(WatchBillMarker,WatchBillStartOffset,C$3-1,maxValidationSize,1),SMALL(IF(TRIM(OFFSET(WatchBillMarker,WatchBillStartOffset,C$3-1,maxValidationSize,1))&lt;&gt;"",ROW(OFFSET($A$1,0,0,maxValidationSize,1))),ROW(23:23)))," ")</f>
        <v xml:space="preserve"> </v>
      </c>
      <c r="D28" t="str">
        <f t="array" aca="1" ref="D28" ca="1">CONCATENATE(IFERROR(MATCH(CONCATENATE(B28,COUNTIF(B$6:B$55,B28)),CONCATENATE(C$6:C$55,COUNTIF(C$6:C$55,C$6:C$55)),0),"E"),"-",IFERROR(MATCH(CONCATENATE(C28,COUNTIF(C$6:C$55,C28)),CONCATENATE(B$6:B$55,COUNTIF(B$6:B$55,B$6:B$55)),0),"E"))</f>
        <v>E-E</v>
      </c>
      <c r="E28" t="str">
        <f t="array" aca="1" ref="E28" ca="1">IFERROR(INDEX(OFFSET(WatchBillMarker,WatchBillStartOffset,F$3-1,maxValidationSize,1),SMALL(IF(TRIM(OFFSET(WatchBillMarker,WatchBillStartOffset,F$3-1,maxValidationSize,1))&lt;&gt;"",ROW(OFFSET($A$1,0,0,maxValidationSize,1))),ROW(23:23)))," ")</f>
        <v xml:space="preserve"> </v>
      </c>
      <c r="G28" t="str">
        <f t="array" aca="1" ref="G28" ca="1">CONCATENATE(IFERROR(MATCH(CONCATENATE(E28,COUNTIF(E$6:E$55,E28)),CONCATENATE(F$6:F$55,COUNTIF(F$6:F$55,F$6:F$55)),0),"E"),"-",IFERROR(MATCH(CONCATENATE(F28,COUNTIF(F$6:F$55,F28)),CONCATENATE(E$6:E$55,COUNTIF(E$6:E$55,E$6:E$55)),0),"E"))</f>
        <v>E-E</v>
      </c>
      <c r="H28" t="str">
        <f t="array" aca="1" ref="H28" ca="1">IFERROR(INDEX(OFFSET(WatchBillMarker,WatchBillStartOffset,I$3-1,maxValidationSize,1),SMALL(IF(TRIM(OFFSET(WatchBillMarker,WatchBillStartOffset,I$3-1,maxValidationSize,1))&lt;&gt;"",ROW(OFFSET($A$1,0,0,maxValidationSize,1))),ROW(23:23)))," ")</f>
        <v>I/C Anchor Locker</v>
      </c>
      <c r="I28" t="s">
        <v>100</v>
      </c>
      <c r="J28" t="str">
        <f t="array" aca="1" ref="J28" ca="1">CONCATENATE(IFERROR(MATCH(CONCATENATE(H28,COUNTIF(H$6:H$55,H28)),CONCATENATE(I$6:I$55,COUNTIF(I$6:I$55,I$6:I$55)),0),"E"),"-",IFERROR(MATCH(CONCATENATE(I28,COUNTIF(I$6:I$55,I28)),CONCATENATE(H$6:H$55,COUNTIF(H$6:H$55,H$6:H$55)),0),"E"))</f>
        <v>6-10</v>
      </c>
      <c r="K28" t="str">
        <f t="array" aca="1" ref="K28" ca="1">IFERROR(INDEX(OFFSET(WatchBillMarker,WatchBillStartOffset,L$3-1,maxValidationSize,1),SMALL(IF(TRIM(OFFSET(WatchBillMarker,WatchBillStartOffset,L$3-1,maxValidationSize,1))&lt;&gt;"",ROW(OFFSET($A$1,0,0,maxValidationSize,1))),ROW(23:23)))," ")</f>
        <v xml:space="preserve"> </v>
      </c>
      <c r="M28" t="str">
        <f t="array" aca="1" ref="M28" ca="1">CONCATENATE(IFERROR(MATCH(CONCATENATE(K28,COUNTIF(K$6:K$55,K28)),CONCATENATE(L$6:L$55,COUNTIF(L$6:L$55,L$6:L$55)),0),"E"),"-",IFERROR(MATCH(CONCATENATE(L28,COUNTIF(L$6:L$55,L28)),CONCATENATE(K$6:K$55,COUNTIF(K$6:K$55,K$6:K$55)),0),"E"))</f>
        <v>E-E</v>
      </c>
      <c r="N28" t="str">
        <f t="array" aca="1" ref="N28" ca="1">IFERROR(INDEX(OFFSET(WatchBillMarker,WatchBillStartOffset,O$3-1,maxValidationSize,1),SMALL(IF(TRIM(OFFSET(WatchBillMarker,WatchBillStartOffset,O$3-1,maxValidationSize,1))&lt;&gt;"",ROW(OFFSET($A$1,0,0,maxValidationSize,1))),ROW(23:23)))," ")</f>
        <v>Captain's Runner</v>
      </c>
      <c r="O28" t="s">
        <v>298</v>
      </c>
      <c r="P28" t="str">
        <f t="array" aca="1" ref="P28" ca="1">CONCATENATE(IFERROR(MATCH(CONCATENATE(N28,COUNTIF(N$6:N$55,N28)),CONCATENATE(O$6:O$55,COUNTIF(O$6:O$55,O$6:O$55)),0),"E"),"-",IFERROR(MATCH(CONCATENATE(O28,COUNTIF(O$6:O$55,O28)),CONCATENATE(N$6:N$55,COUNTIF(N$6:N$55,N$6:N$55)),0),"E"))</f>
        <v>23-23</v>
      </c>
      <c r="Q28" t="str">
        <f t="array" aca="1" ref="Q28" ca="1">IFERROR(INDEX(OFFSET(WatchBillMarker,WatchBillStartOffset,R$3-1,maxValidationSize,1),SMALL(IF(TRIM(OFFSET(WatchBillMarker,WatchBillStartOffset,R$3-1,maxValidationSize,1))&lt;&gt;"",ROW(OFFSET($A$1,0,0,maxValidationSize,1))),ROW(23:23)))," ")</f>
        <v>Water/Food LR4</v>
      </c>
      <c r="R28" t="s">
        <v>234</v>
      </c>
      <c r="S28" t="str">
        <f t="array" aca="1" ref="S28" ca="1">CONCATENATE(IFERROR(MATCH(CONCATENATE(Q28,COUNTIF(Q$6:Q$55,Q28)),CONCATENATE(R$6:R$55,COUNTIF(R$6:R$55,R$6:R$55)),0),"E"),"-",IFERROR(MATCH(CONCATENATE(R28,COUNTIF(R$6:R$55,R28)),CONCATENATE(Q$6:Q$55,COUNTIF(Q$6:Q$55,Q$6:Q$55)),0),"E"))</f>
        <v>22-21</v>
      </c>
      <c r="T28" t="str">
        <f t="array" aca="1" ref="T28" ca="1">IFERROR(INDEX(OFFSET(WatchBillMarker,WatchBillStartOffset,U$3-1,maxValidationSize,1),SMALL(IF(TRIM(OFFSET(WatchBillMarker,WatchBillStartOffset,U$3-1,maxValidationSize,1))&lt;&gt;"",ROW(OFFSET($A$1,0,0,maxValidationSize,1))),ROW(23:23)))," ")</f>
        <v xml:space="preserve"> </v>
      </c>
      <c r="V28" t="str">
        <f t="array" aca="1" ref="V28" ca="1">CONCATENATE(IFERROR(MATCH(CONCATENATE(T28,COUNTIF(T$6:T$55,T28)),CONCATENATE(U$6:U$55,COUNTIF(U$6:U$55,U$6:U$55)),0),"E"),"-",IFERROR(MATCH(CONCATENATE(U28,COUNTIF(U$6:U$55,U28)),CONCATENATE(T$6:T$55,COUNTIF(T$6:T$55,T$6:T$55)),0),"E"))</f>
        <v>E-E</v>
      </c>
      <c r="W28" t="str">
        <f t="array" aca="1" ref="W28" ca="1">IFERROR(INDEX(OFFSET(WatchBillMarker,WatchBillStartOffset,X$3-1,maxValidationSize,1),SMALL(IF(TRIM(OFFSET(WatchBillMarker,WatchBillStartOffset,X$3-1,maxValidationSize,1))&lt;&gt;"",ROW(OFFSET($A$1,0,0,maxValidationSize,1))),ROW(23:23)))," ")</f>
        <v xml:space="preserve"> </v>
      </c>
      <c r="Y28" t="str">
        <f t="array" aca="1" ref="Y28" ca="1">CONCATENATE(IFERROR(MATCH(CONCATENATE(W28,COUNTIF(W$6:W$55,W28)),CONCATENATE(X$6:X$55,COUNTIF(X$6:X$55,X$6:X$55)),0),"E"),"-",IFERROR(MATCH(CONCATENATE(X28,COUNTIF(X$6:X$55,X28)),CONCATENATE(W$6:W$55,COUNTIF(W$6:W$55,W$6:W$55)),0),"E"))</f>
        <v>E-E</v>
      </c>
      <c r="Z28" t="str">
        <f t="array" aca="1" ref="Z28" ca="1">IFERROR(INDEX(OFFSET(WatchBillMarker,WatchBillStartOffset,AA$3-1,maxValidationSize,1),SMALL(IF(TRIM(OFFSET(WatchBillMarker,WatchBillStartOffset,AA$3-1,maxValidationSize,1))&lt;&gt;"",ROW(OFFSET($A$1,0,0,maxValidationSize,1))),ROW(23:23)))," ")</f>
        <v xml:space="preserve"> </v>
      </c>
      <c r="AB28" t="str">
        <f t="array" aca="1" ref="AB28" ca="1">CONCATENATE(IFERROR(MATCH(CONCATENATE(Z28,COUNTIF(Z$6:Z$55,Z28)),CONCATENATE(AA$6:AA$55,COUNTIF(AA$6:AA$55,AA$6:AA$55)),0),"E"),"-",IFERROR(MATCH(CONCATENATE(AA28,COUNTIF(AA$6:AA$55,AA28)),CONCATENATE(Z$6:Z$55,COUNTIF(Z$6:Z$55,Z$6:Z$55)),0),"E"))</f>
        <v>E-E</v>
      </c>
      <c r="AC28" t="str">
        <f t="array" aca="1" ref="AC28" ca="1">IFERROR(INDEX(OFFSET(WatchBillMarker,WatchBillStartOffset,AD$3-1,maxValidationSize,1),SMALL(IF(TRIM(OFFSET(WatchBillMarker,WatchBillStartOffset,AD$3-1,maxValidationSize,1))&lt;&gt;"",ROW(OFFSET($A$1,0,0,maxValidationSize,1))),ROW(23:23)))," ")</f>
        <v xml:space="preserve"> </v>
      </c>
      <c r="AE28" t="str">
        <f t="array" aca="1" ref="AE28" ca="1">CONCATENATE(IFERROR(MATCH(CONCATENATE(AC28,COUNTIF(AC$6:AC$55,AC28)),CONCATENATE(AD$6:AD$55,COUNTIF(AD$6:AD$55,AD$6:AD$55)),0),"E"),"-",IFERROR(MATCH(CONCATENATE(AD28,COUNTIF(AD$6:AD$55,AD28)),CONCATENATE(AC$6:AC$55,COUNTIF(AC$6:AC$55,AC$6:AC$55)),0),"E"))</f>
        <v>E-E</v>
      </c>
      <c r="AF28" t="str">
        <f t="array" aca="1" ref="AF28" ca="1">IFERROR(INDEX(OFFSET(WatchBillMarker,WatchBillStartOffset,AG$3-1,maxValidationSize,1),SMALL(IF(TRIM(OFFSET(WatchBillMarker,WatchBillStartOffset,AG$3-1,maxValidationSize,1))&lt;&gt;"",ROW(OFFSET($A$1,0,0,maxValidationSize,1))),ROW(23:23)))," ")</f>
        <v xml:space="preserve"> </v>
      </c>
      <c r="AH28" t="str">
        <f t="array" aca="1" ref="AH28" ca="1">CONCATENATE(IFERROR(MATCH(CONCATENATE(AF28,COUNTIF(AF$6:AF$55,AF28)),CONCATENATE(AG$6:AG$55,COUNTIF(AG$6:AG$55,AG$6:AG$55)),0),"E"),"-",IFERROR(MATCH(CONCATENATE(AG28,COUNTIF(AG$6:AG$55,AG28)),CONCATENATE(AF$6:AF$55,COUNTIF(AF$6:AF$55,AF$6:AF$55)),0),"E"))</f>
        <v>E-E</v>
      </c>
      <c r="AI28" t="str">
        <f t="array" aca="1" ref="AI28" ca="1">IFERROR(INDEX(OFFSET(WatchBillMarker,WatchBillStartOffset,AJ$3-1,maxValidationSize,1),SMALL(IF(TRIM(OFFSET(WatchBillMarker,WatchBillStartOffset,AJ$3-1,maxValidationSize,1))&lt;&gt;"",ROW(OFFSET($A$1,0,0,maxValidationSize,1))),ROW(23:23)))," ")</f>
        <v xml:space="preserve"> </v>
      </c>
      <c r="AK28" t="str">
        <f t="array" aca="1" ref="AK28" ca="1">CONCATENATE(IFERROR(MATCH(CONCATENATE(AI28,COUNTIF(AI$6:AI$55,AI28)),CONCATENATE(AJ$6:AJ$55,COUNTIF(AJ$6:AJ$55,AJ$6:AJ$55)),0),"E"),"-",IFERROR(MATCH(CONCATENATE(AJ28,COUNTIF(AJ$6:AJ$55,AJ28)),CONCATENATE(AI$6:AI$55,COUNTIF(AI$6:AI$55,AI$6:AI$55)),0),"E"))</f>
        <v>E-E</v>
      </c>
      <c r="AL28" t="str">
        <f t="array" aca="1" ref="AL28" ca="1">IFERROR(INDEX(OFFSET(WatchBillMarker,WatchBillStartOffset,AM$3-1,maxValidationSize,1),SMALL(IF(TRIM(OFFSET(WatchBillMarker,WatchBillStartOffset,AM$3-1,maxValidationSize,1))&lt;&gt;"",ROW(OFFSET($A$1,0,0,maxValidationSize,1))),ROW(23:23)))," ")</f>
        <v xml:space="preserve"> </v>
      </c>
      <c r="AN28" t="str">
        <f t="array" aca="1" ref="AN28" ca="1">CONCATENATE(IFERROR(MATCH(CONCATENATE(AL28,COUNTIF(AL$6:AL$55,AL28)),CONCATENATE(AM$6:AM$55,COUNTIF(AM$6:AM$55,AM$6:AM$55)),0),"E"),"-",IFERROR(MATCH(CONCATENATE(AM28,COUNTIF(AM$6:AM$55,AM28)),CONCATENATE(AL$6:AL$55,COUNTIF(AL$6:AL$55,AL$6:AL$55)),0),"E"))</f>
        <v>E-E</v>
      </c>
      <c r="AO28" t="str">
        <f t="array" aca="1" ref="AO28" ca="1">IFERROR(INDEX(OFFSET(WatchBillMarker,WatchBillStartOffset,AP$3-1,maxValidationSize,1),SMALL(IF(TRIM(OFFSET(WatchBillMarker,WatchBillStartOffset,AP$3-1,maxValidationSize,1))&lt;&gt;"",ROW(OFFSET($A$1,0,0,maxValidationSize,1))),ROW(23:23)))," ")</f>
        <v xml:space="preserve"> </v>
      </c>
      <c r="AQ28" t="str">
        <f t="array" aca="1" ref="AQ28" ca="1">CONCATENATE(IFERROR(MATCH(CONCATENATE(AO28,COUNTIF(AO$6:AO$55,AO28)),CONCATENATE(AP$6:AP$55,COUNTIF(AP$6:AP$55,AP$6:AP$55)),0),"E"),"-",IFERROR(MATCH(CONCATENATE(AP28,COUNTIF(AP$6:AP$55,AP28)),CONCATENATE(AO$6:AO$55,COUNTIF(AO$6:AO$55,AO$6:AO$55)),0),"E"))</f>
        <v>E-E</v>
      </c>
      <c r="AR28" t="str">
        <f t="array" aca="1" ref="AR28" ca="1">IFERROR(INDEX(OFFSET(WatchBillMarker,WatchBillStartOffset,AS$3-1,maxValidationSize,1),SMALL(IF(TRIM(OFFSET(WatchBillMarker,WatchBillStartOffset,AS$3-1,maxValidationSize,1))&lt;&gt;"",ROW(OFFSET($A$1,0,0,maxValidationSize,1))),ROW(23:23)))," ")</f>
        <v xml:space="preserve"> </v>
      </c>
      <c r="AT28" t="str">
        <f t="array" aca="1" ref="AT28" ca="1">CONCATENATE(IFERROR(MATCH(CONCATENATE(AR28,COUNTIF(AR$6:AR$55,AR28)),CONCATENATE(AS$6:AS$55,COUNTIF(AS$6:AS$55,AS$6:AS$55)),0),"E"),"-",IFERROR(MATCH(CONCATENATE(AS28,COUNTIF(AS$6:AS$55,AS28)),CONCATENATE(AR$6:AR$55,COUNTIF(AR$6:AR$55,AR$6:AR$55)),0),"E"))</f>
        <v>E-E</v>
      </c>
    </row>
    <row r="29" spans="2:46">
      <c r="B29" t="str">
        <f t="array" aca="1" ref="B29" ca="1">IFERROR(INDEX(OFFSET(WatchBillMarker,WatchBillStartOffset,C$3-1,maxValidationSize,1),SMALL(IF(TRIM(OFFSET(WatchBillMarker,WatchBillStartOffset,C$3-1,maxValidationSize,1))&lt;&gt;"",ROW(OFFSET($A$1,0,0,maxValidationSize,1))),ROW(24:24)))," ")</f>
        <v xml:space="preserve"> </v>
      </c>
      <c r="D29" t="str">
        <f t="array" aca="1" ref="D29" ca="1">CONCATENATE(IFERROR(MATCH(CONCATENATE(B29,COUNTIF(B$6:B$55,B29)),CONCATENATE(C$6:C$55,COUNTIF(C$6:C$55,C$6:C$55)),0),"E"),"-",IFERROR(MATCH(CONCATENATE(C29,COUNTIF(C$6:C$55,C29)),CONCATENATE(B$6:B$55,COUNTIF(B$6:B$55,B$6:B$55)),0),"E"))</f>
        <v>E-E</v>
      </c>
      <c r="E29" t="str">
        <f t="array" aca="1" ref="E29" ca="1">IFERROR(INDEX(OFFSET(WatchBillMarker,WatchBillStartOffset,F$3-1,maxValidationSize,1),SMALL(IF(TRIM(OFFSET(WatchBillMarker,WatchBillStartOffset,F$3-1,maxValidationSize,1))&lt;&gt;"",ROW(OFFSET($A$1,0,0,maxValidationSize,1))),ROW(24:24)))," ")</f>
        <v xml:space="preserve"> </v>
      </c>
      <c r="G29" t="str">
        <f t="array" aca="1" ref="G29" ca="1">CONCATENATE(IFERROR(MATCH(CONCATENATE(E29,COUNTIF(E$6:E$55,E29)),CONCATENATE(F$6:F$55,COUNTIF(F$6:F$55,F$6:F$55)),0),"E"),"-",IFERROR(MATCH(CONCATENATE(F29,COUNTIF(F$6:F$55,F29)),CONCATENATE(E$6:E$55,COUNTIF(E$6:E$55,E$6:E$55)),0),"E"))</f>
        <v>E-E</v>
      </c>
      <c r="H29" t="str">
        <f t="array" aca="1" ref="H29" ca="1">IFERROR(INDEX(OFFSET(WatchBillMarker,WatchBillStartOffset,I$3-1,maxValidationSize,1),SMALL(IF(TRIM(OFFSET(WatchBillMarker,WatchBillStartOffset,I$3-1,maxValidationSize,1))&lt;&gt;"",ROW(OFFSET($A$1,0,0,maxValidationSize,1))),ROW(24:24)))," ")</f>
        <v>Captain's Runner</v>
      </c>
      <c r="I29" t="s">
        <v>100</v>
      </c>
      <c r="J29" t="str">
        <f t="array" aca="1" ref="J29" ca="1">CONCATENATE(IFERROR(MATCH(CONCATENATE(H29,COUNTIF(H$6:H$55,H29)),CONCATENATE(I$6:I$55,COUNTIF(I$6:I$55,I$6:I$55)),0),"E"),"-",IFERROR(MATCH(CONCATENATE(I29,COUNTIF(I$6:I$55,I29)),CONCATENATE(H$6:H$55,COUNTIF(H$6:H$55,H$6:H$55)),0),"E"))</f>
        <v>22-10</v>
      </c>
      <c r="K29" t="str">
        <f t="array" aca="1" ref="K29" ca="1">IFERROR(INDEX(OFFSET(WatchBillMarker,WatchBillStartOffset,L$3-1,maxValidationSize,1),SMALL(IF(TRIM(OFFSET(WatchBillMarker,WatchBillStartOffset,L$3-1,maxValidationSize,1))&lt;&gt;"",ROW(OFFSET($A$1,0,0,maxValidationSize,1))),ROW(24:24)))," ")</f>
        <v xml:space="preserve"> </v>
      </c>
      <c r="M29" t="str">
        <f t="array" aca="1" ref="M29" ca="1">CONCATENATE(IFERROR(MATCH(CONCATENATE(K29,COUNTIF(K$6:K$55,K29)),CONCATENATE(L$6:L$55,COUNTIF(L$6:L$55,L$6:L$55)),0),"E"),"-",IFERROR(MATCH(CONCATENATE(L29,COUNTIF(L$6:L$55,L29)),CONCATENATE(K$6:K$55,COUNTIF(K$6:K$55,K$6:K$55)),0),"E"))</f>
        <v>E-E</v>
      </c>
      <c r="N29" t="str">
        <f t="array" aca="1" ref="N29" ca="1">IFERROR(INDEX(OFFSET(WatchBillMarker,WatchBillStartOffset,O$3-1,maxValidationSize,1),SMALL(IF(TRIM(OFFSET(WatchBillMarker,WatchBillStartOffset,O$3-1,maxValidationSize,1))&lt;&gt;"",ROW(OFFSET($A$1,0,0,maxValidationSize,1))),ROW(24:24)))," ")</f>
        <v>Stern Lookout</v>
      </c>
      <c r="O29" t="s">
        <v>304</v>
      </c>
      <c r="P29" t="str">
        <f t="array" aca="1" ref="P29" ca="1">CONCATENATE(IFERROR(MATCH(CONCATENATE(N29,COUNTIF(N$6:N$55,N29)),CONCATENATE(O$6:O$55,COUNTIF(O$6:O$55,O$6:O$55)),0),"E"),"-",IFERROR(MATCH(CONCATENATE(O29,COUNTIF(O$6:O$55,O29)),CONCATENATE(N$6:N$55,COUNTIF(N$6:N$55,N$6:N$55)),0),"E"))</f>
        <v>24-24</v>
      </c>
      <c r="Q29" t="str">
        <f t="array" aca="1" ref="Q29" ca="1">IFERROR(INDEX(OFFSET(WatchBillMarker,WatchBillStartOffset,R$3-1,maxValidationSize,1),SMALL(IF(TRIM(OFFSET(WatchBillMarker,WatchBillStartOffset,R$3-1,maxValidationSize,1))&lt;&gt;"",ROW(OFFSET($A$1,0,0,maxValidationSize,1))),ROW(24:24)))," ")</f>
        <v>Water/Food LR2</v>
      </c>
      <c r="R29" t="s">
        <v>210</v>
      </c>
      <c r="S29" t="str">
        <f t="array" aca="1" ref="S29" ca="1">CONCATENATE(IFERROR(MATCH(CONCATENATE(Q29,COUNTIF(Q$6:Q$55,Q29)),CONCATENATE(R$6:R$55,COUNTIF(R$6:R$55,R$6:R$55)),0),"E"),"-",IFERROR(MATCH(CONCATENATE(R29,COUNTIF(R$6:R$55,R29)),CONCATENATE(Q$6:Q$55,COUNTIF(Q$6:Q$55,Q$6:Q$55)),0),"E"))</f>
        <v>11-14</v>
      </c>
      <c r="T29" t="str">
        <f t="array" aca="1" ref="T29" ca="1">IFERROR(INDEX(OFFSET(WatchBillMarker,WatchBillStartOffset,U$3-1,maxValidationSize,1),SMALL(IF(TRIM(OFFSET(WatchBillMarker,WatchBillStartOffset,U$3-1,maxValidationSize,1))&lt;&gt;"",ROW(OFFSET($A$1,0,0,maxValidationSize,1))),ROW(24:24)))," ")</f>
        <v xml:space="preserve"> </v>
      </c>
      <c r="V29" t="str">
        <f t="array" aca="1" ref="V29" ca="1">CONCATENATE(IFERROR(MATCH(CONCATENATE(T29,COUNTIF(T$6:T$55,T29)),CONCATENATE(U$6:U$55,COUNTIF(U$6:U$55,U$6:U$55)),0),"E"),"-",IFERROR(MATCH(CONCATENATE(U29,COUNTIF(U$6:U$55,U29)),CONCATENATE(T$6:T$55,COUNTIF(T$6:T$55,T$6:T$55)),0),"E"))</f>
        <v>E-E</v>
      </c>
      <c r="W29" t="str">
        <f t="array" aca="1" ref="W29" ca="1">IFERROR(INDEX(OFFSET(WatchBillMarker,WatchBillStartOffset,X$3-1,maxValidationSize,1),SMALL(IF(TRIM(OFFSET(WatchBillMarker,WatchBillStartOffset,X$3-1,maxValidationSize,1))&lt;&gt;"",ROW(OFFSET($A$1,0,0,maxValidationSize,1))),ROW(24:24)))," ")</f>
        <v xml:space="preserve"> </v>
      </c>
      <c r="Y29" t="str">
        <f t="array" aca="1" ref="Y29" ca="1">CONCATENATE(IFERROR(MATCH(CONCATENATE(W29,COUNTIF(W$6:W$55,W29)),CONCATENATE(X$6:X$55,COUNTIF(X$6:X$55,X$6:X$55)),0),"E"),"-",IFERROR(MATCH(CONCATENATE(X29,COUNTIF(X$6:X$55,X29)),CONCATENATE(W$6:W$55,COUNTIF(W$6:W$55,W$6:W$55)),0),"E"))</f>
        <v>E-E</v>
      </c>
      <c r="Z29" t="str">
        <f t="array" aca="1" ref="Z29" ca="1">IFERROR(INDEX(OFFSET(WatchBillMarker,WatchBillStartOffset,AA$3-1,maxValidationSize,1),SMALL(IF(TRIM(OFFSET(WatchBillMarker,WatchBillStartOffset,AA$3-1,maxValidationSize,1))&lt;&gt;"",ROW(OFFSET($A$1,0,0,maxValidationSize,1))),ROW(24:24)))," ")</f>
        <v xml:space="preserve"> </v>
      </c>
      <c r="AB29" t="str">
        <f t="array" aca="1" ref="AB29" ca="1">CONCATENATE(IFERROR(MATCH(CONCATENATE(Z29,COUNTIF(Z$6:Z$55,Z29)),CONCATENATE(AA$6:AA$55,COUNTIF(AA$6:AA$55,AA$6:AA$55)),0),"E"),"-",IFERROR(MATCH(CONCATENATE(AA29,COUNTIF(AA$6:AA$55,AA29)),CONCATENATE(Z$6:Z$55,COUNTIF(Z$6:Z$55,Z$6:Z$55)),0),"E"))</f>
        <v>E-E</v>
      </c>
      <c r="AC29" t="str">
        <f t="array" aca="1" ref="AC29" ca="1">IFERROR(INDEX(OFFSET(WatchBillMarker,WatchBillStartOffset,AD$3-1,maxValidationSize,1),SMALL(IF(TRIM(OFFSET(WatchBillMarker,WatchBillStartOffset,AD$3-1,maxValidationSize,1))&lt;&gt;"",ROW(OFFSET($A$1,0,0,maxValidationSize,1))),ROW(24:24)))," ")</f>
        <v xml:space="preserve"> </v>
      </c>
      <c r="AE29" t="str">
        <f t="array" aca="1" ref="AE29" ca="1">CONCATENATE(IFERROR(MATCH(CONCATENATE(AC29,COUNTIF(AC$6:AC$55,AC29)),CONCATENATE(AD$6:AD$55,COUNTIF(AD$6:AD$55,AD$6:AD$55)),0),"E"),"-",IFERROR(MATCH(CONCATENATE(AD29,COUNTIF(AD$6:AD$55,AD29)),CONCATENATE(AC$6:AC$55,COUNTIF(AC$6:AC$55,AC$6:AC$55)),0),"E"))</f>
        <v>E-E</v>
      </c>
      <c r="AF29" t="str">
        <f t="array" aca="1" ref="AF29" ca="1">IFERROR(INDEX(OFFSET(WatchBillMarker,WatchBillStartOffset,AG$3-1,maxValidationSize,1),SMALL(IF(TRIM(OFFSET(WatchBillMarker,WatchBillStartOffset,AG$3-1,maxValidationSize,1))&lt;&gt;"",ROW(OFFSET($A$1,0,0,maxValidationSize,1))),ROW(24:24)))," ")</f>
        <v xml:space="preserve"> </v>
      </c>
      <c r="AH29" t="str">
        <f t="array" aca="1" ref="AH29" ca="1">CONCATENATE(IFERROR(MATCH(CONCATENATE(AF29,COUNTIF(AF$6:AF$55,AF29)),CONCATENATE(AG$6:AG$55,COUNTIF(AG$6:AG$55,AG$6:AG$55)),0),"E"),"-",IFERROR(MATCH(CONCATENATE(AG29,COUNTIF(AG$6:AG$55,AG29)),CONCATENATE(AF$6:AF$55,COUNTIF(AF$6:AF$55,AF$6:AF$55)),0),"E"))</f>
        <v>E-E</v>
      </c>
      <c r="AI29" t="str">
        <f t="array" aca="1" ref="AI29" ca="1">IFERROR(INDEX(OFFSET(WatchBillMarker,WatchBillStartOffset,AJ$3-1,maxValidationSize,1),SMALL(IF(TRIM(OFFSET(WatchBillMarker,WatchBillStartOffset,AJ$3-1,maxValidationSize,1))&lt;&gt;"",ROW(OFFSET($A$1,0,0,maxValidationSize,1))),ROW(24:24)))," ")</f>
        <v xml:space="preserve"> </v>
      </c>
      <c r="AK29" t="str">
        <f t="array" aca="1" ref="AK29" ca="1">CONCATENATE(IFERROR(MATCH(CONCATENATE(AI29,COUNTIF(AI$6:AI$55,AI29)),CONCATENATE(AJ$6:AJ$55,COUNTIF(AJ$6:AJ$55,AJ$6:AJ$55)),0),"E"),"-",IFERROR(MATCH(CONCATENATE(AJ29,COUNTIF(AJ$6:AJ$55,AJ29)),CONCATENATE(AI$6:AI$55,COUNTIF(AI$6:AI$55,AI$6:AI$55)),0),"E"))</f>
        <v>E-E</v>
      </c>
      <c r="AL29" t="str">
        <f t="array" aca="1" ref="AL29" ca="1">IFERROR(INDEX(OFFSET(WatchBillMarker,WatchBillStartOffset,AM$3-1,maxValidationSize,1),SMALL(IF(TRIM(OFFSET(WatchBillMarker,WatchBillStartOffset,AM$3-1,maxValidationSize,1))&lt;&gt;"",ROW(OFFSET($A$1,0,0,maxValidationSize,1))),ROW(24:24)))," ")</f>
        <v xml:space="preserve"> </v>
      </c>
      <c r="AN29" t="str">
        <f t="array" aca="1" ref="AN29" ca="1">CONCATENATE(IFERROR(MATCH(CONCATENATE(AL29,COUNTIF(AL$6:AL$55,AL29)),CONCATENATE(AM$6:AM$55,COUNTIF(AM$6:AM$55,AM$6:AM$55)),0),"E"),"-",IFERROR(MATCH(CONCATENATE(AM29,COUNTIF(AM$6:AM$55,AM29)),CONCATENATE(AL$6:AL$55,COUNTIF(AL$6:AL$55,AL$6:AL$55)),0),"E"))</f>
        <v>E-E</v>
      </c>
      <c r="AO29" t="str">
        <f t="array" aca="1" ref="AO29" ca="1">IFERROR(INDEX(OFFSET(WatchBillMarker,WatchBillStartOffset,AP$3-1,maxValidationSize,1),SMALL(IF(TRIM(OFFSET(WatchBillMarker,WatchBillStartOffset,AP$3-1,maxValidationSize,1))&lt;&gt;"",ROW(OFFSET($A$1,0,0,maxValidationSize,1))),ROW(24:24)))," ")</f>
        <v xml:space="preserve"> </v>
      </c>
      <c r="AQ29" t="str">
        <f t="array" aca="1" ref="AQ29" ca="1">CONCATENATE(IFERROR(MATCH(CONCATENATE(AO29,COUNTIF(AO$6:AO$55,AO29)),CONCATENATE(AP$6:AP$55,COUNTIF(AP$6:AP$55,AP$6:AP$55)),0),"E"),"-",IFERROR(MATCH(CONCATENATE(AP29,COUNTIF(AP$6:AP$55,AP29)),CONCATENATE(AO$6:AO$55,COUNTIF(AO$6:AO$55,AO$6:AO$55)),0),"E"))</f>
        <v>E-E</v>
      </c>
      <c r="AR29" t="str">
        <f t="array" aca="1" ref="AR29" ca="1">IFERROR(INDEX(OFFSET(WatchBillMarker,WatchBillStartOffset,AS$3-1,maxValidationSize,1),SMALL(IF(TRIM(OFFSET(WatchBillMarker,WatchBillStartOffset,AS$3-1,maxValidationSize,1))&lt;&gt;"",ROW(OFFSET($A$1,0,0,maxValidationSize,1))),ROW(24:24)))," ")</f>
        <v xml:space="preserve"> </v>
      </c>
      <c r="AT29" t="str">
        <f t="array" aca="1" ref="AT29" ca="1">CONCATENATE(IFERROR(MATCH(CONCATENATE(AR29,COUNTIF(AR$6:AR$55,AR29)),CONCATENATE(AS$6:AS$55,COUNTIF(AS$6:AS$55,AS$6:AS$55)),0),"E"),"-",IFERROR(MATCH(CONCATENATE(AS29,COUNTIF(AS$6:AS$55,AS29)),CONCATENATE(AR$6:AR$55,COUNTIF(AR$6:AR$55,AR$6:AR$55)),0),"E"))</f>
        <v>E-E</v>
      </c>
    </row>
    <row r="30" spans="2:46">
      <c r="B30" t="str">
        <f t="array" aca="1" ref="B30" ca="1">IFERROR(INDEX(OFFSET(WatchBillMarker,WatchBillStartOffset,C$3-1,maxValidationSize,1),SMALL(IF(TRIM(OFFSET(WatchBillMarker,WatchBillStartOffset,C$3-1,maxValidationSize,1))&lt;&gt;"",ROW(OFFSET($A$1,0,0,maxValidationSize,1))),ROW(25:25)))," ")</f>
        <v xml:space="preserve"> </v>
      </c>
      <c r="D30" t="str">
        <f t="array" aca="1" ref="D30" ca="1">CONCATENATE(IFERROR(MATCH(CONCATENATE(B30,COUNTIF(B$6:B$55,B30)),CONCATENATE(C$6:C$55,COUNTIF(C$6:C$55,C$6:C$55)),0),"E"),"-",IFERROR(MATCH(CONCATENATE(C30,COUNTIF(C$6:C$55,C30)),CONCATENATE(B$6:B$55,COUNTIF(B$6:B$55,B$6:B$55)),0),"E"))</f>
        <v>E-E</v>
      </c>
      <c r="E30" t="str">
        <f t="array" aca="1" ref="E30" ca="1">IFERROR(INDEX(OFFSET(WatchBillMarker,WatchBillStartOffset,F$3-1,maxValidationSize,1),SMALL(IF(TRIM(OFFSET(WatchBillMarker,WatchBillStartOffset,F$3-1,maxValidationSize,1))&lt;&gt;"",ROW(OFFSET($A$1,0,0,maxValidationSize,1))),ROW(25:25)))," ")</f>
        <v xml:space="preserve"> </v>
      </c>
      <c r="G30" t="str">
        <f t="array" aca="1" ref="G30" ca="1">CONCATENATE(IFERROR(MATCH(CONCATENATE(E30,COUNTIF(E$6:E$55,E30)),CONCATENATE(F$6:F$55,COUNTIF(F$6:F$55,F$6:F$55)),0),"E"),"-",IFERROR(MATCH(CONCATENATE(F30,COUNTIF(F$6:F$55,F30)),CONCATENATE(E$6:E$55,COUNTIF(E$6:E$55,E$6:E$55)),0),"E"))</f>
        <v>E-E</v>
      </c>
      <c r="H30" t="str">
        <f t="array" aca="1" ref="H30" ca="1">IFERROR(INDEX(OFFSET(WatchBillMarker,WatchBillStartOffset,I$3-1,maxValidationSize,1),SMALL(IF(TRIM(OFFSET(WatchBillMarker,WatchBillStartOffset,I$3-1,maxValidationSize,1))&lt;&gt;"",ROW(OFFSET($A$1,0,0,maxValidationSize,1))),ROW(25:25)))," ")</f>
        <v>Stern Lookout</v>
      </c>
      <c r="I30" t="s">
        <v>434</v>
      </c>
      <c r="J30" t="str">
        <f t="array" aca="1" ref="J30" ca="1">CONCATENATE(IFERROR(MATCH(CONCATENATE(H30,COUNTIF(H$6:H$55,H30)),CONCATENATE(I$6:I$55,COUNTIF(I$6:I$55,I$6:I$55)),0),"E"),"-",IFERROR(MATCH(CONCATENATE(I30,COUNTIF(I$6:I$55,I30)),CONCATENATE(H$6:H$55,COUNTIF(H$6:H$55,H$6:H$55)),0),"E"))</f>
        <v>5-9</v>
      </c>
      <c r="K30" t="str">
        <f t="array" aca="1" ref="K30" ca="1">IFERROR(INDEX(OFFSET(WatchBillMarker,WatchBillStartOffset,L$3-1,maxValidationSize,1),SMALL(IF(TRIM(OFFSET(WatchBillMarker,WatchBillStartOffset,L$3-1,maxValidationSize,1))&lt;&gt;"",ROW(OFFSET($A$1,0,0,maxValidationSize,1))),ROW(25:25)))," ")</f>
        <v xml:space="preserve"> </v>
      </c>
      <c r="M30" t="str">
        <f t="array" aca="1" ref="M30" ca="1">CONCATENATE(IFERROR(MATCH(CONCATENATE(K30,COUNTIF(K$6:K$55,K30)),CONCATENATE(L$6:L$55,COUNTIF(L$6:L$55,L$6:L$55)),0),"E"),"-",IFERROR(MATCH(CONCATENATE(L30,COUNTIF(L$6:L$55,L30)),CONCATENATE(K$6:K$55,COUNTIF(K$6:K$55,K$6:K$55)),0),"E"))</f>
        <v>E-E</v>
      </c>
      <c r="N30" t="str">
        <f t="array" aca="1" ref="N30" ca="1">IFERROR(INDEX(OFFSET(WatchBillMarker,WatchBillStartOffset,O$3-1,maxValidationSize,1),SMALL(IF(TRIM(OFFSET(WatchBillMarker,WatchBillStartOffset,O$3-1,maxValidationSize,1))&lt;&gt;"",ROW(OFFSET($A$1,0,0,maxValidationSize,1))),ROW(25:25)))," ")</f>
        <v>Helmsman</v>
      </c>
      <c r="O30" t="s">
        <v>306</v>
      </c>
      <c r="P30" t="str">
        <f t="array" aca="1" ref="P30" ca="1">CONCATENATE(IFERROR(MATCH(CONCATENATE(N30,COUNTIF(N$6:N$55,N30)),CONCATENATE(O$6:O$55,COUNTIF(O$6:O$55,O$6:O$55)),0),"E"),"-",IFERROR(MATCH(CONCATENATE(O30,COUNTIF(O$6:O$55,O30)),CONCATENATE(N$6:N$55,COUNTIF(N$6:N$55,N$6:N$55)),0),"E"))</f>
        <v>25-25</v>
      </c>
      <c r="Q30" t="str">
        <f t="array" aca="1" ref="Q30" ca="1">IFERROR(INDEX(OFFSET(WatchBillMarker,WatchBillStartOffset,R$3-1,maxValidationSize,1),SMALL(IF(TRIM(OFFSET(WatchBillMarker,WatchBillStartOffset,R$3-1,maxValidationSize,1))&lt;&gt;"",ROW(OFFSET($A$1,0,0,maxValidationSize,1))),ROW(25:25)))," ")</f>
        <v>Prepare LR4</v>
      </c>
      <c r="R30" t="s">
        <v>286</v>
      </c>
      <c r="S30" t="str">
        <f t="array" aca="1" ref="S30" ca="1">CONCATENATE(IFERROR(MATCH(CONCATENATE(Q30,COUNTIF(Q$6:Q$55,Q30)),CONCATENATE(R$6:R$55,COUNTIF(R$6:R$55,R$6:R$55)),0),"E"),"-",IFERROR(MATCH(CONCATENATE(R30,COUNTIF(R$6:R$55,R30)),CONCATENATE(Q$6:Q$55,COUNTIF(Q$6:Q$55,Q$6:Q$55)),0),"E"))</f>
        <v>20-33</v>
      </c>
      <c r="T30" t="str">
        <f t="array" aca="1" ref="T30" ca="1">IFERROR(INDEX(OFFSET(WatchBillMarker,WatchBillStartOffset,U$3-1,maxValidationSize,1),SMALL(IF(TRIM(OFFSET(WatchBillMarker,WatchBillStartOffset,U$3-1,maxValidationSize,1))&lt;&gt;"",ROW(OFFSET($A$1,0,0,maxValidationSize,1))),ROW(25:25)))," ")</f>
        <v xml:space="preserve"> </v>
      </c>
      <c r="V30" t="str">
        <f t="array" aca="1" ref="V30" ca="1">CONCATENATE(IFERROR(MATCH(CONCATENATE(T30,COUNTIF(T$6:T$55,T30)),CONCATENATE(U$6:U$55,COUNTIF(U$6:U$55,U$6:U$55)),0),"E"),"-",IFERROR(MATCH(CONCATENATE(U30,COUNTIF(U$6:U$55,U30)),CONCATENATE(T$6:T$55,COUNTIF(T$6:T$55,T$6:T$55)),0),"E"))</f>
        <v>E-E</v>
      </c>
      <c r="W30" t="str">
        <f t="array" aca="1" ref="W30" ca="1">IFERROR(INDEX(OFFSET(WatchBillMarker,WatchBillStartOffset,X$3-1,maxValidationSize,1),SMALL(IF(TRIM(OFFSET(WatchBillMarker,WatchBillStartOffset,X$3-1,maxValidationSize,1))&lt;&gt;"",ROW(OFFSET($A$1,0,0,maxValidationSize,1))),ROW(25:25)))," ")</f>
        <v xml:space="preserve"> </v>
      </c>
      <c r="Y30" t="str">
        <f t="array" aca="1" ref="Y30" ca="1">CONCATENATE(IFERROR(MATCH(CONCATENATE(W30,COUNTIF(W$6:W$55,W30)),CONCATENATE(X$6:X$55,COUNTIF(X$6:X$55,X$6:X$55)),0),"E"),"-",IFERROR(MATCH(CONCATENATE(X30,COUNTIF(X$6:X$55,X30)),CONCATENATE(W$6:W$55,COUNTIF(W$6:W$55,W$6:W$55)),0),"E"))</f>
        <v>E-E</v>
      </c>
      <c r="Z30" t="str">
        <f t="array" aca="1" ref="Z30" ca="1">IFERROR(INDEX(OFFSET(WatchBillMarker,WatchBillStartOffset,AA$3-1,maxValidationSize,1),SMALL(IF(TRIM(OFFSET(WatchBillMarker,WatchBillStartOffset,AA$3-1,maxValidationSize,1))&lt;&gt;"",ROW(OFFSET($A$1,0,0,maxValidationSize,1))),ROW(25:25)))," ")</f>
        <v xml:space="preserve"> </v>
      </c>
      <c r="AB30" t="str">
        <f t="array" aca="1" ref="AB30" ca="1">CONCATENATE(IFERROR(MATCH(CONCATENATE(Z30,COUNTIF(Z$6:Z$55,Z30)),CONCATENATE(AA$6:AA$55,COUNTIF(AA$6:AA$55,AA$6:AA$55)),0),"E"),"-",IFERROR(MATCH(CONCATENATE(AA30,COUNTIF(AA$6:AA$55,AA30)),CONCATENATE(Z$6:Z$55,COUNTIF(Z$6:Z$55,Z$6:Z$55)),0),"E"))</f>
        <v>E-E</v>
      </c>
      <c r="AC30" t="str">
        <f t="array" aca="1" ref="AC30" ca="1">IFERROR(INDEX(OFFSET(WatchBillMarker,WatchBillStartOffset,AD$3-1,maxValidationSize,1),SMALL(IF(TRIM(OFFSET(WatchBillMarker,WatchBillStartOffset,AD$3-1,maxValidationSize,1))&lt;&gt;"",ROW(OFFSET($A$1,0,0,maxValidationSize,1))),ROW(25:25)))," ")</f>
        <v xml:space="preserve"> </v>
      </c>
      <c r="AE30" t="str">
        <f t="array" aca="1" ref="AE30" ca="1">CONCATENATE(IFERROR(MATCH(CONCATENATE(AC30,COUNTIF(AC$6:AC$55,AC30)),CONCATENATE(AD$6:AD$55,COUNTIF(AD$6:AD$55,AD$6:AD$55)),0),"E"),"-",IFERROR(MATCH(CONCATENATE(AD30,COUNTIF(AD$6:AD$55,AD30)),CONCATENATE(AC$6:AC$55,COUNTIF(AC$6:AC$55,AC$6:AC$55)),0),"E"))</f>
        <v>E-E</v>
      </c>
      <c r="AF30" t="str">
        <f t="array" aca="1" ref="AF30" ca="1">IFERROR(INDEX(OFFSET(WatchBillMarker,WatchBillStartOffset,AG$3-1,maxValidationSize,1),SMALL(IF(TRIM(OFFSET(WatchBillMarker,WatchBillStartOffset,AG$3-1,maxValidationSize,1))&lt;&gt;"",ROW(OFFSET($A$1,0,0,maxValidationSize,1))),ROW(25:25)))," ")</f>
        <v xml:space="preserve"> </v>
      </c>
      <c r="AH30" t="str">
        <f t="array" aca="1" ref="AH30" ca="1">CONCATENATE(IFERROR(MATCH(CONCATENATE(AF30,COUNTIF(AF$6:AF$55,AF30)),CONCATENATE(AG$6:AG$55,COUNTIF(AG$6:AG$55,AG$6:AG$55)),0),"E"),"-",IFERROR(MATCH(CONCATENATE(AG30,COUNTIF(AG$6:AG$55,AG30)),CONCATENATE(AF$6:AF$55,COUNTIF(AF$6:AF$55,AF$6:AF$55)),0),"E"))</f>
        <v>E-E</v>
      </c>
      <c r="AI30" t="str">
        <f t="array" aca="1" ref="AI30" ca="1">IFERROR(INDEX(OFFSET(WatchBillMarker,WatchBillStartOffset,AJ$3-1,maxValidationSize,1),SMALL(IF(TRIM(OFFSET(WatchBillMarker,WatchBillStartOffset,AJ$3-1,maxValidationSize,1))&lt;&gt;"",ROW(OFFSET($A$1,0,0,maxValidationSize,1))),ROW(25:25)))," ")</f>
        <v xml:space="preserve"> </v>
      </c>
      <c r="AK30" t="str">
        <f t="array" aca="1" ref="AK30" ca="1">CONCATENATE(IFERROR(MATCH(CONCATENATE(AI30,COUNTIF(AI$6:AI$55,AI30)),CONCATENATE(AJ$6:AJ$55,COUNTIF(AJ$6:AJ$55,AJ$6:AJ$55)),0),"E"),"-",IFERROR(MATCH(CONCATENATE(AJ30,COUNTIF(AJ$6:AJ$55,AJ30)),CONCATENATE(AI$6:AI$55,COUNTIF(AI$6:AI$55,AI$6:AI$55)),0),"E"))</f>
        <v>E-E</v>
      </c>
      <c r="AL30" t="str">
        <f t="array" aca="1" ref="AL30" ca="1">IFERROR(INDEX(OFFSET(WatchBillMarker,WatchBillStartOffset,AM$3-1,maxValidationSize,1),SMALL(IF(TRIM(OFFSET(WatchBillMarker,WatchBillStartOffset,AM$3-1,maxValidationSize,1))&lt;&gt;"",ROW(OFFSET($A$1,0,0,maxValidationSize,1))),ROW(25:25)))," ")</f>
        <v xml:space="preserve"> </v>
      </c>
      <c r="AN30" t="str">
        <f t="array" aca="1" ref="AN30" ca="1">CONCATENATE(IFERROR(MATCH(CONCATENATE(AL30,COUNTIF(AL$6:AL$55,AL30)),CONCATENATE(AM$6:AM$55,COUNTIF(AM$6:AM$55,AM$6:AM$55)),0),"E"),"-",IFERROR(MATCH(CONCATENATE(AM30,COUNTIF(AM$6:AM$55,AM30)),CONCATENATE(AL$6:AL$55,COUNTIF(AL$6:AL$55,AL$6:AL$55)),0),"E"))</f>
        <v>E-E</v>
      </c>
      <c r="AO30" t="str">
        <f t="array" aca="1" ref="AO30" ca="1">IFERROR(INDEX(OFFSET(WatchBillMarker,WatchBillStartOffset,AP$3-1,maxValidationSize,1),SMALL(IF(TRIM(OFFSET(WatchBillMarker,WatchBillStartOffset,AP$3-1,maxValidationSize,1))&lt;&gt;"",ROW(OFFSET($A$1,0,0,maxValidationSize,1))),ROW(25:25)))," ")</f>
        <v xml:space="preserve"> </v>
      </c>
      <c r="AQ30" t="str">
        <f t="array" aca="1" ref="AQ30" ca="1">CONCATENATE(IFERROR(MATCH(CONCATENATE(AO30,COUNTIF(AO$6:AO$55,AO30)),CONCATENATE(AP$6:AP$55,COUNTIF(AP$6:AP$55,AP$6:AP$55)),0),"E"),"-",IFERROR(MATCH(CONCATENATE(AP30,COUNTIF(AP$6:AP$55,AP30)),CONCATENATE(AO$6:AO$55,COUNTIF(AO$6:AO$55,AO$6:AO$55)),0),"E"))</f>
        <v>E-E</v>
      </c>
      <c r="AR30" t="str">
        <f t="array" aca="1" ref="AR30" ca="1">IFERROR(INDEX(OFFSET(WatchBillMarker,WatchBillStartOffset,AS$3-1,maxValidationSize,1),SMALL(IF(TRIM(OFFSET(WatchBillMarker,WatchBillStartOffset,AS$3-1,maxValidationSize,1))&lt;&gt;"",ROW(OFFSET($A$1,0,0,maxValidationSize,1))),ROW(25:25)))," ")</f>
        <v xml:space="preserve"> </v>
      </c>
      <c r="AT30" t="str">
        <f t="array" aca="1" ref="AT30" ca="1">CONCATENATE(IFERROR(MATCH(CONCATENATE(AR30,COUNTIF(AR$6:AR$55,AR30)),CONCATENATE(AS$6:AS$55,COUNTIF(AS$6:AS$55,AS$6:AS$55)),0),"E"),"-",IFERROR(MATCH(CONCATENATE(AS30,COUNTIF(AS$6:AS$55,AS30)),CONCATENATE(AR$6:AR$55,COUNTIF(AR$6:AR$55,AR$6:AR$55)),0),"E"))</f>
        <v>E-E</v>
      </c>
    </row>
    <row r="31" spans="2:46">
      <c r="B31" t="str">
        <f t="array" aca="1" ref="B31" ca="1">IFERROR(INDEX(OFFSET(WatchBillMarker,WatchBillStartOffset,C$3-1,maxValidationSize,1),SMALL(IF(TRIM(OFFSET(WatchBillMarker,WatchBillStartOffset,C$3-1,maxValidationSize,1))&lt;&gt;"",ROW(OFFSET($A$1,0,0,maxValidationSize,1))),ROW(26:26)))," ")</f>
        <v xml:space="preserve"> </v>
      </c>
      <c r="D31" t="str">
        <f t="array" aca="1" ref="D31" ca="1">CONCATENATE(IFERROR(MATCH(CONCATENATE(B31,COUNTIF(B$6:B$55,B31)),CONCATENATE(C$6:C$55,COUNTIF(C$6:C$55,C$6:C$55)),0),"E"),"-",IFERROR(MATCH(CONCATENATE(C31,COUNTIF(C$6:C$55,C31)),CONCATENATE(B$6:B$55,COUNTIF(B$6:B$55,B$6:B$55)),0),"E"))</f>
        <v>E-E</v>
      </c>
      <c r="E31" t="str">
        <f t="array" aca="1" ref="E31" ca="1">IFERROR(INDEX(OFFSET(WatchBillMarker,WatchBillStartOffset,F$3-1,maxValidationSize,1),SMALL(IF(TRIM(OFFSET(WatchBillMarker,WatchBillStartOffset,F$3-1,maxValidationSize,1))&lt;&gt;"",ROW(OFFSET($A$1,0,0,maxValidationSize,1))),ROW(26:26)))," ")</f>
        <v xml:space="preserve"> </v>
      </c>
      <c r="G31" t="str">
        <f t="array" aca="1" ref="G31" ca="1">CONCATENATE(IFERROR(MATCH(CONCATENATE(E31,COUNTIF(E$6:E$55,E31)),CONCATENATE(F$6:F$55,COUNTIF(F$6:F$55,F$6:F$55)),0),"E"),"-",IFERROR(MATCH(CONCATENATE(F31,COUNTIF(F$6:F$55,F31)),CONCATENATE(E$6:E$55,COUNTIF(E$6:E$55,E$6:E$55)),0),"E"))</f>
        <v>E-E</v>
      </c>
      <c r="H31" t="str">
        <f t="array" aca="1" ref="H31" ca="1">IFERROR(INDEX(OFFSET(WatchBillMarker,WatchBillStartOffset,I$3-1,maxValidationSize,1),SMALL(IF(TRIM(OFFSET(WatchBillMarker,WatchBillStartOffset,I$3-1,maxValidationSize,1))&lt;&gt;"",ROW(OFFSET($A$1,0,0,maxValidationSize,1))),ROW(26:26)))," ")</f>
        <v>Helmsman</v>
      </c>
      <c r="I31" t="s">
        <v>434</v>
      </c>
      <c r="J31" t="str">
        <f t="array" aca="1" ref="J31" ca="1">CONCATENATE(IFERROR(MATCH(CONCATENATE(H31,COUNTIF(H$6:H$55,H31)),CONCATENATE(I$6:I$55,COUNTIF(I$6:I$55,I$6:I$55)),0),"E"),"-",IFERROR(MATCH(CONCATENATE(I31,COUNTIF(I$6:I$55,I31)),CONCATENATE(H$6:H$55,COUNTIF(H$6:H$55,H$6:H$55)),0),"E"))</f>
        <v>3-9</v>
      </c>
      <c r="K31" t="str">
        <f t="array" aca="1" ref="K31" ca="1">IFERROR(INDEX(OFFSET(WatchBillMarker,WatchBillStartOffset,L$3-1,maxValidationSize,1),SMALL(IF(TRIM(OFFSET(WatchBillMarker,WatchBillStartOffset,L$3-1,maxValidationSize,1))&lt;&gt;"",ROW(OFFSET($A$1,0,0,maxValidationSize,1))),ROW(26:26)))," ")</f>
        <v xml:space="preserve"> </v>
      </c>
      <c r="M31" t="str">
        <f t="array" aca="1" ref="M31" ca="1">CONCATENATE(IFERROR(MATCH(CONCATENATE(K31,COUNTIF(K$6:K$55,K31)),CONCATENATE(L$6:L$55,COUNTIF(L$6:L$55,L$6:L$55)),0),"E"),"-",IFERROR(MATCH(CONCATENATE(L31,COUNTIF(L$6:L$55,L31)),CONCATENATE(K$6:K$55,COUNTIF(K$6:K$55,K$6:K$55)),0),"E"))</f>
        <v>E-E</v>
      </c>
      <c r="N31" t="str">
        <f t="array" aca="1" ref="N31" ca="1">IFERROR(INDEX(OFFSET(WatchBillMarker,WatchBillStartOffset,O$3-1,maxValidationSize,1),SMALL(IF(TRIM(OFFSET(WatchBillMarker,WatchBillStartOffset,O$3-1,maxValidationSize,1))&lt;&gt;"",ROW(OFFSET($A$1,0,0,maxValidationSize,1))),ROW(26:26)))," ")</f>
        <v xml:space="preserve"> </v>
      </c>
      <c r="P31" t="str">
        <f t="array" aca="1" ref="P31" ca="1">CONCATENATE(IFERROR(MATCH(CONCATENATE(N31,COUNTIF(N$6:N$55,N31)),CONCATENATE(O$6:O$55,COUNTIF(O$6:O$55,O$6:O$55)),0),"E"),"-",IFERROR(MATCH(CONCATENATE(O31,COUNTIF(O$6:O$55,O31)),CONCATENATE(N$6:N$55,COUNTIF(N$6:N$55,N$6:N$55)),0),"E"))</f>
        <v>E-E</v>
      </c>
      <c r="Q31" t="str">
        <f t="array" aca="1" ref="Q31" ca="1">IFERROR(INDEX(OFFSET(WatchBillMarker,WatchBillStartOffset,R$3-1,maxValidationSize,1),SMALL(IF(TRIM(OFFSET(WatchBillMarker,WatchBillStartOffset,R$3-1,maxValidationSize,1))&lt;&gt;"",ROW(OFFSET($A$1,0,0,maxValidationSize,1))),ROW(26:26)))," ")</f>
        <v>Fwd life boat gripes</v>
      </c>
      <c r="R31" t="s">
        <v>290</v>
      </c>
      <c r="S31" t="str">
        <f t="array" aca="1" ref="S31" ca="1">CONCATENATE(IFERROR(MATCH(CONCATENATE(Q31,COUNTIF(Q$6:Q$55,Q31)),CONCATENATE(R$6:R$55,COUNTIF(R$6:R$55,R$6:R$55)),0),"E"),"-",IFERROR(MATCH(CONCATENATE(R31,COUNTIF(R$6:R$55,R31)),CONCATENATE(Q$6:Q$55,COUNTIF(Q$6:Q$55,Q$6:Q$55)),0),"E"))</f>
        <v>37-35</v>
      </c>
      <c r="T31" t="str">
        <f t="array" aca="1" ref="T31" ca="1">IFERROR(INDEX(OFFSET(WatchBillMarker,WatchBillStartOffset,U$3-1,maxValidationSize,1),SMALL(IF(TRIM(OFFSET(WatchBillMarker,WatchBillStartOffset,U$3-1,maxValidationSize,1))&lt;&gt;"",ROW(OFFSET($A$1,0,0,maxValidationSize,1))),ROW(26:26)))," ")</f>
        <v xml:space="preserve"> </v>
      </c>
      <c r="V31" t="str">
        <f t="array" aca="1" ref="V31" ca="1">CONCATENATE(IFERROR(MATCH(CONCATENATE(T31,COUNTIF(T$6:T$55,T31)),CONCATENATE(U$6:U$55,COUNTIF(U$6:U$55,U$6:U$55)),0),"E"),"-",IFERROR(MATCH(CONCATENATE(U31,COUNTIF(U$6:U$55,U31)),CONCATENATE(T$6:T$55,COUNTIF(T$6:T$55,T$6:T$55)),0),"E"))</f>
        <v>E-E</v>
      </c>
      <c r="W31" t="str">
        <f t="array" aca="1" ref="W31" ca="1">IFERROR(INDEX(OFFSET(WatchBillMarker,WatchBillStartOffset,X$3-1,maxValidationSize,1),SMALL(IF(TRIM(OFFSET(WatchBillMarker,WatchBillStartOffset,X$3-1,maxValidationSize,1))&lt;&gt;"",ROW(OFFSET($A$1,0,0,maxValidationSize,1))),ROW(26:26)))," ")</f>
        <v xml:space="preserve"> </v>
      </c>
      <c r="Y31" t="str">
        <f t="array" aca="1" ref="Y31" ca="1">CONCATENATE(IFERROR(MATCH(CONCATENATE(W31,COUNTIF(W$6:W$55,W31)),CONCATENATE(X$6:X$55,COUNTIF(X$6:X$55,X$6:X$55)),0),"E"),"-",IFERROR(MATCH(CONCATENATE(X31,COUNTIF(X$6:X$55,X31)),CONCATENATE(W$6:W$55,COUNTIF(W$6:W$55,W$6:W$55)),0),"E"))</f>
        <v>E-E</v>
      </c>
      <c r="Z31" t="str">
        <f t="array" aca="1" ref="Z31" ca="1">IFERROR(INDEX(OFFSET(WatchBillMarker,WatchBillStartOffset,AA$3-1,maxValidationSize,1),SMALL(IF(TRIM(OFFSET(WatchBillMarker,WatchBillStartOffset,AA$3-1,maxValidationSize,1))&lt;&gt;"",ROW(OFFSET($A$1,0,0,maxValidationSize,1))),ROW(26:26)))," ")</f>
        <v xml:space="preserve"> </v>
      </c>
      <c r="AB31" t="str">
        <f t="array" aca="1" ref="AB31" ca="1">CONCATENATE(IFERROR(MATCH(CONCATENATE(Z31,COUNTIF(Z$6:Z$55,Z31)),CONCATENATE(AA$6:AA$55,COUNTIF(AA$6:AA$55,AA$6:AA$55)),0),"E"),"-",IFERROR(MATCH(CONCATENATE(AA31,COUNTIF(AA$6:AA$55,AA31)),CONCATENATE(Z$6:Z$55,COUNTIF(Z$6:Z$55,Z$6:Z$55)),0),"E"))</f>
        <v>E-E</v>
      </c>
      <c r="AC31" t="str">
        <f t="array" aca="1" ref="AC31" ca="1">IFERROR(INDEX(OFFSET(WatchBillMarker,WatchBillStartOffset,AD$3-1,maxValidationSize,1),SMALL(IF(TRIM(OFFSET(WatchBillMarker,WatchBillStartOffset,AD$3-1,maxValidationSize,1))&lt;&gt;"",ROW(OFFSET($A$1,0,0,maxValidationSize,1))),ROW(26:26)))," ")</f>
        <v xml:space="preserve"> </v>
      </c>
      <c r="AE31" t="str">
        <f t="array" aca="1" ref="AE31" ca="1">CONCATENATE(IFERROR(MATCH(CONCATENATE(AC31,COUNTIF(AC$6:AC$55,AC31)),CONCATENATE(AD$6:AD$55,COUNTIF(AD$6:AD$55,AD$6:AD$55)),0),"E"),"-",IFERROR(MATCH(CONCATENATE(AD31,COUNTIF(AD$6:AD$55,AD31)),CONCATENATE(AC$6:AC$55,COUNTIF(AC$6:AC$55,AC$6:AC$55)),0),"E"))</f>
        <v>E-E</v>
      </c>
      <c r="AF31" t="str">
        <f t="array" aca="1" ref="AF31" ca="1">IFERROR(INDEX(OFFSET(WatchBillMarker,WatchBillStartOffset,AG$3-1,maxValidationSize,1),SMALL(IF(TRIM(OFFSET(WatchBillMarker,WatchBillStartOffset,AG$3-1,maxValidationSize,1))&lt;&gt;"",ROW(OFFSET($A$1,0,0,maxValidationSize,1))),ROW(26:26)))," ")</f>
        <v xml:space="preserve"> </v>
      </c>
      <c r="AH31" t="str">
        <f t="array" aca="1" ref="AH31" ca="1">CONCATENATE(IFERROR(MATCH(CONCATENATE(AF31,COUNTIF(AF$6:AF$55,AF31)),CONCATENATE(AG$6:AG$55,COUNTIF(AG$6:AG$55,AG$6:AG$55)),0),"E"),"-",IFERROR(MATCH(CONCATENATE(AG31,COUNTIF(AG$6:AG$55,AG31)),CONCATENATE(AF$6:AF$55,COUNTIF(AF$6:AF$55,AF$6:AF$55)),0),"E"))</f>
        <v>E-E</v>
      </c>
      <c r="AI31" t="str">
        <f t="array" aca="1" ref="AI31" ca="1">IFERROR(INDEX(OFFSET(WatchBillMarker,WatchBillStartOffset,AJ$3-1,maxValidationSize,1),SMALL(IF(TRIM(OFFSET(WatchBillMarker,WatchBillStartOffset,AJ$3-1,maxValidationSize,1))&lt;&gt;"",ROW(OFFSET($A$1,0,0,maxValidationSize,1))),ROW(26:26)))," ")</f>
        <v xml:space="preserve"> </v>
      </c>
      <c r="AK31" t="str">
        <f t="array" aca="1" ref="AK31" ca="1">CONCATENATE(IFERROR(MATCH(CONCATENATE(AI31,COUNTIF(AI$6:AI$55,AI31)),CONCATENATE(AJ$6:AJ$55,COUNTIF(AJ$6:AJ$55,AJ$6:AJ$55)),0),"E"),"-",IFERROR(MATCH(CONCATENATE(AJ31,COUNTIF(AJ$6:AJ$55,AJ31)),CONCATENATE(AI$6:AI$55,COUNTIF(AI$6:AI$55,AI$6:AI$55)),0),"E"))</f>
        <v>E-E</v>
      </c>
      <c r="AL31" t="str">
        <f t="array" aca="1" ref="AL31" ca="1">IFERROR(INDEX(OFFSET(WatchBillMarker,WatchBillStartOffset,AM$3-1,maxValidationSize,1),SMALL(IF(TRIM(OFFSET(WatchBillMarker,WatchBillStartOffset,AM$3-1,maxValidationSize,1))&lt;&gt;"",ROW(OFFSET($A$1,0,0,maxValidationSize,1))),ROW(26:26)))," ")</f>
        <v xml:space="preserve"> </v>
      </c>
      <c r="AN31" t="str">
        <f t="array" aca="1" ref="AN31" ca="1">CONCATENATE(IFERROR(MATCH(CONCATENATE(AL31,COUNTIF(AL$6:AL$55,AL31)),CONCATENATE(AM$6:AM$55,COUNTIF(AM$6:AM$55,AM$6:AM$55)),0),"E"),"-",IFERROR(MATCH(CONCATENATE(AM31,COUNTIF(AM$6:AM$55,AM31)),CONCATENATE(AL$6:AL$55,COUNTIF(AL$6:AL$55,AL$6:AL$55)),0),"E"))</f>
        <v>E-E</v>
      </c>
      <c r="AO31" t="str">
        <f t="array" aca="1" ref="AO31" ca="1">IFERROR(INDEX(OFFSET(WatchBillMarker,WatchBillStartOffset,AP$3-1,maxValidationSize,1),SMALL(IF(TRIM(OFFSET(WatchBillMarker,WatchBillStartOffset,AP$3-1,maxValidationSize,1))&lt;&gt;"",ROW(OFFSET($A$1,0,0,maxValidationSize,1))),ROW(26:26)))," ")</f>
        <v xml:space="preserve"> </v>
      </c>
      <c r="AQ31" t="str">
        <f t="array" aca="1" ref="AQ31" ca="1">CONCATENATE(IFERROR(MATCH(CONCATENATE(AO31,COUNTIF(AO$6:AO$55,AO31)),CONCATENATE(AP$6:AP$55,COUNTIF(AP$6:AP$55,AP$6:AP$55)),0),"E"),"-",IFERROR(MATCH(CONCATENATE(AP31,COUNTIF(AP$6:AP$55,AP31)),CONCATENATE(AO$6:AO$55,COUNTIF(AO$6:AO$55,AO$6:AO$55)),0),"E"))</f>
        <v>E-E</v>
      </c>
      <c r="AR31" t="str">
        <f t="array" aca="1" ref="AR31" ca="1">IFERROR(INDEX(OFFSET(WatchBillMarker,WatchBillStartOffset,AS$3-1,maxValidationSize,1),SMALL(IF(TRIM(OFFSET(WatchBillMarker,WatchBillStartOffset,AS$3-1,maxValidationSize,1))&lt;&gt;"",ROW(OFFSET($A$1,0,0,maxValidationSize,1))),ROW(26:26)))," ")</f>
        <v xml:space="preserve"> </v>
      </c>
      <c r="AT31" t="str">
        <f t="array" aca="1" ref="AT31" ca="1">CONCATENATE(IFERROR(MATCH(CONCATENATE(AR31,COUNTIF(AR$6:AR$55,AR31)),CONCATENATE(AS$6:AS$55,COUNTIF(AS$6:AS$55,AS$6:AS$55)),0),"E"),"-",IFERROR(MATCH(CONCATENATE(AS31,COUNTIF(AS$6:AS$55,AS31)),CONCATENATE(AR$6:AR$55,COUNTIF(AR$6:AR$55,AR$6:AR$55)),0),"E"))</f>
        <v>E-E</v>
      </c>
    </row>
    <row r="32" spans="2:46">
      <c r="B32" t="str">
        <f t="array" aca="1" ref="B32" ca="1">IFERROR(INDEX(OFFSET(WatchBillMarker,WatchBillStartOffset,C$3-1,maxValidationSize,1),SMALL(IF(TRIM(OFFSET(WatchBillMarker,WatchBillStartOffset,C$3-1,maxValidationSize,1))&lt;&gt;"",ROW(OFFSET($A$1,0,0,maxValidationSize,1))),ROW(27:27)))," ")</f>
        <v xml:space="preserve"> </v>
      </c>
      <c r="D32" t="str">
        <f t="array" aca="1" ref="D32" ca="1">CONCATENATE(IFERROR(MATCH(CONCATENATE(B32,COUNTIF(B$6:B$55,B32)),CONCATENATE(C$6:C$55,COUNTIF(C$6:C$55,C$6:C$55)),0),"E"),"-",IFERROR(MATCH(CONCATENATE(C32,COUNTIF(C$6:C$55,C32)),CONCATENATE(B$6:B$55,COUNTIF(B$6:B$55,B$6:B$55)),0),"E"))</f>
        <v>E-E</v>
      </c>
      <c r="E32" t="str">
        <f t="array" aca="1" ref="E32" ca="1">IFERROR(INDEX(OFFSET(WatchBillMarker,WatchBillStartOffset,F$3-1,maxValidationSize,1),SMALL(IF(TRIM(OFFSET(WatchBillMarker,WatchBillStartOffset,F$3-1,maxValidationSize,1))&lt;&gt;"",ROW(OFFSET($A$1,0,0,maxValidationSize,1))),ROW(27:27)))," ")</f>
        <v xml:space="preserve"> </v>
      </c>
      <c r="G32" t="str">
        <f t="array" aca="1" ref="G32" ca="1">CONCATENATE(IFERROR(MATCH(CONCATENATE(E32,COUNTIF(E$6:E$55,E32)),CONCATENATE(F$6:F$55,COUNTIF(F$6:F$55,F$6:F$55)),0),"E"),"-",IFERROR(MATCH(CONCATENATE(F32,COUNTIF(F$6:F$55,F32)),CONCATENATE(E$6:E$55,COUNTIF(E$6:E$55,E$6:E$55)),0),"E"))</f>
        <v>E-E</v>
      </c>
      <c r="H32" t="str">
        <f t="array" aca="1" ref="H32" ca="1">IFERROR(INDEX(OFFSET(WatchBillMarker,WatchBillStartOffset,I$3-1,maxValidationSize,1),SMALL(IF(TRIM(OFFSET(WatchBillMarker,WatchBillStartOffset,I$3-1,maxValidationSize,1))&lt;&gt;"",ROW(OFFSET($A$1,0,0,maxValidationSize,1))),ROW(27:27)))," ")</f>
        <v xml:space="preserve"> </v>
      </c>
      <c r="J32" t="str">
        <f t="array" aca="1" ref="J32" ca="1">CONCATENATE(IFERROR(MATCH(CONCATENATE(H32,COUNTIF(H$6:H$55,H32)),CONCATENATE(I$6:I$55,COUNTIF(I$6:I$55,I$6:I$55)),0),"E"),"-",IFERROR(MATCH(CONCATENATE(I32,COUNTIF(I$6:I$55,I32)),CONCATENATE(H$6:H$55,COUNTIF(H$6:H$55,H$6:H$55)),0),"E"))</f>
        <v>E-E</v>
      </c>
      <c r="K32" t="str">
        <f t="array" aca="1" ref="K32" ca="1">IFERROR(INDEX(OFFSET(WatchBillMarker,WatchBillStartOffset,L$3-1,maxValidationSize,1),SMALL(IF(TRIM(OFFSET(WatchBillMarker,WatchBillStartOffset,L$3-1,maxValidationSize,1))&lt;&gt;"",ROW(OFFSET($A$1,0,0,maxValidationSize,1))),ROW(27:27)))," ")</f>
        <v xml:space="preserve"> </v>
      </c>
      <c r="M32" t="str">
        <f t="array" aca="1" ref="M32" ca="1">CONCATENATE(IFERROR(MATCH(CONCATENATE(K32,COUNTIF(K$6:K$55,K32)),CONCATENATE(L$6:L$55,COUNTIF(L$6:L$55,L$6:L$55)),0),"E"),"-",IFERROR(MATCH(CONCATENATE(L32,COUNTIF(L$6:L$55,L32)),CONCATENATE(K$6:K$55,COUNTIF(K$6:K$55,K$6:K$55)),0),"E"))</f>
        <v>E-E</v>
      </c>
      <c r="N32" t="str">
        <f t="array" aca="1" ref="N32" ca="1">IFERROR(INDEX(OFFSET(WatchBillMarker,WatchBillStartOffset,O$3-1,maxValidationSize,1),SMALL(IF(TRIM(OFFSET(WatchBillMarker,WatchBillStartOffset,O$3-1,maxValidationSize,1))&lt;&gt;"",ROW(OFFSET($A$1,0,0,maxValidationSize,1))),ROW(27:27)))," ")</f>
        <v xml:space="preserve"> </v>
      </c>
      <c r="P32" t="str">
        <f t="array" aca="1" ref="P32" ca="1">CONCATENATE(IFERROR(MATCH(CONCATENATE(N32,COUNTIF(N$6:N$55,N32)),CONCATENATE(O$6:O$55,COUNTIF(O$6:O$55,O$6:O$55)),0),"E"),"-",IFERROR(MATCH(CONCATENATE(O32,COUNTIF(O$6:O$55,O32)),CONCATENATE(N$6:N$55,COUNTIF(N$6:N$55,N$6:N$55)),0),"E"))</f>
        <v>E-E</v>
      </c>
      <c r="Q32" t="str">
        <f t="array" aca="1" ref="Q32" ca="1">IFERROR(INDEX(OFFSET(WatchBillMarker,WatchBillStartOffset,R$3-1,maxValidationSize,1),SMALL(IF(TRIM(OFFSET(WatchBillMarker,WatchBillStartOffset,R$3-1,maxValidationSize,1))&lt;&gt;"",ROW(OFFSET($A$1,0,0,maxValidationSize,1))),ROW(27:27)))," ")</f>
        <v>Station for Leaving Ship</v>
      </c>
      <c r="R32" t="s">
        <v>290</v>
      </c>
      <c r="S32" t="str">
        <f t="array" aca="1" ref="S32" ca="1">CONCATENATE(IFERROR(MATCH(CONCATENATE(Q32,COUNTIF(Q$6:Q$55,Q32)),CONCATENATE(R$6:R$55,COUNTIF(R$6:R$55,R$6:R$55)),0),"E"),"-",IFERROR(MATCH(CONCATENATE(R32,COUNTIF(R$6:R$55,R32)),CONCATENATE(Q$6:Q$55,COUNTIF(Q$6:Q$55,Q$6:Q$55)),0),"E"))</f>
        <v>40-35</v>
      </c>
      <c r="T32" t="str">
        <f t="array" aca="1" ref="T32" ca="1">IFERROR(INDEX(OFFSET(WatchBillMarker,WatchBillStartOffset,U$3-1,maxValidationSize,1),SMALL(IF(TRIM(OFFSET(WatchBillMarker,WatchBillStartOffset,U$3-1,maxValidationSize,1))&lt;&gt;"",ROW(OFFSET($A$1,0,0,maxValidationSize,1))),ROW(27:27)))," ")</f>
        <v xml:space="preserve"> </v>
      </c>
      <c r="V32" t="str">
        <f t="array" aca="1" ref="V32" ca="1">CONCATENATE(IFERROR(MATCH(CONCATENATE(T32,COUNTIF(T$6:T$55,T32)),CONCATENATE(U$6:U$55,COUNTIF(U$6:U$55,U$6:U$55)),0),"E"),"-",IFERROR(MATCH(CONCATENATE(U32,COUNTIF(U$6:U$55,U32)),CONCATENATE(T$6:T$55,COUNTIF(T$6:T$55,T$6:T$55)),0),"E"))</f>
        <v>E-E</v>
      </c>
      <c r="W32" t="str">
        <f t="array" aca="1" ref="W32" ca="1">IFERROR(INDEX(OFFSET(WatchBillMarker,WatchBillStartOffset,X$3-1,maxValidationSize,1),SMALL(IF(TRIM(OFFSET(WatchBillMarker,WatchBillStartOffset,X$3-1,maxValidationSize,1))&lt;&gt;"",ROW(OFFSET($A$1,0,0,maxValidationSize,1))),ROW(27:27)))," ")</f>
        <v xml:space="preserve"> </v>
      </c>
      <c r="Y32" t="str">
        <f t="array" aca="1" ref="Y32" ca="1">CONCATENATE(IFERROR(MATCH(CONCATENATE(W32,COUNTIF(W$6:W$55,W32)),CONCATENATE(X$6:X$55,COUNTIF(X$6:X$55,X$6:X$55)),0),"E"),"-",IFERROR(MATCH(CONCATENATE(X32,COUNTIF(X$6:X$55,X32)),CONCATENATE(W$6:W$55,COUNTIF(W$6:W$55,W$6:W$55)),0),"E"))</f>
        <v>E-E</v>
      </c>
      <c r="Z32" t="str">
        <f t="array" aca="1" ref="Z32" ca="1">IFERROR(INDEX(OFFSET(WatchBillMarker,WatchBillStartOffset,AA$3-1,maxValidationSize,1),SMALL(IF(TRIM(OFFSET(WatchBillMarker,WatchBillStartOffset,AA$3-1,maxValidationSize,1))&lt;&gt;"",ROW(OFFSET($A$1,0,0,maxValidationSize,1))),ROW(27:27)))," ")</f>
        <v xml:space="preserve"> </v>
      </c>
      <c r="AB32" t="str">
        <f t="array" aca="1" ref="AB32" ca="1">CONCATENATE(IFERROR(MATCH(CONCATENATE(Z32,COUNTIF(Z$6:Z$55,Z32)),CONCATENATE(AA$6:AA$55,COUNTIF(AA$6:AA$55,AA$6:AA$55)),0),"E"),"-",IFERROR(MATCH(CONCATENATE(AA32,COUNTIF(AA$6:AA$55,AA32)),CONCATENATE(Z$6:Z$55,COUNTIF(Z$6:Z$55,Z$6:Z$55)),0),"E"))</f>
        <v>E-E</v>
      </c>
      <c r="AC32" t="str">
        <f t="array" aca="1" ref="AC32" ca="1">IFERROR(INDEX(OFFSET(WatchBillMarker,WatchBillStartOffset,AD$3-1,maxValidationSize,1),SMALL(IF(TRIM(OFFSET(WatchBillMarker,WatchBillStartOffset,AD$3-1,maxValidationSize,1))&lt;&gt;"",ROW(OFFSET($A$1,0,0,maxValidationSize,1))),ROW(27:27)))," ")</f>
        <v xml:space="preserve"> </v>
      </c>
      <c r="AE32" t="str">
        <f t="array" aca="1" ref="AE32" ca="1">CONCATENATE(IFERROR(MATCH(CONCATENATE(AC32,COUNTIF(AC$6:AC$55,AC32)),CONCATENATE(AD$6:AD$55,COUNTIF(AD$6:AD$55,AD$6:AD$55)),0),"E"),"-",IFERROR(MATCH(CONCATENATE(AD32,COUNTIF(AD$6:AD$55,AD32)),CONCATENATE(AC$6:AC$55,COUNTIF(AC$6:AC$55,AC$6:AC$55)),0),"E"))</f>
        <v>E-E</v>
      </c>
      <c r="AF32" t="str">
        <f t="array" aca="1" ref="AF32" ca="1">IFERROR(INDEX(OFFSET(WatchBillMarker,WatchBillStartOffset,AG$3-1,maxValidationSize,1),SMALL(IF(TRIM(OFFSET(WatchBillMarker,WatchBillStartOffset,AG$3-1,maxValidationSize,1))&lt;&gt;"",ROW(OFFSET($A$1,0,0,maxValidationSize,1))),ROW(27:27)))," ")</f>
        <v xml:space="preserve"> </v>
      </c>
      <c r="AH32" t="str">
        <f t="array" aca="1" ref="AH32" ca="1">CONCATENATE(IFERROR(MATCH(CONCATENATE(AF32,COUNTIF(AF$6:AF$55,AF32)),CONCATENATE(AG$6:AG$55,COUNTIF(AG$6:AG$55,AG$6:AG$55)),0),"E"),"-",IFERROR(MATCH(CONCATENATE(AG32,COUNTIF(AG$6:AG$55,AG32)),CONCATENATE(AF$6:AF$55,COUNTIF(AF$6:AF$55,AF$6:AF$55)),0),"E"))</f>
        <v>E-E</v>
      </c>
      <c r="AI32" t="str">
        <f t="array" aca="1" ref="AI32" ca="1">IFERROR(INDEX(OFFSET(WatchBillMarker,WatchBillStartOffset,AJ$3-1,maxValidationSize,1),SMALL(IF(TRIM(OFFSET(WatchBillMarker,WatchBillStartOffset,AJ$3-1,maxValidationSize,1))&lt;&gt;"",ROW(OFFSET($A$1,0,0,maxValidationSize,1))),ROW(27:27)))," ")</f>
        <v xml:space="preserve"> </v>
      </c>
      <c r="AK32" t="str">
        <f t="array" aca="1" ref="AK32" ca="1">CONCATENATE(IFERROR(MATCH(CONCATENATE(AI32,COUNTIF(AI$6:AI$55,AI32)),CONCATENATE(AJ$6:AJ$55,COUNTIF(AJ$6:AJ$55,AJ$6:AJ$55)),0),"E"),"-",IFERROR(MATCH(CONCATENATE(AJ32,COUNTIF(AJ$6:AJ$55,AJ32)),CONCATENATE(AI$6:AI$55,COUNTIF(AI$6:AI$55,AI$6:AI$55)),0),"E"))</f>
        <v>E-E</v>
      </c>
      <c r="AL32" t="str">
        <f t="array" aca="1" ref="AL32" ca="1">IFERROR(INDEX(OFFSET(WatchBillMarker,WatchBillStartOffset,AM$3-1,maxValidationSize,1),SMALL(IF(TRIM(OFFSET(WatchBillMarker,WatchBillStartOffset,AM$3-1,maxValidationSize,1))&lt;&gt;"",ROW(OFFSET($A$1,0,0,maxValidationSize,1))),ROW(27:27)))," ")</f>
        <v xml:space="preserve"> </v>
      </c>
      <c r="AN32" t="str">
        <f t="array" aca="1" ref="AN32" ca="1">CONCATENATE(IFERROR(MATCH(CONCATENATE(AL32,COUNTIF(AL$6:AL$55,AL32)),CONCATENATE(AM$6:AM$55,COUNTIF(AM$6:AM$55,AM$6:AM$55)),0),"E"),"-",IFERROR(MATCH(CONCATENATE(AM32,COUNTIF(AM$6:AM$55,AM32)),CONCATENATE(AL$6:AL$55,COUNTIF(AL$6:AL$55,AL$6:AL$55)),0),"E"))</f>
        <v>E-E</v>
      </c>
      <c r="AO32" t="str">
        <f t="array" aca="1" ref="AO32" ca="1">IFERROR(INDEX(OFFSET(WatchBillMarker,WatchBillStartOffset,AP$3-1,maxValidationSize,1),SMALL(IF(TRIM(OFFSET(WatchBillMarker,WatchBillStartOffset,AP$3-1,maxValidationSize,1))&lt;&gt;"",ROW(OFFSET($A$1,0,0,maxValidationSize,1))),ROW(27:27)))," ")</f>
        <v xml:space="preserve"> </v>
      </c>
      <c r="AQ32" t="str">
        <f t="array" aca="1" ref="AQ32" ca="1">CONCATENATE(IFERROR(MATCH(CONCATENATE(AO32,COUNTIF(AO$6:AO$55,AO32)),CONCATENATE(AP$6:AP$55,COUNTIF(AP$6:AP$55,AP$6:AP$55)),0),"E"),"-",IFERROR(MATCH(CONCATENATE(AP32,COUNTIF(AP$6:AP$55,AP32)),CONCATENATE(AO$6:AO$55,COUNTIF(AO$6:AO$55,AO$6:AO$55)),0),"E"))</f>
        <v>E-E</v>
      </c>
      <c r="AR32" t="str">
        <f t="array" aca="1" ref="AR32" ca="1">IFERROR(INDEX(OFFSET(WatchBillMarker,WatchBillStartOffset,AS$3-1,maxValidationSize,1),SMALL(IF(TRIM(OFFSET(WatchBillMarker,WatchBillStartOffset,AS$3-1,maxValidationSize,1))&lt;&gt;"",ROW(OFFSET($A$1,0,0,maxValidationSize,1))),ROW(27:27)))," ")</f>
        <v xml:space="preserve"> </v>
      </c>
      <c r="AT32" t="str">
        <f t="array" aca="1" ref="AT32" ca="1">CONCATENATE(IFERROR(MATCH(CONCATENATE(AR32,COUNTIF(AR$6:AR$55,AR32)),CONCATENATE(AS$6:AS$55,COUNTIF(AS$6:AS$55,AS$6:AS$55)),0),"E"),"-",IFERROR(MATCH(CONCATENATE(AS32,COUNTIF(AS$6:AS$55,AS32)),CONCATENATE(AR$6:AR$55,COUNTIF(AR$6:AR$55,AR$6:AR$55)),0),"E"))</f>
        <v>E-E</v>
      </c>
    </row>
    <row r="33" spans="2:46">
      <c r="B33" t="str">
        <f t="array" aca="1" ref="B33" ca="1">IFERROR(INDEX(OFFSET(WatchBillMarker,WatchBillStartOffset,C$3-1,maxValidationSize,1),SMALL(IF(TRIM(OFFSET(WatchBillMarker,WatchBillStartOffset,C$3-1,maxValidationSize,1))&lt;&gt;"",ROW(OFFSET($A$1,0,0,maxValidationSize,1))),ROW(28:28)))," ")</f>
        <v xml:space="preserve"> </v>
      </c>
      <c r="D33" t="str">
        <f t="array" aca="1" ref="D33" ca="1">CONCATENATE(IFERROR(MATCH(CONCATENATE(B33,COUNTIF(B$6:B$55,B33)),CONCATENATE(C$6:C$55,COUNTIF(C$6:C$55,C$6:C$55)),0),"E"),"-",IFERROR(MATCH(CONCATENATE(C33,COUNTIF(C$6:C$55,C33)),CONCATENATE(B$6:B$55,COUNTIF(B$6:B$55,B$6:B$55)),0),"E"))</f>
        <v>E-E</v>
      </c>
      <c r="E33" t="str">
        <f t="array" aca="1" ref="E33" ca="1">IFERROR(INDEX(OFFSET(WatchBillMarker,WatchBillStartOffset,F$3-1,maxValidationSize,1),SMALL(IF(TRIM(OFFSET(WatchBillMarker,WatchBillStartOffset,F$3-1,maxValidationSize,1))&lt;&gt;"",ROW(OFFSET($A$1,0,0,maxValidationSize,1))),ROW(28:28)))," ")</f>
        <v xml:space="preserve"> </v>
      </c>
      <c r="G33" t="str">
        <f t="array" aca="1" ref="G33" ca="1">CONCATENATE(IFERROR(MATCH(CONCATENATE(E33,COUNTIF(E$6:E$55,E33)),CONCATENATE(F$6:F$55,COUNTIF(F$6:F$55,F$6:F$55)),0),"E"),"-",IFERROR(MATCH(CONCATENATE(F33,COUNTIF(F$6:F$55,F33)),CONCATENATE(E$6:E$55,COUNTIF(E$6:E$55,E$6:E$55)),0),"E"))</f>
        <v>E-E</v>
      </c>
      <c r="H33" t="str">
        <f t="array" aca="1" ref="H33" ca="1">IFERROR(INDEX(OFFSET(WatchBillMarker,WatchBillStartOffset,I$3-1,maxValidationSize,1),SMALL(IF(TRIM(OFFSET(WatchBillMarker,WatchBillStartOffset,I$3-1,maxValidationSize,1))&lt;&gt;"",ROW(OFFSET($A$1,0,0,maxValidationSize,1))),ROW(28:28)))," ")</f>
        <v xml:space="preserve"> </v>
      </c>
      <c r="J33" t="str">
        <f t="array" aca="1" ref="J33" ca="1">CONCATENATE(IFERROR(MATCH(CONCATENATE(H33,COUNTIF(H$6:H$55,H33)),CONCATENATE(I$6:I$55,COUNTIF(I$6:I$55,I$6:I$55)),0),"E"),"-",IFERROR(MATCH(CONCATENATE(I33,COUNTIF(I$6:I$55,I33)),CONCATENATE(H$6:H$55,COUNTIF(H$6:H$55,H$6:H$55)),0),"E"))</f>
        <v>E-E</v>
      </c>
      <c r="K33" t="str">
        <f t="array" aca="1" ref="K33" ca="1">IFERROR(INDEX(OFFSET(WatchBillMarker,WatchBillStartOffset,L$3-1,maxValidationSize,1),SMALL(IF(TRIM(OFFSET(WatchBillMarker,WatchBillStartOffset,L$3-1,maxValidationSize,1))&lt;&gt;"",ROW(OFFSET($A$1,0,0,maxValidationSize,1))),ROW(28:28)))," ")</f>
        <v xml:space="preserve"> </v>
      </c>
      <c r="M33" t="str">
        <f t="array" aca="1" ref="M33" ca="1">CONCATENATE(IFERROR(MATCH(CONCATENATE(K33,COUNTIF(K$6:K$55,K33)),CONCATENATE(L$6:L$55,COUNTIF(L$6:L$55,L$6:L$55)),0),"E"),"-",IFERROR(MATCH(CONCATENATE(L33,COUNTIF(L$6:L$55,L33)),CONCATENATE(K$6:K$55,COUNTIF(K$6:K$55,K$6:K$55)),0),"E"))</f>
        <v>E-E</v>
      </c>
      <c r="N33" t="str">
        <f t="array" aca="1" ref="N33" ca="1">IFERROR(INDEX(OFFSET(WatchBillMarker,WatchBillStartOffset,O$3-1,maxValidationSize,1),SMALL(IF(TRIM(OFFSET(WatchBillMarker,WatchBillStartOffset,O$3-1,maxValidationSize,1))&lt;&gt;"",ROW(OFFSET($A$1,0,0,maxValidationSize,1))),ROW(28:28)))," ")</f>
        <v xml:space="preserve"> </v>
      </c>
      <c r="P33" t="str">
        <f t="array" aca="1" ref="P33" ca="1">CONCATENATE(IFERROR(MATCH(CONCATENATE(N33,COUNTIF(N$6:N$55,N33)),CONCATENATE(O$6:O$55,COUNTIF(O$6:O$55,O$6:O$55)),0),"E"),"-",IFERROR(MATCH(CONCATENATE(O33,COUNTIF(O$6:O$55,O33)),CONCATENATE(N$6:N$55,COUNTIF(N$6:N$55,N$6:N$55)),0),"E"))</f>
        <v>E-E</v>
      </c>
      <c r="Q33" t="str">
        <f t="array" aca="1" ref="Q33" ca="1">IFERROR(INDEX(OFFSET(WatchBillMarker,WatchBillStartOffset,R$3-1,maxValidationSize,1),SMALL(IF(TRIM(OFFSET(WatchBillMarker,WatchBillStartOffset,R$3-1,maxValidationSize,1))&lt;&gt;"",ROW(OFFSET($A$1,0,0,maxValidationSize,1))),ROW(28:28)))," ")</f>
        <v>VHF/UHF LR3</v>
      </c>
      <c r="R33" t="s">
        <v>315</v>
      </c>
      <c r="S33" t="str">
        <f t="array" aca="1" ref="S33" ca="1">CONCATENATE(IFERROR(MATCH(CONCATENATE(Q33,COUNTIF(Q$6:Q$55,Q33)),CONCATENATE(R$6:R$55,COUNTIF(R$6:R$55,R$6:R$55)),0),"E"),"-",IFERROR(MATCH(CONCATENATE(R33,COUNTIF(R$6:R$55,R33)),CONCATENATE(Q$6:Q$55,COUNTIF(Q$6:Q$55,Q$6:Q$55)),0),"E"))</f>
        <v>18-41</v>
      </c>
      <c r="T33" t="str">
        <f t="array" aca="1" ref="T33" ca="1">IFERROR(INDEX(OFFSET(WatchBillMarker,WatchBillStartOffset,U$3-1,maxValidationSize,1),SMALL(IF(TRIM(OFFSET(WatchBillMarker,WatchBillStartOffset,U$3-1,maxValidationSize,1))&lt;&gt;"",ROW(OFFSET($A$1,0,0,maxValidationSize,1))),ROW(28:28)))," ")</f>
        <v xml:space="preserve"> </v>
      </c>
      <c r="V33" t="str">
        <f t="array" aca="1" ref="V33" ca="1">CONCATENATE(IFERROR(MATCH(CONCATENATE(T33,COUNTIF(T$6:T$55,T33)),CONCATENATE(U$6:U$55,COUNTIF(U$6:U$55,U$6:U$55)),0),"E"),"-",IFERROR(MATCH(CONCATENATE(U33,COUNTIF(U$6:U$55,U33)),CONCATENATE(T$6:T$55,COUNTIF(T$6:T$55,T$6:T$55)),0),"E"))</f>
        <v>E-E</v>
      </c>
      <c r="W33" t="str">
        <f t="array" aca="1" ref="W33" ca="1">IFERROR(INDEX(OFFSET(WatchBillMarker,WatchBillStartOffset,X$3-1,maxValidationSize,1),SMALL(IF(TRIM(OFFSET(WatchBillMarker,WatchBillStartOffset,X$3-1,maxValidationSize,1))&lt;&gt;"",ROW(OFFSET($A$1,0,0,maxValidationSize,1))),ROW(28:28)))," ")</f>
        <v xml:space="preserve"> </v>
      </c>
      <c r="Y33" t="str">
        <f t="array" aca="1" ref="Y33" ca="1">CONCATENATE(IFERROR(MATCH(CONCATENATE(W33,COUNTIF(W$6:W$55,W33)),CONCATENATE(X$6:X$55,COUNTIF(X$6:X$55,X$6:X$55)),0),"E"),"-",IFERROR(MATCH(CONCATENATE(X33,COUNTIF(X$6:X$55,X33)),CONCATENATE(W$6:W$55,COUNTIF(W$6:W$55,W$6:W$55)),0),"E"))</f>
        <v>E-E</v>
      </c>
      <c r="Z33" t="str">
        <f t="array" aca="1" ref="Z33" ca="1">IFERROR(INDEX(OFFSET(WatchBillMarker,WatchBillStartOffset,AA$3-1,maxValidationSize,1),SMALL(IF(TRIM(OFFSET(WatchBillMarker,WatchBillStartOffset,AA$3-1,maxValidationSize,1))&lt;&gt;"",ROW(OFFSET($A$1,0,0,maxValidationSize,1))),ROW(28:28)))," ")</f>
        <v xml:space="preserve"> </v>
      </c>
      <c r="AB33" t="str">
        <f t="array" aca="1" ref="AB33" ca="1">CONCATENATE(IFERROR(MATCH(CONCATENATE(Z33,COUNTIF(Z$6:Z$55,Z33)),CONCATENATE(AA$6:AA$55,COUNTIF(AA$6:AA$55,AA$6:AA$55)),0),"E"),"-",IFERROR(MATCH(CONCATENATE(AA33,COUNTIF(AA$6:AA$55,AA33)),CONCATENATE(Z$6:Z$55,COUNTIF(Z$6:Z$55,Z$6:Z$55)),0),"E"))</f>
        <v>E-E</v>
      </c>
      <c r="AC33" t="str">
        <f t="array" aca="1" ref="AC33" ca="1">IFERROR(INDEX(OFFSET(WatchBillMarker,WatchBillStartOffset,AD$3-1,maxValidationSize,1),SMALL(IF(TRIM(OFFSET(WatchBillMarker,WatchBillStartOffset,AD$3-1,maxValidationSize,1))&lt;&gt;"",ROW(OFFSET($A$1,0,0,maxValidationSize,1))),ROW(28:28)))," ")</f>
        <v xml:space="preserve"> </v>
      </c>
      <c r="AE33" t="str">
        <f t="array" aca="1" ref="AE33" ca="1">CONCATENATE(IFERROR(MATCH(CONCATENATE(AC33,COUNTIF(AC$6:AC$55,AC33)),CONCATENATE(AD$6:AD$55,COUNTIF(AD$6:AD$55,AD$6:AD$55)),0),"E"),"-",IFERROR(MATCH(CONCATENATE(AD33,COUNTIF(AD$6:AD$55,AD33)),CONCATENATE(AC$6:AC$55,COUNTIF(AC$6:AC$55,AC$6:AC$55)),0),"E"))</f>
        <v>E-E</v>
      </c>
      <c r="AF33" t="str">
        <f t="array" aca="1" ref="AF33" ca="1">IFERROR(INDEX(OFFSET(WatchBillMarker,WatchBillStartOffset,AG$3-1,maxValidationSize,1),SMALL(IF(TRIM(OFFSET(WatchBillMarker,WatchBillStartOffset,AG$3-1,maxValidationSize,1))&lt;&gt;"",ROW(OFFSET($A$1,0,0,maxValidationSize,1))),ROW(28:28)))," ")</f>
        <v xml:space="preserve"> </v>
      </c>
      <c r="AH33" t="str">
        <f t="array" aca="1" ref="AH33" ca="1">CONCATENATE(IFERROR(MATCH(CONCATENATE(AF33,COUNTIF(AF$6:AF$55,AF33)),CONCATENATE(AG$6:AG$55,COUNTIF(AG$6:AG$55,AG$6:AG$55)),0),"E"),"-",IFERROR(MATCH(CONCATENATE(AG33,COUNTIF(AG$6:AG$55,AG33)),CONCATENATE(AF$6:AF$55,COUNTIF(AF$6:AF$55,AF$6:AF$55)),0),"E"))</f>
        <v>E-E</v>
      </c>
      <c r="AI33" t="str">
        <f t="array" aca="1" ref="AI33" ca="1">IFERROR(INDEX(OFFSET(WatchBillMarker,WatchBillStartOffset,AJ$3-1,maxValidationSize,1),SMALL(IF(TRIM(OFFSET(WatchBillMarker,WatchBillStartOffset,AJ$3-1,maxValidationSize,1))&lt;&gt;"",ROW(OFFSET($A$1,0,0,maxValidationSize,1))),ROW(28:28)))," ")</f>
        <v xml:space="preserve"> </v>
      </c>
      <c r="AK33" t="str">
        <f t="array" aca="1" ref="AK33" ca="1">CONCATENATE(IFERROR(MATCH(CONCATENATE(AI33,COUNTIF(AI$6:AI$55,AI33)),CONCATENATE(AJ$6:AJ$55,COUNTIF(AJ$6:AJ$55,AJ$6:AJ$55)),0),"E"),"-",IFERROR(MATCH(CONCATENATE(AJ33,COUNTIF(AJ$6:AJ$55,AJ33)),CONCATENATE(AI$6:AI$55,COUNTIF(AI$6:AI$55,AI$6:AI$55)),0),"E"))</f>
        <v>E-E</v>
      </c>
      <c r="AL33" t="str">
        <f t="array" aca="1" ref="AL33" ca="1">IFERROR(INDEX(OFFSET(WatchBillMarker,WatchBillStartOffset,AM$3-1,maxValidationSize,1),SMALL(IF(TRIM(OFFSET(WatchBillMarker,WatchBillStartOffset,AM$3-1,maxValidationSize,1))&lt;&gt;"",ROW(OFFSET($A$1,0,0,maxValidationSize,1))),ROW(28:28)))," ")</f>
        <v xml:space="preserve"> </v>
      </c>
      <c r="AN33" t="str">
        <f t="array" aca="1" ref="AN33" ca="1">CONCATENATE(IFERROR(MATCH(CONCATENATE(AL33,COUNTIF(AL$6:AL$55,AL33)),CONCATENATE(AM$6:AM$55,COUNTIF(AM$6:AM$55,AM$6:AM$55)),0),"E"),"-",IFERROR(MATCH(CONCATENATE(AM33,COUNTIF(AM$6:AM$55,AM33)),CONCATENATE(AL$6:AL$55,COUNTIF(AL$6:AL$55,AL$6:AL$55)),0),"E"))</f>
        <v>E-E</v>
      </c>
      <c r="AO33" t="str">
        <f t="array" aca="1" ref="AO33" ca="1">IFERROR(INDEX(OFFSET(WatchBillMarker,WatchBillStartOffset,AP$3-1,maxValidationSize,1),SMALL(IF(TRIM(OFFSET(WatchBillMarker,WatchBillStartOffset,AP$3-1,maxValidationSize,1))&lt;&gt;"",ROW(OFFSET($A$1,0,0,maxValidationSize,1))),ROW(28:28)))," ")</f>
        <v xml:space="preserve"> </v>
      </c>
      <c r="AQ33" t="str">
        <f t="array" aca="1" ref="AQ33" ca="1">CONCATENATE(IFERROR(MATCH(CONCATENATE(AO33,COUNTIF(AO$6:AO$55,AO33)),CONCATENATE(AP$6:AP$55,COUNTIF(AP$6:AP$55,AP$6:AP$55)),0),"E"),"-",IFERROR(MATCH(CONCATENATE(AP33,COUNTIF(AP$6:AP$55,AP33)),CONCATENATE(AO$6:AO$55,COUNTIF(AO$6:AO$55,AO$6:AO$55)),0),"E"))</f>
        <v>E-E</v>
      </c>
      <c r="AR33" t="str">
        <f t="array" aca="1" ref="AR33" ca="1">IFERROR(INDEX(OFFSET(WatchBillMarker,WatchBillStartOffset,AS$3-1,maxValidationSize,1),SMALL(IF(TRIM(OFFSET(WatchBillMarker,WatchBillStartOffset,AS$3-1,maxValidationSize,1))&lt;&gt;"",ROW(OFFSET($A$1,0,0,maxValidationSize,1))),ROW(28:28)))," ")</f>
        <v xml:space="preserve"> </v>
      </c>
      <c r="AT33" t="str">
        <f t="array" aca="1" ref="AT33" ca="1">CONCATENATE(IFERROR(MATCH(CONCATENATE(AR33,COUNTIF(AR$6:AR$55,AR33)),CONCATENATE(AS$6:AS$55,COUNTIF(AS$6:AS$55,AS$6:AS$55)),0),"E"),"-",IFERROR(MATCH(CONCATENATE(AS33,COUNTIF(AS$6:AS$55,AS33)),CONCATENATE(AR$6:AR$55,COUNTIF(AR$6:AR$55,AR$6:AR$55)),0),"E"))</f>
        <v>E-E</v>
      </c>
    </row>
    <row r="34" spans="2:46">
      <c r="B34" t="str">
        <f t="array" aca="1" ref="B34" ca="1">IFERROR(INDEX(OFFSET(WatchBillMarker,WatchBillStartOffset,C$3-1,maxValidationSize,1),SMALL(IF(TRIM(OFFSET(WatchBillMarker,WatchBillStartOffset,C$3-1,maxValidationSize,1))&lt;&gt;"",ROW(OFFSET($A$1,0,0,maxValidationSize,1))),ROW(29:29)))," ")</f>
        <v xml:space="preserve"> </v>
      </c>
      <c r="D34" t="str">
        <f t="array" aca="1" ref="D34" ca="1">CONCATENATE(IFERROR(MATCH(CONCATENATE(B34,COUNTIF(B$6:B$55,B34)),CONCATENATE(C$6:C$55,COUNTIF(C$6:C$55,C$6:C$55)),0),"E"),"-",IFERROR(MATCH(CONCATENATE(C34,COUNTIF(C$6:C$55,C34)),CONCATENATE(B$6:B$55,COUNTIF(B$6:B$55,B$6:B$55)),0),"E"))</f>
        <v>E-E</v>
      </c>
      <c r="E34" t="str">
        <f t="array" aca="1" ref="E34" ca="1">IFERROR(INDEX(OFFSET(WatchBillMarker,WatchBillStartOffset,F$3-1,maxValidationSize,1),SMALL(IF(TRIM(OFFSET(WatchBillMarker,WatchBillStartOffset,F$3-1,maxValidationSize,1))&lt;&gt;"",ROW(OFFSET($A$1,0,0,maxValidationSize,1))),ROW(29:29)))," ")</f>
        <v xml:space="preserve"> </v>
      </c>
      <c r="G34" t="str">
        <f t="array" aca="1" ref="G34" ca="1">CONCATENATE(IFERROR(MATCH(CONCATENATE(E34,COUNTIF(E$6:E$55,E34)),CONCATENATE(F$6:F$55,COUNTIF(F$6:F$55,F$6:F$55)),0),"E"),"-",IFERROR(MATCH(CONCATENATE(F34,COUNTIF(F$6:F$55,F34)),CONCATENATE(E$6:E$55,COUNTIF(E$6:E$55,E$6:E$55)),0),"E"))</f>
        <v>E-E</v>
      </c>
      <c r="H34" t="str">
        <f t="array" aca="1" ref="H34" ca="1">IFERROR(INDEX(OFFSET(WatchBillMarker,WatchBillStartOffset,I$3-1,maxValidationSize,1),SMALL(IF(TRIM(OFFSET(WatchBillMarker,WatchBillStartOffset,I$3-1,maxValidationSize,1))&lt;&gt;"",ROW(OFFSET($A$1,0,0,maxValidationSize,1))),ROW(29:29)))," ")</f>
        <v xml:space="preserve"> </v>
      </c>
      <c r="J34" t="str">
        <f t="array" aca="1" ref="J34" ca="1">CONCATENATE(IFERROR(MATCH(CONCATENATE(H34,COUNTIF(H$6:H$55,H34)),CONCATENATE(I$6:I$55,COUNTIF(I$6:I$55,I$6:I$55)),0),"E"),"-",IFERROR(MATCH(CONCATENATE(I34,COUNTIF(I$6:I$55,I34)),CONCATENATE(H$6:H$55,COUNTIF(H$6:H$55,H$6:H$55)),0),"E"))</f>
        <v>E-E</v>
      </c>
      <c r="K34" t="str">
        <f t="array" aca="1" ref="K34" ca="1">IFERROR(INDEX(OFFSET(WatchBillMarker,WatchBillStartOffset,L$3-1,maxValidationSize,1),SMALL(IF(TRIM(OFFSET(WatchBillMarker,WatchBillStartOffset,L$3-1,maxValidationSize,1))&lt;&gt;"",ROW(OFFSET($A$1,0,0,maxValidationSize,1))),ROW(29:29)))," ")</f>
        <v xml:space="preserve"> </v>
      </c>
      <c r="M34" t="str">
        <f t="array" aca="1" ref="M34" ca="1">CONCATENATE(IFERROR(MATCH(CONCATENATE(K34,COUNTIF(K$6:K$55,K34)),CONCATENATE(L$6:L$55,COUNTIF(L$6:L$55,L$6:L$55)),0),"E"),"-",IFERROR(MATCH(CONCATENATE(L34,COUNTIF(L$6:L$55,L34)),CONCATENATE(K$6:K$55,COUNTIF(K$6:K$55,K$6:K$55)),0),"E"))</f>
        <v>E-E</v>
      </c>
      <c r="N34" t="str">
        <f t="array" aca="1" ref="N34" ca="1">IFERROR(INDEX(OFFSET(WatchBillMarker,WatchBillStartOffset,O$3-1,maxValidationSize,1),SMALL(IF(TRIM(OFFSET(WatchBillMarker,WatchBillStartOffset,O$3-1,maxValidationSize,1))&lt;&gt;"",ROW(OFFSET($A$1,0,0,maxValidationSize,1))),ROW(29:29)))," ")</f>
        <v xml:space="preserve"> </v>
      </c>
      <c r="P34" t="str">
        <f t="array" aca="1" ref="P34" ca="1">CONCATENATE(IFERROR(MATCH(CONCATENATE(N34,COUNTIF(N$6:N$55,N34)),CONCATENATE(O$6:O$55,COUNTIF(O$6:O$55,O$6:O$55)),0),"E"),"-",IFERROR(MATCH(CONCATENATE(O34,COUNTIF(O$6:O$55,O34)),CONCATENATE(N$6:N$55,COUNTIF(N$6:N$55,N$6:N$55)),0),"E"))</f>
        <v>E-E</v>
      </c>
      <c r="Q34" t="str">
        <f t="array" aca="1" ref="Q34" ca="1">IFERROR(INDEX(OFFSET(WatchBillMarker,WatchBillStartOffset,R$3-1,maxValidationSize,1),SMALL(IF(TRIM(OFFSET(WatchBillMarker,WatchBillStartOffset,R$3-1,maxValidationSize,1))&lt;&gt;"",ROW(OFFSET($A$1,0,0,maxValidationSize,1))),ROW(29:29)))," ")</f>
        <v>HDCT Control</v>
      </c>
      <c r="R34" t="s">
        <v>299</v>
      </c>
      <c r="S34" t="str">
        <f t="array" aca="1" ref="S34" ca="1">CONCATENATE(IFERROR(MATCH(CONCATENATE(Q34,COUNTIF(Q$6:Q$55,Q34)),CONCATENATE(R$6:R$55,COUNTIF(R$6:R$55,R$6:R$55)),0),"E"),"-",IFERROR(MATCH(CONCATENATE(R34,COUNTIF(R$6:R$55,R34)),CONCATENATE(Q$6:Q$55,COUNTIF(Q$6:Q$55,Q$6:Q$55)),0),"E"))</f>
        <v>34-39</v>
      </c>
      <c r="T34" t="str">
        <f t="array" aca="1" ref="T34" ca="1">IFERROR(INDEX(OFFSET(WatchBillMarker,WatchBillStartOffset,U$3-1,maxValidationSize,1),SMALL(IF(TRIM(OFFSET(WatchBillMarker,WatchBillStartOffset,U$3-1,maxValidationSize,1))&lt;&gt;"",ROW(OFFSET($A$1,0,0,maxValidationSize,1))),ROW(29:29)))," ")</f>
        <v xml:space="preserve"> </v>
      </c>
      <c r="V34" t="str">
        <f t="array" aca="1" ref="V34" ca="1">CONCATENATE(IFERROR(MATCH(CONCATENATE(T34,COUNTIF(T$6:T$55,T34)),CONCATENATE(U$6:U$55,COUNTIF(U$6:U$55,U$6:U$55)),0),"E"),"-",IFERROR(MATCH(CONCATENATE(U34,COUNTIF(U$6:U$55,U34)),CONCATENATE(T$6:T$55,COUNTIF(T$6:T$55,T$6:T$55)),0),"E"))</f>
        <v>E-E</v>
      </c>
      <c r="W34" t="str">
        <f t="array" aca="1" ref="W34" ca="1">IFERROR(INDEX(OFFSET(WatchBillMarker,WatchBillStartOffset,X$3-1,maxValidationSize,1),SMALL(IF(TRIM(OFFSET(WatchBillMarker,WatchBillStartOffset,X$3-1,maxValidationSize,1))&lt;&gt;"",ROW(OFFSET($A$1,0,0,maxValidationSize,1))),ROW(29:29)))," ")</f>
        <v xml:space="preserve"> </v>
      </c>
      <c r="Y34" t="str">
        <f t="array" aca="1" ref="Y34" ca="1">CONCATENATE(IFERROR(MATCH(CONCATENATE(W34,COUNTIF(W$6:W$55,W34)),CONCATENATE(X$6:X$55,COUNTIF(X$6:X$55,X$6:X$55)),0),"E"),"-",IFERROR(MATCH(CONCATENATE(X34,COUNTIF(X$6:X$55,X34)),CONCATENATE(W$6:W$55,COUNTIF(W$6:W$55,W$6:W$55)),0),"E"))</f>
        <v>E-E</v>
      </c>
      <c r="Z34" t="str">
        <f t="array" aca="1" ref="Z34" ca="1">IFERROR(INDEX(OFFSET(WatchBillMarker,WatchBillStartOffset,AA$3-1,maxValidationSize,1),SMALL(IF(TRIM(OFFSET(WatchBillMarker,WatchBillStartOffset,AA$3-1,maxValidationSize,1))&lt;&gt;"",ROW(OFFSET($A$1,0,0,maxValidationSize,1))),ROW(29:29)))," ")</f>
        <v xml:space="preserve"> </v>
      </c>
      <c r="AB34" t="str">
        <f t="array" aca="1" ref="AB34" ca="1">CONCATENATE(IFERROR(MATCH(CONCATENATE(Z34,COUNTIF(Z$6:Z$55,Z34)),CONCATENATE(AA$6:AA$55,COUNTIF(AA$6:AA$55,AA$6:AA$55)),0),"E"),"-",IFERROR(MATCH(CONCATENATE(AA34,COUNTIF(AA$6:AA$55,AA34)),CONCATENATE(Z$6:Z$55,COUNTIF(Z$6:Z$55,Z$6:Z$55)),0),"E"))</f>
        <v>E-E</v>
      </c>
      <c r="AC34" t="str">
        <f t="array" aca="1" ref="AC34" ca="1">IFERROR(INDEX(OFFSET(WatchBillMarker,WatchBillStartOffset,AD$3-1,maxValidationSize,1),SMALL(IF(TRIM(OFFSET(WatchBillMarker,WatchBillStartOffset,AD$3-1,maxValidationSize,1))&lt;&gt;"",ROW(OFFSET($A$1,0,0,maxValidationSize,1))),ROW(29:29)))," ")</f>
        <v xml:space="preserve"> </v>
      </c>
      <c r="AE34" t="str">
        <f t="array" aca="1" ref="AE34" ca="1">CONCATENATE(IFERROR(MATCH(CONCATENATE(AC34,COUNTIF(AC$6:AC$55,AC34)),CONCATENATE(AD$6:AD$55,COUNTIF(AD$6:AD$55,AD$6:AD$55)),0),"E"),"-",IFERROR(MATCH(CONCATENATE(AD34,COUNTIF(AD$6:AD$55,AD34)),CONCATENATE(AC$6:AC$55,COUNTIF(AC$6:AC$55,AC$6:AC$55)),0),"E"))</f>
        <v>E-E</v>
      </c>
      <c r="AF34" t="str">
        <f t="array" aca="1" ref="AF34" ca="1">IFERROR(INDEX(OFFSET(WatchBillMarker,WatchBillStartOffset,AG$3-1,maxValidationSize,1),SMALL(IF(TRIM(OFFSET(WatchBillMarker,WatchBillStartOffset,AG$3-1,maxValidationSize,1))&lt;&gt;"",ROW(OFFSET($A$1,0,0,maxValidationSize,1))),ROW(29:29)))," ")</f>
        <v xml:space="preserve"> </v>
      </c>
      <c r="AH34" t="str">
        <f t="array" aca="1" ref="AH34" ca="1">CONCATENATE(IFERROR(MATCH(CONCATENATE(AF34,COUNTIF(AF$6:AF$55,AF34)),CONCATENATE(AG$6:AG$55,COUNTIF(AG$6:AG$55,AG$6:AG$55)),0),"E"),"-",IFERROR(MATCH(CONCATENATE(AG34,COUNTIF(AG$6:AG$55,AG34)),CONCATENATE(AF$6:AF$55,COUNTIF(AF$6:AF$55,AF$6:AF$55)),0),"E"))</f>
        <v>E-E</v>
      </c>
      <c r="AI34" t="str">
        <f t="array" aca="1" ref="AI34" ca="1">IFERROR(INDEX(OFFSET(WatchBillMarker,WatchBillStartOffset,AJ$3-1,maxValidationSize,1),SMALL(IF(TRIM(OFFSET(WatchBillMarker,WatchBillStartOffset,AJ$3-1,maxValidationSize,1))&lt;&gt;"",ROW(OFFSET($A$1,0,0,maxValidationSize,1))),ROW(29:29)))," ")</f>
        <v xml:space="preserve"> </v>
      </c>
      <c r="AK34" t="str">
        <f t="array" aca="1" ref="AK34" ca="1">CONCATENATE(IFERROR(MATCH(CONCATENATE(AI34,COUNTIF(AI$6:AI$55,AI34)),CONCATENATE(AJ$6:AJ$55,COUNTIF(AJ$6:AJ$55,AJ$6:AJ$55)),0),"E"),"-",IFERROR(MATCH(CONCATENATE(AJ34,COUNTIF(AJ$6:AJ$55,AJ34)),CONCATENATE(AI$6:AI$55,COUNTIF(AI$6:AI$55,AI$6:AI$55)),0),"E"))</f>
        <v>E-E</v>
      </c>
      <c r="AL34" t="str">
        <f t="array" aca="1" ref="AL34" ca="1">IFERROR(INDEX(OFFSET(WatchBillMarker,WatchBillStartOffset,AM$3-1,maxValidationSize,1),SMALL(IF(TRIM(OFFSET(WatchBillMarker,WatchBillStartOffset,AM$3-1,maxValidationSize,1))&lt;&gt;"",ROW(OFFSET($A$1,0,0,maxValidationSize,1))),ROW(29:29)))," ")</f>
        <v xml:space="preserve"> </v>
      </c>
      <c r="AN34" t="str">
        <f t="array" aca="1" ref="AN34" ca="1">CONCATENATE(IFERROR(MATCH(CONCATENATE(AL34,COUNTIF(AL$6:AL$55,AL34)),CONCATENATE(AM$6:AM$55,COUNTIF(AM$6:AM$55,AM$6:AM$55)),0),"E"),"-",IFERROR(MATCH(CONCATENATE(AM34,COUNTIF(AM$6:AM$55,AM34)),CONCATENATE(AL$6:AL$55,COUNTIF(AL$6:AL$55,AL$6:AL$55)),0),"E"))</f>
        <v>E-E</v>
      </c>
      <c r="AO34" t="str">
        <f t="array" aca="1" ref="AO34" ca="1">IFERROR(INDEX(OFFSET(WatchBillMarker,WatchBillStartOffset,AP$3-1,maxValidationSize,1),SMALL(IF(TRIM(OFFSET(WatchBillMarker,WatchBillStartOffset,AP$3-1,maxValidationSize,1))&lt;&gt;"",ROW(OFFSET($A$1,0,0,maxValidationSize,1))),ROW(29:29)))," ")</f>
        <v xml:space="preserve"> </v>
      </c>
      <c r="AQ34" t="str">
        <f t="array" aca="1" ref="AQ34" ca="1">CONCATENATE(IFERROR(MATCH(CONCATENATE(AO34,COUNTIF(AO$6:AO$55,AO34)),CONCATENATE(AP$6:AP$55,COUNTIF(AP$6:AP$55,AP$6:AP$55)),0),"E"),"-",IFERROR(MATCH(CONCATENATE(AP34,COUNTIF(AP$6:AP$55,AP34)),CONCATENATE(AO$6:AO$55,COUNTIF(AO$6:AO$55,AO$6:AO$55)),0),"E"))</f>
        <v>E-E</v>
      </c>
      <c r="AR34" t="str">
        <f t="array" aca="1" ref="AR34" ca="1">IFERROR(INDEX(OFFSET(WatchBillMarker,WatchBillStartOffset,AS$3-1,maxValidationSize,1),SMALL(IF(TRIM(OFFSET(WatchBillMarker,WatchBillStartOffset,AS$3-1,maxValidationSize,1))&lt;&gt;"",ROW(OFFSET($A$1,0,0,maxValidationSize,1))),ROW(29:29)))," ")</f>
        <v xml:space="preserve"> </v>
      </c>
      <c r="AT34" t="str">
        <f t="array" aca="1" ref="AT34" ca="1">CONCATENATE(IFERROR(MATCH(CONCATENATE(AR34,COUNTIF(AR$6:AR$55,AR34)),CONCATENATE(AS$6:AS$55,COUNTIF(AS$6:AS$55,AS$6:AS$55)),0),"E"),"-",IFERROR(MATCH(CONCATENATE(AS34,COUNTIF(AS$6:AS$55,AS34)),CONCATENATE(AR$6:AR$55,COUNTIF(AR$6:AR$55,AR$6:AR$55)),0),"E"))</f>
        <v>E-E</v>
      </c>
    </row>
    <row r="35" spans="2:46">
      <c r="B35" t="str">
        <f t="array" aca="1" ref="B35" ca="1">IFERROR(INDEX(OFFSET(WatchBillMarker,WatchBillStartOffset,C$3-1,maxValidationSize,1),SMALL(IF(TRIM(OFFSET(WatchBillMarker,WatchBillStartOffset,C$3-1,maxValidationSize,1))&lt;&gt;"",ROW(OFFSET($A$1,0,0,maxValidationSize,1))),ROW(30:30)))," ")</f>
        <v xml:space="preserve"> </v>
      </c>
      <c r="D35" t="str">
        <f t="array" aca="1" ref="D35" ca="1">CONCATENATE(IFERROR(MATCH(CONCATENATE(B35,COUNTIF(B$6:B$55,B35)),CONCATENATE(C$6:C$55,COUNTIF(C$6:C$55,C$6:C$55)),0),"E"),"-",IFERROR(MATCH(CONCATENATE(C35,COUNTIF(C$6:C$55,C35)),CONCATENATE(B$6:B$55,COUNTIF(B$6:B$55,B$6:B$55)),0),"E"))</f>
        <v>E-E</v>
      </c>
      <c r="E35" t="str">
        <f t="array" aca="1" ref="E35" ca="1">IFERROR(INDEX(OFFSET(WatchBillMarker,WatchBillStartOffset,F$3-1,maxValidationSize,1),SMALL(IF(TRIM(OFFSET(WatchBillMarker,WatchBillStartOffset,F$3-1,maxValidationSize,1))&lt;&gt;"",ROW(OFFSET($A$1,0,0,maxValidationSize,1))),ROW(30:30)))," ")</f>
        <v xml:space="preserve"> </v>
      </c>
      <c r="G35" t="str">
        <f t="array" aca="1" ref="G35" ca="1">CONCATENATE(IFERROR(MATCH(CONCATENATE(E35,COUNTIF(E$6:E$55,E35)),CONCATENATE(F$6:F$55,COUNTIF(F$6:F$55,F$6:F$55)),0),"E"),"-",IFERROR(MATCH(CONCATENATE(F35,COUNTIF(F$6:F$55,F35)),CONCATENATE(E$6:E$55,COUNTIF(E$6:E$55,E$6:E$55)),0),"E"))</f>
        <v>E-E</v>
      </c>
      <c r="H35" t="str">
        <f t="array" aca="1" ref="H35" ca="1">IFERROR(INDEX(OFFSET(WatchBillMarker,WatchBillStartOffset,I$3-1,maxValidationSize,1),SMALL(IF(TRIM(OFFSET(WatchBillMarker,WatchBillStartOffset,I$3-1,maxValidationSize,1))&lt;&gt;"",ROW(OFFSET($A$1,0,0,maxValidationSize,1))),ROW(30:30)))," ")</f>
        <v xml:space="preserve"> </v>
      </c>
      <c r="J35" t="str">
        <f t="array" aca="1" ref="J35" ca="1">CONCATENATE(IFERROR(MATCH(CONCATENATE(H35,COUNTIF(H$6:H$55,H35)),CONCATENATE(I$6:I$55,COUNTIF(I$6:I$55,I$6:I$55)),0),"E"),"-",IFERROR(MATCH(CONCATENATE(I35,COUNTIF(I$6:I$55,I35)),CONCATENATE(H$6:H$55,COUNTIF(H$6:H$55,H$6:H$55)),0),"E"))</f>
        <v>E-E</v>
      </c>
      <c r="K35" t="str">
        <f t="array" aca="1" ref="K35" ca="1">IFERROR(INDEX(OFFSET(WatchBillMarker,WatchBillStartOffset,L$3-1,maxValidationSize,1),SMALL(IF(TRIM(OFFSET(WatchBillMarker,WatchBillStartOffset,L$3-1,maxValidationSize,1))&lt;&gt;"",ROW(OFFSET($A$1,0,0,maxValidationSize,1))),ROW(30:30)))," ")</f>
        <v xml:space="preserve"> </v>
      </c>
      <c r="M35" t="str">
        <f t="array" aca="1" ref="M35" ca="1">CONCATENATE(IFERROR(MATCH(CONCATENATE(K35,COUNTIF(K$6:K$55,K35)),CONCATENATE(L$6:L$55,COUNTIF(L$6:L$55,L$6:L$55)),0),"E"),"-",IFERROR(MATCH(CONCATENATE(L35,COUNTIF(L$6:L$55,L35)),CONCATENATE(K$6:K$55,COUNTIF(K$6:K$55,K$6:K$55)),0),"E"))</f>
        <v>E-E</v>
      </c>
      <c r="N35" t="str">
        <f t="array" aca="1" ref="N35" ca="1">IFERROR(INDEX(OFFSET(WatchBillMarker,WatchBillStartOffset,O$3-1,maxValidationSize,1),SMALL(IF(TRIM(OFFSET(WatchBillMarker,WatchBillStartOffset,O$3-1,maxValidationSize,1))&lt;&gt;"",ROW(OFFSET($A$1,0,0,maxValidationSize,1))),ROW(30:30)))," ")</f>
        <v xml:space="preserve"> </v>
      </c>
      <c r="P35" t="str">
        <f t="array" aca="1" ref="P35" ca="1">CONCATENATE(IFERROR(MATCH(CONCATENATE(N35,COUNTIF(N$6:N$55,N35)),CONCATENATE(O$6:O$55,COUNTIF(O$6:O$55,O$6:O$55)),0),"E"),"-",IFERROR(MATCH(CONCATENATE(O35,COUNTIF(O$6:O$55,O35)),CONCATENATE(N$6:N$55,COUNTIF(N$6:N$55,N$6:N$55)),0),"E"))</f>
        <v>E-E</v>
      </c>
      <c r="Q35" t="str">
        <f t="array" aca="1" ref="Q35" ca="1">IFERROR(INDEX(OFFSET(WatchBillMarker,WatchBillStartOffset,R$3-1,maxValidationSize,1),SMALL(IF(TRIM(OFFSET(WatchBillMarker,WatchBillStartOffset,R$3-1,maxValidationSize,1))&lt;&gt;"",ROW(OFFSET($A$1,0,0,maxValidationSize,1))),ROW(30:30)))," ")</f>
        <v>VHF/UHF LR5</v>
      </c>
      <c r="R35" t="s">
        <v>275</v>
      </c>
      <c r="S35" t="str">
        <f t="array" aca="1" ref="S35" ca="1">CONCATENATE(IFERROR(MATCH(CONCATENATE(Q35,COUNTIF(Q$6:Q$55,Q35)),CONCATENATE(R$6:R$55,COUNTIF(R$6:R$55,R$6:R$55)),0),"E"),"-",IFERROR(MATCH(CONCATENATE(R35,COUNTIF(R$6:R$55,R35)),CONCATENATE(Q$6:Q$55,COUNTIF(Q$6:Q$55,Q$6:Q$55)),0),"E"))</f>
        <v>30-30</v>
      </c>
      <c r="T35" t="str">
        <f t="array" aca="1" ref="T35" ca="1">IFERROR(INDEX(OFFSET(WatchBillMarker,WatchBillStartOffset,U$3-1,maxValidationSize,1),SMALL(IF(TRIM(OFFSET(WatchBillMarker,WatchBillStartOffset,U$3-1,maxValidationSize,1))&lt;&gt;"",ROW(OFFSET($A$1,0,0,maxValidationSize,1))),ROW(30:30)))," ")</f>
        <v xml:space="preserve"> </v>
      </c>
      <c r="V35" t="str">
        <f t="array" aca="1" ref="V35" ca="1">CONCATENATE(IFERROR(MATCH(CONCATENATE(T35,COUNTIF(T$6:T$55,T35)),CONCATENATE(U$6:U$55,COUNTIF(U$6:U$55,U$6:U$55)),0),"E"),"-",IFERROR(MATCH(CONCATENATE(U35,COUNTIF(U$6:U$55,U35)),CONCATENATE(T$6:T$55,COUNTIF(T$6:T$55,T$6:T$55)),0),"E"))</f>
        <v>E-E</v>
      </c>
      <c r="W35" t="str">
        <f t="array" aca="1" ref="W35" ca="1">IFERROR(INDEX(OFFSET(WatchBillMarker,WatchBillStartOffset,X$3-1,maxValidationSize,1),SMALL(IF(TRIM(OFFSET(WatchBillMarker,WatchBillStartOffset,X$3-1,maxValidationSize,1))&lt;&gt;"",ROW(OFFSET($A$1,0,0,maxValidationSize,1))),ROW(30:30)))," ")</f>
        <v xml:space="preserve"> </v>
      </c>
      <c r="Y35" t="str">
        <f t="array" aca="1" ref="Y35" ca="1">CONCATENATE(IFERROR(MATCH(CONCATENATE(W35,COUNTIF(W$6:W$55,W35)),CONCATENATE(X$6:X$55,COUNTIF(X$6:X$55,X$6:X$55)),0),"E"),"-",IFERROR(MATCH(CONCATENATE(X35,COUNTIF(X$6:X$55,X35)),CONCATENATE(W$6:W$55,COUNTIF(W$6:W$55,W$6:W$55)),0),"E"))</f>
        <v>E-E</v>
      </c>
      <c r="Z35" t="str">
        <f t="array" aca="1" ref="Z35" ca="1">IFERROR(INDEX(OFFSET(WatchBillMarker,WatchBillStartOffset,AA$3-1,maxValidationSize,1),SMALL(IF(TRIM(OFFSET(WatchBillMarker,WatchBillStartOffset,AA$3-1,maxValidationSize,1))&lt;&gt;"",ROW(OFFSET($A$1,0,0,maxValidationSize,1))),ROW(30:30)))," ")</f>
        <v xml:space="preserve"> </v>
      </c>
      <c r="AB35" t="str">
        <f t="array" aca="1" ref="AB35" ca="1">CONCATENATE(IFERROR(MATCH(CONCATENATE(Z35,COUNTIF(Z$6:Z$55,Z35)),CONCATENATE(AA$6:AA$55,COUNTIF(AA$6:AA$55,AA$6:AA$55)),0),"E"),"-",IFERROR(MATCH(CONCATENATE(AA35,COUNTIF(AA$6:AA$55,AA35)),CONCATENATE(Z$6:Z$55,COUNTIF(Z$6:Z$55,Z$6:Z$55)),0),"E"))</f>
        <v>E-E</v>
      </c>
      <c r="AC35" t="str">
        <f t="array" aca="1" ref="AC35" ca="1">IFERROR(INDEX(OFFSET(WatchBillMarker,WatchBillStartOffset,AD$3-1,maxValidationSize,1),SMALL(IF(TRIM(OFFSET(WatchBillMarker,WatchBillStartOffset,AD$3-1,maxValidationSize,1))&lt;&gt;"",ROW(OFFSET($A$1,0,0,maxValidationSize,1))),ROW(30:30)))," ")</f>
        <v xml:space="preserve"> </v>
      </c>
      <c r="AE35" t="str">
        <f t="array" aca="1" ref="AE35" ca="1">CONCATENATE(IFERROR(MATCH(CONCATENATE(AC35,COUNTIF(AC$6:AC$55,AC35)),CONCATENATE(AD$6:AD$55,COUNTIF(AD$6:AD$55,AD$6:AD$55)),0),"E"),"-",IFERROR(MATCH(CONCATENATE(AD35,COUNTIF(AD$6:AD$55,AD35)),CONCATENATE(AC$6:AC$55,COUNTIF(AC$6:AC$55,AC$6:AC$55)),0),"E"))</f>
        <v>E-E</v>
      </c>
      <c r="AF35" t="str">
        <f t="array" aca="1" ref="AF35" ca="1">IFERROR(INDEX(OFFSET(WatchBillMarker,WatchBillStartOffset,AG$3-1,maxValidationSize,1),SMALL(IF(TRIM(OFFSET(WatchBillMarker,WatchBillStartOffset,AG$3-1,maxValidationSize,1))&lt;&gt;"",ROW(OFFSET($A$1,0,0,maxValidationSize,1))),ROW(30:30)))," ")</f>
        <v xml:space="preserve"> </v>
      </c>
      <c r="AH35" t="str">
        <f t="array" aca="1" ref="AH35" ca="1">CONCATENATE(IFERROR(MATCH(CONCATENATE(AF35,COUNTIF(AF$6:AF$55,AF35)),CONCATENATE(AG$6:AG$55,COUNTIF(AG$6:AG$55,AG$6:AG$55)),0),"E"),"-",IFERROR(MATCH(CONCATENATE(AG35,COUNTIF(AG$6:AG$55,AG35)),CONCATENATE(AF$6:AF$55,COUNTIF(AF$6:AF$55,AF$6:AF$55)),0),"E"))</f>
        <v>E-E</v>
      </c>
      <c r="AI35" t="str">
        <f t="array" aca="1" ref="AI35" ca="1">IFERROR(INDEX(OFFSET(WatchBillMarker,WatchBillStartOffset,AJ$3-1,maxValidationSize,1),SMALL(IF(TRIM(OFFSET(WatchBillMarker,WatchBillStartOffset,AJ$3-1,maxValidationSize,1))&lt;&gt;"",ROW(OFFSET($A$1,0,0,maxValidationSize,1))),ROW(30:30)))," ")</f>
        <v xml:space="preserve"> </v>
      </c>
      <c r="AK35" t="str">
        <f t="array" aca="1" ref="AK35" ca="1">CONCATENATE(IFERROR(MATCH(CONCATENATE(AI35,COUNTIF(AI$6:AI$55,AI35)),CONCATENATE(AJ$6:AJ$55,COUNTIF(AJ$6:AJ$55,AJ$6:AJ$55)),0),"E"),"-",IFERROR(MATCH(CONCATENATE(AJ35,COUNTIF(AJ$6:AJ$55,AJ35)),CONCATENATE(AI$6:AI$55,COUNTIF(AI$6:AI$55,AI$6:AI$55)),0),"E"))</f>
        <v>E-E</v>
      </c>
      <c r="AL35" t="str">
        <f t="array" aca="1" ref="AL35" ca="1">IFERROR(INDEX(OFFSET(WatchBillMarker,WatchBillStartOffset,AM$3-1,maxValidationSize,1),SMALL(IF(TRIM(OFFSET(WatchBillMarker,WatchBillStartOffset,AM$3-1,maxValidationSize,1))&lt;&gt;"",ROW(OFFSET($A$1,0,0,maxValidationSize,1))),ROW(30:30)))," ")</f>
        <v xml:space="preserve"> </v>
      </c>
      <c r="AN35" t="str">
        <f t="array" aca="1" ref="AN35" ca="1">CONCATENATE(IFERROR(MATCH(CONCATENATE(AL35,COUNTIF(AL$6:AL$55,AL35)),CONCATENATE(AM$6:AM$55,COUNTIF(AM$6:AM$55,AM$6:AM$55)),0),"E"),"-",IFERROR(MATCH(CONCATENATE(AM35,COUNTIF(AM$6:AM$55,AM35)),CONCATENATE(AL$6:AL$55,COUNTIF(AL$6:AL$55,AL$6:AL$55)),0),"E"))</f>
        <v>E-E</v>
      </c>
      <c r="AO35" t="str">
        <f t="array" aca="1" ref="AO35" ca="1">IFERROR(INDEX(OFFSET(WatchBillMarker,WatchBillStartOffset,AP$3-1,maxValidationSize,1),SMALL(IF(TRIM(OFFSET(WatchBillMarker,WatchBillStartOffset,AP$3-1,maxValidationSize,1))&lt;&gt;"",ROW(OFFSET($A$1,0,0,maxValidationSize,1))),ROW(30:30)))," ")</f>
        <v xml:space="preserve"> </v>
      </c>
      <c r="AQ35" t="str">
        <f t="array" aca="1" ref="AQ35" ca="1">CONCATENATE(IFERROR(MATCH(CONCATENATE(AO35,COUNTIF(AO$6:AO$55,AO35)),CONCATENATE(AP$6:AP$55,COUNTIF(AP$6:AP$55,AP$6:AP$55)),0),"E"),"-",IFERROR(MATCH(CONCATENATE(AP35,COUNTIF(AP$6:AP$55,AP35)),CONCATENATE(AO$6:AO$55,COUNTIF(AO$6:AO$55,AO$6:AO$55)),0),"E"))</f>
        <v>E-E</v>
      </c>
      <c r="AR35" t="str">
        <f t="array" aca="1" ref="AR35" ca="1">IFERROR(INDEX(OFFSET(WatchBillMarker,WatchBillStartOffset,AS$3-1,maxValidationSize,1),SMALL(IF(TRIM(OFFSET(WatchBillMarker,WatchBillStartOffset,AS$3-1,maxValidationSize,1))&lt;&gt;"",ROW(OFFSET($A$1,0,0,maxValidationSize,1))),ROW(30:30)))," ")</f>
        <v xml:space="preserve"> </v>
      </c>
      <c r="AT35" t="str">
        <f t="array" aca="1" ref="AT35" ca="1">CONCATENATE(IFERROR(MATCH(CONCATENATE(AR35,COUNTIF(AR$6:AR$55,AR35)),CONCATENATE(AS$6:AS$55,COUNTIF(AS$6:AS$55,AS$6:AS$55)),0),"E"),"-",IFERROR(MATCH(CONCATENATE(AS35,COUNTIF(AS$6:AS$55,AS35)),CONCATENATE(AR$6:AR$55,COUNTIF(AR$6:AR$55,AR$6:AR$55)),0),"E"))</f>
        <v>E-E</v>
      </c>
    </row>
    <row r="36" spans="2:46">
      <c r="B36" t="str">
        <f t="array" aca="1" ref="B36" ca="1">IFERROR(INDEX(OFFSET(WatchBillMarker,WatchBillStartOffset,C$3-1,maxValidationSize,1),SMALL(IF(TRIM(OFFSET(WatchBillMarker,WatchBillStartOffset,C$3-1,maxValidationSize,1))&lt;&gt;"",ROW(OFFSET($A$1,0,0,maxValidationSize,1))),ROW(31:31)))," ")</f>
        <v xml:space="preserve"> </v>
      </c>
      <c r="D36" t="str">
        <f t="array" aca="1" ref="D36" ca="1">CONCATENATE(IFERROR(MATCH(CONCATENATE(B36,COUNTIF(B$6:B$55,B36)),CONCATENATE(C$6:C$55,COUNTIF(C$6:C$55,C$6:C$55)),0),"E"),"-",IFERROR(MATCH(CONCATENATE(C36,COUNTIF(C$6:C$55,C36)),CONCATENATE(B$6:B$55,COUNTIF(B$6:B$55,B$6:B$55)),0),"E"))</f>
        <v>E-E</v>
      </c>
      <c r="E36" t="str">
        <f t="array" aca="1" ref="E36" ca="1">IFERROR(INDEX(OFFSET(WatchBillMarker,WatchBillStartOffset,F$3-1,maxValidationSize,1),SMALL(IF(TRIM(OFFSET(WatchBillMarker,WatchBillStartOffset,F$3-1,maxValidationSize,1))&lt;&gt;"",ROW(OFFSET($A$1,0,0,maxValidationSize,1))),ROW(31:31)))," ")</f>
        <v xml:space="preserve"> </v>
      </c>
      <c r="G36" t="str">
        <f t="array" aca="1" ref="G36" ca="1">CONCATENATE(IFERROR(MATCH(CONCATENATE(E36,COUNTIF(E$6:E$55,E36)),CONCATENATE(F$6:F$55,COUNTIF(F$6:F$55,F$6:F$55)),0),"E"),"-",IFERROR(MATCH(CONCATENATE(F36,COUNTIF(F$6:F$55,F36)),CONCATENATE(E$6:E$55,COUNTIF(E$6:E$55,E$6:E$55)),0),"E"))</f>
        <v>E-E</v>
      </c>
      <c r="H36" t="str">
        <f t="array" aca="1" ref="H36" ca="1">IFERROR(INDEX(OFFSET(WatchBillMarker,WatchBillStartOffset,I$3-1,maxValidationSize,1),SMALL(IF(TRIM(OFFSET(WatchBillMarker,WatchBillStartOffset,I$3-1,maxValidationSize,1))&lt;&gt;"",ROW(OFFSET($A$1,0,0,maxValidationSize,1))),ROW(31:31)))," ")</f>
        <v xml:space="preserve"> </v>
      </c>
      <c r="J36" t="str">
        <f t="array" aca="1" ref="J36" ca="1">CONCATENATE(IFERROR(MATCH(CONCATENATE(H36,COUNTIF(H$6:H$55,H36)),CONCATENATE(I$6:I$55,COUNTIF(I$6:I$55,I$6:I$55)),0),"E"),"-",IFERROR(MATCH(CONCATENATE(I36,COUNTIF(I$6:I$55,I36)),CONCATENATE(H$6:H$55,COUNTIF(H$6:H$55,H$6:H$55)),0),"E"))</f>
        <v>E-E</v>
      </c>
      <c r="K36" t="str">
        <f t="array" aca="1" ref="K36" ca="1">IFERROR(INDEX(OFFSET(WatchBillMarker,WatchBillStartOffset,L$3-1,maxValidationSize,1),SMALL(IF(TRIM(OFFSET(WatchBillMarker,WatchBillStartOffset,L$3-1,maxValidationSize,1))&lt;&gt;"",ROW(OFFSET($A$1,0,0,maxValidationSize,1))),ROW(31:31)))," ")</f>
        <v xml:space="preserve"> </v>
      </c>
      <c r="M36" t="str">
        <f t="array" aca="1" ref="M36" ca="1">CONCATENATE(IFERROR(MATCH(CONCATENATE(K36,COUNTIF(K$6:K$55,K36)),CONCATENATE(L$6:L$55,COUNTIF(L$6:L$55,L$6:L$55)),0),"E"),"-",IFERROR(MATCH(CONCATENATE(L36,COUNTIF(L$6:L$55,L36)),CONCATENATE(K$6:K$55,COUNTIF(K$6:K$55,K$6:K$55)),0),"E"))</f>
        <v>E-E</v>
      </c>
      <c r="N36" t="str">
        <f t="array" aca="1" ref="N36" ca="1">IFERROR(INDEX(OFFSET(WatchBillMarker,WatchBillStartOffset,O$3-1,maxValidationSize,1),SMALL(IF(TRIM(OFFSET(WatchBillMarker,WatchBillStartOffset,O$3-1,maxValidationSize,1))&lt;&gt;"",ROW(OFFSET($A$1,0,0,maxValidationSize,1))),ROW(31:31)))," ")</f>
        <v xml:space="preserve"> </v>
      </c>
      <c r="P36" t="str">
        <f t="array" aca="1" ref="P36" ca="1">CONCATENATE(IFERROR(MATCH(CONCATENATE(N36,COUNTIF(N$6:N$55,N36)),CONCATENATE(O$6:O$55,COUNTIF(O$6:O$55,O$6:O$55)),0),"E"),"-",IFERROR(MATCH(CONCATENATE(O36,COUNTIF(O$6:O$55,O36)),CONCATENATE(N$6:N$55,COUNTIF(N$6:N$55,N$6:N$55)),0),"E"))</f>
        <v>E-E</v>
      </c>
      <c r="Q36" t="str">
        <f t="array" aca="1" ref="Q36" ca="1">IFERROR(INDEX(OFFSET(WatchBillMarker,WatchBillStartOffset,R$3-1,maxValidationSize,1),SMALL(IF(TRIM(OFFSET(WatchBillMarker,WatchBillStartOffset,R$3-1,maxValidationSize,1))&lt;&gt;"",ROW(OFFSET($A$1,0,0,maxValidationSize,1))),ROW(31:31)))," ")</f>
        <v>Gig gripes</v>
      </c>
      <c r="R36" t="s">
        <v>147</v>
      </c>
      <c r="S36" t="str">
        <f t="array" aca="1" ref="S36" ca="1">CONCATENATE(IFERROR(MATCH(CONCATENATE(Q36,COUNTIF(Q$6:Q$55,Q36)),CONCATENATE(R$6:R$55,COUNTIF(R$6:R$55,R$6:R$55)),0),"E"),"-",IFERROR(MATCH(CONCATENATE(R36,COUNTIF(R$6:R$55,R36)),CONCATENATE(Q$6:Q$55,COUNTIF(Q$6:Q$55,Q$6:Q$55)),0),"E"))</f>
        <v>35-5</v>
      </c>
      <c r="T36" t="str">
        <f t="array" aca="1" ref="T36" ca="1">IFERROR(INDEX(OFFSET(WatchBillMarker,WatchBillStartOffset,U$3-1,maxValidationSize,1),SMALL(IF(TRIM(OFFSET(WatchBillMarker,WatchBillStartOffset,U$3-1,maxValidationSize,1))&lt;&gt;"",ROW(OFFSET($A$1,0,0,maxValidationSize,1))),ROW(31:31)))," ")</f>
        <v xml:space="preserve"> </v>
      </c>
      <c r="V36" t="str">
        <f t="array" aca="1" ref="V36" ca="1">CONCATENATE(IFERROR(MATCH(CONCATENATE(T36,COUNTIF(T$6:T$55,T36)),CONCATENATE(U$6:U$55,COUNTIF(U$6:U$55,U$6:U$55)),0),"E"),"-",IFERROR(MATCH(CONCATENATE(U36,COUNTIF(U$6:U$55,U36)),CONCATENATE(T$6:T$55,COUNTIF(T$6:T$55,T$6:T$55)),0),"E"))</f>
        <v>E-E</v>
      </c>
      <c r="W36" t="str">
        <f t="array" aca="1" ref="W36" ca="1">IFERROR(INDEX(OFFSET(WatchBillMarker,WatchBillStartOffset,X$3-1,maxValidationSize,1),SMALL(IF(TRIM(OFFSET(WatchBillMarker,WatchBillStartOffset,X$3-1,maxValidationSize,1))&lt;&gt;"",ROW(OFFSET($A$1,0,0,maxValidationSize,1))),ROW(31:31)))," ")</f>
        <v xml:space="preserve"> </v>
      </c>
      <c r="Y36" t="str">
        <f t="array" aca="1" ref="Y36" ca="1">CONCATENATE(IFERROR(MATCH(CONCATENATE(W36,COUNTIF(W$6:W$55,W36)),CONCATENATE(X$6:X$55,COUNTIF(X$6:X$55,X$6:X$55)),0),"E"),"-",IFERROR(MATCH(CONCATENATE(X36,COUNTIF(X$6:X$55,X36)),CONCATENATE(W$6:W$55,COUNTIF(W$6:W$55,W$6:W$55)),0),"E"))</f>
        <v>E-E</v>
      </c>
      <c r="Z36" t="str">
        <f t="array" aca="1" ref="Z36" ca="1">IFERROR(INDEX(OFFSET(WatchBillMarker,WatchBillStartOffset,AA$3-1,maxValidationSize,1),SMALL(IF(TRIM(OFFSET(WatchBillMarker,WatchBillStartOffset,AA$3-1,maxValidationSize,1))&lt;&gt;"",ROW(OFFSET($A$1,0,0,maxValidationSize,1))),ROW(31:31)))," ")</f>
        <v xml:space="preserve"> </v>
      </c>
      <c r="AB36" t="str">
        <f t="array" aca="1" ref="AB36" ca="1">CONCATENATE(IFERROR(MATCH(CONCATENATE(Z36,COUNTIF(Z$6:Z$55,Z36)),CONCATENATE(AA$6:AA$55,COUNTIF(AA$6:AA$55,AA$6:AA$55)),0),"E"),"-",IFERROR(MATCH(CONCATENATE(AA36,COUNTIF(AA$6:AA$55,AA36)),CONCATENATE(Z$6:Z$55,COUNTIF(Z$6:Z$55,Z$6:Z$55)),0),"E"))</f>
        <v>E-E</v>
      </c>
      <c r="AC36" t="str">
        <f t="array" aca="1" ref="AC36" ca="1">IFERROR(INDEX(OFFSET(WatchBillMarker,WatchBillStartOffset,AD$3-1,maxValidationSize,1),SMALL(IF(TRIM(OFFSET(WatchBillMarker,WatchBillStartOffset,AD$3-1,maxValidationSize,1))&lt;&gt;"",ROW(OFFSET($A$1,0,0,maxValidationSize,1))),ROW(31:31)))," ")</f>
        <v xml:space="preserve"> </v>
      </c>
      <c r="AE36" t="str">
        <f t="array" aca="1" ref="AE36" ca="1">CONCATENATE(IFERROR(MATCH(CONCATENATE(AC36,COUNTIF(AC$6:AC$55,AC36)),CONCATENATE(AD$6:AD$55,COUNTIF(AD$6:AD$55,AD$6:AD$55)),0),"E"),"-",IFERROR(MATCH(CONCATENATE(AD36,COUNTIF(AD$6:AD$55,AD36)),CONCATENATE(AC$6:AC$55,COUNTIF(AC$6:AC$55,AC$6:AC$55)),0),"E"))</f>
        <v>E-E</v>
      </c>
      <c r="AF36" t="str">
        <f t="array" aca="1" ref="AF36" ca="1">IFERROR(INDEX(OFFSET(WatchBillMarker,WatchBillStartOffset,AG$3-1,maxValidationSize,1),SMALL(IF(TRIM(OFFSET(WatchBillMarker,WatchBillStartOffset,AG$3-1,maxValidationSize,1))&lt;&gt;"",ROW(OFFSET($A$1,0,0,maxValidationSize,1))),ROW(31:31)))," ")</f>
        <v xml:space="preserve"> </v>
      </c>
      <c r="AH36" t="str">
        <f t="array" aca="1" ref="AH36" ca="1">CONCATENATE(IFERROR(MATCH(CONCATENATE(AF36,COUNTIF(AF$6:AF$55,AF36)),CONCATENATE(AG$6:AG$55,COUNTIF(AG$6:AG$55,AG$6:AG$55)),0),"E"),"-",IFERROR(MATCH(CONCATENATE(AG36,COUNTIF(AG$6:AG$55,AG36)),CONCATENATE(AF$6:AF$55,COUNTIF(AF$6:AF$55,AF$6:AF$55)),0),"E"))</f>
        <v>E-E</v>
      </c>
      <c r="AI36" t="str">
        <f t="array" aca="1" ref="AI36" ca="1">IFERROR(INDEX(OFFSET(WatchBillMarker,WatchBillStartOffset,AJ$3-1,maxValidationSize,1),SMALL(IF(TRIM(OFFSET(WatchBillMarker,WatchBillStartOffset,AJ$3-1,maxValidationSize,1))&lt;&gt;"",ROW(OFFSET($A$1,0,0,maxValidationSize,1))),ROW(31:31)))," ")</f>
        <v xml:space="preserve"> </v>
      </c>
      <c r="AK36" t="str">
        <f t="array" aca="1" ref="AK36" ca="1">CONCATENATE(IFERROR(MATCH(CONCATENATE(AI36,COUNTIF(AI$6:AI$55,AI36)),CONCATENATE(AJ$6:AJ$55,COUNTIF(AJ$6:AJ$55,AJ$6:AJ$55)),0),"E"),"-",IFERROR(MATCH(CONCATENATE(AJ36,COUNTIF(AJ$6:AJ$55,AJ36)),CONCATENATE(AI$6:AI$55,COUNTIF(AI$6:AI$55,AI$6:AI$55)),0),"E"))</f>
        <v>E-E</v>
      </c>
      <c r="AL36" t="str">
        <f t="array" aca="1" ref="AL36" ca="1">IFERROR(INDEX(OFFSET(WatchBillMarker,WatchBillStartOffset,AM$3-1,maxValidationSize,1),SMALL(IF(TRIM(OFFSET(WatchBillMarker,WatchBillStartOffset,AM$3-1,maxValidationSize,1))&lt;&gt;"",ROW(OFFSET($A$1,0,0,maxValidationSize,1))),ROW(31:31)))," ")</f>
        <v xml:space="preserve"> </v>
      </c>
      <c r="AN36" t="str">
        <f t="array" aca="1" ref="AN36" ca="1">CONCATENATE(IFERROR(MATCH(CONCATENATE(AL36,COUNTIF(AL$6:AL$55,AL36)),CONCATENATE(AM$6:AM$55,COUNTIF(AM$6:AM$55,AM$6:AM$55)),0),"E"),"-",IFERROR(MATCH(CONCATENATE(AM36,COUNTIF(AM$6:AM$55,AM36)),CONCATENATE(AL$6:AL$55,COUNTIF(AL$6:AL$55,AL$6:AL$55)),0),"E"))</f>
        <v>E-E</v>
      </c>
      <c r="AO36" t="str">
        <f t="array" aca="1" ref="AO36" ca="1">IFERROR(INDEX(OFFSET(WatchBillMarker,WatchBillStartOffset,AP$3-1,maxValidationSize,1),SMALL(IF(TRIM(OFFSET(WatchBillMarker,WatchBillStartOffset,AP$3-1,maxValidationSize,1))&lt;&gt;"",ROW(OFFSET($A$1,0,0,maxValidationSize,1))),ROW(31:31)))," ")</f>
        <v xml:space="preserve"> </v>
      </c>
      <c r="AQ36" t="str">
        <f t="array" aca="1" ref="AQ36" ca="1">CONCATENATE(IFERROR(MATCH(CONCATENATE(AO36,COUNTIF(AO$6:AO$55,AO36)),CONCATENATE(AP$6:AP$55,COUNTIF(AP$6:AP$55,AP$6:AP$55)),0),"E"),"-",IFERROR(MATCH(CONCATENATE(AP36,COUNTIF(AP$6:AP$55,AP36)),CONCATENATE(AO$6:AO$55,COUNTIF(AO$6:AO$55,AO$6:AO$55)),0),"E"))</f>
        <v>E-E</v>
      </c>
      <c r="AR36" t="str">
        <f t="array" aca="1" ref="AR36" ca="1">IFERROR(INDEX(OFFSET(WatchBillMarker,WatchBillStartOffset,AS$3-1,maxValidationSize,1),SMALL(IF(TRIM(OFFSET(WatchBillMarker,WatchBillStartOffset,AS$3-1,maxValidationSize,1))&lt;&gt;"",ROW(OFFSET($A$1,0,0,maxValidationSize,1))),ROW(31:31)))," ")</f>
        <v xml:space="preserve"> </v>
      </c>
      <c r="AT36" t="str">
        <f t="array" aca="1" ref="AT36" ca="1">CONCATENATE(IFERROR(MATCH(CONCATENATE(AR36,COUNTIF(AR$6:AR$55,AR36)),CONCATENATE(AS$6:AS$55,COUNTIF(AS$6:AS$55,AS$6:AS$55)),0),"E"),"-",IFERROR(MATCH(CONCATENATE(AS36,COUNTIF(AS$6:AS$55,AS36)),CONCATENATE(AR$6:AR$55,COUNTIF(AR$6:AR$55,AR$6:AR$55)),0),"E"))</f>
        <v>E-E</v>
      </c>
    </row>
    <row r="37" spans="2:46">
      <c r="B37" t="str">
        <f t="array" aca="1" ref="B37" ca="1">IFERROR(INDEX(OFFSET(WatchBillMarker,WatchBillStartOffset,C$3-1,maxValidationSize,1),SMALL(IF(TRIM(OFFSET(WatchBillMarker,WatchBillStartOffset,C$3-1,maxValidationSize,1))&lt;&gt;"",ROW(OFFSET($A$1,0,0,maxValidationSize,1))),ROW(32:32)))," ")</f>
        <v xml:space="preserve"> </v>
      </c>
      <c r="D37" t="str">
        <f t="array" aca="1" ref="D37" ca="1">CONCATENATE(IFERROR(MATCH(CONCATENATE(B37,COUNTIF(B$6:B$55,B37)),CONCATENATE(C$6:C$55,COUNTIF(C$6:C$55,C$6:C$55)),0),"E"),"-",IFERROR(MATCH(CONCATENATE(C37,COUNTIF(C$6:C$55,C37)),CONCATENATE(B$6:B$55,COUNTIF(B$6:B$55,B$6:B$55)),0),"E"))</f>
        <v>E-E</v>
      </c>
      <c r="E37" t="str">
        <f t="array" aca="1" ref="E37" ca="1">IFERROR(INDEX(OFFSET(WatchBillMarker,WatchBillStartOffset,F$3-1,maxValidationSize,1),SMALL(IF(TRIM(OFFSET(WatchBillMarker,WatchBillStartOffset,F$3-1,maxValidationSize,1))&lt;&gt;"",ROW(OFFSET($A$1,0,0,maxValidationSize,1))),ROW(32:32)))," ")</f>
        <v xml:space="preserve"> </v>
      </c>
      <c r="G37" t="str">
        <f t="array" aca="1" ref="G37" ca="1">CONCATENATE(IFERROR(MATCH(CONCATENATE(E37,COUNTIF(E$6:E$55,E37)),CONCATENATE(F$6:F$55,COUNTIF(F$6:F$55,F$6:F$55)),0),"E"),"-",IFERROR(MATCH(CONCATENATE(F37,COUNTIF(F$6:F$55,F37)),CONCATENATE(E$6:E$55,COUNTIF(E$6:E$55,E$6:E$55)),0),"E"))</f>
        <v>E-E</v>
      </c>
      <c r="H37" t="str">
        <f t="array" aca="1" ref="H37" ca="1">IFERROR(INDEX(OFFSET(WatchBillMarker,WatchBillStartOffset,I$3-1,maxValidationSize,1),SMALL(IF(TRIM(OFFSET(WatchBillMarker,WatchBillStartOffset,I$3-1,maxValidationSize,1))&lt;&gt;"",ROW(OFFSET($A$1,0,0,maxValidationSize,1))),ROW(32:32)))," ")</f>
        <v xml:space="preserve"> </v>
      </c>
      <c r="J37" t="str">
        <f t="array" aca="1" ref="J37" ca="1">CONCATENATE(IFERROR(MATCH(CONCATENATE(H37,COUNTIF(H$6:H$55,H37)),CONCATENATE(I$6:I$55,COUNTIF(I$6:I$55,I$6:I$55)),0),"E"),"-",IFERROR(MATCH(CONCATENATE(I37,COUNTIF(I$6:I$55,I37)),CONCATENATE(H$6:H$55,COUNTIF(H$6:H$55,H$6:H$55)),0),"E"))</f>
        <v>E-E</v>
      </c>
      <c r="K37" t="str">
        <f t="array" aca="1" ref="K37" ca="1">IFERROR(INDEX(OFFSET(WatchBillMarker,WatchBillStartOffset,L$3-1,maxValidationSize,1),SMALL(IF(TRIM(OFFSET(WatchBillMarker,WatchBillStartOffset,L$3-1,maxValidationSize,1))&lt;&gt;"",ROW(OFFSET($A$1,0,0,maxValidationSize,1))),ROW(32:32)))," ")</f>
        <v xml:space="preserve"> </v>
      </c>
      <c r="M37" t="str">
        <f t="array" aca="1" ref="M37" ca="1">CONCATENATE(IFERROR(MATCH(CONCATENATE(K37,COUNTIF(K$6:K$55,K37)),CONCATENATE(L$6:L$55,COUNTIF(L$6:L$55,L$6:L$55)),0),"E"),"-",IFERROR(MATCH(CONCATENATE(L37,COUNTIF(L$6:L$55,L37)),CONCATENATE(K$6:K$55,COUNTIF(K$6:K$55,K$6:K$55)),0),"E"))</f>
        <v>E-E</v>
      </c>
      <c r="N37" t="str">
        <f t="array" aca="1" ref="N37" ca="1">IFERROR(INDEX(OFFSET(WatchBillMarker,WatchBillStartOffset,O$3-1,maxValidationSize,1),SMALL(IF(TRIM(OFFSET(WatchBillMarker,WatchBillStartOffset,O$3-1,maxValidationSize,1))&lt;&gt;"",ROW(OFFSET($A$1,0,0,maxValidationSize,1))),ROW(32:32)))," ")</f>
        <v xml:space="preserve"> </v>
      </c>
      <c r="P37" t="str">
        <f t="array" aca="1" ref="P37" ca="1">CONCATENATE(IFERROR(MATCH(CONCATENATE(N37,COUNTIF(N$6:N$55,N37)),CONCATENATE(O$6:O$55,COUNTIF(O$6:O$55,O$6:O$55)),0),"E"),"-",IFERROR(MATCH(CONCATENATE(O37,COUNTIF(O$6:O$55,O37)),CONCATENATE(N$6:N$55,COUNTIF(N$6:N$55,N$6:N$55)),0),"E"))</f>
        <v>E-E</v>
      </c>
      <c r="Q37" t="str">
        <f t="array" aca="1" ref="Q37" ca="1">IFERROR(INDEX(OFFSET(WatchBillMarker,WatchBillStartOffset,R$3-1,maxValidationSize,1),SMALL(IF(TRIM(OFFSET(WatchBillMarker,WatchBillStartOffset,R$3-1,maxValidationSize,1))&lt;&gt;"",ROW(OFFSET($A$1,0,0,maxValidationSize,1))),ROW(32:32)))," ")</f>
        <v>HDCT</v>
      </c>
      <c r="R37" t="s">
        <v>147</v>
      </c>
      <c r="S37" t="str">
        <f t="array" aca="1" ref="S37" ca="1">CONCATENATE(IFERROR(MATCH(CONCATENATE(Q37,COUNTIF(Q$6:Q$55,Q37)),CONCATENATE(R$6:R$55,COUNTIF(R$6:R$55,R$6:R$55)),0),"E"),"-",IFERROR(MATCH(CONCATENATE(R37,COUNTIF(R$6:R$55,R37)),CONCATENATE(Q$6:Q$55,COUNTIF(Q$6:Q$55,Q$6:Q$55)),0),"E"))</f>
        <v>13-5</v>
      </c>
      <c r="T37" t="str">
        <f t="array" aca="1" ref="T37" ca="1">IFERROR(INDEX(OFFSET(WatchBillMarker,WatchBillStartOffset,U$3-1,maxValidationSize,1),SMALL(IF(TRIM(OFFSET(WatchBillMarker,WatchBillStartOffset,U$3-1,maxValidationSize,1))&lt;&gt;"",ROW(OFFSET($A$1,0,0,maxValidationSize,1))),ROW(32:32)))," ")</f>
        <v xml:space="preserve"> </v>
      </c>
      <c r="V37" t="str">
        <f t="array" aca="1" ref="V37" ca="1">CONCATENATE(IFERROR(MATCH(CONCATENATE(T37,COUNTIF(T$6:T$55,T37)),CONCATENATE(U$6:U$55,COUNTIF(U$6:U$55,U$6:U$55)),0),"E"),"-",IFERROR(MATCH(CONCATENATE(U37,COUNTIF(U$6:U$55,U37)),CONCATENATE(T$6:T$55,COUNTIF(T$6:T$55,T$6:T$55)),0),"E"))</f>
        <v>E-E</v>
      </c>
      <c r="W37" t="str">
        <f t="array" aca="1" ref="W37" ca="1">IFERROR(INDEX(OFFSET(WatchBillMarker,WatchBillStartOffset,X$3-1,maxValidationSize,1),SMALL(IF(TRIM(OFFSET(WatchBillMarker,WatchBillStartOffset,X$3-1,maxValidationSize,1))&lt;&gt;"",ROW(OFFSET($A$1,0,0,maxValidationSize,1))),ROW(32:32)))," ")</f>
        <v xml:space="preserve"> </v>
      </c>
      <c r="Y37" t="str">
        <f t="array" aca="1" ref="Y37" ca="1">CONCATENATE(IFERROR(MATCH(CONCATENATE(W37,COUNTIF(W$6:W$55,W37)),CONCATENATE(X$6:X$55,COUNTIF(X$6:X$55,X$6:X$55)),0),"E"),"-",IFERROR(MATCH(CONCATENATE(X37,COUNTIF(X$6:X$55,X37)),CONCATENATE(W$6:W$55,COUNTIF(W$6:W$55,W$6:W$55)),0),"E"))</f>
        <v>E-E</v>
      </c>
      <c r="Z37" t="str">
        <f t="array" aca="1" ref="Z37" ca="1">IFERROR(INDEX(OFFSET(WatchBillMarker,WatchBillStartOffset,AA$3-1,maxValidationSize,1),SMALL(IF(TRIM(OFFSET(WatchBillMarker,WatchBillStartOffset,AA$3-1,maxValidationSize,1))&lt;&gt;"",ROW(OFFSET($A$1,0,0,maxValidationSize,1))),ROW(32:32)))," ")</f>
        <v xml:space="preserve"> </v>
      </c>
      <c r="AB37" t="str">
        <f t="array" aca="1" ref="AB37" ca="1">CONCATENATE(IFERROR(MATCH(CONCATENATE(Z37,COUNTIF(Z$6:Z$55,Z37)),CONCATENATE(AA$6:AA$55,COUNTIF(AA$6:AA$55,AA$6:AA$55)),0),"E"),"-",IFERROR(MATCH(CONCATENATE(AA37,COUNTIF(AA$6:AA$55,AA37)),CONCATENATE(Z$6:Z$55,COUNTIF(Z$6:Z$55,Z$6:Z$55)),0),"E"))</f>
        <v>E-E</v>
      </c>
      <c r="AC37" t="str">
        <f t="array" aca="1" ref="AC37" ca="1">IFERROR(INDEX(OFFSET(WatchBillMarker,WatchBillStartOffset,AD$3-1,maxValidationSize,1),SMALL(IF(TRIM(OFFSET(WatchBillMarker,WatchBillStartOffset,AD$3-1,maxValidationSize,1))&lt;&gt;"",ROW(OFFSET($A$1,0,0,maxValidationSize,1))),ROW(32:32)))," ")</f>
        <v xml:space="preserve"> </v>
      </c>
      <c r="AE37" t="str">
        <f t="array" aca="1" ref="AE37" ca="1">CONCATENATE(IFERROR(MATCH(CONCATENATE(AC37,COUNTIF(AC$6:AC$55,AC37)),CONCATENATE(AD$6:AD$55,COUNTIF(AD$6:AD$55,AD$6:AD$55)),0),"E"),"-",IFERROR(MATCH(CONCATENATE(AD37,COUNTIF(AD$6:AD$55,AD37)),CONCATENATE(AC$6:AC$55,COUNTIF(AC$6:AC$55,AC$6:AC$55)),0),"E"))</f>
        <v>E-E</v>
      </c>
      <c r="AF37" t="str">
        <f t="array" aca="1" ref="AF37" ca="1">IFERROR(INDEX(OFFSET(WatchBillMarker,WatchBillStartOffset,AG$3-1,maxValidationSize,1),SMALL(IF(TRIM(OFFSET(WatchBillMarker,WatchBillStartOffset,AG$3-1,maxValidationSize,1))&lt;&gt;"",ROW(OFFSET($A$1,0,0,maxValidationSize,1))),ROW(32:32)))," ")</f>
        <v xml:space="preserve"> </v>
      </c>
      <c r="AH37" t="str">
        <f t="array" aca="1" ref="AH37" ca="1">CONCATENATE(IFERROR(MATCH(CONCATENATE(AF37,COUNTIF(AF$6:AF$55,AF37)),CONCATENATE(AG$6:AG$55,COUNTIF(AG$6:AG$55,AG$6:AG$55)),0),"E"),"-",IFERROR(MATCH(CONCATENATE(AG37,COUNTIF(AG$6:AG$55,AG37)),CONCATENATE(AF$6:AF$55,COUNTIF(AF$6:AF$55,AF$6:AF$55)),0),"E"))</f>
        <v>E-E</v>
      </c>
      <c r="AI37" t="str">
        <f t="array" aca="1" ref="AI37" ca="1">IFERROR(INDEX(OFFSET(WatchBillMarker,WatchBillStartOffset,AJ$3-1,maxValidationSize,1),SMALL(IF(TRIM(OFFSET(WatchBillMarker,WatchBillStartOffset,AJ$3-1,maxValidationSize,1))&lt;&gt;"",ROW(OFFSET($A$1,0,0,maxValidationSize,1))),ROW(32:32)))," ")</f>
        <v xml:space="preserve"> </v>
      </c>
      <c r="AK37" t="str">
        <f t="array" aca="1" ref="AK37" ca="1">CONCATENATE(IFERROR(MATCH(CONCATENATE(AI37,COUNTIF(AI$6:AI$55,AI37)),CONCATENATE(AJ$6:AJ$55,COUNTIF(AJ$6:AJ$55,AJ$6:AJ$55)),0),"E"),"-",IFERROR(MATCH(CONCATENATE(AJ37,COUNTIF(AJ$6:AJ$55,AJ37)),CONCATENATE(AI$6:AI$55,COUNTIF(AI$6:AI$55,AI$6:AI$55)),0),"E"))</f>
        <v>E-E</v>
      </c>
      <c r="AL37" t="str">
        <f t="array" aca="1" ref="AL37" ca="1">IFERROR(INDEX(OFFSET(WatchBillMarker,WatchBillStartOffset,AM$3-1,maxValidationSize,1),SMALL(IF(TRIM(OFFSET(WatchBillMarker,WatchBillStartOffset,AM$3-1,maxValidationSize,1))&lt;&gt;"",ROW(OFFSET($A$1,0,0,maxValidationSize,1))),ROW(32:32)))," ")</f>
        <v xml:space="preserve"> </v>
      </c>
      <c r="AN37" t="str">
        <f t="array" aca="1" ref="AN37" ca="1">CONCATENATE(IFERROR(MATCH(CONCATENATE(AL37,COUNTIF(AL$6:AL$55,AL37)),CONCATENATE(AM$6:AM$55,COUNTIF(AM$6:AM$55,AM$6:AM$55)),0),"E"),"-",IFERROR(MATCH(CONCATENATE(AM37,COUNTIF(AM$6:AM$55,AM37)),CONCATENATE(AL$6:AL$55,COUNTIF(AL$6:AL$55,AL$6:AL$55)),0),"E"))</f>
        <v>E-E</v>
      </c>
      <c r="AO37" t="str">
        <f t="array" aca="1" ref="AO37" ca="1">IFERROR(INDEX(OFFSET(WatchBillMarker,WatchBillStartOffset,AP$3-1,maxValidationSize,1),SMALL(IF(TRIM(OFFSET(WatchBillMarker,WatchBillStartOffset,AP$3-1,maxValidationSize,1))&lt;&gt;"",ROW(OFFSET($A$1,0,0,maxValidationSize,1))),ROW(32:32)))," ")</f>
        <v xml:space="preserve"> </v>
      </c>
      <c r="AQ37" t="str">
        <f t="array" aca="1" ref="AQ37" ca="1">CONCATENATE(IFERROR(MATCH(CONCATENATE(AO37,COUNTIF(AO$6:AO$55,AO37)),CONCATENATE(AP$6:AP$55,COUNTIF(AP$6:AP$55,AP$6:AP$55)),0),"E"),"-",IFERROR(MATCH(CONCATENATE(AP37,COUNTIF(AP$6:AP$55,AP37)),CONCATENATE(AO$6:AO$55,COUNTIF(AO$6:AO$55,AO$6:AO$55)),0),"E"))</f>
        <v>E-E</v>
      </c>
      <c r="AR37" t="str">
        <f t="array" aca="1" ref="AR37" ca="1">IFERROR(INDEX(OFFSET(WatchBillMarker,WatchBillStartOffset,AS$3-1,maxValidationSize,1),SMALL(IF(TRIM(OFFSET(WatchBillMarker,WatchBillStartOffset,AS$3-1,maxValidationSize,1))&lt;&gt;"",ROW(OFFSET($A$1,0,0,maxValidationSize,1))),ROW(32:32)))," ")</f>
        <v xml:space="preserve"> </v>
      </c>
      <c r="AT37" t="str">
        <f t="array" aca="1" ref="AT37" ca="1">CONCATENATE(IFERROR(MATCH(CONCATENATE(AR37,COUNTIF(AR$6:AR$55,AR37)),CONCATENATE(AS$6:AS$55,COUNTIF(AS$6:AS$55,AS$6:AS$55)),0),"E"),"-",IFERROR(MATCH(CONCATENATE(AS37,COUNTIF(AS$6:AS$55,AS37)),CONCATENATE(AR$6:AR$55,COUNTIF(AR$6:AR$55,AR$6:AR$55)),0),"E"))</f>
        <v>E-E</v>
      </c>
    </row>
    <row r="38" spans="2:46">
      <c r="B38" t="str">
        <f t="array" aca="1" ref="B38" ca="1">IFERROR(INDEX(OFFSET(WatchBillMarker,WatchBillStartOffset,C$3-1,maxValidationSize,1),SMALL(IF(TRIM(OFFSET(WatchBillMarker,WatchBillStartOffset,C$3-1,maxValidationSize,1))&lt;&gt;"",ROW(OFFSET($A$1,0,0,maxValidationSize,1))),ROW(33:33)))," ")</f>
        <v xml:space="preserve"> </v>
      </c>
      <c r="D38" t="str">
        <f t="array" aca="1" ref="D38" ca="1">CONCATENATE(IFERROR(MATCH(CONCATENATE(B38,COUNTIF(B$6:B$55,B38)),CONCATENATE(C$6:C$55,COUNTIF(C$6:C$55,C$6:C$55)),0),"E"),"-",IFERROR(MATCH(CONCATENATE(C38,COUNTIF(C$6:C$55,C38)),CONCATENATE(B$6:B$55,COUNTIF(B$6:B$55,B$6:B$55)),0),"E"))</f>
        <v>E-E</v>
      </c>
      <c r="E38" t="str">
        <f t="array" aca="1" ref="E38" ca="1">IFERROR(INDEX(OFFSET(WatchBillMarker,WatchBillStartOffset,F$3-1,maxValidationSize,1),SMALL(IF(TRIM(OFFSET(WatchBillMarker,WatchBillStartOffset,F$3-1,maxValidationSize,1))&lt;&gt;"",ROW(OFFSET($A$1,0,0,maxValidationSize,1))),ROW(33:33)))," ")</f>
        <v xml:space="preserve"> </v>
      </c>
      <c r="G38" t="str">
        <f t="array" aca="1" ref="G38" ca="1">CONCATENATE(IFERROR(MATCH(CONCATENATE(E38,COUNTIF(E$6:E$55,E38)),CONCATENATE(F$6:F$55,COUNTIF(F$6:F$55,F$6:F$55)),0),"E"),"-",IFERROR(MATCH(CONCATENATE(F38,COUNTIF(F$6:F$55,F38)),CONCATENATE(E$6:E$55,COUNTIF(E$6:E$55,E$6:E$55)),0),"E"))</f>
        <v>E-E</v>
      </c>
      <c r="H38" t="str">
        <f t="array" aca="1" ref="H38" ca="1">IFERROR(INDEX(OFFSET(WatchBillMarker,WatchBillStartOffset,I$3-1,maxValidationSize,1),SMALL(IF(TRIM(OFFSET(WatchBillMarker,WatchBillStartOffset,I$3-1,maxValidationSize,1))&lt;&gt;"",ROW(OFFSET($A$1,0,0,maxValidationSize,1))),ROW(33:33)))," ")</f>
        <v xml:space="preserve"> </v>
      </c>
      <c r="J38" t="str">
        <f t="array" aca="1" ref="J38" ca="1">CONCATENATE(IFERROR(MATCH(CONCATENATE(H38,COUNTIF(H$6:H$55,H38)),CONCATENATE(I$6:I$55,COUNTIF(I$6:I$55,I$6:I$55)),0),"E"),"-",IFERROR(MATCH(CONCATENATE(I38,COUNTIF(I$6:I$55,I38)),CONCATENATE(H$6:H$55,COUNTIF(H$6:H$55,H$6:H$55)),0),"E"))</f>
        <v>E-E</v>
      </c>
      <c r="K38" t="str">
        <f t="array" aca="1" ref="K38" ca="1">IFERROR(INDEX(OFFSET(WatchBillMarker,WatchBillStartOffset,L$3-1,maxValidationSize,1),SMALL(IF(TRIM(OFFSET(WatchBillMarker,WatchBillStartOffset,L$3-1,maxValidationSize,1))&lt;&gt;"",ROW(OFFSET($A$1,0,0,maxValidationSize,1))),ROW(33:33)))," ")</f>
        <v xml:space="preserve"> </v>
      </c>
      <c r="M38" t="str">
        <f t="array" aca="1" ref="M38" ca="1">CONCATENATE(IFERROR(MATCH(CONCATENATE(K38,COUNTIF(K$6:K$55,K38)),CONCATENATE(L$6:L$55,COUNTIF(L$6:L$55,L$6:L$55)),0),"E"),"-",IFERROR(MATCH(CONCATENATE(L38,COUNTIF(L$6:L$55,L38)),CONCATENATE(K$6:K$55,COUNTIF(K$6:K$55,K$6:K$55)),0),"E"))</f>
        <v>E-E</v>
      </c>
      <c r="N38" t="str">
        <f t="array" aca="1" ref="N38" ca="1">IFERROR(INDEX(OFFSET(WatchBillMarker,WatchBillStartOffset,O$3-1,maxValidationSize,1),SMALL(IF(TRIM(OFFSET(WatchBillMarker,WatchBillStartOffset,O$3-1,maxValidationSize,1))&lt;&gt;"",ROW(OFFSET($A$1,0,0,maxValidationSize,1))),ROW(33:33)))," ")</f>
        <v xml:space="preserve"> </v>
      </c>
      <c r="P38" t="str">
        <f t="array" aca="1" ref="P38" ca="1">CONCATENATE(IFERROR(MATCH(CONCATENATE(N38,COUNTIF(N$6:N$55,N38)),CONCATENATE(O$6:O$55,COUNTIF(O$6:O$55,O$6:O$55)),0),"E"),"-",IFERROR(MATCH(CONCATENATE(O38,COUNTIF(O$6:O$55,O38)),CONCATENATE(N$6:N$55,COUNTIF(N$6:N$55,N$6:N$55)),0),"E"))</f>
        <v>E-E</v>
      </c>
      <c r="Q38" t="str">
        <f t="array" aca="1" ref="Q38" ca="1">IFERROR(INDEX(OFFSET(WatchBillMarker,WatchBillStartOffset,R$3-1,maxValidationSize,1),SMALL(IF(TRIM(OFFSET(WatchBillMarker,WatchBillStartOffset,R$3-1,maxValidationSize,1))&lt;&gt;"",ROW(OFFSET($A$1,0,0,maxValidationSize,1))),ROW(33:33)))," ")</f>
        <v>I/C LR 3 &amp; 5 Prep</v>
      </c>
      <c r="R38" t="s">
        <v>139</v>
      </c>
      <c r="S38" t="str">
        <f t="array" aca="1" ref="S38" ca="1">CONCATENATE(IFERROR(MATCH(CONCATENATE(Q38,COUNTIF(Q$6:Q$55,Q38)),CONCATENATE(R$6:R$55,COUNTIF(R$6:R$55,R$6:R$55)),0),"E"),"-",IFERROR(MATCH(CONCATENATE(R38,COUNTIF(R$6:R$55,R38)),CONCATENATE(Q$6:Q$55,COUNTIF(Q$6:Q$55,Q$6:Q$55)),0),"E"))</f>
        <v>25-4</v>
      </c>
      <c r="T38" t="str">
        <f t="array" aca="1" ref="T38" ca="1">IFERROR(INDEX(OFFSET(WatchBillMarker,WatchBillStartOffset,U$3-1,maxValidationSize,1),SMALL(IF(TRIM(OFFSET(WatchBillMarker,WatchBillStartOffset,U$3-1,maxValidationSize,1))&lt;&gt;"",ROW(OFFSET($A$1,0,0,maxValidationSize,1))),ROW(33:33)))," ")</f>
        <v xml:space="preserve"> </v>
      </c>
      <c r="V38" t="str">
        <f t="array" aca="1" ref="V38" ca="1">CONCATENATE(IFERROR(MATCH(CONCATENATE(T38,COUNTIF(T$6:T$55,T38)),CONCATENATE(U$6:U$55,COUNTIF(U$6:U$55,U$6:U$55)),0),"E"),"-",IFERROR(MATCH(CONCATENATE(U38,COUNTIF(U$6:U$55,U38)),CONCATENATE(T$6:T$55,COUNTIF(T$6:T$55,T$6:T$55)),0),"E"))</f>
        <v>E-E</v>
      </c>
      <c r="W38" t="str">
        <f t="array" aca="1" ref="W38" ca="1">IFERROR(INDEX(OFFSET(WatchBillMarker,WatchBillStartOffset,X$3-1,maxValidationSize,1),SMALL(IF(TRIM(OFFSET(WatchBillMarker,WatchBillStartOffset,X$3-1,maxValidationSize,1))&lt;&gt;"",ROW(OFFSET($A$1,0,0,maxValidationSize,1))),ROW(33:33)))," ")</f>
        <v xml:space="preserve"> </v>
      </c>
      <c r="Y38" t="str">
        <f t="array" aca="1" ref="Y38" ca="1">CONCATENATE(IFERROR(MATCH(CONCATENATE(W38,COUNTIF(W$6:W$55,W38)),CONCATENATE(X$6:X$55,COUNTIF(X$6:X$55,X$6:X$55)),0),"E"),"-",IFERROR(MATCH(CONCATENATE(X38,COUNTIF(X$6:X$55,X38)),CONCATENATE(W$6:W$55,COUNTIF(W$6:W$55,W$6:W$55)),0),"E"))</f>
        <v>E-E</v>
      </c>
      <c r="Z38" t="str">
        <f t="array" aca="1" ref="Z38" ca="1">IFERROR(INDEX(OFFSET(WatchBillMarker,WatchBillStartOffset,AA$3-1,maxValidationSize,1),SMALL(IF(TRIM(OFFSET(WatchBillMarker,WatchBillStartOffset,AA$3-1,maxValidationSize,1))&lt;&gt;"",ROW(OFFSET($A$1,0,0,maxValidationSize,1))),ROW(33:33)))," ")</f>
        <v xml:space="preserve"> </v>
      </c>
      <c r="AB38" t="str">
        <f t="array" aca="1" ref="AB38" ca="1">CONCATENATE(IFERROR(MATCH(CONCATENATE(Z38,COUNTIF(Z$6:Z$55,Z38)),CONCATENATE(AA$6:AA$55,COUNTIF(AA$6:AA$55,AA$6:AA$55)),0),"E"),"-",IFERROR(MATCH(CONCATENATE(AA38,COUNTIF(AA$6:AA$55,AA38)),CONCATENATE(Z$6:Z$55,COUNTIF(Z$6:Z$55,Z$6:Z$55)),0),"E"))</f>
        <v>E-E</v>
      </c>
      <c r="AC38" t="str">
        <f t="array" aca="1" ref="AC38" ca="1">IFERROR(INDEX(OFFSET(WatchBillMarker,WatchBillStartOffset,AD$3-1,maxValidationSize,1),SMALL(IF(TRIM(OFFSET(WatchBillMarker,WatchBillStartOffset,AD$3-1,maxValidationSize,1))&lt;&gt;"",ROW(OFFSET($A$1,0,0,maxValidationSize,1))),ROW(33:33)))," ")</f>
        <v xml:space="preserve"> </v>
      </c>
      <c r="AE38" t="str">
        <f t="array" aca="1" ref="AE38" ca="1">CONCATENATE(IFERROR(MATCH(CONCATENATE(AC38,COUNTIF(AC$6:AC$55,AC38)),CONCATENATE(AD$6:AD$55,COUNTIF(AD$6:AD$55,AD$6:AD$55)),0),"E"),"-",IFERROR(MATCH(CONCATENATE(AD38,COUNTIF(AD$6:AD$55,AD38)),CONCATENATE(AC$6:AC$55,COUNTIF(AC$6:AC$55,AC$6:AC$55)),0),"E"))</f>
        <v>E-E</v>
      </c>
      <c r="AF38" t="str">
        <f t="array" aca="1" ref="AF38" ca="1">IFERROR(INDEX(OFFSET(WatchBillMarker,WatchBillStartOffset,AG$3-1,maxValidationSize,1),SMALL(IF(TRIM(OFFSET(WatchBillMarker,WatchBillStartOffset,AG$3-1,maxValidationSize,1))&lt;&gt;"",ROW(OFFSET($A$1,0,0,maxValidationSize,1))),ROW(33:33)))," ")</f>
        <v xml:space="preserve"> </v>
      </c>
      <c r="AH38" t="str">
        <f t="array" aca="1" ref="AH38" ca="1">CONCATENATE(IFERROR(MATCH(CONCATENATE(AF38,COUNTIF(AF$6:AF$55,AF38)),CONCATENATE(AG$6:AG$55,COUNTIF(AG$6:AG$55,AG$6:AG$55)),0),"E"),"-",IFERROR(MATCH(CONCATENATE(AG38,COUNTIF(AG$6:AG$55,AG38)),CONCATENATE(AF$6:AF$55,COUNTIF(AF$6:AF$55,AF$6:AF$55)),0),"E"))</f>
        <v>E-E</v>
      </c>
      <c r="AI38" t="str">
        <f t="array" aca="1" ref="AI38" ca="1">IFERROR(INDEX(OFFSET(WatchBillMarker,WatchBillStartOffset,AJ$3-1,maxValidationSize,1),SMALL(IF(TRIM(OFFSET(WatchBillMarker,WatchBillStartOffset,AJ$3-1,maxValidationSize,1))&lt;&gt;"",ROW(OFFSET($A$1,0,0,maxValidationSize,1))),ROW(33:33)))," ")</f>
        <v xml:space="preserve"> </v>
      </c>
      <c r="AK38" t="str">
        <f t="array" aca="1" ref="AK38" ca="1">CONCATENATE(IFERROR(MATCH(CONCATENATE(AI38,COUNTIF(AI$6:AI$55,AI38)),CONCATENATE(AJ$6:AJ$55,COUNTIF(AJ$6:AJ$55,AJ$6:AJ$55)),0),"E"),"-",IFERROR(MATCH(CONCATENATE(AJ38,COUNTIF(AJ$6:AJ$55,AJ38)),CONCATENATE(AI$6:AI$55,COUNTIF(AI$6:AI$55,AI$6:AI$55)),0),"E"))</f>
        <v>E-E</v>
      </c>
      <c r="AL38" t="str">
        <f t="array" aca="1" ref="AL38" ca="1">IFERROR(INDEX(OFFSET(WatchBillMarker,WatchBillStartOffset,AM$3-1,maxValidationSize,1),SMALL(IF(TRIM(OFFSET(WatchBillMarker,WatchBillStartOffset,AM$3-1,maxValidationSize,1))&lt;&gt;"",ROW(OFFSET($A$1,0,0,maxValidationSize,1))),ROW(33:33)))," ")</f>
        <v xml:space="preserve"> </v>
      </c>
      <c r="AN38" t="str">
        <f t="array" aca="1" ref="AN38" ca="1">CONCATENATE(IFERROR(MATCH(CONCATENATE(AL38,COUNTIF(AL$6:AL$55,AL38)),CONCATENATE(AM$6:AM$55,COUNTIF(AM$6:AM$55,AM$6:AM$55)),0),"E"),"-",IFERROR(MATCH(CONCATENATE(AM38,COUNTIF(AM$6:AM$55,AM38)),CONCATENATE(AL$6:AL$55,COUNTIF(AL$6:AL$55,AL$6:AL$55)),0),"E"))</f>
        <v>E-E</v>
      </c>
      <c r="AO38" t="str">
        <f t="array" aca="1" ref="AO38" ca="1">IFERROR(INDEX(OFFSET(WatchBillMarker,WatchBillStartOffset,AP$3-1,maxValidationSize,1),SMALL(IF(TRIM(OFFSET(WatchBillMarker,WatchBillStartOffset,AP$3-1,maxValidationSize,1))&lt;&gt;"",ROW(OFFSET($A$1,0,0,maxValidationSize,1))),ROW(33:33)))," ")</f>
        <v xml:space="preserve"> </v>
      </c>
      <c r="AQ38" t="str">
        <f t="array" aca="1" ref="AQ38" ca="1">CONCATENATE(IFERROR(MATCH(CONCATENATE(AO38,COUNTIF(AO$6:AO$55,AO38)),CONCATENATE(AP$6:AP$55,COUNTIF(AP$6:AP$55,AP$6:AP$55)),0),"E"),"-",IFERROR(MATCH(CONCATENATE(AP38,COUNTIF(AP$6:AP$55,AP38)),CONCATENATE(AO$6:AO$55,COUNTIF(AO$6:AO$55,AO$6:AO$55)),0),"E"))</f>
        <v>E-E</v>
      </c>
      <c r="AR38" t="str">
        <f t="array" aca="1" ref="AR38" ca="1">IFERROR(INDEX(OFFSET(WatchBillMarker,WatchBillStartOffset,AS$3-1,maxValidationSize,1),SMALL(IF(TRIM(OFFSET(WatchBillMarker,WatchBillStartOffset,AS$3-1,maxValidationSize,1))&lt;&gt;"",ROW(OFFSET($A$1,0,0,maxValidationSize,1))),ROW(33:33)))," ")</f>
        <v xml:space="preserve"> </v>
      </c>
      <c r="AT38" t="str">
        <f t="array" aca="1" ref="AT38" ca="1">CONCATENATE(IFERROR(MATCH(CONCATENATE(AR38,COUNTIF(AR$6:AR$55,AR38)),CONCATENATE(AS$6:AS$55,COUNTIF(AS$6:AS$55,AS$6:AS$55)),0),"E"),"-",IFERROR(MATCH(CONCATENATE(AS38,COUNTIF(AS$6:AS$55,AS38)),CONCATENATE(AR$6:AR$55,COUNTIF(AR$6:AR$55,AR$6:AR$55)),0),"E"))</f>
        <v>E-E</v>
      </c>
    </row>
    <row r="39" spans="2:46">
      <c r="B39" t="str">
        <f t="array" aca="1" ref="B39" ca="1">IFERROR(INDEX(OFFSET(WatchBillMarker,WatchBillStartOffset,C$3-1,maxValidationSize,1),SMALL(IF(TRIM(OFFSET(WatchBillMarker,WatchBillStartOffset,C$3-1,maxValidationSize,1))&lt;&gt;"",ROW(OFFSET($A$1,0,0,maxValidationSize,1))),ROW(34:34)))," ")</f>
        <v xml:space="preserve"> </v>
      </c>
      <c r="D39" t="str">
        <f t="array" aca="1" ref="D39" ca="1">CONCATENATE(IFERROR(MATCH(CONCATENATE(B39,COUNTIF(B$6:B$55,B39)),CONCATENATE(C$6:C$55,COUNTIF(C$6:C$55,C$6:C$55)),0),"E"),"-",IFERROR(MATCH(CONCATENATE(C39,COUNTIF(C$6:C$55,C39)),CONCATENATE(B$6:B$55,COUNTIF(B$6:B$55,B$6:B$55)),0),"E"))</f>
        <v>E-E</v>
      </c>
      <c r="E39" t="str">
        <f t="array" aca="1" ref="E39" ca="1">IFERROR(INDEX(OFFSET(WatchBillMarker,WatchBillStartOffset,F$3-1,maxValidationSize,1),SMALL(IF(TRIM(OFFSET(WatchBillMarker,WatchBillStartOffset,F$3-1,maxValidationSize,1))&lt;&gt;"",ROW(OFFSET($A$1,0,0,maxValidationSize,1))),ROW(34:34)))," ")</f>
        <v xml:space="preserve"> </v>
      </c>
      <c r="G39" t="str">
        <f t="array" aca="1" ref="G39" ca="1">CONCATENATE(IFERROR(MATCH(CONCATENATE(E39,COUNTIF(E$6:E$55,E39)),CONCATENATE(F$6:F$55,COUNTIF(F$6:F$55,F$6:F$55)),0),"E"),"-",IFERROR(MATCH(CONCATENATE(F39,COUNTIF(F$6:F$55,F39)),CONCATENATE(E$6:E$55,COUNTIF(E$6:E$55,E$6:E$55)),0),"E"))</f>
        <v>E-E</v>
      </c>
      <c r="H39" t="str">
        <f t="array" aca="1" ref="H39" ca="1">IFERROR(INDEX(OFFSET(WatchBillMarker,WatchBillStartOffset,I$3-1,maxValidationSize,1),SMALL(IF(TRIM(OFFSET(WatchBillMarker,WatchBillStartOffset,I$3-1,maxValidationSize,1))&lt;&gt;"",ROW(OFFSET($A$1,0,0,maxValidationSize,1))),ROW(34:34)))," ")</f>
        <v xml:space="preserve"> </v>
      </c>
      <c r="J39" t="str">
        <f t="array" aca="1" ref="J39" ca="1">CONCATENATE(IFERROR(MATCH(CONCATENATE(H39,COUNTIF(H$6:H$55,H39)),CONCATENATE(I$6:I$55,COUNTIF(I$6:I$55,I$6:I$55)),0),"E"),"-",IFERROR(MATCH(CONCATENATE(I39,COUNTIF(I$6:I$55,I39)),CONCATENATE(H$6:H$55,COUNTIF(H$6:H$55,H$6:H$55)),0),"E"))</f>
        <v>E-E</v>
      </c>
      <c r="K39" t="str">
        <f t="array" aca="1" ref="K39" ca="1">IFERROR(INDEX(OFFSET(WatchBillMarker,WatchBillStartOffset,L$3-1,maxValidationSize,1),SMALL(IF(TRIM(OFFSET(WatchBillMarker,WatchBillStartOffset,L$3-1,maxValidationSize,1))&lt;&gt;"",ROW(OFFSET($A$1,0,0,maxValidationSize,1))),ROW(34:34)))," ")</f>
        <v xml:space="preserve"> </v>
      </c>
      <c r="M39" t="str">
        <f t="array" aca="1" ref="M39" ca="1">CONCATENATE(IFERROR(MATCH(CONCATENATE(K39,COUNTIF(K$6:K$55,K39)),CONCATENATE(L$6:L$55,COUNTIF(L$6:L$55,L$6:L$55)),0),"E"),"-",IFERROR(MATCH(CONCATENATE(L39,COUNTIF(L$6:L$55,L39)),CONCATENATE(K$6:K$55,COUNTIF(K$6:K$55,K$6:K$55)),0),"E"))</f>
        <v>E-E</v>
      </c>
      <c r="N39" t="str">
        <f t="array" aca="1" ref="N39" ca="1">IFERROR(INDEX(OFFSET(WatchBillMarker,WatchBillStartOffset,O$3-1,maxValidationSize,1),SMALL(IF(TRIM(OFFSET(WatchBillMarker,WatchBillStartOffset,O$3-1,maxValidationSize,1))&lt;&gt;"",ROW(OFFSET($A$1,0,0,maxValidationSize,1))),ROW(34:34)))," ")</f>
        <v xml:space="preserve"> </v>
      </c>
      <c r="P39" t="str">
        <f t="array" aca="1" ref="P39" ca="1">CONCATENATE(IFERROR(MATCH(CONCATENATE(N39,COUNTIF(N$6:N$55,N39)),CONCATENATE(O$6:O$55,COUNTIF(O$6:O$55,O$6:O$55)),0),"E"),"-",IFERROR(MATCH(CONCATENATE(O39,COUNTIF(O$6:O$55,O39)),CONCATENATE(N$6:N$55,COUNTIF(N$6:N$55,N$6:N$55)),0),"E"))</f>
        <v>E-E</v>
      </c>
      <c r="Q39" t="str">
        <f t="array" aca="1" ref="Q39" ca="1">IFERROR(INDEX(OFFSET(WatchBillMarker,WatchBillStartOffset,R$3-1,maxValidationSize,1),SMALL(IF(TRIM(OFFSET(WatchBillMarker,WatchBillStartOffset,R$3-1,maxValidationSize,1))&lt;&gt;"",ROW(OFFSET($A$1,0,0,maxValidationSize,1))),ROW(34:34)))," ")</f>
        <v>Prepare LR3</v>
      </c>
      <c r="R39" t="s">
        <v>271</v>
      </c>
      <c r="S39" t="str">
        <f t="array" aca="1" ref="S39" ca="1">CONCATENATE(IFERROR(MATCH(CONCATENATE(Q39,COUNTIF(Q$6:Q$55,Q39)),CONCATENATE(R$6:R$55,COUNTIF(R$6:R$55,R$6:R$55)),0),"E"),"-",IFERROR(MATCH(CONCATENATE(R39,COUNTIF(R$6:R$55,R39)),CONCATENATE(Q$6:Q$55,COUNTIF(Q$6:Q$55,Q$6:Q$55)),0),"E"))</f>
        <v>14-29</v>
      </c>
      <c r="T39" t="str">
        <f t="array" aca="1" ref="T39" ca="1">IFERROR(INDEX(OFFSET(WatchBillMarker,WatchBillStartOffset,U$3-1,maxValidationSize,1),SMALL(IF(TRIM(OFFSET(WatchBillMarker,WatchBillStartOffset,U$3-1,maxValidationSize,1))&lt;&gt;"",ROW(OFFSET($A$1,0,0,maxValidationSize,1))),ROW(34:34)))," ")</f>
        <v xml:space="preserve"> </v>
      </c>
      <c r="V39" t="str">
        <f t="array" aca="1" ref="V39" ca="1">CONCATENATE(IFERROR(MATCH(CONCATENATE(T39,COUNTIF(T$6:T$55,T39)),CONCATENATE(U$6:U$55,COUNTIF(U$6:U$55,U$6:U$55)),0),"E"),"-",IFERROR(MATCH(CONCATENATE(U39,COUNTIF(U$6:U$55,U39)),CONCATENATE(T$6:T$55,COUNTIF(T$6:T$55,T$6:T$55)),0),"E"))</f>
        <v>E-E</v>
      </c>
      <c r="W39" t="str">
        <f t="array" aca="1" ref="W39" ca="1">IFERROR(INDEX(OFFSET(WatchBillMarker,WatchBillStartOffset,X$3-1,maxValidationSize,1),SMALL(IF(TRIM(OFFSET(WatchBillMarker,WatchBillStartOffset,X$3-1,maxValidationSize,1))&lt;&gt;"",ROW(OFFSET($A$1,0,0,maxValidationSize,1))),ROW(34:34)))," ")</f>
        <v xml:space="preserve"> </v>
      </c>
      <c r="Y39" t="str">
        <f t="array" aca="1" ref="Y39" ca="1">CONCATENATE(IFERROR(MATCH(CONCATENATE(W39,COUNTIF(W$6:W$55,W39)),CONCATENATE(X$6:X$55,COUNTIF(X$6:X$55,X$6:X$55)),0),"E"),"-",IFERROR(MATCH(CONCATENATE(X39,COUNTIF(X$6:X$55,X39)),CONCATENATE(W$6:W$55,COUNTIF(W$6:W$55,W$6:W$55)),0),"E"))</f>
        <v>E-E</v>
      </c>
      <c r="Z39" t="str">
        <f t="array" aca="1" ref="Z39" ca="1">IFERROR(INDEX(OFFSET(WatchBillMarker,WatchBillStartOffset,AA$3-1,maxValidationSize,1),SMALL(IF(TRIM(OFFSET(WatchBillMarker,WatchBillStartOffset,AA$3-1,maxValidationSize,1))&lt;&gt;"",ROW(OFFSET($A$1,0,0,maxValidationSize,1))),ROW(34:34)))," ")</f>
        <v xml:space="preserve"> </v>
      </c>
      <c r="AB39" t="str">
        <f t="array" aca="1" ref="AB39" ca="1">CONCATENATE(IFERROR(MATCH(CONCATENATE(Z39,COUNTIF(Z$6:Z$55,Z39)),CONCATENATE(AA$6:AA$55,COUNTIF(AA$6:AA$55,AA$6:AA$55)),0),"E"),"-",IFERROR(MATCH(CONCATENATE(AA39,COUNTIF(AA$6:AA$55,AA39)),CONCATENATE(Z$6:Z$55,COUNTIF(Z$6:Z$55,Z$6:Z$55)),0),"E"))</f>
        <v>E-E</v>
      </c>
      <c r="AC39" t="str">
        <f t="array" aca="1" ref="AC39" ca="1">IFERROR(INDEX(OFFSET(WatchBillMarker,WatchBillStartOffset,AD$3-1,maxValidationSize,1),SMALL(IF(TRIM(OFFSET(WatchBillMarker,WatchBillStartOffset,AD$3-1,maxValidationSize,1))&lt;&gt;"",ROW(OFFSET($A$1,0,0,maxValidationSize,1))),ROW(34:34)))," ")</f>
        <v xml:space="preserve"> </v>
      </c>
      <c r="AE39" t="str">
        <f t="array" aca="1" ref="AE39" ca="1">CONCATENATE(IFERROR(MATCH(CONCATENATE(AC39,COUNTIF(AC$6:AC$55,AC39)),CONCATENATE(AD$6:AD$55,COUNTIF(AD$6:AD$55,AD$6:AD$55)),0),"E"),"-",IFERROR(MATCH(CONCATENATE(AD39,COUNTIF(AD$6:AD$55,AD39)),CONCATENATE(AC$6:AC$55,COUNTIF(AC$6:AC$55,AC$6:AC$55)),0),"E"))</f>
        <v>E-E</v>
      </c>
      <c r="AF39" t="str">
        <f t="array" aca="1" ref="AF39" ca="1">IFERROR(INDEX(OFFSET(WatchBillMarker,WatchBillStartOffset,AG$3-1,maxValidationSize,1),SMALL(IF(TRIM(OFFSET(WatchBillMarker,WatchBillStartOffset,AG$3-1,maxValidationSize,1))&lt;&gt;"",ROW(OFFSET($A$1,0,0,maxValidationSize,1))),ROW(34:34)))," ")</f>
        <v xml:space="preserve"> </v>
      </c>
      <c r="AH39" t="str">
        <f t="array" aca="1" ref="AH39" ca="1">CONCATENATE(IFERROR(MATCH(CONCATENATE(AF39,COUNTIF(AF$6:AF$55,AF39)),CONCATENATE(AG$6:AG$55,COUNTIF(AG$6:AG$55,AG$6:AG$55)),0),"E"),"-",IFERROR(MATCH(CONCATENATE(AG39,COUNTIF(AG$6:AG$55,AG39)),CONCATENATE(AF$6:AF$55,COUNTIF(AF$6:AF$55,AF$6:AF$55)),0),"E"))</f>
        <v>E-E</v>
      </c>
      <c r="AI39" t="str">
        <f t="array" aca="1" ref="AI39" ca="1">IFERROR(INDEX(OFFSET(WatchBillMarker,WatchBillStartOffset,AJ$3-1,maxValidationSize,1),SMALL(IF(TRIM(OFFSET(WatchBillMarker,WatchBillStartOffset,AJ$3-1,maxValidationSize,1))&lt;&gt;"",ROW(OFFSET($A$1,0,0,maxValidationSize,1))),ROW(34:34)))," ")</f>
        <v xml:space="preserve"> </v>
      </c>
      <c r="AK39" t="str">
        <f t="array" aca="1" ref="AK39" ca="1">CONCATENATE(IFERROR(MATCH(CONCATENATE(AI39,COUNTIF(AI$6:AI$55,AI39)),CONCATENATE(AJ$6:AJ$55,COUNTIF(AJ$6:AJ$55,AJ$6:AJ$55)),0),"E"),"-",IFERROR(MATCH(CONCATENATE(AJ39,COUNTIF(AJ$6:AJ$55,AJ39)),CONCATENATE(AI$6:AI$55,COUNTIF(AI$6:AI$55,AI$6:AI$55)),0),"E"))</f>
        <v>E-E</v>
      </c>
      <c r="AL39" t="str">
        <f t="array" aca="1" ref="AL39" ca="1">IFERROR(INDEX(OFFSET(WatchBillMarker,WatchBillStartOffset,AM$3-1,maxValidationSize,1),SMALL(IF(TRIM(OFFSET(WatchBillMarker,WatchBillStartOffset,AM$3-1,maxValidationSize,1))&lt;&gt;"",ROW(OFFSET($A$1,0,0,maxValidationSize,1))),ROW(34:34)))," ")</f>
        <v xml:space="preserve"> </v>
      </c>
      <c r="AN39" t="str">
        <f t="array" aca="1" ref="AN39" ca="1">CONCATENATE(IFERROR(MATCH(CONCATENATE(AL39,COUNTIF(AL$6:AL$55,AL39)),CONCATENATE(AM$6:AM$55,COUNTIF(AM$6:AM$55,AM$6:AM$55)),0),"E"),"-",IFERROR(MATCH(CONCATENATE(AM39,COUNTIF(AM$6:AM$55,AM39)),CONCATENATE(AL$6:AL$55,COUNTIF(AL$6:AL$55,AL$6:AL$55)),0),"E"))</f>
        <v>E-E</v>
      </c>
      <c r="AO39" t="str">
        <f t="array" aca="1" ref="AO39" ca="1">IFERROR(INDEX(OFFSET(WatchBillMarker,WatchBillStartOffset,AP$3-1,maxValidationSize,1),SMALL(IF(TRIM(OFFSET(WatchBillMarker,WatchBillStartOffset,AP$3-1,maxValidationSize,1))&lt;&gt;"",ROW(OFFSET($A$1,0,0,maxValidationSize,1))),ROW(34:34)))," ")</f>
        <v xml:space="preserve"> </v>
      </c>
      <c r="AQ39" t="str">
        <f t="array" aca="1" ref="AQ39" ca="1">CONCATENATE(IFERROR(MATCH(CONCATENATE(AO39,COUNTIF(AO$6:AO$55,AO39)),CONCATENATE(AP$6:AP$55,COUNTIF(AP$6:AP$55,AP$6:AP$55)),0),"E"),"-",IFERROR(MATCH(CONCATENATE(AP39,COUNTIF(AP$6:AP$55,AP39)),CONCATENATE(AO$6:AO$55,COUNTIF(AO$6:AO$55,AO$6:AO$55)),0),"E"))</f>
        <v>E-E</v>
      </c>
      <c r="AR39" t="str">
        <f t="array" aca="1" ref="AR39" ca="1">IFERROR(INDEX(OFFSET(WatchBillMarker,WatchBillStartOffset,AS$3-1,maxValidationSize,1),SMALL(IF(TRIM(OFFSET(WatchBillMarker,WatchBillStartOffset,AS$3-1,maxValidationSize,1))&lt;&gt;"",ROW(OFFSET($A$1,0,0,maxValidationSize,1))),ROW(34:34)))," ")</f>
        <v xml:space="preserve"> </v>
      </c>
      <c r="AT39" t="str">
        <f t="array" aca="1" ref="AT39" ca="1">CONCATENATE(IFERROR(MATCH(CONCATENATE(AR39,COUNTIF(AR$6:AR$55,AR39)),CONCATENATE(AS$6:AS$55,COUNTIF(AS$6:AS$55,AS$6:AS$55)),0),"E"),"-",IFERROR(MATCH(CONCATENATE(AS39,COUNTIF(AS$6:AS$55,AS39)),CONCATENATE(AR$6:AR$55,COUNTIF(AR$6:AR$55,AR$6:AR$55)),0),"E"))</f>
        <v>E-E</v>
      </c>
    </row>
    <row r="40" spans="2:46">
      <c r="B40" t="str">
        <f t="array" aca="1" ref="B40" ca="1">IFERROR(INDEX(OFFSET(WatchBillMarker,WatchBillStartOffset,C$3-1,maxValidationSize,1),SMALL(IF(TRIM(OFFSET(WatchBillMarker,WatchBillStartOffset,C$3-1,maxValidationSize,1))&lt;&gt;"",ROW(OFFSET($A$1,0,0,maxValidationSize,1))),ROW(35:35)))," ")</f>
        <v xml:space="preserve"> </v>
      </c>
      <c r="D40" t="str">
        <f t="array" aca="1" ref="D40" ca="1">CONCATENATE(IFERROR(MATCH(CONCATENATE(B40,COUNTIF(B$6:B$55,B40)),CONCATENATE(C$6:C$55,COUNTIF(C$6:C$55,C$6:C$55)),0),"E"),"-",IFERROR(MATCH(CONCATENATE(C40,COUNTIF(C$6:C$55,C40)),CONCATENATE(B$6:B$55,COUNTIF(B$6:B$55,B$6:B$55)),0),"E"))</f>
        <v>E-E</v>
      </c>
      <c r="E40" t="str">
        <f t="array" aca="1" ref="E40" ca="1">IFERROR(INDEX(OFFSET(WatchBillMarker,WatchBillStartOffset,F$3-1,maxValidationSize,1),SMALL(IF(TRIM(OFFSET(WatchBillMarker,WatchBillStartOffset,F$3-1,maxValidationSize,1))&lt;&gt;"",ROW(OFFSET($A$1,0,0,maxValidationSize,1))),ROW(35:35)))," ")</f>
        <v xml:space="preserve"> </v>
      </c>
      <c r="G40" t="str">
        <f t="array" aca="1" ref="G40" ca="1">CONCATENATE(IFERROR(MATCH(CONCATENATE(E40,COUNTIF(E$6:E$55,E40)),CONCATENATE(F$6:F$55,COUNTIF(F$6:F$55,F$6:F$55)),0),"E"),"-",IFERROR(MATCH(CONCATENATE(F40,COUNTIF(F$6:F$55,F40)),CONCATENATE(E$6:E$55,COUNTIF(E$6:E$55,E$6:E$55)),0),"E"))</f>
        <v>E-E</v>
      </c>
      <c r="H40" t="str">
        <f t="array" aca="1" ref="H40" ca="1">IFERROR(INDEX(OFFSET(WatchBillMarker,WatchBillStartOffset,I$3-1,maxValidationSize,1),SMALL(IF(TRIM(OFFSET(WatchBillMarker,WatchBillStartOffset,I$3-1,maxValidationSize,1))&lt;&gt;"",ROW(OFFSET($A$1,0,0,maxValidationSize,1))),ROW(35:35)))," ")</f>
        <v xml:space="preserve"> </v>
      </c>
      <c r="J40" t="str">
        <f t="array" aca="1" ref="J40" ca="1">CONCATENATE(IFERROR(MATCH(CONCATENATE(H40,COUNTIF(H$6:H$55,H40)),CONCATENATE(I$6:I$55,COUNTIF(I$6:I$55,I$6:I$55)),0),"E"),"-",IFERROR(MATCH(CONCATENATE(I40,COUNTIF(I$6:I$55,I40)),CONCATENATE(H$6:H$55,COUNTIF(H$6:H$55,H$6:H$55)),0),"E"))</f>
        <v>E-E</v>
      </c>
      <c r="K40" t="str">
        <f t="array" aca="1" ref="K40" ca="1">IFERROR(INDEX(OFFSET(WatchBillMarker,WatchBillStartOffset,L$3-1,maxValidationSize,1),SMALL(IF(TRIM(OFFSET(WatchBillMarker,WatchBillStartOffset,L$3-1,maxValidationSize,1))&lt;&gt;"",ROW(OFFSET($A$1,0,0,maxValidationSize,1))),ROW(35:35)))," ")</f>
        <v xml:space="preserve"> </v>
      </c>
      <c r="M40" t="str">
        <f t="array" aca="1" ref="M40" ca="1">CONCATENATE(IFERROR(MATCH(CONCATENATE(K40,COUNTIF(K$6:K$55,K40)),CONCATENATE(L$6:L$55,COUNTIF(L$6:L$55,L$6:L$55)),0),"E"),"-",IFERROR(MATCH(CONCATENATE(L40,COUNTIF(L$6:L$55,L40)),CONCATENATE(K$6:K$55,COUNTIF(K$6:K$55,K$6:K$55)),0),"E"))</f>
        <v>E-E</v>
      </c>
      <c r="N40" t="str">
        <f t="array" aca="1" ref="N40" ca="1">IFERROR(INDEX(OFFSET(WatchBillMarker,WatchBillStartOffset,O$3-1,maxValidationSize,1),SMALL(IF(TRIM(OFFSET(WatchBillMarker,WatchBillStartOffset,O$3-1,maxValidationSize,1))&lt;&gt;"",ROW(OFFSET($A$1,0,0,maxValidationSize,1))),ROW(35:35)))," ")</f>
        <v xml:space="preserve"> </v>
      </c>
      <c r="P40" t="str">
        <f t="array" aca="1" ref="P40" ca="1">CONCATENATE(IFERROR(MATCH(CONCATENATE(N40,COUNTIF(N$6:N$55,N40)),CONCATENATE(O$6:O$55,COUNTIF(O$6:O$55,O$6:O$55)),0),"E"),"-",IFERROR(MATCH(CONCATENATE(O40,COUNTIF(O$6:O$55,O40)),CONCATENATE(N$6:N$55,COUNTIF(N$6:N$55,N$6:N$55)),0),"E"))</f>
        <v>E-E</v>
      </c>
      <c r="Q40" t="str">
        <f t="array" aca="1" ref="Q40" ca="1">IFERROR(INDEX(OFFSET(WatchBillMarker,WatchBillStartOffset,R$3-1,maxValidationSize,1),SMALL(IF(TRIM(OFFSET(WatchBillMarker,WatchBillStartOffset,R$3-1,maxValidationSize,1))&lt;&gt;"",ROW(OFFSET($A$1,0,0,maxValidationSize,1))),ROW(35:35)))," ")</f>
        <v>Prepare LR5</v>
      </c>
      <c r="R40" t="s">
        <v>279</v>
      </c>
      <c r="S40" t="str">
        <f t="array" aca="1" ref="S40" ca="1">CONCATENATE(IFERROR(MATCH(CONCATENATE(Q40,COUNTIF(Q$6:Q$55,Q40)),CONCATENATE(R$6:R$55,COUNTIF(R$6:R$55,R$6:R$55)),0),"E"),"-",IFERROR(MATCH(CONCATENATE(R40,COUNTIF(R$6:R$55,R40)),CONCATENATE(Q$6:Q$55,COUNTIF(Q$6:Q$55,Q$6:Q$55)),0),"E"))</f>
        <v>26-31</v>
      </c>
      <c r="T40" t="str">
        <f t="array" aca="1" ref="T40" ca="1">IFERROR(INDEX(OFFSET(WatchBillMarker,WatchBillStartOffset,U$3-1,maxValidationSize,1),SMALL(IF(TRIM(OFFSET(WatchBillMarker,WatchBillStartOffset,U$3-1,maxValidationSize,1))&lt;&gt;"",ROW(OFFSET($A$1,0,0,maxValidationSize,1))),ROW(35:35)))," ")</f>
        <v xml:space="preserve"> </v>
      </c>
      <c r="V40" t="str">
        <f t="array" aca="1" ref="V40" ca="1">CONCATENATE(IFERROR(MATCH(CONCATENATE(T40,COUNTIF(T$6:T$55,T40)),CONCATENATE(U$6:U$55,COUNTIF(U$6:U$55,U$6:U$55)),0),"E"),"-",IFERROR(MATCH(CONCATENATE(U40,COUNTIF(U$6:U$55,U40)),CONCATENATE(T$6:T$55,COUNTIF(T$6:T$55,T$6:T$55)),0),"E"))</f>
        <v>E-E</v>
      </c>
      <c r="W40" t="str">
        <f t="array" aca="1" ref="W40" ca="1">IFERROR(INDEX(OFFSET(WatchBillMarker,WatchBillStartOffset,X$3-1,maxValidationSize,1),SMALL(IF(TRIM(OFFSET(WatchBillMarker,WatchBillStartOffset,X$3-1,maxValidationSize,1))&lt;&gt;"",ROW(OFFSET($A$1,0,0,maxValidationSize,1))),ROW(35:35)))," ")</f>
        <v xml:space="preserve"> </v>
      </c>
      <c r="Y40" t="str">
        <f t="array" aca="1" ref="Y40" ca="1">CONCATENATE(IFERROR(MATCH(CONCATENATE(W40,COUNTIF(W$6:W$55,W40)),CONCATENATE(X$6:X$55,COUNTIF(X$6:X$55,X$6:X$55)),0),"E"),"-",IFERROR(MATCH(CONCATENATE(X40,COUNTIF(X$6:X$55,X40)),CONCATENATE(W$6:W$55,COUNTIF(W$6:W$55,W$6:W$55)),0),"E"))</f>
        <v>E-E</v>
      </c>
      <c r="Z40" t="str">
        <f t="array" aca="1" ref="Z40" ca="1">IFERROR(INDEX(OFFSET(WatchBillMarker,WatchBillStartOffset,AA$3-1,maxValidationSize,1),SMALL(IF(TRIM(OFFSET(WatchBillMarker,WatchBillStartOffset,AA$3-1,maxValidationSize,1))&lt;&gt;"",ROW(OFFSET($A$1,0,0,maxValidationSize,1))),ROW(35:35)))," ")</f>
        <v xml:space="preserve"> </v>
      </c>
      <c r="AB40" t="str">
        <f t="array" aca="1" ref="AB40" ca="1">CONCATENATE(IFERROR(MATCH(CONCATENATE(Z40,COUNTIF(Z$6:Z$55,Z40)),CONCATENATE(AA$6:AA$55,COUNTIF(AA$6:AA$55,AA$6:AA$55)),0),"E"),"-",IFERROR(MATCH(CONCATENATE(AA40,COUNTIF(AA$6:AA$55,AA40)),CONCATENATE(Z$6:Z$55,COUNTIF(Z$6:Z$55,Z$6:Z$55)),0),"E"))</f>
        <v>E-E</v>
      </c>
      <c r="AC40" t="str">
        <f t="array" aca="1" ref="AC40" ca="1">IFERROR(INDEX(OFFSET(WatchBillMarker,WatchBillStartOffset,AD$3-1,maxValidationSize,1),SMALL(IF(TRIM(OFFSET(WatchBillMarker,WatchBillStartOffset,AD$3-1,maxValidationSize,1))&lt;&gt;"",ROW(OFFSET($A$1,0,0,maxValidationSize,1))),ROW(35:35)))," ")</f>
        <v xml:space="preserve"> </v>
      </c>
      <c r="AE40" t="str">
        <f t="array" aca="1" ref="AE40" ca="1">CONCATENATE(IFERROR(MATCH(CONCATENATE(AC40,COUNTIF(AC$6:AC$55,AC40)),CONCATENATE(AD$6:AD$55,COUNTIF(AD$6:AD$55,AD$6:AD$55)),0),"E"),"-",IFERROR(MATCH(CONCATENATE(AD40,COUNTIF(AD$6:AD$55,AD40)),CONCATENATE(AC$6:AC$55,COUNTIF(AC$6:AC$55,AC$6:AC$55)),0),"E"))</f>
        <v>E-E</v>
      </c>
      <c r="AF40" t="str">
        <f t="array" aca="1" ref="AF40" ca="1">IFERROR(INDEX(OFFSET(WatchBillMarker,WatchBillStartOffset,AG$3-1,maxValidationSize,1),SMALL(IF(TRIM(OFFSET(WatchBillMarker,WatchBillStartOffset,AG$3-1,maxValidationSize,1))&lt;&gt;"",ROW(OFFSET($A$1,0,0,maxValidationSize,1))),ROW(35:35)))," ")</f>
        <v xml:space="preserve"> </v>
      </c>
      <c r="AH40" t="str">
        <f t="array" aca="1" ref="AH40" ca="1">CONCATENATE(IFERROR(MATCH(CONCATENATE(AF40,COUNTIF(AF$6:AF$55,AF40)),CONCATENATE(AG$6:AG$55,COUNTIF(AG$6:AG$55,AG$6:AG$55)),0),"E"),"-",IFERROR(MATCH(CONCATENATE(AG40,COUNTIF(AG$6:AG$55,AG40)),CONCATENATE(AF$6:AF$55,COUNTIF(AF$6:AF$55,AF$6:AF$55)),0),"E"))</f>
        <v>E-E</v>
      </c>
      <c r="AI40" t="str">
        <f t="array" aca="1" ref="AI40" ca="1">IFERROR(INDEX(OFFSET(WatchBillMarker,WatchBillStartOffset,AJ$3-1,maxValidationSize,1),SMALL(IF(TRIM(OFFSET(WatchBillMarker,WatchBillStartOffset,AJ$3-1,maxValidationSize,1))&lt;&gt;"",ROW(OFFSET($A$1,0,0,maxValidationSize,1))),ROW(35:35)))," ")</f>
        <v xml:space="preserve"> </v>
      </c>
      <c r="AK40" t="str">
        <f t="array" aca="1" ref="AK40" ca="1">CONCATENATE(IFERROR(MATCH(CONCATENATE(AI40,COUNTIF(AI$6:AI$55,AI40)),CONCATENATE(AJ$6:AJ$55,COUNTIF(AJ$6:AJ$55,AJ$6:AJ$55)),0),"E"),"-",IFERROR(MATCH(CONCATENATE(AJ40,COUNTIF(AJ$6:AJ$55,AJ40)),CONCATENATE(AI$6:AI$55,COUNTIF(AI$6:AI$55,AI$6:AI$55)),0),"E"))</f>
        <v>E-E</v>
      </c>
      <c r="AL40" t="str">
        <f t="array" aca="1" ref="AL40" ca="1">IFERROR(INDEX(OFFSET(WatchBillMarker,WatchBillStartOffset,AM$3-1,maxValidationSize,1),SMALL(IF(TRIM(OFFSET(WatchBillMarker,WatchBillStartOffset,AM$3-1,maxValidationSize,1))&lt;&gt;"",ROW(OFFSET($A$1,0,0,maxValidationSize,1))),ROW(35:35)))," ")</f>
        <v xml:space="preserve"> </v>
      </c>
      <c r="AN40" t="str">
        <f t="array" aca="1" ref="AN40" ca="1">CONCATENATE(IFERROR(MATCH(CONCATENATE(AL40,COUNTIF(AL$6:AL$55,AL40)),CONCATENATE(AM$6:AM$55,COUNTIF(AM$6:AM$55,AM$6:AM$55)),0),"E"),"-",IFERROR(MATCH(CONCATENATE(AM40,COUNTIF(AM$6:AM$55,AM40)),CONCATENATE(AL$6:AL$55,COUNTIF(AL$6:AL$55,AL$6:AL$55)),0),"E"))</f>
        <v>E-E</v>
      </c>
      <c r="AO40" t="str">
        <f t="array" aca="1" ref="AO40" ca="1">IFERROR(INDEX(OFFSET(WatchBillMarker,WatchBillStartOffset,AP$3-1,maxValidationSize,1),SMALL(IF(TRIM(OFFSET(WatchBillMarker,WatchBillStartOffset,AP$3-1,maxValidationSize,1))&lt;&gt;"",ROW(OFFSET($A$1,0,0,maxValidationSize,1))),ROW(35:35)))," ")</f>
        <v xml:space="preserve"> </v>
      </c>
      <c r="AQ40" t="str">
        <f t="array" aca="1" ref="AQ40" ca="1">CONCATENATE(IFERROR(MATCH(CONCATENATE(AO40,COUNTIF(AO$6:AO$55,AO40)),CONCATENATE(AP$6:AP$55,COUNTIF(AP$6:AP$55,AP$6:AP$55)),0),"E"),"-",IFERROR(MATCH(CONCATENATE(AP40,COUNTIF(AP$6:AP$55,AP40)),CONCATENATE(AO$6:AO$55,COUNTIF(AO$6:AO$55,AO$6:AO$55)),0),"E"))</f>
        <v>E-E</v>
      </c>
      <c r="AR40" t="str">
        <f t="array" aca="1" ref="AR40" ca="1">IFERROR(INDEX(OFFSET(WatchBillMarker,WatchBillStartOffset,AS$3-1,maxValidationSize,1),SMALL(IF(TRIM(OFFSET(WatchBillMarker,WatchBillStartOffset,AS$3-1,maxValidationSize,1))&lt;&gt;"",ROW(OFFSET($A$1,0,0,maxValidationSize,1))),ROW(35:35)))," ")</f>
        <v xml:space="preserve"> </v>
      </c>
      <c r="AT40" t="str">
        <f t="array" aca="1" ref="AT40" ca="1">CONCATENATE(IFERROR(MATCH(CONCATENATE(AR40,COUNTIF(AR$6:AR$55,AR40)),CONCATENATE(AS$6:AS$55,COUNTIF(AS$6:AS$55,AS$6:AS$55)),0),"E"),"-",IFERROR(MATCH(CONCATENATE(AS40,COUNTIF(AS$6:AS$55,AS40)),CONCATENATE(AR$6:AR$55,COUNTIF(AR$6:AR$55,AR$6:AR$55)),0),"E"))</f>
        <v>E-E</v>
      </c>
    </row>
    <row r="41" spans="2:46">
      <c r="B41" t="str">
        <f t="array" aca="1" ref="B41" ca="1">IFERROR(INDEX(OFFSET(WatchBillMarker,WatchBillStartOffset,C$3-1,maxValidationSize,1),SMALL(IF(TRIM(OFFSET(WatchBillMarker,WatchBillStartOffset,C$3-1,maxValidationSize,1))&lt;&gt;"",ROW(OFFSET($A$1,0,0,maxValidationSize,1))),ROW(36:36)))," ")</f>
        <v xml:space="preserve"> </v>
      </c>
      <c r="D41" t="str">
        <f t="array" aca="1" ref="D41" ca="1">CONCATENATE(IFERROR(MATCH(CONCATENATE(B41,COUNTIF(B$6:B$55,B41)),CONCATENATE(C$6:C$55,COUNTIF(C$6:C$55,C$6:C$55)),0),"E"),"-",IFERROR(MATCH(CONCATENATE(C41,COUNTIF(C$6:C$55,C41)),CONCATENATE(B$6:B$55,COUNTIF(B$6:B$55,B$6:B$55)),0),"E"))</f>
        <v>E-E</v>
      </c>
      <c r="E41" t="str">
        <f t="array" aca="1" ref="E41" ca="1">IFERROR(INDEX(OFFSET(WatchBillMarker,WatchBillStartOffset,F$3-1,maxValidationSize,1),SMALL(IF(TRIM(OFFSET(WatchBillMarker,WatchBillStartOffset,F$3-1,maxValidationSize,1))&lt;&gt;"",ROW(OFFSET($A$1,0,0,maxValidationSize,1))),ROW(36:36)))," ")</f>
        <v xml:space="preserve"> </v>
      </c>
      <c r="G41" t="str">
        <f t="array" aca="1" ref="G41" ca="1">CONCATENATE(IFERROR(MATCH(CONCATENATE(E41,COUNTIF(E$6:E$55,E41)),CONCATENATE(F$6:F$55,COUNTIF(F$6:F$55,F$6:F$55)),0),"E"),"-",IFERROR(MATCH(CONCATENATE(F41,COUNTIF(F$6:F$55,F41)),CONCATENATE(E$6:E$55,COUNTIF(E$6:E$55,E$6:E$55)),0),"E"))</f>
        <v>E-E</v>
      </c>
      <c r="H41" t="str">
        <f t="array" aca="1" ref="H41" ca="1">IFERROR(INDEX(OFFSET(WatchBillMarker,WatchBillStartOffset,I$3-1,maxValidationSize,1),SMALL(IF(TRIM(OFFSET(WatchBillMarker,WatchBillStartOffset,I$3-1,maxValidationSize,1))&lt;&gt;"",ROW(OFFSET($A$1,0,0,maxValidationSize,1))),ROW(36:36)))," ")</f>
        <v xml:space="preserve"> </v>
      </c>
      <c r="J41" t="str">
        <f t="array" aca="1" ref="J41" ca="1">CONCATENATE(IFERROR(MATCH(CONCATENATE(H41,COUNTIF(H$6:H$55,H41)),CONCATENATE(I$6:I$55,COUNTIF(I$6:I$55,I$6:I$55)),0),"E"),"-",IFERROR(MATCH(CONCATENATE(I41,COUNTIF(I$6:I$55,I41)),CONCATENATE(H$6:H$55,COUNTIF(H$6:H$55,H$6:H$55)),0),"E"))</f>
        <v>E-E</v>
      </c>
      <c r="K41" t="str">
        <f t="array" aca="1" ref="K41" ca="1">IFERROR(INDEX(OFFSET(WatchBillMarker,WatchBillStartOffset,L$3-1,maxValidationSize,1),SMALL(IF(TRIM(OFFSET(WatchBillMarker,WatchBillStartOffset,L$3-1,maxValidationSize,1))&lt;&gt;"",ROW(OFFSET($A$1,0,0,maxValidationSize,1))),ROW(36:36)))," ")</f>
        <v xml:space="preserve"> </v>
      </c>
      <c r="M41" t="str">
        <f t="array" aca="1" ref="M41" ca="1">CONCATENATE(IFERROR(MATCH(CONCATENATE(K41,COUNTIF(K$6:K$55,K41)),CONCATENATE(L$6:L$55,COUNTIF(L$6:L$55,L$6:L$55)),0),"E"),"-",IFERROR(MATCH(CONCATENATE(L41,COUNTIF(L$6:L$55,L41)),CONCATENATE(K$6:K$55,COUNTIF(K$6:K$55,K$6:K$55)),0),"E"))</f>
        <v>E-E</v>
      </c>
      <c r="N41" t="str">
        <f t="array" aca="1" ref="N41" ca="1">IFERROR(INDEX(OFFSET(WatchBillMarker,WatchBillStartOffset,O$3-1,maxValidationSize,1),SMALL(IF(TRIM(OFFSET(WatchBillMarker,WatchBillStartOffset,O$3-1,maxValidationSize,1))&lt;&gt;"",ROW(OFFSET($A$1,0,0,maxValidationSize,1))),ROW(36:36)))," ")</f>
        <v xml:space="preserve"> </v>
      </c>
      <c r="P41" t="str">
        <f t="array" aca="1" ref="P41" ca="1">CONCATENATE(IFERROR(MATCH(CONCATENATE(N41,COUNTIF(N$6:N$55,N41)),CONCATENATE(O$6:O$55,COUNTIF(O$6:O$55,O$6:O$55)),0),"E"),"-",IFERROR(MATCH(CONCATENATE(O41,COUNTIF(O$6:O$55,O41)),CONCATENATE(N$6:N$55,COUNTIF(N$6:N$55,N$6:N$55)),0),"E"))</f>
        <v>E-E</v>
      </c>
      <c r="Q41" t="str">
        <f t="array" aca="1" ref="Q41" ca="1">IFERROR(INDEX(OFFSET(WatchBillMarker,WatchBillStartOffset,R$3-1,maxValidationSize,1),SMALL(IF(TRIM(OFFSET(WatchBillMarker,WatchBillStartOffset,R$3-1,maxValidationSize,1))&lt;&gt;"",ROW(OFFSET($A$1,0,0,maxValidationSize,1))),ROW(36:36)))," ")</f>
        <v>Prepare LR3</v>
      </c>
      <c r="R41" t="s">
        <v>178</v>
      </c>
      <c r="S41" t="str">
        <f t="array" aca="1" ref="S41" ca="1">CONCATENATE(IFERROR(MATCH(CONCATENATE(Q41,COUNTIF(Q$6:Q$55,Q41)),CONCATENATE(R$6:R$55,COUNTIF(R$6:R$55,R$6:R$55)),0),"E"),"-",IFERROR(MATCH(CONCATENATE(R41,COUNTIF(R$6:R$55,R41)),CONCATENATE(Q$6:Q$55,COUNTIF(Q$6:Q$55,Q$6:Q$55)),0),"E"))</f>
        <v>14-10</v>
      </c>
      <c r="T41" t="str">
        <f t="array" aca="1" ref="T41" ca="1">IFERROR(INDEX(OFFSET(WatchBillMarker,WatchBillStartOffset,U$3-1,maxValidationSize,1),SMALL(IF(TRIM(OFFSET(WatchBillMarker,WatchBillStartOffset,U$3-1,maxValidationSize,1))&lt;&gt;"",ROW(OFFSET($A$1,0,0,maxValidationSize,1))),ROW(36:36)))," ")</f>
        <v xml:space="preserve"> </v>
      </c>
      <c r="V41" t="str">
        <f t="array" aca="1" ref="V41" ca="1">CONCATENATE(IFERROR(MATCH(CONCATENATE(T41,COUNTIF(T$6:T$55,T41)),CONCATENATE(U$6:U$55,COUNTIF(U$6:U$55,U$6:U$55)),0),"E"),"-",IFERROR(MATCH(CONCATENATE(U41,COUNTIF(U$6:U$55,U41)),CONCATENATE(T$6:T$55,COUNTIF(T$6:T$55,T$6:T$55)),0),"E"))</f>
        <v>E-E</v>
      </c>
      <c r="W41" t="str">
        <f t="array" aca="1" ref="W41" ca="1">IFERROR(INDEX(OFFSET(WatchBillMarker,WatchBillStartOffset,X$3-1,maxValidationSize,1),SMALL(IF(TRIM(OFFSET(WatchBillMarker,WatchBillStartOffset,X$3-1,maxValidationSize,1))&lt;&gt;"",ROW(OFFSET($A$1,0,0,maxValidationSize,1))),ROW(36:36)))," ")</f>
        <v xml:space="preserve"> </v>
      </c>
      <c r="Y41" t="str">
        <f t="array" aca="1" ref="Y41" ca="1">CONCATENATE(IFERROR(MATCH(CONCATENATE(W41,COUNTIF(W$6:W$55,W41)),CONCATENATE(X$6:X$55,COUNTIF(X$6:X$55,X$6:X$55)),0),"E"),"-",IFERROR(MATCH(CONCATENATE(X41,COUNTIF(X$6:X$55,X41)),CONCATENATE(W$6:W$55,COUNTIF(W$6:W$55,W$6:W$55)),0),"E"))</f>
        <v>E-E</v>
      </c>
      <c r="Z41" t="str">
        <f t="array" aca="1" ref="Z41" ca="1">IFERROR(INDEX(OFFSET(WatchBillMarker,WatchBillStartOffset,AA$3-1,maxValidationSize,1),SMALL(IF(TRIM(OFFSET(WatchBillMarker,WatchBillStartOffset,AA$3-1,maxValidationSize,1))&lt;&gt;"",ROW(OFFSET($A$1,0,0,maxValidationSize,1))),ROW(36:36)))," ")</f>
        <v xml:space="preserve"> </v>
      </c>
      <c r="AB41" t="str">
        <f t="array" aca="1" ref="AB41" ca="1">CONCATENATE(IFERROR(MATCH(CONCATENATE(Z41,COUNTIF(Z$6:Z$55,Z41)),CONCATENATE(AA$6:AA$55,COUNTIF(AA$6:AA$55,AA$6:AA$55)),0),"E"),"-",IFERROR(MATCH(CONCATENATE(AA41,COUNTIF(AA$6:AA$55,AA41)),CONCATENATE(Z$6:Z$55,COUNTIF(Z$6:Z$55,Z$6:Z$55)),0),"E"))</f>
        <v>E-E</v>
      </c>
      <c r="AC41" t="str">
        <f t="array" aca="1" ref="AC41" ca="1">IFERROR(INDEX(OFFSET(WatchBillMarker,WatchBillStartOffset,AD$3-1,maxValidationSize,1),SMALL(IF(TRIM(OFFSET(WatchBillMarker,WatchBillStartOffset,AD$3-1,maxValidationSize,1))&lt;&gt;"",ROW(OFFSET($A$1,0,0,maxValidationSize,1))),ROW(36:36)))," ")</f>
        <v xml:space="preserve"> </v>
      </c>
      <c r="AE41" t="str">
        <f t="array" aca="1" ref="AE41" ca="1">CONCATENATE(IFERROR(MATCH(CONCATENATE(AC41,COUNTIF(AC$6:AC$55,AC41)),CONCATENATE(AD$6:AD$55,COUNTIF(AD$6:AD$55,AD$6:AD$55)),0),"E"),"-",IFERROR(MATCH(CONCATENATE(AD41,COUNTIF(AD$6:AD$55,AD41)),CONCATENATE(AC$6:AC$55,COUNTIF(AC$6:AC$55,AC$6:AC$55)),0),"E"))</f>
        <v>E-E</v>
      </c>
      <c r="AF41" t="str">
        <f t="array" aca="1" ref="AF41" ca="1">IFERROR(INDEX(OFFSET(WatchBillMarker,WatchBillStartOffset,AG$3-1,maxValidationSize,1),SMALL(IF(TRIM(OFFSET(WatchBillMarker,WatchBillStartOffset,AG$3-1,maxValidationSize,1))&lt;&gt;"",ROW(OFFSET($A$1,0,0,maxValidationSize,1))),ROW(36:36)))," ")</f>
        <v xml:space="preserve"> </v>
      </c>
      <c r="AH41" t="str">
        <f t="array" aca="1" ref="AH41" ca="1">CONCATENATE(IFERROR(MATCH(CONCATENATE(AF41,COUNTIF(AF$6:AF$55,AF41)),CONCATENATE(AG$6:AG$55,COUNTIF(AG$6:AG$55,AG$6:AG$55)),0),"E"),"-",IFERROR(MATCH(CONCATENATE(AG41,COUNTIF(AG$6:AG$55,AG41)),CONCATENATE(AF$6:AF$55,COUNTIF(AF$6:AF$55,AF$6:AF$55)),0),"E"))</f>
        <v>E-E</v>
      </c>
      <c r="AI41" t="str">
        <f t="array" aca="1" ref="AI41" ca="1">IFERROR(INDEX(OFFSET(WatchBillMarker,WatchBillStartOffset,AJ$3-1,maxValidationSize,1),SMALL(IF(TRIM(OFFSET(WatchBillMarker,WatchBillStartOffset,AJ$3-1,maxValidationSize,1))&lt;&gt;"",ROW(OFFSET($A$1,0,0,maxValidationSize,1))),ROW(36:36)))," ")</f>
        <v xml:space="preserve"> </v>
      </c>
      <c r="AK41" t="str">
        <f t="array" aca="1" ref="AK41" ca="1">CONCATENATE(IFERROR(MATCH(CONCATENATE(AI41,COUNTIF(AI$6:AI$55,AI41)),CONCATENATE(AJ$6:AJ$55,COUNTIF(AJ$6:AJ$55,AJ$6:AJ$55)),0),"E"),"-",IFERROR(MATCH(CONCATENATE(AJ41,COUNTIF(AJ$6:AJ$55,AJ41)),CONCATENATE(AI$6:AI$55,COUNTIF(AI$6:AI$55,AI$6:AI$55)),0),"E"))</f>
        <v>E-E</v>
      </c>
      <c r="AL41" t="str">
        <f t="array" aca="1" ref="AL41" ca="1">IFERROR(INDEX(OFFSET(WatchBillMarker,WatchBillStartOffset,AM$3-1,maxValidationSize,1),SMALL(IF(TRIM(OFFSET(WatchBillMarker,WatchBillStartOffset,AM$3-1,maxValidationSize,1))&lt;&gt;"",ROW(OFFSET($A$1,0,0,maxValidationSize,1))),ROW(36:36)))," ")</f>
        <v xml:space="preserve"> </v>
      </c>
      <c r="AN41" t="str">
        <f t="array" aca="1" ref="AN41" ca="1">CONCATENATE(IFERROR(MATCH(CONCATENATE(AL41,COUNTIF(AL$6:AL$55,AL41)),CONCATENATE(AM$6:AM$55,COUNTIF(AM$6:AM$55,AM$6:AM$55)),0),"E"),"-",IFERROR(MATCH(CONCATENATE(AM41,COUNTIF(AM$6:AM$55,AM41)),CONCATENATE(AL$6:AL$55,COUNTIF(AL$6:AL$55,AL$6:AL$55)),0),"E"))</f>
        <v>E-E</v>
      </c>
      <c r="AO41" t="str">
        <f t="array" aca="1" ref="AO41" ca="1">IFERROR(INDEX(OFFSET(WatchBillMarker,WatchBillStartOffset,AP$3-1,maxValidationSize,1),SMALL(IF(TRIM(OFFSET(WatchBillMarker,WatchBillStartOffset,AP$3-1,maxValidationSize,1))&lt;&gt;"",ROW(OFFSET($A$1,0,0,maxValidationSize,1))),ROW(36:36)))," ")</f>
        <v xml:space="preserve"> </v>
      </c>
      <c r="AQ41" t="str">
        <f t="array" aca="1" ref="AQ41" ca="1">CONCATENATE(IFERROR(MATCH(CONCATENATE(AO41,COUNTIF(AO$6:AO$55,AO41)),CONCATENATE(AP$6:AP$55,COUNTIF(AP$6:AP$55,AP$6:AP$55)),0),"E"),"-",IFERROR(MATCH(CONCATENATE(AP41,COUNTIF(AP$6:AP$55,AP41)),CONCATENATE(AO$6:AO$55,COUNTIF(AO$6:AO$55,AO$6:AO$55)),0),"E"))</f>
        <v>E-E</v>
      </c>
      <c r="AR41" t="str">
        <f t="array" aca="1" ref="AR41" ca="1">IFERROR(INDEX(OFFSET(WatchBillMarker,WatchBillStartOffset,AS$3-1,maxValidationSize,1),SMALL(IF(TRIM(OFFSET(WatchBillMarker,WatchBillStartOffset,AS$3-1,maxValidationSize,1))&lt;&gt;"",ROW(OFFSET($A$1,0,0,maxValidationSize,1))),ROW(36:36)))," ")</f>
        <v xml:space="preserve"> </v>
      </c>
      <c r="AT41" t="str">
        <f t="array" aca="1" ref="AT41" ca="1">CONCATENATE(IFERROR(MATCH(CONCATENATE(AR41,COUNTIF(AR$6:AR$55,AR41)),CONCATENATE(AS$6:AS$55,COUNTIF(AS$6:AS$55,AS$6:AS$55)),0),"E"),"-",IFERROR(MATCH(CONCATENATE(AS41,COUNTIF(AS$6:AS$55,AS41)),CONCATENATE(AR$6:AR$55,COUNTIF(AR$6:AR$55,AR$6:AR$55)),0),"E"))</f>
        <v>E-E</v>
      </c>
    </row>
    <row r="42" spans="2:46">
      <c r="B42" t="str">
        <f t="array" aca="1" ref="B42" ca="1">IFERROR(INDEX(OFFSET(WatchBillMarker,WatchBillStartOffset,C$3-1,maxValidationSize,1),SMALL(IF(TRIM(OFFSET(WatchBillMarker,WatchBillStartOffset,C$3-1,maxValidationSize,1))&lt;&gt;"",ROW(OFFSET($A$1,0,0,maxValidationSize,1))),ROW(37:37)))," ")</f>
        <v xml:space="preserve"> </v>
      </c>
      <c r="D42" t="str">
        <f t="array" aca="1" ref="D42" ca="1">CONCATENATE(IFERROR(MATCH(CONCATENATE(B42,COUNTIF(B$6:B$55,B42)),CONCATENATE(C$6:C$55,COUNTIF(C$6:C$55,C$6:C$55)),0),"E"),"-",IFERROR(MATCH(CONCATENATE(C42,COUNTIF(C$6:C$55,C42)),CONCATENATE(B$6:B$55,COUNTIF(B$6:B$55,B$6:B$55)),0),"E"))</f>
        <v>E-E</v>
      </c>
      <c r="E42" t="str">
        <f t="array" aca="1" ref="E42" ca="1">IFERROR(INDEX(OFFSET(WatchBillMarker,WatchBillStartOffset,F$3-1,maxValidationSize,1),SMALL(IF(TRIM(OFFSET(WatchBillMarker,WatchBillStartOffset,F$3-1,maxValidationSize,1))&lt;&gt;"",ROW(OFFSET($A$1,0,0,maxValidationSize,1))),ROW(37:37)))," ")</f>
        <v xml:space="preserve"> </v>
      </c>
      <c r="G42" t="str">
        <f t="array" aca="1" ref="G42" ca="1">CONCATENATE(IFERROR(MATCH(CONCATENATE(E42,COUNTIF(E$6:E$55,E42)),CONCATENATE(F$6:F$55,COUNTIF(F$6:F$55,F$6:F$55)),0),"E"),"-",IFERROR(MATCH(CONCATENATE(F42,COUNTIF(F$6:F$55,F42)),CONCATENATE(E$6:E$55,COUNTIF(E$6:E$55,E$6:E$55)),0),"E"))</f>
        <v>E-E</v>
      </c>
      <c r="H42" t="str">
        <f t="array" aca="1" ref="H42" ca="1">IFERROR(INDEX(OFFSET(WatchBillMarker,WatchBillStartOffset,I$3-1,maxValidationSize,1),SMALL(IF(TRIM(OFFSET(WatchBillMarker,WatchBillStartOffset,I$3-1,maxValidationSize,1))&lt;&gt;"",ROW(OFFSET($A$1,0,0,maxValidationSize,1))),ROW(37:37)))," ")</f>
        <v xml:space="preserve"> </v>
      </c>
      <c r="J42" t="str">
        <f t="array" aca="1" ref="J42" ca="1">CONCATENATE(IFERROR(MATCH(CONCATENATE(H42,COUNTIF(H$6:H$55,H42)),CONCATENATE(I$6:I$55,COUNTIF(I$6:I$55,I$6:I$55)),0),"E"),"-",IFERROR(MATCH(CONCATENATE(I42,COUNTIF(I$6:I$55,I42)),CONCATENATE(H$6:H$55,COUNTIF(H$6:H$55,H$6:H$55)),0),"E"))</f>
        <v>E-E</v>
      </c>
      <c r="K42" t="str">
        <f t="array" aca="1" ref="K42" ca="1">IFERROR(INDEX(OFFSET(WatchBillMarker,WatchBillStartOffset,L$3-1,maxValidationSize,1),SMALL(IF(TRIM(OFFSET(WatchBillMarker,WatchBillStartOffset,L$3-1,maxValidationSize,1))&lt;&gt;"",ROW(OFFSET($A$1,0,0,maxValidationSize,1))),ROW(37:37)))," ")</f>
        <v xml:space="preserve"> </v>
      </c>
      <c r="M42" t="str">
        <f t="array" aca="1" ref="M42" ca="1">CONCATENATE(IFERROR(MATCH(CONCATENATE(K42,COUNTIF(K$6:K$55,K42)),CONCATENATE(L$6:L$55,COUNTIF(L$6:L$55,L$6:L$55)),0),"E"),"-",IFERROR(MATCH(CONCATENATE(L42,COUNTIF(L$6:L$55,L42)),CONCATENATE(K$6:K$55,COUNTIF(K$6:K$55,K$6:K$55)),0),"E"))</f>
        <v>E-E</v>
      </c>
      <c r="N42" t="str">
        <f t="array" aca="1" ref="N42" ca="1">IFERROR(INDEX(OFFSET(WatchBillMarker,WatchBillStartOffset,O$3-1,maxValidationSize,1),SMALL(IF(TRIM(OFFSET(WatchBillMarker,WatchBillStartOffset,O$3-1,maxValidationSize,1))&lt;&gt;"",ROW(OFFSET($A$1,0,0,maxValidationSize,1))),ROW(37:37)))," ")</f>
        <v xml:space="preserve"> </v>
      </c>
      <c r="P42" t="str">
        <f t="array" aca="1" ref="P42" ca="1">CONCATENATE(IFERROR(MATCH(CONCATENATE(N42,COUNTIF(N$6:N$55,N42)),CONCATENATE(O$6:O$55,COUNTIF(O$6:O$55,O$6:O$55)),0),"E"),"-",IFERROR(MATCH(CONCATENATE(O42,COUNTIF(O$6:O$55,O42)),CONCATENATE(N$6:N$55,COUNTIF(N$6:N$55,N$6:N$55)),0),"E"))</f>
        <v>E-E</v>
      </c>
      <c r="Q42" t="str">
        <f t="array" aca="1" ref="Q42" ca="1">IFERROR(INDEX(OFFSET(WatchBillMarker,WatchBillStartOffset,R$3-1,maxValidationSize,1),SMALL(IF(TRIM(OFFSET(WatchBillMarker,WatchBillStartOffset,R$3-1,maxValidationSize,1))&lt;&gt;"",ROW(OFFSET($A$1,0,0,maxValidationSize,1))),ROW(37:37)))," ")</f>
        <v>Prepare LR5</v>
      </c>
      <c r="R42" t="s">
        <v>424</v>
      </c>
      <c r="S42" t="str">
        <f t="array" aca="1" ref="S42" ca="1">CONCATENATE(IFERROR(MATCH(CONCATENATE(Q42,COUNTIF(Q$6:Q$55,Q42)),CONCATENATE(R$6:R$55,COUNTIF(R$6:R$55,R$6:R$55)),0),"E"),"-",IFERROR(MATCH(CONCATENATE(R42,COUNTIF(R$6:R$55,R42)),CONCATENATE(Q$6:Q$55,COUNTIF(Q$6:Q$55,Q$6:Q$55)),0),"E"))</f>
        <v>26-26</v>
      </c>
      <c r="T42" t="str">
        <f t="array" aca="1" ref="T42" ca="1">IFERROR(INDEX(OFFSET(WatchBillMarker,WatchBillStartOffset,U$3-1,maxValidationSize,1),SMALL(IF(TRIM(OFFSET(WatchBillMarker,WatchBillStartOffset,U$3-1,maxValidationSize,1))&lt;&gt;"",ROW(OFFSET($A$1,0,0,maxValidationSize,1))),ROW(37:37)))," ")</f>
        <v xml:space="preserve"> </v>
      </c>
      <c r="V42" t="str">
        <f t="array" aca="1" ref="V42" ca="1">CONCATENATE(IFERROR(MATCH(CONCATENATE(T42,COUNTIF(T$6:T$55,T42)),CONCATENATE(U$6:U$55,COUNTIF(U$6:U$55,U$6:U$55)),0),"E"),"-",IFERROR(MATCH(CONCATENATE(U42,COUNTIF(U$6:U$55,U42)),CONCATENATE(T$6:T$55,COUNTIF(T$6:T$55,T$6:T$55)),0),"E"))</f>
        <v>E-E</v>
      </c>
      <c r="W42" t="str">
        <f t="array" aca="1" ref="W42" ca="1">IFERROR(INDEX(OFFSET(WatchBillMarker,WatchBillStartOffset,X$3-1,maxValidationSize,1),SMALL(IF(TRIM(OFFSET(WatchBillMarker,WatchBillStartOffset,X$3-1,maxValidationSize,1))&lt;&gt;"",ROW(OFFSET($A$1,0,0,maxValidationSize,1))),ROW(37:37)))," ")</f>
        <v xml:space="preserve"> </v>
      </c>
      <c r="Y42" t="str">
        <f t="array" aca="1" ref="Y42" ca="1">CONCATENATE(IFERROR(MATCH(CONCATENATE(W42,COUNTIF(W$6:W$55,W42)),CONCATENATE(X$6:X$55,COUNTIF(X$6:X$55,X$6:X$55)),0),"E"),"-",IFERROR(MATCH(CONCATENATE(X42,COUNTIF(X$6:X$55,X42)),CONCATENATE(W$6:W$55,COUNTIF(W$6:W$55,W$6:W$55)),0),"E"))</f>
        <v>E-E</v>
      </c>
      <c r="Z42" t="str">
        <f t="array" aca="1" ref="Z42" ca="1">IFERROR(INDEX(OFFSET(WatchBillMarker,WatchBillStartOffset,AA$3-1,maxValidationSize,1),SMALL(IF(TRIM(OFFSET(WatchBillMarker,WatchBillStartOffset,AA$3-1,maxValidationSize,1))&lt;&gt;"",ROW(OFFSET($A$1,0,0,maxValidationSize,1))),ROW(37:37)))," ")</f>
        <v xml:space="preserve"> </v>
      </c>
      <c r="AB42" t="str">
        <f t="array" aca="1" ref="AB42" ca="1">CONCATENATE(IFERROR(MATCH(CONCATENATE(Z42,COUNTIF(Z$6:Z$55,Z42)),CONCATENATE(AA$6:AA$55,COUNTIF(AA$6:AA$55,AA$6:AA$55)),0),"E"),"-",IFERROR(MATCH(CONCATENATE(AA42,COUNTIF(AA$6:AA$55,AA42)),CONCATENATE(Z$6:Z$55,COUNTIF(Z$6:Z$55,Z$6:Z$55)),0),"E"))</f>
        <v>E-E</v>
      </c>
      <c r="AC42" t="str">
        <f t="array" aca="1" ref="AC42" ca="1">IFERROR(INDEX(OFFSET(WatchBillMarker,WatchBillStartOffset,AD$3-1,maxValidationSize,1),SMALL(IF(TRIM(OFFSET(WatchBillMarker,WatchBillStartOffset,AD$3-1,maxValidationSize,1))&lt;&gt;"",ROW(OFFSET($A$1,0,0,maxValidationSize,1))),ROW(37:37)))," ")</f>
        <v xml:space="preserve"> </v>
      </c>
      <c r="AE42" t="str">
        <f t="array" aca="1" ref="AE42" ca="1">CONCATENATE(IFERROR(MATCH(CONCATENATE(AC42,COUNTIF(AC$6:AC$55,AC42)),CONCATENATE(AD$6:AD$55,COUNTIF(AD$6:AD$55,AD$6:AD$55)),0),"E"),"-",IFERROR(MATCH(CONCATENATE(AD42,COUNTIF(AD$6:AD$55,AD42)),CONCATENATE(AC$6:AC$55,COUNTIF(AC$6:AC$55,AC$6:AC$55)),0),"E"))</f>
        <v>E-E</v>
      </c>
      <c r="AF42" t="str">
        <f t="array" aca="1" ref="AF42" ca="1">IFERROR(INDEX(OFFSET(WatchBillMarker,WatchBillStartOffset,AG$3-1,maxValidationSize,1),SMALL(IF(TRIM(OFFSET(WatchBillMarker,WatchBillStartOffset,AG$3-1,maxValidationSize,1))&lt;&gt;"",ROW(OFFSET($A$1,0,0,maxValidationSize,1))),ROW(37:37)))," ")</f>
        <v xml:space="preserve"> </v>
      </c>
      <c r="AH42" t="str">
        <f t="array" aca="1" ref="AH42" ca="1">CONCATENATE(IFERROR(MATCH(CONCATENATE(AF42,COUNTIF(AF$6:AF$55,AF42)),CONCATENATE(AG$6:AG$55,COUNTIF(AG$6:AG$55,AG$6:AG$55)),0),"E"),"-",IFERROR(MATCH(CONCATENATE(AG42,COUNTIF(AG$6:AG$55,AG42)),CONCATENATE(AF$6:AF$55,COUNTIF(AF$6:AF$55,AF$6:AF$55)),0),"E"))</f>
        <v>E-E</v>
      </c>
      <c r="AI42" t="str">
        <f t="array" aca="1" ref="AI42" ca="1">IFERROR(INDEX(OFFSET(WatchBillMarker,WatchBillStartOffset,AJ$3-1,maxValidationSize,1),SMALL(IF(TRIM(OFFSET(WatchBillMarker,WatchBillStartOffset,AJ$3-1,maxValidationSize,1))&lt;&gt;"",ROW(OFFSET($A$1,0,0,maxValidationSize,1))),ROW(37:37)))," ")</f>
        <v xml:space="preserve"> </v>
      </c>
      <c r="AK42" t="str">
        <f t="array" aca="1" ref="AK42" ca="1">CONCATENATE(IFERROR(MATCH(CONCATENATE(AI42,COUNTIF(AI$6:AI$55,AI42)),CONCATENATE(AJ$6:AJ$55,COUNTIF(AJ$6:AJ$55,AJ$6:AJ$55)),0),"E"),"-",IFERROR(MATCH(CONCATENATE(AJ42,COUNTIF(AJ$6:AJ$55,AJ42)),CONCATENATE(AI$6:AI$55,COUNTIF(AI$6:AI$55,AI$6:AI$55)),0),"E"))</f>
        <v>E-E</v>
      </c>
      <c r="AL42" t="str">
        <f t="array" aca="1" ref="AL42" ca="1">IFERROR(INDEX(OFFSET(WatchBillMarker,WatchBillStartOffset,AM$3-1,maxValidationSize,1),SMALL(IF(TRIM(OFFSET(WatchBillMarker,WatchBillStartOffset,AM$3-1,maxValidationSize,1))&lt;&gt;"",ROW(OFFSET($A$1,0,0,maxValidationSize,1))),ROW(37:37)))," ")</f>
        <v xml:space="preserve"> </v>
      </c>
      <c r="AN42" t="str">
        <f t="array" aca="1" ref="AN42" ca="1">CONCATENATE(IFERROR(MATCH(CONCATENATE(AL42,COUNTIF(AL$6:AL$55,AL42)),CONCATENATE(AM$6:AM$55,COUNTIF(AM$6:AM$55,AM$6:AM$55)),0),"E"),"-",IFERROR(MATCH(CONCATENATE(AM42,COUNTIF(AM$6:AM$55,AM42)),CONCATENATE(AL$6:AL$55,COUNTIF(AL$6:AL$55,AL$6:AL$55)),0),"E"))</f>
        <v>E-E</v>
      </c>
      <c r="AO42" t="str">
        <f t="array" aca="1" ref="AO42" ca="1">IFERROR(INDEX(OFFSET(WatchBillMarker,WatchBillStartOffset,AP$3-1,maxValidationSize,1),SMALL(IF(TRIM(OFFSET(WatchBillMarker,WatchBillStartOffset,AP$3-1,maxValidationSize,1))&lt;&gt;"",ROW(OFFSET($A$1,0,0,maxValidationSize,1))),ROW(37:37)))," ")</f>
        <v xml:space="preserve"> </v>
      </c>
      <c r="AQ42" t="str">
        <f t="array" aca="1" ref="AQ42" ca="1">CONCATENATE(IFERROR(MATCH(CONCATENATE(AO42,COUNTIF(AO$6:AO$55,AO42)),CONCATENATE(AP$6:AP$55,COUNTIF(AP$6:AP$55,AP$6:AP$55)),0),"E"),"-",IFERROR(MATCH(CONCATENATE(AP42,COUNTIF(AP$6:AP$55,AP42)),CONCATENATE(AO$6:AO$55,COUNTIF(AO$6:AO$55,AO$6:AO$55)),0),"E"))</f>
        <v>E-E</v>
      </c>
      <c r="AR42" t="str">
        <f t="array" aca="1" ref="AR42" ca="1">IFERROR(INDEX(OFFSET(WatchBillMarker,WatchBillStartOffset,AS$3-1,maxValidationSize,1),SMALL(IF(TRIM(OFFSET(WatchBillMarker,WatchBillStartOffset,AS$3-1,maxValidationSize,1))&lt;&gt;"",ROW(OFFSET($A$1,0,0,maxValidationSize,1))),ROW(37:37)))," ")</f>
        <v xml:space="preserve"> </v>
      </c>
      <c r="AT42" t="str">
        <f t="array" aca="1" ref="AT42" ca="1">CONCATENATE(IFERROR(MATCH(CONCATENATE(AR42,COUNTIF(AR$6:AR$55,AR42)),CONCATENATE(AS$6:AS$55,COUNTIF(AS$6:AS$55,AS$6:AS$55)),0),"E"),"-",IFERROR(MATCH(CONCATENATE(AS42,COUNTIF(AS$6:AS$55,AS42)),CONCATENATE(AR$6:AR$55,COUNTIF(AR$6:AR$55,AR$6:AR$55)),0),"E"))</f>
        <v>E-E</v>
      </c>
    </row>
    <row r="43" spans="2:46">
      <c r="B43" t="str">
        <f t="array" aca="1" ref="B43" ca="1">IFERROR(INDEX(OFFSET(WatchBillMarker,WatchBillStartOffset,C$3-1,maxValidationSize,1),SMALL(IF(TRIM(OFFSET(WatchBillMarker,WatchBillStartOffset,C$3-1,maxValidationSize,1))&lt;&gt;"",ROW(OFFSET($A$1,0,0,maxValidationSize,1))),ROW(38:38)))," ")</f>
        <v xml:space="preserve"> </v>
      </c>
      <c r="D43" t="str">
        <f t="array" aca="1" ref="D43" ca="1">CONCATENATE(IFERROR(MATCH(CONCATENATE(B43,COUNTIF(B$6:B$55,B43)),CONCATENATE(C$6:C$55,COUNTIF(C$6:C$55,C$6:C$55)),0),"E"),"-",IFERROR(MATCH(CONCATENATE(C43,COUNTIF(C$6:C$55,C43)),CONCATENATE(B$6:B$55,COUNTIF(B$6:B$55,B$6:B$55)),0),"E"))</f>
        <v>E-E</v>
      </c>
      <c r="E43" t="str">
        <f t="array" aca="1" ref="E43" ca="1">IFERROR(INDEX(OFFSET(WatchBillMarker,WatchBillStartOffset,F$3-1,maxValidationSize,1),SMALL(IF(TRIM(OFFSET(WatchBillMarker,WatchBillStartOffset,F$3-1,maxValidationSize,1))&lt;&gt;"",ROW(OFFSET($A$1,0,0,maxValidationSize,1))),ROW(38:38)))," ")</f>
        <v xml:space="preserve"> </v>
      </c>
      <c r="G43" t="str">
        <f t="array" aca="1" ref="G43" ca="1">CONCATENATE(IFERROR(MATCH(CONCATENATE(E43,COUNTIF(E$6:E$55,E43)),CONCATENATE(F$6:F$55,COUNTIF(F$6:F$55,F$6:F$55)),0),"E"),"-",IFERROR(MATCH(CONCATENATE(F43,COUNTIF(F$6:F$55,F43)),CONCATENATE(E$6:E$55,COUNTIF(E$6:E$55,E$6:E$55)),0),"E"))</f>
        <v>E-E</v>
      </c>
      <c r="H43" t="str">
        <f t="array" aca="1" ref="H43" ca="1">IFERROR(INDEX(OFFSET(WatchBillMarker,WatchBillStartOffset,I$3-1,maxValidationSize,1),SMALL(IF(TRIM(OFFSET(WatchBillMarker,WatchBillStartOffset,I$3-1,maxValidationSize,1))&lt;&gt;"",ROW(OFFSET($A$1,0,0,maxValidationSize,1))),ROW(38:38)))," ")</f>
        <v xml:space="preserve"> </v>
      </c>
      <c r="J43" t="str">
        <f t="array" aca="1" ref="J43" ca="1">CONCATENATE(IFERROR(MATCH(CONCATENATE(H43,COUNTIF(H$6:H$55,H43)),CONCATENATE(I$6:I$55,COUNTIF(I$6:I$55,I$6:I$55)),0),"E"),"-",IFERROR(MATCH(CONCATENATE(I43,COUNTIF(I$6:I$55,I43)),CONCATENATE(H$6:H$55,COUNTIF(H$6:H$55,H$6:H$55)),0),"E"))</f>
        <v>E-E</v>
      </c>
      <c r="K43" t="str">
        <f t="array" aca="1" ref="K43" ca="1">IFERROR(INDEX(OFFSET(WatchBillMarker,WatchBillStartOffset,L$3-1,maxValidationSize,1),SMALL(IF(TRIM(OFFSET(WatchBillMarker,WatchBillStartOffset,L$3-1,maxValidationSize,1))&lt;&gt;"",ROW(OFFSET($A$1,0,0,maxValidationSize,1))),ROW(38:38)))," ")</f>
        <v xml:space="preserve"> </v>
      </c>
      <c r="M43" t="str">
        <f t="array" aca="1" ref="M43" ca="1">CONCATENATE(IFERROR(MATCH(CONCATENATE(K43,COUNTIF(K$6:K$55,K43)),CONCATENATE(L$6:L$55,COUNTIF(L$6:L$55,L$6:L$55)),0),"E"),"-",IFERROR(MATCH(CONCATENATE(L43,COUNTIF(L$6:L$55,L43)),CONCATENATE(K$6:K$55,COUNTIF(K$6:K$55,K$6:K$55)),0),"E"))</f>
        <v>E-E</v>
      </c>
      <c r="N43" t="str">
        <f t="array" aca="1" ref="N43" ca="1">IFERROR(INDEX(OFFSET(WatchBillMarker,WatchBillStartOffset,O$3-1,maxValidationSize,1),SMALL(IF(TRIM(OFFSET(WatchBillMarker,WatchBillStartOffset,O$3-1,maxValidationSize,1))&lt;&gt;"",ROW(OFFSET($A$1,0,0,maxValidationSize,1))),ROW(38:38)))," ")</f>
        <v xml:space="preserve"> </v>
      </c>
      <c r="P43" t="str">
        <f t="array" aca="1" ref="P43" ca="1">CONCATENATE(IFERROR(MATCH(CONCATENATE(N43,COUNTIF(N$6:N$55,N43)),CONCATENATE(O$6:O$55,COUNTIF(O$6:O$55,O$6:O$55)),0),"E"),"-",IFERROR(MATCH(CONCATENATE(O43,COUNTIF(O$6:O$55,O43)),CONCATENATE(N$6:N$55,COUNTIF(N$6:N$55,N$6:N$55)),0),"E"))</f>
        <v>E-E</v>
      </c>
      <c r="Q43" t="str">
        <f t="array" aca="1" ref="Q43" ca="1">IFERROR(INDEX(OFFSET(WatchBillMarker,WatchBillStartOffset,R$3-1,maxValidationSize,1),SMALL(IF(TRIM(OFFSET(WatchBillMarker,WatchBillStartOffset,R$3-1,maxValidationSize,1))&lt;&gt;"",ROW(OFFSET($A$1,0,0,maxValidationSize,1))),ROW(38:38)))," ")</f>
        <v>Blankets/1st Aid LR3</v>
      </c>
      <c r="R43" t="s">
        <v>322</v>
      </c>
      <c r="S43" t="str">
        <f t="array" aca="1" ref="S43" ca="1">CONCATENATE(IFERROR(MATCH(CONCATENATE(Q43,COUNTIF(Q$6:Q$55,Q43)),CONCATENATE(R$6:R$55,COUNTIF(R$6:R$55,R$6:R$55)),0),"E"),"-",IFERROR(MATCH(CONCATENATE(R43,COUNTIF(R$6:R$55,R43)),CONCATENATE(Q$6:Q$55,COUNTIF(Q$6:Q$55,Q$6:Q$55)),0),"E"))</f>
        <v>17-9</v>
      </c>
      <c r="T43" t="str">
        <f t="array" aca="1" ref="T43" ca="1">IFERROR(INDEX(OFFSET(WatchBillMarker,WatchBillStartOffset,U$3-1,maxValidationSize,1),SMALL(IF(TRIM(OFFSET(WatchBillMarker,WatchBillStartOffset,U$3-1,maxValidationSize,1))&lt;&gt;"",ROW(OFFSET($A$1,0,0,maxValidationSize,1))),ROW(38:38)))," ")</f>
        <v xml:space="preserve"> </v>
      </c>
      <c r="V43" t="str">
        <f t="array" aca="1" ref="V43" ca="1">CONCATENATE(IFERROR(MATCH(CONCATENATE(T43,COUNTIF(T$6:T$55,T43)),CONCATENATE(U$6:U$55,COUNTIF(U$6:U$55,U$6:U$55)),0),"E"),"-",IFERROR(MATCH(CONCATENATE(U43,COUNTIF(U$6:U$55,U43)),CONCATENATE(T$6:T$55,COUNTIF(T$6:T$55,T$6:T$55)),0),"E"))</f>
        <v>E-E</v>
      </c>
      <c r="W43" t="str">
        <f t="array" aca="1" ref="W43" ca="1">IFERROR(INDEX(OFFSET(WatchBillMarker,WatchBillStartOffset,X$3-1,maxValidationSize,1),SMALL(IF(TRIM(OFFSET(WatchBillMarker,WatchBillStartOffset,X$3-1,maxValidationSize,1))&lt;&gt;"",ROW(OFFSET($A$1,0,0,maxValidationSize,1))),ROW(38:38)))," ")</f>
        <v xml:space="preserve"> </v>
      </c>
      <c r="Y43" t="str">
        <f t="array" aca="1" ref="Y43" ca="1">CONCATENATE(IFERROR(MATCH(CONCATENATE(W43,COUNTIF(W$6:W$55,W43)),CONCATENATE(X$6:X$55,COUNTIF(X$6:X$55,X$6:X$55)),0),"E"),"-",IFERROR(MATCH(CONCATENATE(X43,COUNTIF(X$6:X$55,X43)),CONCATENATE(W$6:W$55,COUNTIF(W$6:W$55,W$6:W$55)),0),"E"))</f>
        <v>E-E</v>
      </c>
      <c r="Z43" t="str">
        <f t="array" aca="1" ref="Z43" ca="1">IFERROR(INDEX(OFFSET(WatchBillMarker,WatchBillStartOffset,AA$3-1,maxValidationSize,1),SMALL(IF(TRIM(OFFSET(WatchBillMarker,WatchBillStartOffset,AA$3-1,maxValidationSize,1))&lt;&gt;"",ROW(OFFSET($A$1,0,0,maxValidationSize,1))),ROW(38:38)))," ")</f>
        <v xml:space="preserve"> </v>
      </c>
      <c r="AB43" t="str">
        <f t="array" aca="1" ref="AB43" ca="1">CONCATENATE(IFERROR(MATCH(CONCATENATE(Z43,COUNTIF(Z$6:Z$55,Z43)),CONCATENATE(AA$6:AA$55,COUNTIF(AA$6:AA$55,AA$6:AA$55)),0),"E"),"-",IFERROR(MATCH(CONCATENATE(AA43,COUNTIF(AA$6:AA$55,AA43)),CONCATENATE(Z$6:Z$55,COUNTIF(Z$6:Z$55,Z$6:Z$55)),0),"E"))</f>
        <v>E-E</v>
      </c>
      <c r="AC43" t="str">
        <f t="array" aca="1" ref="AC43" ca="1">IFERROR(INDEX(OFFSET(WatchBillMarker,WatchBillStartOffset,AD$3-1,maxValidationSize,1),SMALL(IF(TRIM(OFFSET(WatchBillMarker,WatchBillStartOffset,AD$3-1,maxValidationSize,1))&lt;&gt;"",ROW(OFFSET($A$1,0,0,maxValidationSize,1))),ROW(38:38)))," ")</f>
        <v xml:space="preserve"> </v>
      </c>
      <c r="AE43" t="str">
        <f t="array" aca="1" ref="AE43" ca="1">CONCATENATE(IFERROR(MATCH(CONCATENATE(AC43,COUNTIF(AC$6:AC$55,AC43)),CONCATENATE(AD$6:AD$55,COUNTIF(AD$6:AD$55,AD$6:AD$55)),0),"E"),"-",IFERROR(MATCH(CONCATENATE(AD43,COUNTIF(AD$6:AD$55,AD43)),CONCATENATE(AC$6:AC$55,COUNTIF(AC$6:AC$55,AC$6:AC$55)),0),"E"))</f>
        <v>E-E</v>
      </c>
      <c r="AF43" t="str">
        <f t="array" aca="1" ref="AF43" ca="1">IFERROR(INDEX(OFFSET(WatchBillMarker,WatchBillStartOffset,AG$3-1,maxValidationSize,1),SMALL(IF(TRIM(OFFSET(WatchBillMarker,WatchBillStartOffset,AG$3-1,maxValidationSize,1))&lt;&gt;"",ROW(OFFSET($A$1,0,0,maxValidationSize,1))),ROW(38:38)))," ")</f>
        <v xml:space="preserve"> </v>
      </c>
      <c r="AH43" t="str">
        <f t="array" aca="1" ref="AH43" ca="1">CONCATENATE(IFERROR(MATCH(CONCATENATE(AF43,COUNTIF(AF$6:AF$55,AF43)),CONCATENATE(AG$6:AG$55,COUNTIF(AG$6:AG$55,AG$6:AG$55)),0),"E"),"-",IFERROR(MATCH(CONCATENATE(AG43,COUNTIF(AG$6:AG$55,AG43)),CONCATENATE(AF$6:AF$55,COUNTIF(AF$6:AF$55,AF$6:AF$55)),0),"E"))</f>
        <v>E-E</v>
      </c>
      <c r="AI43" t="str">
        <f t="array" aca="1" ref="AI43" ca="1">IFERROR(INDEX(OFFSET(WatchBillMarker,WatchBillStartOffset,AJ$3-1,maxValidationSize,1),SMALL(IF(TRIM(OFFSET(WatchBillMarker,WatchBillStartOffset,AJ$3-1,maxValidationSize,1))&lt;&gt;"",ROW(OFFSET($A$1,0,0,maxValidationSize,1))),ROW(38:38)))," ")</f>
        <v xml:space="preserve"> </v>
      </c>
      <c r="AK43" t="str">
        <f t="array" aca="1" ref="AK43" ca="1">CONCATENATE(IFERROR(MATCH(CONCATENATE(AI43,COUNTIF(AI$6:AI$55,AI43)),CONCATENATE(AJ$6:AJ$55,COUNTIF(AJ$6:AJ$55,AJ$6:AJ$55)),0),"E"),"-",IFERROR(MATCH(CONCATENATE(AJ43,COUNTIF(AJ$6:AJ$55,AJ43)),CONCATENATE(AI$6:AI$55,COUNTIF(AI$6:AI$55,AI$6:AI$55)),0),"E"))</f>
        <v>E-E</v>
      </c>
      <c r="AL43" t="str">
        <f t="array" aca="1" ref="AL43" ca="1">IFERROR(INDEX(OFFSET(WatchBillMarker,WatchBillStartOffset,AM$3-1,maxValidationSize,1),SMALL(IF(TRIM(OFFSET(WatchBillMarker,WatchBillStartOffset,AM$3-1,maxValidationSize,1))&lt;&gt;"",ROW(OFFSET($A$1,0,0,maxValidationSize,1))),ROW(38:38)))," ")</f>
        <v xml:space="preserve"> </v>
      </c>
      <c r="AN43" t="str">
        <f t="array" aca="1" ref="AN43" ca="1">CONCATENATE(IFERROR(MATCH(CONCATENATE(AL43,COUNTIF(AL$6:AL$55,AL43)),CONCATENATE(AM$6:AM$55,COUNTIF(AM$6:AM$55,AM$6:AM$55)),0),"E"),"-",IFERROR(MATCH(CONCATENATE(AM43,COUNTIF(AM$6:AM$55,AM43)),CONCATENATE(AL$6:AL$55,COUNTIF(AL$6:AL$55,AL$6:AL$55)),0),"E"))</f>
        <v>E-E</v>
      </c>
      <c r="AO43" t="str">
        <f t="array" aca="1" ref="AO43" ca="1">IFERROR(INDEX(OFFSET(WatchBillMarker,WatchBillStartOffset,AP$3-1,maxValidationSize,1),SMALL(IF(TRIM(OFFSET(WatchBillMarker,WatchBillStartOffset,AP$3-1,maxValidationSize,1))&lt;&gt;"",ROW(OFFSET($A$1,0,0,maxValidationSize,1))),ROW(38:38)))," ")</f>
        <v xml:space="preserve"> </v>
      </c>
      <c r="AQ43" t="str">
        <f t="array" aca="1" ref="AQ43" ca="1">CONCATENATE(IFERROR(MATCH(CONCATENATE(AO43,COUNTIF(AO$6:AO$55,AO43)),CONCATENATE(AP$6:AP$55,COUNTIF(AP$6:AP$55,AP$6:AP$55)),0),"E"),"-",IFERROR(MATCH(CONCATENATE(AP43,COUNTIF(AP$6:AP$55,AP43)),CONCATENATE(AO$6:AO$55,COUNTIF(AO$6:AO$55,AO$6:AO$55)),0),"E"))</f>
        <v>E-E</v>
      </c>
      <c r="AR43" t="str">
        <f t="array" aca="1" ref="AR43" ca="1">IFERROR(INDEX(OFFSET(WatchBillMarker,WatchBillStartOffset,AS$3-1,maxValidationSize,1),SMALL(IF(TRIM(OFFSET(WatchBillMarker,WatchBillStartOffset,AS$3-1,maxValidationSize,1))&lt;&gt;"",ROW(OFFSET($A$1,0,0,maxValidationSize,1))),ROW(38:38)))," ")</f>
        <v xml:space="preserve"> </v>
      </c>
      <c r="AT43" t="str">
        <f t="array" aca="1" ref="AT43" ca="1">CONCATENATE(IFERROR(MATCH(CONCATENATE(AR43,COUNTIF(AR$6:AR$55,AR43)),CONCATENATE(AS$6:AS$55,COUNTIF(AS$6:AS$55,AS$6:AS$55)),0),"E"),"-",IFERROR(MATCH(CONCATENATE(AS43,COUNTIF(AS$6:AS$55,AS43)),CONCATENATE(AR$6:AR$55,COUNTIF(AR$6:AR$55,AR$6:AR$55)),0),"E"))</f>
        <v>E-E</v>
      </c>
    </row>
    <row r="44" spans="2:46">
      <c r="B44" t="str">
        <f t="array" aca="1" ref="B44" ca="1">IFERROR(INDEX(OFFSET(WatchBillMarker,WatchBillStartOffset,C$3-1,maxValidationSize,1),SMALL(IF(TRIM(OFFSET(WatchBillMarker,WatchBillStartOffset,C$3-1,maxValidationSize,1))&lt;&gt;"",ROW(OFFSET($A$1,0,0,maxValidationSize,1))),ROW(39:39)))," ")</f>
        <v xml:space="preserve"> </v>
      </c>
      <c r="D44" t="str">
        <f t="array" aca="1" ref="D44" ca="1">CONCATENATE(IFERROR(MATCH(CONCATENATE(B44,COUNTIF(B$6:B$55,B44)),CONCATENATE(C$6:C$55,COUNTIF(C$6:C$55,C$6:C$55)),0),"E"),"-",IFERROR(MATCH(CONCATENATE(C44,COUNTIF(C$6:C$55,C44)),CONCATENATE(B$6:B$55,COUNTIF(B$6:B$55,B$6:B$55)),0),"E"))</f>
        <v>E-E</v>
      </c>
      <c r="E44" t="str">
        <f t="array" aca="1" ref="E44" ca="1">IFERROR(INDEX(OFFSET(WatchBillMarker,WatchBillStartOffset,F$3-1,maxValidationSize,1),SMALL(IF(TRIM(OFFSET(WatchBillMarker,WatchBillStartOffset,F$3-1,maxValidationSize,1))&lt;&gt;"",ROW(OFFSET($A$1,0,0,maxValidationSize,1))),ROW(39:39)))," ")</f>
        <v xml:space="preserve"> </v>
      </c>
      <c r="G44" t="str">
        <f t="array" aca="1" ref="G44" ca="1">CONCATENATE(IFERROR(MATCH(CONCATENATE(E44,COUNTIF(E$6:E$55,E44)),CONCATENATE(F$6:F$55,COUNTIF(F$6:F$55,F$6:F$55)),0),"E"),"-",IFERROR(MATCH(CONCATENATE(F44,COUNTIF(F$6:F$55,F44)),CONCATENATE(E$6:E$55,COUNTIF(E$6:E$55,E$6:E$55)),0),"E"))</f>
        <v>E-E</v>
      </c>
      <c r="H44" t="str">
        <f t="array" aca="1" ref="H44" ca="1">IFERROR(INDEX(OFFSET(WatchBillMarker,WatchBillStartOffset,I$3-1,maxValidationSize,1),SMALL(IF(TRIM(OFFSET(WatchBillMarker,WatchBillStartOffset,I$3-1,maxValidationSize,1))&lt;&gt;"",ROW(OFFSET($A$1,0,0,maxValidationSize,1))),ROW(39:39)))," ")</f>
        <v xml:space="preserve"> </v>
      </c>
      <c r="J44" t="str">
        <f t="array" aca="1" ref="J44" ca="1">CONCATENATE(IFERROR(MATCH(CONCATENATE(H44,COUNTIF(H$6:H$55,H44)),CONCATENATE(I$6:I$55,COUNTIF(I$6:I$55,I$6:I$55)),0),"E"),"-",IFERROR(MATCH(CONCATENATE(I44,COUNTIF(I$6:I$55,I44)),CONCATENATE(H$6:H$55,COUNTIF(H$6:H$55,H$6:H$55)),0),"E"))</f>
        <v>E-E</v>
      </c>
      <c r="K44" t="str">
        <f t="array" aca="1" ref="K44" ca="1">IFERROR(INDEX(OFFSET(WatchBillMarker,WatchBillStartOffset,L$3-1,maxValidationSize,1),SMALL(IF(TRIM(OFFSET(WatchBillMarker,WatchBillStartOffset,L$3-1,maxValidationSize,1))&lt;&gt;"",ROW(OFFSET($A$1,0,0,maxValidationSize,1))),ROW(39:39)))," ")</f>
        <v xml:space="preserve"> </v>
      </c>
      <c r="M44" t="str">
        <f t="array" aca="1" ref="M44" ca="1">CONCATENATE(IFERROR(MATCH(CONCATENATE(K44,COUNTIF(K$6:K$55,K44)),CONCATENATE(L$6:L$55,COUNTIF(L$6:L$55,L$6:L$55)),0),"E"),"-",IFERROR(MATCH(CONCATENATE(L44,COUNTIF(L$6:L$55,L44)),CONCATENATE(K$6:K$55,COUNTIF(K$6:K$55,K$6:K$55)),0),"E"))</f>
        <v>E-E</v>
      </c>
      <c r="N44" t="str">
        <f t="array" aca="1" ref="N44" ca="1">IFERROR(INDEX(OFFSET(WatchBillMarker,WatchBillStartOffset,O$3-1,maxValidationSize,1),SMALL(IF(TRIM(OFFSET(WatchBillMarker,WatchBillStartOffset,O$3-1,maxValidationSize,1))&lt;&gt;"",ROW(OFFSET($A$1,0,0,maxValidationSize,1))),ROW(39:39)))," ")</f>
        <v xml:space="preserve"> </v>
      </c>
      <c r="P44" t="str">
        <f t="array" aca="1" ref="P44" ca="1">CONCATENATE(IFERROR(MATCH(CONCATENATE(N44,COUNTIF(N$6:N$55,N44)),CONCATENATE(O$6:O$55,COUNTIF(O$6:O$55,O$6:O$55)),0),"E"),"-",IFERROR(MATCH(CONCATENATE(O44,COUNTIF(O$6:O$55,O44)),CONCATENATE(N$6:N$55,COUNTIF(N$6:N$55,N$6:N$55)),0),"E"))</f>
        <v>E-E</v>
      </c>
      <c r="Q44" t="str">
        <f t="array" aca="1" ref="Q44" ca="1">IFERROR(INDEX(OFFSET(WatchBillMarker,WatchBillStartOffset,R$3-1,maxValidationSize,1),SMALL(IF(TRIM(OFFSET(WatchBillMarker,WatchBillStartOffset,R$3-1,maxValidationSize,1))&lt;&gt;"",ROW(OFFSET($A$1,0,0,maxValidationSize,1))),ROW(39:39)))," ")</f>
        <v>Blankets/1st Aid LR5</v>
      </c>
      <c r="R44" t="s">
        <v>217</v>
      </c>
      <c r="S44" t="str">
        <f t="array" aca="1" ref="S44" ca="1">CONCATENATE(IFERROR(MATCH(CONCATENATE(Q44,COUNTIF(Q$6:Q$55,Q44)),CONCATENATE(R$6:R$55,COUNTIF(R$6:R$55,R$6:R$55)),0),"E"),"-",IFERROR(MATCH(CONCATENATE(R44,COUNTIF(R$6:R$55,R44)),CONCATENATE(Q$6:Q$55,COUNTIF(Q$6:Q$55,Q$6:Q$55)),0),"E"))</f>
        <v>29-15</v>
      </c>
      <c r="T44" t="str">
        <f t="array" aca="1" ref="T44" ca="1">IFERROR(INDEX(OFFSET(WatchBillMarker,WatchBillStartOffset,U$3-1,maxValidationSize,1),SMALL(IF(TRIM(OFFSET(WatchBillMarker,WatchBillStartOffset,U$3-1,maxValidationSize,1))&lt;&gt;"",ROW(OFFSET($A$1,0,0,maxValidationSize,1))),ROW(39:39)))," ")</f>
        <v xml:space="preserve"> </v>
      </c>
      <c r="V44" t="str">
        <f t="array" aca="1" ref="V44" ca="1">CONCATENATE(IFERROR(MATCH(CONCATENATE(T44,COUNTIF(T$6:T$55,T44)),CONCATENATE(U$6:U$55,COUNTIF(U$6:U$55,U$6:U$55)),0),"E"),"-",IFERROR(MATCH(CONCATENATE(U44,COUNTIF(U$6:U$55,U44)),CONCATENATE(T$6:T$55,COUNTIF(T$6:T$55,T$6:T$55)),0),"E"))</f>
        <v>E-E</v>
      </c>
      <c r="W44" t="str">
        <f t="array" aca="1" ref="W44" ca="1">IFERROR(INDEX(OFFSET(WatchBillMarker,WatchBillStartOffset,X$3-1,maxValidationSize,1),SMALL(IF(TRIM(OFFSET(WatchBillMarker,WatchBillStartOffset,X$3-1,maxValidationSize,1))&lt;&gt;"",ROW(OFFSET($A$1,0,0,maxValidationSize,1))),ROW(39:39)))," ")</f>
        <v xml:space="preserve"> </v>
      </c>
      <c r="Y44" t="str">
        <f t="array" aca="1" ref="Y44" ca="1">CONCATENATE(IFERROR(MATCH(CONCATENATE(W44,COUNTIF(W$6:W$55,W44)),CONCATENATE(X$6:X$55,COUNTIF(X$6:X$55,X$6:X$55)),0),"E"),"-",IFERROR(MATCH(CONCATENATE(X44,COUNTIF(X$6:X$55,X44)),CONCATENATE(W$6:W$55,COUNTIF(W$6:W$55,W$6:W$55)),0),"E"))</f>
        <v>E-E</v>
      </c>
      <c r="Z44" t="str">
        <f t="array" aca="1" ref="Z44" ca="1">IFERROR(INDEX(OFFSET(WatchBillMarker,WatchBillStartOffset,AA$3-1,maxValidationSize,1),SMALL(IF(TRIM(OFFSET(WatchBillMarker,WatchBillStartOffset,AA$3-1,maxValidationSize,1))&lt;&gt;"",ROW(OFFSET($A$1,0,0,maxValidationSize,1))),ROW(39:39)))," ")</f>
        <v xml:space="preserve"> </v>
      </c>
      <c r="AB44" t="str">
        <f t="array" aca="1" ref="AB44" ca="1">CONCATENATE(IFERROR(MATCH(CONCATENATE(Z44,COUNTIF(Z$6:Z$55,Z44)),CONCATENATE(AA$6:AA$55,COUNTIF(AA$6:AA$55,AA$6:AA$55)),0),"E"),"-",IFERROR(MATCH(CONCATENATE(AA44,COUNTIF(AA$6:AA$55,AA44)),CONCATENATE(Z$6:Z$55,COUNTIF(Z$6:Z$55,Z$6:Z$55)),0),"E"))</f>
        <v>E-E</v>
      </c>
      <c r="AC44" t="str">
        <f t="array" aca="1" ref="AC44" ca="1">IFERROR(INDEX(OFFSET(WatchBillMarker,WatchBillStartOffset,AD$3-1,maxValidationSize,1),SMALL(IF(TRIM(OFFSET(WatchBillMarker,WatchBillStartOffset,AD$3-1,maxValidationSize,1))&lt;&gt;"",ROW(OFFSET($A$1,0,0,maxValidationSize,1))),ROW(39:39)))," ")</f>
        <v xml:space="preserve"> </v>
      </c>
      <c r="AE44" t="str">
        <f t="array" aca="1" ref="AE44" ca="1">CONCATENATE(IFERROR(MATCH(CONCATENATE(AC44,COUNTIF(AC$6:AC$55,AC44)),CONCATENATE(AD$6:AD$55,COUNTIF(AD$6:AD$55,AD$6:AD$55)),0),"E"),"-",IFERROR(MATCH(CONCATENATE(AD44,COUNTIF(AD$6:AD$55,AD44)),CONCATENATE(AC$6:AC$55,COUNTIF(AC$6:AC$55,AC$6:AC$55)),0),"E"))</f>
        <v>E-E</v>
      </c>
      <c r="AF44" t="str">
        <f t="array" aca="1" ref="AF44" ca="1">IFERROR(INDEX(OFFSET(WatchBillMarker,WatchBillStartOffset,AG$3-1,maxValidationSize,1),SMALL(IF(TRIM(OFFSET(WatchBillMarker,WatchBillStartOffset,AG$3-1,maxValidationSize,1))&lt;&gt;"",ROW(OFFSET($A$1,0,0,maxValidationSize,1))),ROW(39:39)))," ")</f>
        <v xml:space="preserve"> </v>
      </c>
      <c r="AH44" t="str">
        <f t="array" aca="1" ref="AH44" ca="1">CONCATENATE(IFERROR(MATCH(CONCATENATE(AF44,COUNTIF(AF$6:AF$55,AF44)),CONCATENATE(AG$6:AG$55,COUNTIF(AG$6:AG$55,AG$6:AG$55)),0),"E"),"-",IFERROR(MATCH(CONCATENATE(AG44,COUNTIF(AG$6:AG$55,AG44)),CONCATENATE(AF$6:AF$55,COUNTIF(AF$6:AF$55,AF$6:AF$55)),0),"E"))</f>
        <v>E-E</v>
      </c>
      <c r="AI44" t="str">
        <f t="array" aca="1" ref="AI44" ca="1">IFERROR(INDEX(OFFSET(WatchBillMarker,WatchBillStartOffset,AJ$3-1,maxValidationSize,1),SMALL(IF(TRIM(OFFSET(WatchBillMarker,WatchBillStartOffset,AJ$3-1,maxValidationSize,1))&lt;&gt;"",ROW(OFFSET($A$1,0,0,maxValidationSize,1))),ROW(39:39)))," ")</f>
        <v xml:space="preserve"> </v>
      </c>
      <c r="AK44" t="str">
        <f t="array" aca="1" ref="AK44" ca="1">CONCATENATE(IFERROR(MATCH(CONCATENATE(AI44,COUNTIF(AI$6:AI$55,AI44)),CONCATENATE(AJ$6:AJ$55,COUNTIF(AJ$6:AJ$55,AJ$6:AJ$55)),0),"E"),"-",IFERROR(MATCH(CONCATENATE(AJ44,COUNTIF(AJ$6:AJ$55,AJ44)),CONCATENATE(AI$6:AI$55,COUNTIF(AI$6:AI$55,AI$6:AI$55)),0),"E"))</f>
        <v>E-E</v>
      </c>
      <c r="AL44" t="str">
        <f t="array" aca="1" ref="AL44" ca="1">IFERROR(INDEX(OFFSET(WatchBillMarker,WatchBillStartOffset,AM$3-1,maxValidationSize,1),SMALL(IF(TRIM(OFFSET(WatchBillMarker,WatchBillStartOffset,AM$3-1,maxValidationSize,1))&lt;&gt;"",ROW(OFFSET($A$1,0,0,maxValidationSize,1))),ROW(39:39)))," ")</f>
        <v xml:space="preserve"> </v>
      </c>
      <c r="AN44" t="str">
        <f t="array" aca="1" ref="AN44" ca="1">CONCATENATE(IFERROR(MATCH(CONCATENATE(AL44,COUNTIF(AL$6:AL$55,AL44)),CONCATENATE(AM$6:AM$55,COUNTIF(AM$6:AM$55,AM$6:AM$55)),0),"E"),"-",IFERROR(MATCH(CONCATENATE(AM44,COUNTIF(AM$6:AM$55,AM44)),CONCATENATE(AL$6:AL$55,COUNTIF(AL$6:AL$55,AL$6:AL$55)),0),"E"))</f>
        <v>E-E</v>
      </c>
      <c r="AO44" t="str">
        <f t="array" aca="1" ref="AO44" ca="1">IFERROR(INDEX(OFFSET(WatchBillMarker,WatchBillStartOffset,AP$3-1,maxValidationSize,1),SMALL(IF(TRIM(OFFSET(WatchBillMarker,WatchBillStartOffset,AP$3-1,maxValidationSize,1))&lt;&gt;"",ROW(OFFSET($A$1,0,0,maxValidationSize,1))),ROW(39:39)))," ")</f>
        <v xml:space="preserve"> </v>
      </c>
      <c r="AQ44" t="str">
        <f t="array" aca="1" ref="AQ44" ca="1">CONCATENATE(IFERROR(MATCH(CONCATENATE(AO44,COUNTIF(AO$6:AO$55,AO44)),CONCATENATE(AP$6:AP$55,COUNTIF(AP$6:AP$55,AP$6:AP$55)),0),"E"),"-",IFERROR(MATCH(CONCATENATE(AP44,COUNTIF(AP$6:AP$55,AP44)),CONCATENATE(AO$6:AO$55,COUNTIF(AO$6:AO$55,AO$6:AO$55)),0),"E"))</f>
        <v>E-E</v>
      </c>
      <c r="AR44" t="str">
        <f t="array" aca="1" ref="AR44" ca="1">IFERROR(INDEX(OFFSET(WatchBillMarker,WatchBillStartOffset,AS$3-1,maxValidationSize,1),SMALL(IF(TRIM(OFFSET(WatchBillMarker,WatchBillStartOffset,AS$3-1,maxValidationSize,1))&lt;&gt;"",ROW(OFFSET($A$1,0,0,maxValidationSize,1))),ROW(39:39)))," ")</f>
        <v xml:space="preserve"> </v>
      </c>
      <c r="AT44" t="str">
        <f t="array" aca="1" ref="AT44" ca="1">CONCATENATE(IFERROR(MATCH(CONCATENATE(AR44,COUNTIF(AR$6:AR$55,AR44)),CONCATENATE(AS$6:AS$55,COUNTIF(AS$6:AS$55,AS$6:AS$55)),0),"E"),"-",IFERROR(MATCH(CONCATENATE(AS44,COUNTIF(AS$6:AS$55,AS44)),CONCATENATE(AR$6:AR$55,COUNTIF(AR$6:AR$55,AR$6:AR$55)),0),"E"))</f>
        <v>E-E</v>
      </c>
    </row>
    <row r="45" spans="2:46">
      <c r="B45" t="str">
        <f t="array" aca="1" ref="B45" ca="1">IFERROR(INDEX(OFFSET(WatchBillMarker,WatchBillStartOffset,C$3-1,maxValidationSize,1),SMALL(IF(TRIM(OFFSET(WatchBillMarker,WatchBillStartOffset,C$3-1,maxValidationSize,1))&lt;&gt;"",ROW(OFFSET($A$1,0,0,maxValidationSize,1))),ROW(40:40)))," ")</f>
        <v xml:space="preserve"> </v>
      </c>
      <c r="D45" t="str">
        <f t="array" aca="1" ref="D45" ca="1">CONCATENATE(IFERROR(MATCH(CONCATENATE(B45,COUNTIF(B$6:B$55,B45)),CONCATENATE(C$6:C$55,COUNTIF(C$6:C$55,C$6:C$55)),0),"E"),"-",IFERROR(MATCH(CONCATENATE(C45,COUNTIF(C$6:C$55,C45)),CONCATENATE(B$6:B$55,COUNTIF(B$6:B$55,B$6:B$55)),0),"E"))</f>
        <v>E-E</v>
      </c>
      <c r="E45" t="str">
        <f t="array" aca="1" ref="E45" ca="1">IFERROR(INDEX(OFFSET(WatchBillMarker,WatchBillStartOffset,F$3-1,maxValidationSize,1),SMALL(IF(TRIM(OFFSET(WatchBillMarker,WatchBillStartOffset,F$3-1,maxValidationSize,1))&lt;&gt;"",ROW(OFFSET($A$1,0,0,maxValidationSize,1))),ROW(40:40)))," ")</f>
        <v xml:space="preserve"> </v>
      </c>
      <c r="G45" t="str">
        <f t="array" aca="1" ref="G45" ca="1">CONCATENATE(IFERROR(MATCH(CONCATENATE(E45,COUNTIF(E$6:E$55,E45)),CONCATENATE(F$6:F$55,COUNTIF(F$6:F$55,F$6:F$55)),0),"E"),"-",IFERROR(MATCH(CONCATENATE(F45,COUNTIF(F$6:F$55,F45)),CONCATENATE(E$6:E$55,COUNTIF(E$6:E$55,E$6:E$55)),0),"E"))</f>
        <v>E-E</v>
      </c>
      <c r="H45" t="str">
        <f t="array" aca="1" ref="H45" ca="1">IFERROR(INDEX(OFFSET(WatchBillMarker,WatchBillStartOffset,I$3-1,maxValidationSize,1),SMALL(IF(TRIM(OFFSET(WatchBillMarker,WatchBillStartOffset,I$3-1,maxValidationSize,1))&lt;&gt;"",ROW(OFFSET($A$1,0,0,maxValidationSize,1))),ROW(40:40)))," ")</f>
        <v xml:space="preserve"> </v>
      </c>
      <c r="J45" t="str">
        <f t="array" aca="1" ref="J45" ca="1">CONCATENATE(IFERROR(MATCH(CONCATENATE(H45,COUNTIF(H$6:H$55,H45)),CONCATENATE(I$6:I$55,COUNTIF(I$6:I$55,I$6:I$55)),0),"E"),"-",IFERROR(MATCH(CONCATENATE(I45,COUNTIF(I$6:I$55,I45)),CONCATENATE(H$6:H$55,COUNTIF(H$6:H$55,H$6:H$55)),0),"E"))</f>
        <v>E-E</v>
      </c>
      <c r="K45" t="str">
        <f t="array" aca="1" ref="K45" ca="1">IFERROR(INDEX(OFFSET(WatchBillMarker,WatchBillStartOffset,L$3-1,maxValidationSize,1),SMALL(IF(TRIM(OFFSET(WatchBillMarker,WatchBillStartOffset,L$3-1,maxValidationSize,1))&lt;&gt;"",ROW(OFFSET($A$1,0,0,maxValidationSize,1))),ROW(40:40)))," ")</f>
        <v xml:space="preserve"> </v>
      </c>
      <c r="M45" t="str">
        <f t="array" aca="1" ref="M45" ca="1">CONCATENATE(IFERROR(MATCH(CONCATENATE(K45,COUNTIF(K$6:K$55,K45)),CONCATENATE(L$6:L$55,COUNTIF(L$6:L$55,L$6:L$55)),0),"E"),"-",IFERROR(MATCH(CONCATENATE(L45,COUNTIF(L$6:L$55,L45)),CONCATENATE(K$6:K$55,COUNTIF(K$6:K$55,K$6:K$55)),0),"E"))</f>
        <v>E-E</v>
      </c>
      <c r="N45" t="str">
        <f t="array" aca="1" ref="N45" ca="1">IFERROR(INDEX(OFFSET(WatchBillMarker,WatchBillStartOffset,O$3-1,maxValidationSize,1),SMALL(IF(TRIM(OFFSET(WatchBillMarker,WatchBillStartOffset,O$3-1,maxValidationSize,1))&lt;&gt;"",ROW(OFFSET($A$1,0,0,maxValidationSize,1))),ROW(40:40)))," ")</f>
        <v xml:space="preserve"> </v>
      </c>
      <c r="P45" t="str">
        <f t="array" aca="1" ref="P45" ca="1">CONCATENATE(IFERROR(MATCH(CONCATENATE(N45,COUNTIF(N$6:N$55,N45)),CONCATENATE(O$6:O$55,COUNTIF(O$6:O$55,O$6:O$55)),0),"E"),"-",IFERROR(MATCH(CONCATENATE(O45,COUNTIF(O$6:O$55,O45)),CONCATENATE(N$6:N$55,COUNTIF(N$6:N$55,N$6:N$55)),0),"E"))</f>
        <v>E-E</v>
      </c>
      <c r="Q45" t="str">
        <f t="array" aca="1" ref="Q45" ca="1">IFERROR(INDEX(OFFSET(WatchBillMarker,WatchBillStartOffset,R$3-1,maxValidationSize,1),SMALL(IF(TRIM(OFFSET(WatchBillMarker,WatchBillStartOffset,R$3-1,maxValidationSize,1))&lt;&gt;"",ROW(OFFSET($A$1,0,0,maxValidationSize,1))),ROW(40:40)))," ")</f>
        <v>Water/Food LR3</v>
      </c>
      <c r="R45" t="s">
        <v>103</v>
      </c>
      <c r="S45" t="str">
        <f t="array" aca="1" ref="S45" ca="1">CONCATENATE(IFERROR(MATCH(CONCATENATE(Q45,COUNTIF(Q$6:Q$55,Q45)),CONCATENATE(R$6:R$55,COUNTIF(R$6:R$55,R$6:R$55)),0),"E"),"-",IFERROR(MATCH(CONCATENATE(R45,COUNTIF(R$6:R$55,R45)),CONCATENATE(Q$6:Q$55,COUNTIF(Q$6:Q$55,Q$6:Q$55)),0),"E"))</f>
        <v>16-12</v>
      </c>
      <c r="T45" t="str">
        <f t="array" aca="1" ref="T45" ca="1">IFERROR(INDEX(OFFSET(WatchBillMarker,WatchBillStartOffset,U$3-1,maxValidationSize,1),SMALL(IF(TRIM(OFFSET(WatchBillMarker,WatchBillStartOffset,U$3-1,maxValidationSize,1))&lt;&gt;"",ROW(OFFSET($A$1,0,0,maxValidationSize,1))),ROW(40:40)))," ")</f>
        <v xml:space="preserve"> </v>
      </c>
      <c r="V45" t="str">
        <f t="array" aca="1" ref="V45" ca="1">CONCATENATE(IFERROR(MATCH(CONCATENATE(T45,COUNTIF(T$6:T$55,T45)),CONCATENATE(U$6:U$55,COUNTIF(U$6:U$55,U$6:U$55)),0),"E"),"-",IFERROR(MATCH(CONCATENATE(U45,COUNTIF(U$6:U$55,U45)),CONCATENATE(T$6:T$55,COUNTIF(T$6:T$55,T$6:T$55)),0),"E"))</f>
        <v>E-E</v>
      </c>
      <c r="W45" t="str">
        <f t="array" aca="1" ref="W45" ca="1">IFERROR(INDEX(OFFSET(WatchBillMarker,WatchBillStartOffset,X$3-1,maxValidationSize,1),SMALL(IF(TRIM(OFFSET(WatchBillMarker,WatchBillStartOffset,X$3-1,maxValidationSize,1))&lt;&gt;"",ROW(OFFSET($A$1,0,0,maxValidationSize,1))),ROW(40:40)))," ")</f>
        <v xml:space="preserve"> </v>
      </c>
      <c r="Y45" t="str">
        <f t="array" aca="1" ref="Y45" ca="1">CONCATENATE(IFERROR(MATCH(CONCATENATE(W45,COUNTIF(W$6:W$55,W45)),CONCATENATE(X$6:X$55,COUNTIF(X$6:X$55,X$6:X$55)),0),"E"),"-",IFERROR(MATCH(CONCATENATE(X45,COUNTIF(X$6:X$55,X45)),CONCATENATE(W$6:W$55,COUNTIF(W$6:W$55,W$6:W$55)),0),"E"))</f>
        <v>E-E</v>
      </c>
      <c r="Z45" t="str">
        <f t="array" aca="1" ref="Z45" ca="1">IFERROR(INDEX(OFFSET(WatchBillMarker,WatchBillStartOffset,AA$3-1,maxValidationSize,1),SMALL(IF(TRIM(OFFSET(WatchBillMarker,WatchBillStartOffset,AA$3-1,maxValidationSize,1))&lt;&gt;"",ROW(OFFSET($A$1,0,0,maxValidationSize,1))),ROW(40:40)))," ")</f>
        <v xml:space="preserve"> </v>
      </c>
      <c r="AB45" t="str">
        <f t="array" aca="1" ref="AB45" ca="1">CONCATENATE(IFERROR(MATCH(CONCATENATE(Z45,COUNTIF(Z$6:Z$55,Z45)),CONCATENATE(AA$6:AA$55,COUNTIF(AA$6:AA$55,AA$6:AA$55)),0),"E"),"-",IFERROR(MATCH(CONCATENATE(AA45,COUNTIF(AA$6:AA$55,AA45)),CONCATENATE(Z$6:Z$55,COUNTIF(Z$6:Z$55,Z$6:Z$55)),0),"E"))</f>
        <v>E-E</v>
      </c>
      <c r="AC45" t="str">
        <f t="array" aca="1" ref="AC45" ca="1">IFERROR(INDEX(OFFSET(WatchBillMarker,WatchBillStartOffset,AD$3-1,maxValidationSize,1),SMALL(IF(TRIM(OFFSET(WatchBillMarker,WatchBillStartOffset,AD$3-1,maxValidationSize,1))&lt;&gt;"",ROW(OFFSET($A$1,0,0,maxValidationSize,1))),ROW(40:40)))," ")</f>
        <v xml:space="preserve"> </v>
      </c>
      <c r="AE45" t="str">
        <f t="array" aca="1" ref="AE45" ca="1">CONCATENATE(IFERROR(MATCH(CONCATENATE(AC45,COUNTIF(AC$6:AC$55,AC45)),CONCATENATE(AD$6:AD$55,COUNTIF(AD$6:AD$55,AD$6:AD$55)),0),"E"),"-",IFERROR(MATCH(CONCATENATE(AD45,COUNTIF(AD$6:AD$55,AD45)),CONCATENATE(AC$6:AC$55,COUNTIF(AC$6:AC$55,AC$6:AC$55)),0),"E"))</f>
        <v>E-E</v>
      </c>
      <c r="AF45" t="str">
        <f t="array" aca="1" ref="AF45" ca="1">IFERROR(INDEX(OFFSET(WatchBillMarker,WatchBillStartOffset,AG$3-1,maxValidationSize,1),SMALL(IF(TRIM(OFFSET(WatchBillMarker,WatchBillStartOffset,AG$3-1,maxValidationSize,1))&lt;&gt;"",ROW(OFFSET($A$1,0,0,maxValidationSize,1))),ROW(40:40)))," ")</f>
        <v xml:space="preserve"> </v>
      </c>
      <c r="AH45" t="str">
        <f t="array" aca="1" ref="AH45" ca="1">CONCATENATE(IFERROR(MATCH(CONCATENATE(AF45,COUNTIF(AF$6:AF$55,AF45)),CONCATENATE(AG$6:AG$55,COUNTIF(AG$6:AG$55,AG$6:AG$55)),0),"E"),"-",IFERROR(MATCH(CONCATENATE(AG45,COUNTIF(AG$6:AG$55,AG45)),CONCATENATE(AF$6:AF$55,COUNTIF(AF$6:AF$55,AF$6:AF$55)),0),"E"))</f>
        <v>E-E</v>
      </c>
      <c r="AI45" t="str">
        <f t="array" aca="1" ref="AI45" ca="1">IFERROR(INDEX(OFFSET(WatchBillMarker,WatchBillStartOffset,AJ$3-1,maxValidationSize,1),SMALL(IF(TRIM(OFFSET(WatchBillMarker,WatchBillStartOffset,AJ$3-1,maxValidationSize,1))&lt;&gt;"",ROW(OFFSET($A$1,0,0,maxValidationSize,1))),ROW(40:40)))," ")</f>
        <v xml:space="preserve"> </v>
      </c>
      <c r="AK45" t="str">
        <f t="array" aca="1" ref="AK45" ca="1">CONCATENATE(IFERROR(MATCH(CONCATENATE(AI45,COUNTIF(AI$6:AI$55,AI45)),CONCATENATE(AJ$6:AJ$55,COUNTIF(AJ$6:AJ$55,AJ$6:AJ$55)),0),"E"),"-",IFERROR(MATCH(CONCATENATE(AJ45,COUNTIF(AJ$6:AJ$55,AJ45)),CONCATENATE(AI$6:AI$55,COUNTIF(AI$6:AI$55,AI$6:AI$55)),0),"E"))</f>
        <v>E-E</v>
      </c>
      <c r="AL45" t="str">
        <f t="array" aca="1" ref="AL45" ca="1">IFERROR(INDEX(OFFSET(WatchBillMarker,WatchBillStartOffset,AM$3-1,maxValidationSize,1),SMALL(IF(TRIM(OFFSET(WatchBillMarker,WatchBillStartOffset,AM$3-1,maxValidationSize,1))&lt;&gt;"",ROW(OFFSET($A$1,0,0,maxValidationSize,1))),ROW(40:40)))," ")</f>
        <v xml:space="preserve"> </v>
      </c>
      <c r="AN45" t="str">
        <f t="array" aca="1" ref="AN45" ca="1">CONCATENATE(IFERROR(MATCH(CONCATENATE(AL45,COUNTIF(AL$6:AL$55,AL45)),CONCATENATE(AM$6:AM$55,COUNTIF(AM$6:AM$55,AM$6:AM$55)),0),"E"),"-",IFERROR(MATCH(CONCATENATE(AM45,COUNTIF(AM$6:AM$55,AM45)),CONCATENATE(AL$6:AL$55,COUNTIF(AL$6:AL$55,AL$6:AL$55)),0),"E"))</f>
        <v>E-E</v>
      </c>
      <c r="AO45" t="str">
        <f t="array" aca="1" ref="AO45" ca="1">IFERROR(INDEX(OFFSET(WatchBillMarker,WatchBillStartOffset,AP$3-1,maxValidationSize,1),SMALL(IF(TRIM(OFFSET(WatchBillMarker,WatchBillStartOffset,AP$3-1,maxValidationSize,1))&lt;&gt;"",ROW(OFFSET($A$1,0,0,maxValidationSize,1))),ROW(40:40)))," ")</f>
        <v xml:space="preserve"> </v>
      </c>
      <c r="AQ45" t="str">
        <f t="array" aca="1" ref="AQ45" ca="1">CONCATENATE(IFERROR(MATCH(CONCATENATE(AO45,COUNTIF(AO$6:AO$55,AO45)),CONCATENATE(AP$6:AP$55,COUNTIF(AP$6:AP$55,AP$6:AP$55)),0),"E"),"-",IFERROR(MATCH(CONCATENATE(AP45,COUNTIF(AP$6:AP$55,AP45)),CONCATENATE(AO$6:AO$55,COUNTIF(AO$6:AO$55,AO$6:AO$55)),0),"E"))</f>
        <v>E-E</v>
      </c>
      <c r="AR45" t="str">
        <f t="array" aca="1" ref="AR45" ca="1">IFERROR(INDEX(OFFSET(WatchBillMarker,WatchBillStartOffset,AS$3-1,maxValidationSize,1),SMALL(IF(TRIM(OFFSET(WatchBillMarker,WatchBillStartOffset,AS$3-1,maxValidationSize,1))&lt;&gt;"",ROW(OFFSET($A$1,0,0,maxValidationSize,1))),ROW(40:40)))," ")</f>
        <v xml:space="preserve"> </v>
      </c>
      <c r="AT45" t="str">
        <f t="array" aca="1" ref="AT45" ca="1">CONCATENATE(IFERROR(MATCH(CONCATENATE(AR45,COUNTIF(AR$6:AR$55,AR45)),CONCATENATE(AS$6:AS$55,COUNTIF(AS$6:AS$55,AS$6:AS$55)),0),"E"),"-",IFERROR(MATCH(CONCATENATE(AS45,COUNTIF(AS$6:AS$55,AS45)),CONCATENATE(AR$6:AR$55,COUNTIF(AR$6:AR$55,AR$6:AR$55)),0),"E"))</f>
        <v>E-E</v>
      </c>
    </row>
    <row r="46" spans="2:46">
      <c r="B46" t="str">
        <f t="array" aca="1" ref="B46" ca="1">IFERROR(INDEX(OFFSET(WatchBillMarker,WatchBillStartOffset,C$3-1,maxValidationSize,1),SMALL(IF(TRIM(OFFSET(WatchBillMarker,WatchBillStartOffset,C$3-1,maxValidationSize,1))&lt;&gt;"",ROW(OFFSET($A$1,0,0,maxValidationSize,1))),ROW(41:41)))," ")</f>
        <v xml:space="preserve"> </v>
      </c>
      <c r="D46" t="str">
        <f t="array" aca="1" ref="D46" ca="1">CONCATENATE(IFERROR(MATCH(CONCATENATE(B46,COUNTIF(B$6:B$55,B46)),CONCATENATE(C$6:C$55,COUNTIF(C$6:C$55,C$6:C$55)),0),"E"),"-",IFERROR(MATCH(CONCATENATE(C46,COUNTIF(C$6:C$55,C46)),CONCATENATE(B$6:B$55,COUNTIF(B$6:B$55,B$6:B$55)),0),"E"))</f>
        <v>E-E</v>
      </c>
      <c r="E46" t="str">
        <f t="array" aca="1" ref="E46" ca="1">IFERROR(INDEX(OFFSET(WatchBillMarker,WatchBillStartOffset,F$3-1,maxValidationSize,1),SMALL(IF(TRIM(OFFSET(WatchBillMarker,WatchBillStartOffset,F$3-1,maxValidationSize,1))&lt;&gt;"",ROW(OFFSET($A$1,0,0,maxValidationSize,1))),ROW(41:41)))," ")</f>
        <v xml:space="preserve"> </v>
      </c>
      <c r="G46" t="str">
        <f t="array" aca="1" ref="G46" ca="1">CONCATENATE(IFERROR(MATCH(CONCATENATE(E46,COUNTIF(E$6:E$55,E46)),CONCATENATE(F$6:F$55,COUNTIF(F$6:F$55,F$6:F$55)),0),"E"),"-",IFERROR(MATCH(CONCATENATE(F46,COUNTIF(F$6:F$55,F46)),CONCATENATE(E$6:E$55,COUNTIF(E$6:E$55,E$6:E$55)),0),"E"))</f>
        <v>E-E</v>
      </c>
      <c r="H46" t="str">
        <f t="array" aca="1" ref="H46" ca="1">IFERROR(INDEX(OFFSET(WatchBillMarker,WatchBillStartOffset,I$3-1,maxValidationSize,1),SMALL(IF(TRIM(OFFSET(WatchBillMarker,WatchBillStartOffset,I$3-1,maxValidationSize,1))&lt;&gt;"",ROW(OFFSET($A$1,0,0,maxValidationSize,1))),ROW(41:41)))," ")</f>
        <v xml:space="preserve"> </v>
      </c>
      <c r="J46" t="str">
        <f t="array" aca="1" ref="J46" ca="1">CONCATENATE(IFERROR(MATCH(CONCATENATE(H46,COUNTIF(H$6:H$55,H46)),CONCATENATE(I$6:I$55,COUNTIF(I$6:I$55,I$6:I$55)),0),"E"),"-",IFERROR(MATCH(CONCATENATE(I46,COUNTIF(I$6:I$55,I46)),CONCATENATE(H$6:H$55,COUNTIF(H$6:H$55,H$6:H$55)),0),"E"))</f>
        <v>E-E</v>
      </c>
      <c r="K46" t="str">
        <f t="array" aca="1" ref="K46" ca="1">IFERROR(INDEX(OFFSET(WatchBillMarker,WatchBillStartOffset,L$3-1,maxValidationSize,1),SMALL(IF(TRIM(OFFSET(WatchBillMarker,WatchBillStartOffset,L$3-1,maxValidationSize,1))&lt;&gt;"",ROW(OFFSET($A$1,0,0,maxValidationSize,1))),ROW(41:41)))," ")</f>
        <v xml:space="preserve"> </v>
      </c>
      <c r="M46" t="str">
        <f t="array" aca="1" ref="M46" ca="1">CONCATENATE(IFERROR(MATCH(CONCATENATE(K46,COUNTIF(K$6:K$55,K46)),CONCATENATE(L$6:L$55,COUNTIF(L$6:L$55,L$6:L$55)),0),"E"),"-",IFERROR(MATCH(CONCATENATE(L46,COUNTIF(L$6:L$55,L46)),CONCATENATE(K$6:K$55,COUNTIF(K$6:K$55,K$6:K$55)),0),"E"))</f>
        <v>E-E</v>
      </c>
      <c r="N46" t="str">
        <f t="array" aca="1" ref="N46" ca="1">IFERROR(INDEX(OFFSET(WatchBillMarker,WatchBillStartOffset,O$3-1,maxValidationSize,1),SMALL(IF(TRIM(OFFSET(WatchBillMarker,WatchBillStartOffset,O$3-1,maxValidationSize,1))&lt;&gt;"",ROW(OFFSET($A$1,0,0,maxValidationSize,1))),ROW(41:41)))," ")</f>
        <v xml:space="preserve"> </v>
      </c>
      <c r="P46" t="str">
        <f t="array" aca="1" ref="P46" ca="1">CONCATENATE(IFERROR(MATCH(CONCATENATE(N46,COUNTIF(N$6:N$55,N46)),CONCATENATE(O$6:O$55,COUNTIF(O$6:O$55,O$6:O$55)),0),"E"),"-",IFERROR(MATCH(CONCATENATE(O46,COUNTIF(O$6:O$55,O46)),CONCATENATE(N$6:N$55,COUNTIF(N$6:N$55,N$6:N$55)),0),"E"))</f>
        <v>E-E</v>
      </c>
      <c r="Q46" t="str">
        <f t="array" aca="1" ref="Q46" ca="1">IFERROR(INDEX(OFFSET(WatchBillMarker,WatchBillStartOffset,R$3-1,maxValidationSize,1),SMALL(IF(TRIM(OFFSET(WatchBillMarker,WatchBillStartOffset,R$3-1,maxValidationSize,1))&lt;&gt;"",ROW(OFFSET($A$1,0,0,maxValidationSize,1))),ROW(41:41)))," ")</f>
        <v>Water/Food LR5</v>
      </c>
      <c r="R46" t="s">
        <v>103</v>
      </c>
      <c r="S46" t="str">
        <f t="array" aca="1" ref="S46" ca="1">CONCATENATE(IFERROR(MATCH(CONCATENATE(Q46,COUNTIF(Q$6:Q$55,Q46)),CONCATENATE(R$6:R$55,COUNTIF(R$6:R$55,R$6:R$55)),0),"E"),"-",IFERROR(MATCH(CONCATENATE(R46,COUNTIF(R$6:R$55,R46)),CONCATENATE(Q$6:Q$55,COUNTIF(Q$6:Q$55,Q$6:Q$55)),0),"E"))</f>
        <v>28-12</v>
      </c>
      <c r="T46" t="str">
        <f t="array" aca="1" ref="T46" ca="1">IFERROR(INDEX(OFFSET(WatchBillMarker,WatchBillStartOffset,U$3-1,maxValidationSize,1),SMALL(IF(TRIM(OFFSET(WatchBillMarker,WatchBillStartOffset,U$3-1,maxValidationSize,1))&lt;&gt;"",ROW(OFFSET($A$1,0,0,maxValidationSize,1))),ROW(41:41)))," ")</f>
        <v xml:space="preserve"> </v>
      </c>
      <c r="V46" t="str">
        <f t="array" aca="1" ref="V46" ca="1">CONCATENATE(IFERROR(MATCH(CONCATENATE(T46,COUNTIF(T$6:T$55,T46)),CONCATENATE(U$6:U$55,COUNTIF(U$6:U$55,U$6:U$55)),0),"E"),"-",IFERROR(MATCH(CONCATENATE(U46,COUNTIF(U$6:U$55,U46)),CONCATENATE(T$6:T$55,COUNTIF(T$6:T$55,T$6:T$55)),0),"E"))</f>
        <v>E-E</v>
      </c>
      <c r="W46" t="str">
        <f t="array" aca="1" ref="W46" ca="1">IFERROR(INDEX(OFFSET(WatchBillMarker,WatchBillStartOffset,X$3-1,maxValidationSize,1),SMALL(IF(TRIM(OFFSET(WatchBillMarker,WatchBillStartOffset,X$3-1,maxValidationSize,1))&lt;&gt;"",ROW(OFFSET($A$1,0,0,maxValidationSize,1))),ROW(41:41)))," ")</f>
        <v xml:space="preserve"> </v>
      </c>
      <c r="Y46" t="str">
        <f t="array" aca="1" ref="Y46" ca="1">CONCATENATE(IFERROR(MATCH(CONCATENATE(W46,COUNTIF(W$6:W$55,W46)),CONCATENATE(X$6:X$55,COUNTIF(X$6:X$55,X$6:X$55)),0),"E"),"-",IFERROR(MATCH(CONCATENATE(X46,COUNTIF(X$6:X$55,X46)),CONCATENATE(W$6:W$55,COUNTIF(W$6:W$55,W$6:W$55)),0),"E"))</f>
        <v>E-E</v>
      </c>
      <c r="Z46" t="str">
        <f t="array" aca="1" ref="Z46" ca="1">IFERROR(INDEX(OFFSET(WatchBillMarker,WatchBillStartOffset,AA$3-1,maxValidationSize,1),SMALL(IF(TRIM(OFFSET(WatchBillMarker,WatchBillStartOffset,AA$3-1,maxValidationSize,1))&lt;&gt;"",ROW(OFFSET($A$1,0,0,maxValidationSize,1))),ROW(41:41)))," ")</f>
        <v xml:space="preserve"> </v>
      </c>
      <c r="AB46" t="str">
        <f t="array" aca="1" ref="AB46" ca="1">CONCATENATE(IFERROR(MATCH(CONCATENATE(Z46,COUNTIF(Z$6:Z$55,Z46)),CONCATENATE(AA$6:AA$55,COUNTIF(AA$6:AA$55,AA$6:AA$55)),0),"E"),"-",IFERROR(MATCH(CONCATENATE(AA46,COUNTIF(AA$6:AA$55,AA46)),CONCATENATE(Z$6:Z$55,COUNTIF(Z$6:Z$55,Z$6:Z$55)),0),"E"))</f>
        <v>E-E</v>
      </c>
      <c r="AC46" t="str">
        <f t="array" aca="1" ref="AC46" ca="1">IFERROR(INDEX(OFFSET(WatchBillMarker,WatchBillStartOffset,AD$3-1,maxValidationSize,1),SMALL(IF(TRIM(OFFSET(WatchBillMarker,WatchBillStartOffset,AD$3-1,maxValidationSize,1))&lt;&gt;"",ROW(OFFSET($A$1,0,0,maxValidationSize,1))),ROW(41:41)))," ")</f>
        <v xml:space="preserve"> </v>
      </c>
      <c r="AE46" t="str">
        <f t="array" aca="1" ref="AE46" ca="1">CONCATENATE(IFERROR(MATCH(CONCATENATE(AC46,COUNTIF(AC$6:AC$55,AC46)),CONCATENATE(AD$6:AD$55,COUNTIF(AD$6:AD$55,AD$6:AD$55)),0),"E"),"-",IFERROR(MATCH(CONCATENATE(AD46,COUNTIF(AD$6:AD$55,AD46)),CONCATENATE(AC$6:AC$55,COUNTIF(AC$6:AC$55,AC$6:AC$55)),0),"E"))</f>
        <v>E-E</v>
      </c>
      <c r="AF46" t="str">
        <f t="array" aca="1" ref="AF46" ca="1">IFERROR(INDEX(OFFSET(WatchBillMarker,WatchBillStartOffset,AG$3-1,maxValidationSize,1),SMALL(IF(TRIM(OFFSET(WatchBillMarker,WatchBillStartOffset,AG$3-1,maxValidationSize,1))&lt;&gt;"",ROW(OFFSET($A$1,0,0,maxValidationSize,1))),ROW(41:41)))," ")</f>
        <v xml:space="preserve"> </v>
      </c>
      <c r="AH46" t="str">
        <f t="array" aca="1" ref="AH46" ca="1">CONCATENATE(IFERROR(MATCH(CONCATENATE(AF46,COUNTIF(AF$6:AF$55,AF46)),CONCATENATE(AG$6:AG$55,COUNTIF(AG$6:AG$55,AG$6:AG$55)),0),"E"),"-",IFERROR(MATCH(CONCATENATE(AG46,COUNTIF(AG$6:AG$55,AG46)),CONCATENATE(AF$6:AF$55,COUNTIF(AF$6:AF$55,AF$6:AF$55)),0),"E"))</f>
        <v>E-E</v>
      </c>
      <c r="AI46" t="str">
        <f t="array" aca="1" ref="AI46" ca="1">IFERROR(INDEX(OFFSET(WatchBillMarker,WatchBillStartOffset,AJ$3-1,maxValidationSize,1),SMALL(IF(TRIM(OFFSET(WatchBillMarker,WatchBillStartOffset,AJ$3-1,maxValidationSize,1))&lt;&gt;"",ROW(OFFSET($A$1,0,0,maxValidationSize,1))),ROW(41:41)))," ")</f>
        <v xml:space="preserve"> </v>
      </c>
      <c r="AK46" t="str">
        <f t="array" aca="1" ref="AK46" ca="1">CONCATENATE(IFERROR(MATCH(CONCATENATE(AI46,COUNTIF(AI$6:AI$55,AI46)),CONCATENATE(AJ$6:AJ$55,COUNTIF(AJ$6:AJ$55,AJ$6:AJ$55)),0),"E"),"-",IFERROR(MATCH(CONCATENATE(AJ46,COUNTIF(AJ$6:AJ$55,AJ46)),CONCATENATE(AI$6:AI$55,COUNTIF(AI$6:AI$55,AI$6:AI$55)),0),"E"))</f>
        <v>E-E</v>
      </c>
      <c r="AL46" t="str">
        <f t="array" aca="1" ref="AL46" ca="1">IFERROR(INDEX(OFFSET(WatchBillMarker,WatchBillStartOffset,AM$3-1,maxValidationSize,1),SMALL(IF(TRIM(OFFSET(WatchBillMarker,WatchBillStartOffset,AM$3-1,maxValidationSize,1))&lt;&gt;"",ROW(OFFSET($A$1,0,0,maxValidationSize,1))),ROW(41:41)))," ")</f>
        <v xml:space="preserve"> </v>
      </c>
      <c r="AN46" t="str">
        <f t="array" aca="1" ref="AN46" ca="1">CONCATENATE(IFERROR(MATCH(CONCATENATE(AL46,COUNTIF(AL$6:AL$55,AL46)),CONCATENATE(AM$6:AM$55,COUNTIF(AM$6:AM$55,AM$6:AM$55)),0),"E"),"-",IFERROR(MATCH(CONCATENATE(AM46,COUNTIF(AM$6:AM$55,AM46)),CONCATENATE(AL$6:AL$55,COUNTIF(AL$6:AL$55,AL$6:AL$55)),0),"E"))</f>
        <v>E-E</v>
      </c>
      <c r="AO46" t="str">
        <f t="array" aca="1" ref="AO46" ca="1">IFERROR(INDEX(OFFSET(WatchBillMarker,WatchBillStartOffset,AP$3-1,maxValidationSize,1),SMALL(IF(TRIM(OFFSET(WatchBillMarker,WatchBillStartOffset,AP$3-1,maxValidationSize,1))&lt;&gt;"",ROW(OFFSET($A$1,0,0,maxValidationSize,1))),ROW(41:41)))," ")</f>
        <v xml:space="preserve"> </v>
      </c>
      <c r="AQ46" t="str">
        <f t="array" aca="1" ref="AQ46" ca="1">CONCATENATE(IFERROR(MATCH(CONCATENATE(AO46,COUNTIF(AO$6:AO$55,AO46)),CONCATENATE(AP$6:AP$55,COUNTIF(AP$6:AP$55,AP$6:AP$55)),0),"E"),"-",IFERROR(MATCH(CONCATENATE(AP46,COUNTIF(AP$6:AP$55,AP46)),CONCATENATE(AO$6:AO$55,COUNTIF(AO$6:AO$55,AO$6:AO$55)),0),"E"))</f>
        <v>E-E</v>
      </c>
      <c r="AR46" t="str">
        <f t="array" aca="1" ref="AR46" ca="1">IFERROR(INDEX(OFFSET(WatchBillMarker,WatchBillStartOffset,AS$3-1,maxValidationSize,1),SMALL(IF(TRIM(OFFSET(WatchBillMarker,WatchBillStartOffset,AS$3-1,maxValidationSize,1))&lt;&gt;"",ROW(OFFSET($A$1,0,0,maxValidationSize,1))),ROW(41:41)))," ")</f>
        <v xml:space="preserve"> </v>
      </c>
      <c r="AT46" t="str">
        <f t="array" aca="1" ref="AT46" ca="1">CONCATENATE(IFERROR(MATCH(CONCATENATE(AR46,COUNTIF(AR$6:AR$55,AR46)),CONCATENATE(AS$6:AS$55,COUNTIF(AS$6:AS$55,AS$6:AS$55)),0),"E"),"-",IFERROR(MATCH(CONCATENATE(AS46,COUNTIF(AS$6:AS$55,AS46)),CONCATENATE(AR$6:AR$55,COUNTIF(AR$6:AR$55,AR$6:AR$55)),0),"E"))</f>
        <v>E-E</v>
      </c>
    </row>
    <row r="47" spans="2:46">
      <c r="B47" t="str">
        <f t="array" aca="1" ref="B47" ca="1">IFERROR(INDEX(OFFSET(WatchBillMarker,WatchBillStartOffset,C$3-1,maxValidationSize,1),SMALL(IF(TRIM(OFFSET(WatchBillMarker,WatchBillStartOffset,C$3-1,maxValidationSize,1))&lt;&gt;"",ROW(OFFSET($A$1,0,0,maxValidationSize,1))),ROW(42:42)))," ")</f>
        <v xml:space="preserve"> </v>
      </c>
      <c r="D47" t="str">
        <f t="array" aca="1" ref="D47" ca="1">CONCATENATE(IFERROR(MATCH(CONCATENATE(B47,COUNTIF(B$6:B$55,B47)),CONCATENATE(C$6:C$55,COUNTIF(C$6:C$55,C$6:C$55)),0),"E"),"-",IFERROR(MATCH(CONCATENATE(C47,COUNTIF(C$6:C$55,C47)),CONCATENATE(B$6:B$55,COUNTIF(B$6:B$55,B$6:B$55)),0),"E"))</f>
        <v>E-E</v>
      </c>
      <c r="E47" t="str">
        <f t="array" aca="1" ref="E47" ca="1">IFERROR(INDEX(OFFSET(WatchBillMarker,WatchBillStartOffset,F$3-1,maxValidationSize,1),SMALL(IF(TRIM(OFFSET(WatchBillMarker,WatchBillStartOffset,F$3-1,maxValidationSize,1))&lt;&gt;"",ROW(OFFSET($A$1,0,0,maxValidationSize,1))),ROW(42:42)))," ")</f>
        <v xml:space="preserve"> </v>
      </c>
      <c r="G47" t="str">
        <f t="array" aca="1" ref="G47" ca="1">CONCATENATE(IFERROR(MATCH(CONCATENATE(E47,COUNTIF(E$6:E$55,E47)),CONCATENATE(F$6:F$55,COUNTIF(F$6:F$55,F$6:F$55)),0),"E"),"-",IFERROR(MATCH(CONCATENATE(F47,COUNTIF(F$6:F$55,F47)),CONCATENATE(E$6:E$55,COUNTIF(E$6:E$55,E$6:E$55)),0),"E"))</f>
        <v>E-E</v>
      </c>
      <c r="H47" t="str">
        <f t="array" aca="1" ref="H47" ca="1">IFERROR(INDEX(OFFSET(WatchBillMarker,WatchBillStartOffset,I$3-1,maxValidationSize,1),SMALL(IF(TRIM(OFFSET(WatchBillMarker,WatchBillStartOffset,I$3-1,maxValidationSize,1))&lt;&gt;"",ROW(OFFSET($A$1,0,0,maxValidationSize,1))),ROW(42:42)))," ")</f>
        <v xml:space="preserve"> </v>
      </c>
      <c r="J47" t="str">
        <f t="array" aca="1" ref="J47" ca="1">CONCATENATE(IFERROR(MATCH(CONCATENATE(H47,COUNTIF(H$6:H$55,H47)),CONCATENATE(I$6:I$55,COUNTIF(I$6:I$55,I$6:I$55)),0),"E"),"-",IFERROR(MATCH(CONCATENATE(I47,COUNTIF(I$6:I$55,I47)),CONCATENATE(H$6:H$55,COUNTIF(H$6:H$55,H$6:H$55)),0),"E"))</f>
        <v>E-E</v>
      </c>
      <c r="K47" t="str">
        <f t="array" aca="1" ref="K47" ca="1">IFERROR(INDEX(OFFSET(WatchBillMarker,WatchBillStartOffset,L$3-1,maxValidationSize,1),SMALL(IF(TRIM(OFFSET(WatchBillMarker,WatchBillStartOffset,L$3-1,maxValidationSize,1))&lt;&gt;"",ROW(OFFSET($A$1,0,0,maxValidationSize,1))),ROW(42:42)))," ")</f>
        <v xml:space="preserve"> </v>
      </c>
      <c r="M47" t="str">
        <f t="array" aca="1" ref="M47" ca="1">CONCATENATE(IFERROR(MATCH(CONCATENATE(K47,COUNTIF(K$6:K$55,K47)),CONCATENATE(L$6:L$55,COUNTIF(L$6:L$55,L$6:L$55)),0),"E"),"-",IFERROR(MATCH(CONCATENATE(L47,COUNTIF(L$6:L$55,L47)),CONCATENATE(K$6:K$55,COUNTIF(K$6:K$55,K$6:K$55)),0),"E"))</f>
        <v>E-E</v>
      </c>
      <c r="N47" t="str">
        <f t="array" aca="1" ref="N47" ca="1">IFERROR(INDEX(OFFSET(WatchBillMarker,WatchBillStartOffset,O$3-1,maxValidationSize,1),SMALL(IF(TRIM(OFFSET(WatchBillMarker,WatchBillStartOffset,O$3-1,maxValidationSize,1))&lt;&gt;"",ROW(OFFSET($A$1,0,0,maxValidationSize,1))),ROW(42:42)))," ")</f>
        <v xml:space="preserve"> </v>
      </c>
      <c r="P47" t="str">
        <f t="array" aca="1" ref="P47" ca="1">CONCATENATE(IFERROR(MATCH(CONCATENATE(N47,COUNTIF(N$6:N$55,N47)),CONCATENATE(O$6:O$55,COUNTIF(O$6:O$55,O$6:O$55)),0),"E"),"-",IFERROR(MATCH(CONCATENATE(O47,COUNTIF(O$6:O$55,O47)),CONCATENATE(N$6:N$55,COUNTIF(N$6:N$55,N$6:N$55)),0),"E"))</f>
        <v>E-E</v>
      </c>
      <c r="Q47" t="str">
        <f t="array" aca="1" ref="Q47" ca="1">IFERROR(INDEX(OFFSET(WatchBillMarker,WatchBillStartOffset,R$3-1,maxValidationSize,1),SMALL(IF(TRIM(OFFSET(WatchBillMarker,WatchBillStartOffset,R$3-1,maxValidationSize,1))&lt;&gt;"",ROW(OFFSET($A$1,0,0,maxValidationSize,1))),ROW(42:42)))," ")</f>
        <v xml:space="preserve"> </v>
      </c>
      <c r="S47" t="str">
        <f t="array" aca="1" ref="S47" ca="1">CONCATENATE(IFERROR(MATCH(CONCATENATE(Q47,COUNTIF(Q$6:Q$55,Q47)),CONCATENATE(R$6:R$55,COUNTIF(R$6:R$55,R$6:R$55)),0),"E"),"-",IFERROR(MATCH(CONCATENATE(R47,COUNTIF(R$6:R$55,R47)),CONCATENATE(Q$6:Q$55,COUNTIF(Q$6:Q$55,Q$6:Q$55)),0),"E"))</f>
        <v>E-E</v>
      </c>
      <c r="T47" t="str">
        <f t="array" aca="1" ref="T47" ca="1">IFERROR(INDEX(OFFSET(WatchBillMarker,WatchBillStartOffset,U$3-1,maxValidationSize,1),SMALL(IF(TRIM(OFFSET(WatchBillMarker,WatchBillStartOffset,U$3-1,maxValidationSize,1))&lt;&gt;"",ROW(OFFSET($A$1,0,0,maxValidationSize,1))),ROW(42:42)))," ")</f>
        <v xml:space="preserve"> </v>
      </c>
      <c r="V47" t="str">
        <f t="array" aca="1" ref="V47" ca="1">CONCATENATE(IFERROR(MATCH(CONCATENATE(T47,COUNTIF(T$6:T$55,T47)),CONCATENATE(U$6:U$55,COUNTIF(U$6:U$55,U$6:U$55)),0),"E"),"-",IFERROR(MATCH(CONCATENATE(U47,COUNTIF(U$6:U$55,U47)),CONCATENATE(T$6:T$55,COUNTIF(T$6:T$55,T$6:T$55)),0),"E"))</f>
        <v>E-E</v>
      </c>
      <c r="W47" t="str">
        <f t="array" aca="1" ref="W47" ca="1">IFERROR(INDEX(OFFSET(WatchBillMarker,WatchBillStartOffset,X$3-1,maxValidationSize,1),SMALL(IF(TRIM(OFFSET(WatchBillMarker,WatchBillStartOffset,X$3-1,maxValidationSize,1))&lt;&gt;"",ROW(OFFSET($A$1,0,0,maxValidationSize,1))),ROW(42:42)))," ")</f>
        <v xml:space="preserve"> </v>
      </c>
      <c r="Y47" t="str">
        <f t="array" aca="1" ref="Y47" ca="1">CONCATENATE(IFERROR(MATCH(CONCATENATE(W47,COUNTIF(W$6:W$55,W47)),CONCATENATE(X$6:X$55,COUNTIF(X$6:X$55,X$6:X$55)),0),"E"),"-",IFERROR(MATCH(CONCATENATE(X47,COUNTIF(X$6:X$55,X47)),CONCATENATE(W$6:W$55,COUNTIF(W$6:W$55,W$6:W$55)),0),"E"))</f>
        <v>E-E</v>
      </c>
      <c r="Z47" t="str">
        <f t="array" aca="1" ref="Z47" ca="1">IFERROR(INDEX(OFFSET(WatchBillMarker,WatchBillStartOffset,AA$3-1,maxValidationSize,1),SMALL(IF(TRIM(OFFSET(WatchBillMarker,WatchBillStartOffset,AA$3-1,maxValidationSize,1))&lt;&gt;"",ROW(OFFSET($A$1,0,0,maxValidationSize,1))),ROW(42:42)))," ")</f>
        <v xml:space="preserve"> </v>
      </c>
      <c r="AB47" t="str">
        <f t="array" aca="1" ref="AB47" ca="1">CONCATENATE(IFERROR(MATCH(CONCATENATE(Z47,COUNTIF(Z$6:Z$55,Z47)),CONCATENATE(AA$6:AA$55,COUNTIF(AA$6:AA$55,AA$6:AA$55)),0),"E"),"-",IFERROR(MATCH(CONCATENATE(AA47,COUNTIF(AA$6:AA$55,AA47)),CONCATENATE(Z$6:Z$55,COUNTIF(Z$6:Z$55,Z$6:Z$55)),0),"E"))</f>
        <v>E-E</v>
      </c>
      <c r="AC47" t="str">
        <f t="array" aca="1" ref="AC47" ca="1">IFERROR(INDEX(OFFSET(WatchBillMarker,WatchBillStartOffset,AD$3-1,maxValidationSize,1),SMALL(IF(TRIM(OFFSET(WatchBillMarker,WatchBillStartOffset,AD$3-1,maxValidationSize,1))&lt;&gt;"",ROW(OFFSET($A$1,0,0,maxValidationSize,1))),ROW(42:42)))," ")</f>
        <v xml:space="preserve"> </v>
      </c>
      <c r="AE47" t="str">
        <f t="array" aca="1" ref="AE47" ca="1">CONCATENATE(IFERROR(MATCH(CONCATENATE(AC47,COUNTIF(AC$6:AC$55,AC47)),CONCATENATE(AD$6:AD$55,COUNTIF(AD$6:AD$55,AD$6:AD$55)),0),"E"),"-",IFERROR(MATCH(CONCATENATE(AD47,COUNTIF(AD$6:AD$55,AD47)),CONCATENATE(AC$6:AC$55,COUNTIF(AC$6:AC$55,AC$6:AC$55)),0),"E"))</f>
        <v>E-E</v>
      </c>
      <c r="AF47" t="str">
        <f t="array" aca="1" ref="AF47" ca="1">IFERROR(INDEX(OFFSET(WatchBillMarker,WatchBillStartOffset,AG$3-1,maxValidationSize,1),SMALL(IF(TRIM(OFFSET(WatchBillMarker,WatchBillStartOffset,AG$3-1,maxValidationSize,1))&lt;&gt;"",ROW(OFFSET($A$1,0,0,maxValidationSize,1))),ROW(42:42)))," ")</f>
        <v xml:space="preserve"> </v>
      </c>
      <c r="AH47" t="str">
        <f t="array" aca="1" ref="AH47" ca="1">CONCATENATE(IFERROR(MATCH(CONCATENATE(AF47,COUNTIF(AF$6:AF$55,AF47)),CONCATENATE(AG$6:AG$55,COUNTIF(AG$6:AG$55,AG$6:AG$55)),0),"E"),"-",IFERROR(MATCH(CONCATENATE(AG47,COUNTIF(AG$6:AG$55,AG47)),CONCATENATE(AF$6:AF$55,COUNTIF(AF$6:AF$55,AF$6:AF$55)),0),"E"))</f>
        <v>E-E</v>
      </c>
      <c r="AI47" t="str">
        <f t="array" aca="1" ref="AI47" ca="1">IFERROR(INDEX(OFFSET(WatchBillMarker,WatchBillStartOffset,AJ$3-1,maxValidationSize,1),SMALL(IF(TRIM(OFFSET(WatchBillMarker,WatchBillStartOffset,AJ$3-1,maxValidationSize,1))&lt;&gt;"",ROW(OFFSET($A$1,0,0,maxValidationSize,1))),ROW(42:42)))," ")</f>
        <v xml:space="preserve"> </v>
      </c>
      <c r="AK47" t="str">
        <f t="array" aca="1" ref="AK47" ca="1">CONCATENATE(IFERROR(MATCH(CONCATENATE(AI47,COUNTIF(AI$6:AI$55,AI47)),CONCATENATE(AJ$6:AJ$55,COUNTIF(AJ$6:AJ$55,AJ$6:AJ$55)),0),"E"),"-",IFERROR(MATCH(CONCATENATE(AJ47,COUNTIF(AJ$6:AJ$55,AJ47)),CONCATENATE(AI$6:AI$55,COUNTIF(AI$6:AI$55,AI$6:AI$55)),0),"E"))</f>
        <v>E-E</v>
      </c>
      <c r="AL47" t="str">
        <f t="array" aca="1" ref="AL47" ca="1">IFERROR(INDEX(OFFSET(WatchBillMarker,WatchBillStartOffset,AM$3-1,maxValidationSize,1),SMALL(IF(TRIM(OFFSET(WatchBillMarker,WatchBillStartOffset,AM$3-1,maxValidationSize,1))&lt;&gt;"",ROW(OFFSET($A$1,0,0,maxValidationSize,1))),ROW(42:42)))," ")</f>
        <v xml:space="preserve"> </v>
      </c>
      <c r="AN47" t="str">
        <f t="array" aca="1" ref="AN47" ca="1">CONCATENATE(IFERROR(MATCH(CONCATENATE(AL47,COUNTIF(AL$6:AL$55,AL47)),CONCATENATE(AM$6:AM$55,COUNTIF(AM$6:AM$55,AM$6:AM$55)),0),"E"),"-",IFERROR(MATCH(CONCATENATE(AM47,COUNTIF(AM$6:AM$55,AM47)),CONCATENATE(AL$6:AL$55,COUNTIF(AL$6:AL$55,AL$6:AL$55)),0),"E"))</f>
        <v>E-E</v>
      </c>
      <c r="AO47" t="str">
        <f t="array" aca="1" ref="AO47" ca="1">IFERROR(INDEX(OFFSET(WatchBillMarker,WatchBillStartOffset,AP$3-1,maxValidationSize,1),SMALL(IF(TRIM(OFFSET(WatchBillMarker,WatchBillStartOffset,AP$3-1,maxValidationSize,1))&lt;&gt;"",ROW(OFFSET($A$1,0,0,maxValidationSize,1))),ROW(42:42)))," ")</f>
        <v xml:space="preserve"> </v>
      </c>
      <c r="AQ47" t="str">
        <f t="array" aca="1" ref="AQ47" ca="1">CONCATENATE(IFERROR(MATCH(CONCATENATE(AO47,COUNTIF(AO$6:AO$55,AO47)),CONCATENATE(AP$6:AP$55,COUNTIF(AP$6:AP$55,AP$6:AP$55)),0),"E"),"-",IFERROR(MATCH(CONCATENATE(AP47,COUNTIF(AP$6:AP$55,AP47)),CONCATENATE(AO$6:AO$55,COUNTIF(AO$6:AO$55,AO$6:AO$55)),0),"E"))</f>
        <v>E-E</v>
      </c>
      <c r="AR47" t="str">
        <f t="array" aca="1" ref="AR47" ca="1">IFERROR(INDEX(OFFSET(WatchBillMarker,WatchBillStartOffset,AS$3-1,maxValidationSize,1),SMALL(IF(TRIM(OFFSET(WatchBillMarker,WatchBillStartOffset,AS$3-1,maxValidationSize,1))&lt;&gt;"",ROW(OFFSET($A$1,0,0,maxValidationSize,1))),ROW(42:42)))," ")</f>
        <v xml:space="preserve"> </v>
      </c>
      <c r="AT47" t="str">
        <f t="array" aca="1" ref="AT47" ca="1">CONCATENATE(IFERROR(MATCH(CONCATENATE(AR47,COUNTIF(AR$6:AR$55,AR47)),CONCATENATE(AS$6:AS$55,COUNTIF(AS$6:AS$55,AS$6:AS$55)),0),"E"),"-",IFERROR(MATCH(CONCATENATE(AS47,COUNTIF(AS$6:AS$55,AS47)),CONCATENATE(AR$6:AR$55,COUNTIF(AR$6:AR$55,AR$6:AR$55)),0),"E"))</f>
        <v>E-E</v>
      </c>
    </row>
    <row r="48" spans="2:46">
      <c r="B48" t="str">
        <f t="array" aca="1" ref="B48" ca="1">IFERROR(INDEX(OFFSET(WatchBillMarker,WatchBillStartOffset,C$3-1,maxValidationSize,1),SMALL(IF(TRIM(OFFSET(WatchBillMarker,WatchBillStartOffset,C$3-1,maxValidationSize,1))&lt;&gt;"",ROW(OFFSET($A$1,0,0,maxValidationSize,1))),ROW(43:43)))," ")</f>
        <v xml:space="preserve"> </v>
      </c>
      <c r="D48" t="str">
        <f t="array" aca="1" ref="D48" ca="1">CONCATENATE(IFERROR(MATCH(CONCATENATE(B48,COUNTIF(B$6:B$55,B48)),CONCATENATE(C$6:C$55,COUNTIF(C$6:C$55,C$6:C$55)),0),"E"),"-",IFERROR(MATCH(CONCATENATE(C48,COUNTIF(C$6:C$55,C48)),CONCATENATE(B$6:B$55,COUNTIF(B$6:B$55,B$6:B$55)),0),"E"))</f>
        <v>E-E</v>
      </c>
      <c r="E48" t="str">
        <f t="array" aca="1" ref="E48" ca="1">IFERROR(INDEX(OFFSET(WatchBillMarker,WatchBillStartOffset,F$3-1,maxValidationSize,1),SMALL(IF(TRIM(OFFSET(WatchBillMarker,WatchBillStartOffset,F$3-1,maxValidationSize,1))&lt;&gt;"",ROW(OFFSET($A$1,0,0,maxValidationSize,1))),ROW(43:43)))," ")</f>
        <v xml:space="preserve"> </v>
      </c>
      <c r="G48" t="str">
        <f t="array" aca="1" ref="G48" ca="1">CONCATENATE(IFERROR(MATCH(CONCATENATE(E48,COUNTIF(E$6:E$55,E48)),CONCATENATE(F$6:F$55,COUNTIF(F$6:F$55,F$6:F$55)),0),"E"),"-",IFERROR(MATCH(CONCATENATE(F48,COUNTIF(F$6:F$55,F48)),CONCATENATE(E$6:E$55,COUNTIF(E$6:E$55,E$6:E$55)),0),"E"))</f>
        <v>E-E</v>
      </c>
      <c r="H48" t="str">
        <f t="array" aca="1" ref="H48" ca="1">IFERROR(INDEX(OFFSET(WatchBillMarker,WatchBillStartOffset,I$3-1,maxValidationSize,1),SMALL(IF(TRIM(OFFSET(WatchBillMarker,WatchBillStartOffset,I$3-1,maxValidationSize,1))&lt;&gt;"",ROW(OFFSET($A$1,0,0,maxValidationSize,1))),ROW(43:43)))," ")</f>
        <v xml:space="preserve"> </v>
      </c>
      <c r="J48" t="str">
        <f t="array" aca="1" ref="J48" ca="1">CONCATENATE(IFERROR(MATCH(CONCATENATE(H48,COUNTIF(H$6:H$55,H48)),CONCATENATE(I$6:I$55,COUNTIF(I$6:I$55,I$6:I$55)),0),"E"),"-",IFERROR(MATCH(CONCATENATE(I48,COUNTIF(I$6:I$55,I48)),CONCATENATE(H$6:H$55,COUNTIF(H$6:H$55,H$6:H$55)),0),"E"))</f>
        <v>E-E</v>
      </c>
      <c r="K48" t="str">
        <f t="array" aca="1" ref="K48" ca="1">IFERROR(INDEX(OFFSET(WatchBillMarker,WatchBillStartOffset,L$3-1,maxValidationSize,1),SMALL(IF(TRIM(OFFSET(WatchBillMarker,WatchBillStartOffset,L$3-1,maxValidationSize,1))&lt;&gt;"",ROW(OFFSET($A$1,0,0,maxValidationSize,1))),ROW(43:43)))," ")</f>
        <v xml:space="preserve"> </v>
      </c>
      <c r="M48" t="str">
        <f t="array" aca="1" ref="M48" ca="1">CONCATENATE(IFERROR(MATCH(CONCATENATE(K48,COUNTIF(K$6:K$55,K48)),CONCATENATE(L$6:L$55,COUNTIF(L$6:L$55,L$6:L$55)),0),"E"),"-",IFERROR(MATCH(CONCATENATE(L48,COUNTIF(L$6:L$55,L48)),CONCATENATE(K$6:K$55,COUNTIF(K$6:K$55,K$6:K$55)),0),"E"))</f>
        <v>E-E</v>
      </c>
      <c r="N48" t="str">
        <f t="array" aca="1" ref="N48" ca="1">IFERROR(INDEX(OFFSET(WatchBillMarker,WatchBillStartOffset,O$3-1,maxValidationSize,1),SMALL(IF(TRIM(OFFSET(WatchBillMarker,WatchBillStartOffset,O$3-1,maxValidationSize,1))&lt;&gt;"",ROW(OFFSET($A$1,0,0,maxValidationSize,1))),ROW(43:43)))," ")</f>
        <v xml:space="preserve"> </v>
      </c>
      <c r="P48" t="str">
        <f t="array" aca="1" ref="P48" ca="1">CONCATENATE(IFERROR(MATCH(CONCATENATE(N48,COUNTIF(N$6:N$55,N48)),CONCATENATE(O$6:O$55,COUNTIF(O$6:O$55,O$6:O$55)),0),"E"),"-",IFERROR(MATCH(CONCATENATE(O48,COUNTIF(O$6:O$55,O48)),CONCATENATE(N$6:N$55,COUNTIF(N$6:N$55,N$6:N$55)),0),"E"))</f>
        <v>E-E</v>
      </c>
      <c r="Q48" t="str">
        <f t="array" aca="1" ref="Q48" ca="1">IFERROR(INDEX(OFFSET(WatchBillMarker,WatchBillStartOffset,R$3-1,maxValidationSize,1),SMALL(IF(TRIM(OFFSET(WatchBillMarker,WatchBillStartOffset,R$3-1,maxValidationSize,1))&lt;&gt;"",ROW(OFFSET($A$1,0,0,maxValidationSize,1))),ROW(43:43)))," ")</f>
        <v xml:space="preserve"> </v>
      </c>
      <c r="S48" t="str">
        <f t="array" aca="1" ref="S48" ca="1">CONCATENATE(IFERROR(MATCH(CONCATENATE(Q48,COUNTIF(Q$6:Q$55,Q48)),CONCATENATE(R$6:R$55,COUNTIF(R$6:R$55,R$6:R$55)),0),"E"),"-",IFERROR(MATCH(CONCATENATE(R48,COUNTIF(R$6:R$55,R48)),CONCATENATE(Q$6:Q$55,COUNTIF(Q$6:Q$55,Q$6:Q$55)),0),"E"))</f>
        <v>E-E</v>
      </c>
      <c r="T48" t="str">
        <f t="array" aca="1" ref="T48" ca="1">IFERROR(INDEX(OFFSET(WatchBillMarker,WatchBillStartOffset,U$3-1,maxValidationSize,1),SMALL(IF(TRIM(OFFSET(WatchBillMarker,WatchBillStartOffset,U$3-1,maxValidationSize,1))&lt;&gt;"",ROW(OFFSET($A$1,0,0,maxValidationSize,1))),ROW(43:43)))," ")</f>
        <v xml:space="preserve"> </v>
      </c>
      <c r="V48" t="str">
        <f t="array" aca="1" ref="V48" ca="1">CONCATENATE(IFERROR(MATCH(CONCATENATE(T48,COUNTIF(T$6:T$55,T48)),CONCATENATE(U$6:U$55,COUNTIF(U$6:U$55,U$6:U$55)),0),"E"),"-",IFERROR(MATCH(CONCATENATE(U48,COUNTIF(U$6:U$55,U48)),CONCATENATE(T$6:T$55,COUNTIF(T$6:T$55,T$6:T$55)),0),"E"))</f>
        <v>E-E</v>
      </c>
      <c r="W48" t="str">
        <f t="array" aca="1" ref="W48" ca="1">IFERROR(INDEX(OFFSET(WatchBillMarker,WatchBillStartOffset,X$3-1,maxValidationSize,1),SMALL(IF(TRIM(OFFSET(WatchBillMarker,WatchBillStartOffset,X$3-1,maxValidationSize,1))&lt;&gt;"",ROW(OFFSET($A$1,0,0,maxValidationSize,1))),ROW(43:43)))," ")</f>
        <v xml:space="preserve"> </v>
      </c>
      <c r="Y48" t="str">
        <f t="array" aca="1" ref="Y48" ca="1">CONCATENATE(IFERROR(MATCH(CONCATENATE(W48,COUNTIF(W$6:W$55,W48)),CONCATENATE(X$6:X$55,COUNTIF(X$6:X$55,X$6:X$55)),0),"E"),"-",IFERROR(MATCH(CONCATENATE(X48,COUNTIF(X$6:X$55,X48)),CONCATENATE(W$6:W$55,COUNTIF(W$6:W$55,W$6:W$55)),0),"E"))</f>
        <v>E-E</v>
      </c>
      <c r="Z48" t="str">
        <f t="array" aca="1" ref="Z48" ca="1">IFERROR(INDEX(OFFSET(WatchBillMarker,WatchBillStartOffset,AA$3-1,maxValidationSize,1),SMALL(IF(TRIM(OFFSET(WatchBillMarker,WatchBillStartOffset,AA$3-1,maxValidationSize,1))&lt;&gt;"",ROW(OFFSET($A$1,0,0,maxValidationSize,1))),ROW(43:43)))," ")</f>
        <v xml:space="preserve"> </v>
      </c>
      <c r="AB48" t="str">
        <f t="array" aca="1" ref="AB48" ca="1">CONCATENATE(IFERROR(MATCH(CONCATENATE(Z48,COUNTIF(Z$6:Z$55,Z48)),CONCATENATE(AA$6:AA$55,COUNTIF(AA$6:AA$55,AA$6:AA$55)),0),"E"),"-",IFERROR(MATCH(CONCATENATE(AA48,COUNTIF(AA$6:AA$55,AA48)),CONCATENATE(Z$6:Z$55,COUNTIF(Z$6:Z$55,Z$6:Z$55)),0),"E"))</f>
        <v>E-E</v>
      </c>
      <c r="AC48" t="str">
        <f t="array" aca="1" ref="AC48" ca="1">IFERROR(INDEX(OFFSET(WatchBillMarker,WatchBillStartOffset,AD$3-1,maxValidationSize,1),SMALL(IF(TRIM(OFFSET(WatchBillMarker,WatchBillStartOffset,AD$3-1,maxValidationSize,1))&lt;&gt;"",ROW(OFFSET($A$1,0,0,maxValidationSize,1))),ROW(43:43)))," ")</f>
        <v xml:space="preserve"> </v>
      </c>
      <c r="AE48" t="str">
        <f t="array" aca="1" ref="AE48" ca="1">CONCATENATE(IFERROR(MATCH(CONCATENATE(AC48,COUNTIF(AC$6:AC$55,AC48)),CONCATENATE(AD$6:AD$55,COUNTIF(AD$6:AD$55,AD$6:AD$55)),0),"E"),"-",IFERROR(MATCH(CONCATENATE(AD48,COUNTIF(AD$6:AD$55,AD48)),CONCATENATE(AC$6:AC$55,COUNTIF(AC$6:AC$55,AC$6:AC$55)),0),"E"))</f>
        <v>E-E</v>
      </c>
      <c r="AF48" t="str">
        <f t="array" aca="1" ref="AF48" ca="1">IFERROR(INDEX(OFFSET(WatchBillMarker,WatchBillStartOffset,AG$3-1,maxValidationSize,1),SMALL(IF(TRIM(OFFSET(WatchBillMarker,WatchBillStartOffset,AG$3-1,maxValidationSize,1))&lt;&gt;"",ROW(OFFSET($A$1,0,0,maxValidationSize,1))),ROW(43:43)))," ")</f>
        <v xml:space="preserve"> </v>
      </c>
      <c r="AH48" t="str">
        <f t="array" aca="1" ref="AH48" ca="1">CONCATENATE(IFERROR(MATCH(CONCATENATE(AF48,COUNTIF(AF$6:AF$55,AF48)),CONCATENATE(AG$6:AG$55,COUNTIF(AG$6:AG$55,AG$6:AG$55)),0),"E"),"-",IFERROR(MATCH(CONCATENATE(AG48,COUNTIF(AG$6:AG$55,AG48)),CONCATENATE(AF$6:AF$55,COUNTIF(AF$6:AF$55,AF$6:AF$55)),0),"E"))</f>
        <v>E-E</v>
      </c>
      <c r="AI48" t="str">
        <f t="array" aca="1" ref="AI48" ca="1">IFERROR(INDEX(OFFSET(WatchBillMarker,WatchBillStartOffset,AJ$3-1,maxValidationSize,1),SMALL(IF(TRIM(OFFSET(WatchBillMarker,WatchBillStartOffset,AJ$3-1,maxValidationSize,1))&lt;&gt;"",ROW(OFFSET($A$1,0,0,maxValidationSize,1))),ROW(43:43)))," ")</f>
        <v xml:space="preserve"> </v>
      </c>
      <c r="AK48" t="str">
        <f t="array" aca="1" ref="AK48" ca="1">CONCATENATE(IFERROR(MATCH(CONCATENATE(AI48,COUNTIF(AI$6:AI$55,AI48)),CONCATENATE(AJ$6:AJ$55,COUNTIF(AJ$6:AJ$55,AJ$6:AJ$55)),0),"E"),"-",IFERROR(MATCH(CONCATENATE(AJ48,COUNTIF(AJ$6:AJ$55,AJ48)),CONCATENATE(AI$6:AI$55,COUNTIF(AI$6:AI$55,AI$6:AI$55)),0),"E"))</f>
        <v>E-E</v>
      </c>
      <c r="AL48" t="str">
        <f t="array" aca="1" ref="AL48" ca="1">IFERROR(INDEX(OFFSET(WatchBillMarker,WatchBillStartOffset,AM$3-1,maxValidationSize,1),SMALL(IF(TRIM(OFFSET(WatchBillMarker,WatchBillStartOffset,AM$3-1,maxValidationSize,1))&lt;&gt;"",ROW(OFFSET($A$1,0,0,maxValidationSize,1))),ROW(43:43)))," ")</f>
        <v xml:space="preserve"> </v>
      </c>
      <c r="AN48" t="str">
        <f t="array" aca="1" ref="AN48" ca="1">CONCATENATE(IFERROR(MATCH(CONCATENATE(AL48,COUNTIF(AL$6:AL$55,AL48)),CONCATENATE(AM$6:AM$55,COUNTIF(AM$6:AM$55,AM$6:AM$55)),0),"E"),"-",IFERROR(MATCH(CONCATENATE(AM48,COUNTIF(AM$6:AM$55,AM48)),CONCATENATE(AL$6:AL$55,COUNTIF(AL$6:AL$55,AL$6:AL$55)),0),"E"))</f>
        <v>E-E</v>
      </c>
      <c r="AO48" t="str">
        <f t="array" aca="1" ref="AO48" ca="1">IFERROR(INDEX(OFFSET(WatchBillMarker,WatchBillStartOffset,AP$3-1,maxValidationSize,1),SMALL(IF(TRIM(OFFSET(WatchBillMarker,WatchBillStartOffset,AP$3-1,maxValidationSize,1))&lt;&gt;"",ROW(OFFSET($A$1,0,0,maxValidationSize,1))),ROW(43:43)))," ")</f>
        <v xml:space="preserve"> </v>
      </c>
      <c r="AQ48" t="str">
        <f t="array" aca="1" ref="AQ48" ca="1">CONCATENATE(IFERROR(MATCH(CONCATENATE(AO48,COUNTIF(AO$6:AO$55,AO48)),CONCATENATE(AP$6:AP$55,COUNTIF(AP$6:AP$55,AP$6:AP$55)),0),"E"),"-",IFERROR(MATCH(CONCATENATE(AP48,COUNTIF(AP$6:AP$55,AP48)),CONCATENATE(AO$6:AO$55,COUNTIF(AO$6:AO$55,AO$6:AO$55)),0),"E"))</f>
        <v>E-E</v>
      </c>
      <c r="AR48" t="str">
        <f t="array" aca="1" ref="AR48" ca="1">IFERROR(INDEX(OFFSET(WatchBillMarker,WatchBillStartOffset,AS$3-1,maxValidationSize,1),SMALL(IF(TRIM(OFFSET(WatchBillMarker,WatchBillStartOffset,AS$3-1,maxValidationSize,1))&lt;&gt;"",ROW(OFFSET($A$1,0,0,maxValidationSize,1))),ROW(43:43)))," ")</f>
        <v xml:space="preserve"> </v>
      </c>
      <c r="AT48" t="str">
        <f t="array" aca="1" ref="AT48" ca="1">CONCATENATE(IFERROR(MATCH(CONCATENATE(AR48,COUNTIF(AR$6:AR$55,AR48)),CONCATENATE(AS$6:AS$55,COUNTIF(AS$6:AS$55,AS$6:AS$55)),0),"E"),"-",IFERROR(MATCH(CONCATENATE(AS48,COUNTIF(AS$6:AS$55,AS48)),CONCATENATE(AR$6:AR$55,COUNTIF(AR$6:AR$55,AR$6:AR$55)),0),"E"))</f>
        <v>E-E</v>
      </c>
    </row>
    <row r="49" spans="2:46">
      <c r="B49" t="str">
        <f t="array" aca="1" ref="B49" ca="1">IFERROR(INDEX(OFFSET(WatchBillMarker,WatchBillStartOffset,C$3-1,maxValidationSize,1),SMALL(IF(TRIM(OFFSET(WatchBillMarker,WatchBillStartOffset,C$3-1,maxValidationSize,1))&lt;&gt;"",ROW(OFFSET($A$1,0,0,maxValidationSize,1))),ROW(44:44)))," ")</f>
        <v xml:space="preserve"> </v>
      </c>
      <c r="D49" t="str">
        <f t="array" aca="1" ref="D49" ca="1">CONCATENATE(IFERROR(MATCH(CONCATENATE(B49,COUNTIF(B$6:B$55,B49)),CONCATENATE(C$6:C$55,COUNTIF(C$6:C$55,C$6:C$55)),0),"E"),"-",IFERROR(MATCH(CONCATENATE(C49,COUNTIF(C$6:C$55,C49)),CONCATENATE(B$6:B$55,COUNTIF(B$6:B$55,B$6:B$55)),0),"E"))</f>
        <v>E-E</v>
      </c>
      <c r="E49" t="str">
        <f t="array" aca="1" ref="E49" ca="1">IFERROR(INDEX(OFFSET(WatchBillMarker,WatchBillStartOffset,F$3-1,maxValidationSize,1),SMALL(IF(TRIM(OFFSET(WatchBillMarker,WatchBillStartOffset,F$3-1,maxValidationSize,1))&lt;&gt;"",ROW(OFFSET($A$1,0,0,maxValidationSize,1))),ROW(44:44)))," ")</f>
        <v xml:space="preserve"> </v>
      </c>
      <c r="G49" t="str">
        <f t="array" aca="1" ref="G49" ca="1">CONCATENATE(IFERROR(MATCH(CONCATENATE(E49,COUNTIF(E$6:E$55,E49)),CONCATENATE(F$6:F$55,COUNTIF(F$6:F$55,F$6:F$55)),0),"E"),"-",IFERROR(MATCH(CONCATENATE(F49,COUNTIF(F$6:F$55,F49)),CONCATENATE(E$6:E$55,COUNTIF(E$6:E$55,E$6:E$55)),0),"E"))</f>
        <v>E-E</v>
      </c>
      <c r="H49" t="str">
        <f t="array" aca="1" ref="H49" ca="1">IFERROR(INDEX(OFFSET(WatchBillMarker,WatchBillStartOffset,I$3-1,maxValidationSize,1),SMALL(IF(TRIM(OFFSET(WatchBillMarker,WatchBillStartOffset,I$3-1,maxValidationSize,1))&lt;&gt;"",ROW(OFFSET($A$1,0,0,maxValidationSize,1))),ROW(44:44)))," ")</f>
        <v xml:space="preserve"> </v>
      </c>
      <c r="J49" t="str">
        <f t="array" aca="1" ref="J49" ca="1">CONCATENATE(IFERROR(MATCH(CONCATENATE(H49,COUNTIF(H$6:H$55,H49)),CONCATENATE(I$6:I$55,COUNTIF(I$6:I$55,I$6:I$55)),0),"E"),"-",IFERROR(MATCH(CONCATENATE(I49,COUNTIF(I$6:I$55,I49)),CONCATENATE(H$6:H$55,COUNTIF(H$6:H$55,H$6:H$55)),0),"E"))</f>
        <v>E-E</v>
      </c>
      <c r="K49" t="str">
        <f t="array" aca="1" ref="K49" ca="1">IFERROR(INDEX(OFFSET(WatchBillMarker,WatchBillStartOffset,L$3-1,maxValidationSize,1),SMALL(IF(TRIM(OFFSET(WatchBillMarker,WatchBillStartOffset,L$3-1,maxValidationSize,1))&lt;&gt;"",ROW(OFFSET($A$1,0,0,maxValidationSize,1))),ROW(44:44)))," ")</f>
        <v xml:space="preserve"> </v>
      </c>
      <c r="M49" t="str">
        <f t="array" aca="1" ref="M49" ca="1">CONCATENATE(IFERROR(MATCH(CONCATENATE(K49,COUNTIF(K$6:K$55,K49)),CONCATENATE(L$6:L$55,COUNTIF(L$6:L$55,L$6:L$55)),0),"E"),"-",IFERROR(MATCH(CONCATENATE(L49,COUNTIF(L$6:L$55,L49)),CONCATENATE(K$6:K$55,COUNTIF(K$6:K$55,K$6:K$55)),0),"E"))</f>
        <v>E-E</v>
      </c>
      <c r="N49" t="str">
        <f t="array" aca="1" ref="N49" ca="1">IFERROR(INDEX(OFFSET(WatchBillMarker,WatchBillStartOffset,O$3-1,maxValidationSize,1),SMALL(IF(TRIM(OFFSET(WatchBillMarker,WatchBillStartOffset,O$3-1,maxValidationSize,1))&lt;&gt;"",ROW(OFFSET($A$1,0,0,maxValidationSize,1))),ROW(44:44)))," ")</f>
        <v xml:space="preserve"> </v>
      </c>
      <c r="P49" t="str">
        <f t="array" aca="1" ref="P49" ca="1">CONCATENATE(IFERROR(MATCH(CONCATENATE(N49,COUNTIF(N$6:N$55,N49)),CONCATENATE(O$6:O$55,COUNTIF(O$6:O$55,O$6:O$55)),0),"E"),"-",IFERROR(MATCH(CONCATENATE(O49,COUNTIF(O$6:O$55,O49)),CONCATENATE(N$6:N$55,COUNTIF(N$6:N$55,N$6:N$55)),0),"E"))</f>
        <v>E-E</v>
      </c>
      <c r="Q49" t="str">
        <f t="array" aca="1" ref="Q49" ca="1">IFERROR(INDEX(OFFSET(WatchBillMarker,WatchBillStartOffset,R$3-1,maxValidationSize,1),SMALL(IF(TRIM(OFFSET(WatchBillMarker,WatchBillStartOffset,R$3-1,maxValidationSize,1))&lt;&gt;"",ROW(OFFSET($A$1,0,0,maxValidationSize,1))),ROW(44:44)))," ")</f>
        <v xml:space="preserve"> </v>
      </c>
      <c r="S49" t="str">
        <f t="array" aca="1" ref="S49" ca="1">CONCATENATE(IFERROR(MATCH(CONCATENATE(Q49,COUNTIF(Q$6:Q$55,Q49)),CONCATENATE(R$6:R$55,COUNTIF(R$6:R$55,R$6:R$55)),0),"E"),"-",IFERROR(MATCH(CONCATENATE(R49,COUNTIF(R$6:R$55,R49)),CONCATENATE(Q$6:Q$55,COUNTIF(Q$6:Q$55,Q$6:Q$55)),0),"E"))</f>
        <v>E-E</v>
      </c>
      <c r="T49" t="str">
        <f t="array" aca="1" ref="T49" ca="1">IFERROR(INDEX(OFFSET(WatchBillMarker,WatchBillStartOffset,U$3-1,maxValidationSize,1),SMALL(IF(TRIM(OFFSET(WatchBillMarker,WatchBillStartOffset,U$3-1,maxValidationSize,1))&lt;&gt;"",ROW(OFFSET($A$1,0,0,maxValidationSize,1))),ROW(44:44)))," ")</f>
        <v xml:space="preserve"> </v>
      </c>
      <c r="V49" t="str">
        <f t="array" aca="1" ref="V49" ca="1">CONCATENATE(IFERROR(MATCH(CONCATENATE(T49,COUNTIF(T$6:T$55,T49)),CONCATENATE(U$6:U$55,COUNTIF(U$6:U$55,U$6:U$55)),0),"E"),"-",IFERROR(MATCH(CONCATENATE(U49,COUNTIF(U$6:U$55,U49)),CONCATENATE(T$6:T$55,COUNTIF(T$6:T$55,T$6:T$55)),0),"E"))</f>
        <v>E-E</v>
      </c>
      <c r="W49" t="str">
        <f t="array" aca="1" ref="W49" ca="1">IFERROR(INDEX(OFFSET(WatchBillMarker,WatchBillStartOffset,X$3-1,maxValidationSize,1),SMALL(IF(TRIM(OFFSET(WatchBillMarker,WatchBillStartOffset,X$3-1,maxValidationSize,1))&lt;&gt;"",ROW(OFFSET($A$1,0,0,maxValidationSize,1))),ROW(44:44)))," ")</f>
        <v xml:space="preserve"> </v>
      </c>
      <c r="Y49" t="str">
        <f t="array" aca="1" ref="Y49" ca="1">CONCATENATE(IFERROR(MATCH(CONCATENATE(W49,COUNTIF(W$6:W$55,W49)),CONCATENATE(X$6:X$55,COUNTIF(X$6:X$55,X$6:X$55)),0),"E"),"-",IFERROR(MATCH(CONCATENATE(X49,COUNTIF(X$6:X$55,X49)),CONCATENATE(W$6:W$55,COUNTIF(W$6:W$55,W$6:W$55)),0),"E"))</f>
        <v>E-E</v>
      </c>
      <c r="Z49" t="str">
        <f t="array" aca="1" ref="Z49" ca="1">IFERROR(INDEX(OFFSET(WatchBillMarker,WatchBillStartOffset,AA$3-1,maxValidationSize,1),SMALL(IF(TRIM(OFFSET(WatchBillMarker,WatchBillStartOffset,AA$3-1,maxValidationSize,1))&lt;&gt;"",ROW(OFFSET($A$1,0,0,maxValidationSize,1))),ROW(44:44)))," ")</f>
        <v xml:space="preserve"> </v>
      </c>
      <c r="AB49" t="str">
        <f t="array" aca="1" ref="AB49" ca="1">CONCATENATE(IFERROR(MATCH(CONCATENATE(Z49,COUNTIF(Z$6:Z$55,Z49)),CONCATENATE(AA$6:AA$55,COUNTIF(AA$6:AA$55,AA$6:AA$55)),0),"E"),"-",IFERROR(MATCH(CONCATENATE(AA49,COUNTIF(AA$6:AA$55,AA49)),CONCATENATE(Z$6:Z$55,COUNTIF(Z$6:Z$55,Z$6:Z$55)),0),"E"))</f>
        <v>E-E</v>
      </c>
      <c r="AC49" t="str">
        <f t="array" aca="1" ref="AC49" ca="1">IFERROR(INDEX(OFFSET(WatchBillMarker,WatchBillStartOffset,AD$3-1,maxValidationSize,1),SMALL(IF(TRIM(OFFSET(WatchBillMarker,WatchBillStartOffset,AD$3-1,maxValidationSize,1))&lt;&gt;"",ROW(OFFSET($A$1,0,0,maxValidationSize,1))),ROW(44:44)))," ")</f>
        <v xml:space="preserve"> </v>
      </c>
      <c r="AE49" t="str">
        <f t="array" aca="1" ref="AE49" ca="1">CONCATENATE(IFERROR(MATCH(CONCATENATE(AC49,COUNTIF(AC$6:AC$55,AC49)),CONCATENATE(AD$6:AD$55,COUNTIF(AD$6:AD$55,AD$6:AD$55)),0),"E"),"-",IFERROR(MATCH(CONCATENATE(AD49,COUNTIF(AD$6:AD$55,AD49)),CONCATENATE(AC$6:AC$55,COUNTIF(AC$6:AC$55,AC$6:AC$55)),0),"E"))</f>
        <v>E-E</v>
      </c>
      <c r="AF49" t="str">
        <f t="array" aca="1" ref="AF49" ca="1">IFERROR(INDEX(OFFSET(WatchBillMarker,WatchBillStartOffset,AG$3-1,maxValidationSize,1),SMALL(IF(TRIM(OFFSET(WatchBillMarker,WatchBillStartOffset,AG$3-1,maxValidationSize,1))&lt;&gt;"",ROW(OFFSET($A$1,0,0,maxValidationSize,1))),ROW(44:44)))," ")</f>
        <v xml:space="preserve"> </v>
      </c>
      <c r="AH49" t="str">
        <f t="array" aca="1" ref="AH49" ca="1">CONCATENATE(IFERROR(MATCH(CONCATENATE(AF49,COUNTIF(AF$6:AF$55,AF49)),CONCATENATE(AG$6:AG$55,COUNTIF(AG$6:AG$55,AG$6:AG$55)),0),"E"),"-",IFERROR(MATCH(CONCATENATE(AG49,COUNTIF(AG$6:AG$55,AG49)),CONCATENATE(AF$6:AF$55,COUNTIF(AF$6:AF$55,AF$6:AF$55)),0),"E"))</f>
        <v>E-E</v>
      </c>
      <c r="AI49" t="str">
        <f t="array" aca="1" ref="AI49" ca="1">IFERROR(INDEX(OFFSET(WatchBillMarker,WatchBillStartOffset,AJ$3-1,maxValidationSize,1),SMALL(IF(TRIM(OFFSET(WatchBillMarker,WatchBillStartOffset,AJ$3-1,maxValidationSize,1))&lt;&gt;"",ROW(OFFSET($A$1,0,0,maxValidationSize,1))),ROW(44:44)))," ")</f>
        <v xml:space="preserve"> </v>
      </c>
      <c r="AK49" t="str">
        <f t="array" aca="1" ref="AK49" ca="1">CONCATENATE(IFERROR(MATCH(CONCATENATE(AI49,COUNTIF(AI$6:AI$55,AI49)),CONCATENATE(AJ$6:AJ$55,COUNTIF(AJ$6:AJ$55,AJ$6:AJ$55)),0),"E"),"-",IFERROR(MATCH(CONCATENATE(AJ49,COUNTIF(AJ$6:AJ$55,AJ49)),CONCATENATE(AI$6:AI$55,COUNTIF(AI$6:AI$55,AI$6:AI$55)),0),"E"))</f>
        <v>E-E</v>
      </c>
      <c r="AL49" t="str">
        <f t="array" aca="1" ref="AL49" ca="1">IFERROR(INDEX(OFFSET(WatchBillMarker,WatchBillStartOffset,AM$3-1,maxValidationSize,1),SMALL(IF(TRIM(OFFSET(WatchBillMarker,WatchBillStartOffset,AM$3-1,maxValidationSize,1))&lt;&gt;"",ROW(OFFSET($A$1,0,0,maxValidationSize,1))),ROW(44:44)))," ")</f>
        <v xml:space="preserve"> </v>
      </c>
      <c r="AN49" t="str">
        <f t="array" aca="1" ref="AN49" ca="1">CONCATENATE(IFERROR(MATCH(CONCATENATE(AL49,COUNTIF(AL$6:AL$55,AL49)),CONCATENATE(AM$6:AM$55,COUNTIF(AM$6:AM$55,AM$6:AM$55)),0),"E"),"-",IFERROR(MATCH(CONCATENATE(AM49,COUNTIF(AM$6:AM$55,AM49)),CONCATENATE(AL$6:AL$55,COUNTIF(AL$6:AL$55,AL$6:AL$55)),0),"E"))</f>
        <v>E-E</v>
      </c>
      <c r="AO49" t="str">
        <f t="array" aca="1" ref="AO49" ca="1">IFERROR(INDEX(OFFSET(WatchBillMarker,WatchBillStartOffset,AP$3-1,maxValidationSize,1),SMALL(IF(TRIM(OFFSET(WatchBillMarker,WatchBillStartOffset,AP$3-1,maxValidationSize,1))&lt;&gt;"",ROW(OFFSET($A$1,0,0,maxValidationSize,1))),ROW(44:44)))," ")</f>
        <v xml:space="preserve"> </v>
      </c>
      <c r="AQ49" t="str">
        <f t="array" aca="1" ref="AQ49" ca="1">CONCATENATE(IFERROR(MATCH(CONCATENATE(AO49,COUNTIF(AO$6:AO$55,AO49)),CONCATENATE(AP$6:AP$55,COUNTIF(AP$6:AP$55,AP$6:AP$55)),0),"E"),"-",IFERROR(MATCH(CONCATENATE(AP49,COUNTIF(AP$6:AP$55,AP49)),CONCATENATE(AO$6:AO$55,COUNTIF(AO$6:AO$55,AO$6:AO$55)),0),"E"))</f>
        <v>E-E</v>
      </c>
      <c r="AR49" t="str">
        <f t="array" aca="1" ref="AR49" ca="1">IFERROR(INDEX(OFFSET(WatchBillMarker,WatchBillStartOffset,AS$3-1,maxValidationSize,1),SMALL(IF(TRIM(OFFSET(WatchBillMarker,WatchBillStartOffset,AS$3-1,maxValidationSize,1))&lt;&gt;"",ROW(OFFSET($A$1,0,0,maxValidationSize,1))),ROW(44:44)))," ")</f>
        <v xml:space="preserve"> </v>
      </c>
      <c r="AT49" t="str">
        <f t="array" aca="1" ref="AT49" ca="1">CONCATENATE(IFERROR(MATCH(CONCATENATE(AR49,COUNTIF(AR$6:AR$55,AR49)),CONCATENATE(AS$6:AS$55,COUNTIF(AS$6:AS$55,AS$6:AS$55)),0),"E"),"-",IFERROR(MATCH(CONCATENATE(AS49,COUNTIF(AS$6:AS$55,AS49)),CONCATENATE(AR$6:AR$55,COUNTIF(AR$6:AR$55,AR$6:AR$55)),0),"E"))</f>
        <v>E-E</v>
      </c>
    </row>
    <row r="50" spans="2:46">
      <c r="B50" t="str">
        <f t="array" aca="1" ref="B50" ca="1">IFERROR(INDEX(OFFSET(WatchBillMarker,WatchBillStartOffset,C$3-1,maxValidationSize,1),SMALL(IF(TRIM(OFFSET(WatchBillMarker,WatchBillStartOffset,C$3-1,maxValidationSize,1))&lt;&gt;"",ROW(OFFSET($A$1,0,0,maxValidationSize,1))),ROW(45:45)))," ")</f>
        <v xml:space="preserve"> </v>
      </c>
      <c r="D50" t="str">
        <f t="array" aca="1" ref="D50" ca="1">CONCATENATE(IFERROR(MATCH(CONCATENATE(B50,COUNTIF(B$6:B$55,B50)),CONCATENATE(C$6:C$55,COUNTIF(C$6:C$55,C$6:C$55)),0),"E"),"-",IFERROR(MATCH(CONCATENATE(C50,COUNTIF(C$6:C$55,C50)),CONCATENATE(B$6:B$55,COUNTIF(B$6:B$55,B$6:B$55)),0),"E"))</f>
        <v>E-E</v>
      </c>
      <c r="E50" t="str">
        <f t="array" aca="1" ref="E50" ca="1">IFERROR(INDEX(OFFSET(WatchBillMarker,WatchBillStartOffset,F$3-1,maxValidationSize,1),SMALL(IF(TRIM(OFFSET(WatchBillMarker,WatchBillStartOffset,F$3-1,maxValidationSize,1))&lt;&gt;"",ROW(OFFSET($A$1,0,0,maxValidationSize,1))),ROW(45:45)))," ")</f>
        <v xml:space="preserve"> </v>
      </c>
      <c r="G50" t="str">
        <f t="array" aca="1" ref="G50" ca="1">CONCATENATE(IFERROR(MATCH(CONCATENATE(E50,COUNTIF(E$6:E$55,E50)),CONCATENATE(F$6:F$55,COUNTIF(F$6:F$55,F$6:F$55)),0),"E"),"-",IFERROR(MATCH(CONCATENATE(F50,COUNTIF(F$6:F$55,F50)),CONCATENATE(E$6:E$55,COUNTIF(E$6:E$55,E$6:E$55)),0),"E"))</f>
        <v>E-E</v>
      </c>
      <c r="H50" t="str">
        <f t="array" aca="1" ref="H50" ca="1">IFERROR(INDEX(OFFSET(WatchBillMarker,WatchBillStartOffset,I$3-1,maxValidationSize,1),SMALL(IF(TRIM(OFFSET(WatchBillMarker,WatchBillStartOffset,I$3-1,maxValidationSize,1))&lt;&gt;"",ROW(OFFSET($A$1,0,0,maxValidationSize,1))),ROW(45:45)))," ")</f>
        <v xml:space="preserve"> </v>
      </c>
      <c r="J50" t="str">
        <f t="array" aca="1" ref="J50" ca="1">CONCATENATE(IFERROR(MATCH(CONCATENATE(H50,COUNTIF(H$6:H$55,H50)),CONCATENATE(I$6:I$55,COUNTIF(I$6:I$55,I$6:I$55)),0),"E"),"-",IFERROR(MATCH(CONCATENATE(I50,COUNTIF(I$6:I$55,I50)),CONCATENATE(H$6:H$55,COUNTIF(H$6:H$55,H$6:H$55)),0),"E"))</f>
        <v>E-E</v>
      </c>
      <c r="K50" t="str">
        <f t="array" aca="1" ref="K50" ca="1">IFERROR(INDEX(OFFSET(WatchBillMarker,WatchBillStartOffset,L$3-1,maxValidationSize,1),SMALL(IF(TRIM(OFFSET(WatchBillMarker,WatchBillStartOffset,L$3-1,maxValidationSize,1))&lt;&gt;"",ROW(OFFSET($A$1,0,0,maxValidationSize,1))),ROW(45:45)))," ")</f>
        <v xml:space="preserve"> </v>
      </c>
      <c r="M50" t="str">
        <f t="array" aca="1" ref="M50" ca="1">CONCATENATE(IFERROR(MATCH(CONCATENATE(K50,COUNTIF(K$6:K$55,K50)),CONCATENATE(L$6:L$55,COUNTIF(L$6:L$55,L$6:L$55)),0),"E"),"-",IFERROR(MATCH(CONCATENATE(L50,COUNTIF(L$6:L$55,L50)),CONCATENATE(K$6:K$55,COUNTIF(K$6:K$55,K$6:K$55)),0),"E"))</f>
        <v>E-E</v>
      </c>
      <c r="N50" t="str">
        <f t="array" aca="1" ref="N50" ca="1">IFERROR(INDEX(OFFSET(WatchBillMarker,WatchBillStartOffset,O$3-1,maxValidationSize,1),SMALL(IF(TRIM(OFFSET(WatchBillMarker,WatchBillStartOffset,O$3-1,maxValidationSize,1))&lt;&gt;"",ROW(OFFSET($A$1,0,0,maxValidationSize,1))),ROW(45:45)))," ")</f>
        <v xml:space="preserve"> </v>
      </c>
      <c r="P50" t="str">
        <f t="array" aca="1" ref="P50" ca="1">CONCATENATE(IFERROR(MATCH(CONCATENATE(N50,COUNTIF(N$6:N$55,N50)),CONCATENATE(O$6:O$55,COUNTIF(O$6:O$55,O$6:O$55)),0),"E"),"-",IFERROR(MATCH(CONCATENATE(O50,COUNTIF(O$6:O$55,O50)),CONCATENATE(N$6:N$55,COUNTIF(N$6:N$55,N$6:N$55)),0),"E"))</f>
        <v>E-E</v>
      </c>
      <c r="Q50" t="str">
        <f t="array" aca="1" ref="Q50" ca="1">IFERROR(INDEX(OFFSET(WatchBillMarker,WatchBillStartOffset,R$3-1,maxValidationSize,1),SMALL(IF(TRIM(OFFSET(WatchBillMarker,WatchBillStartOffset,R$3-1,maxValidationSize,1))&lt;&gt;"",ROW(OFFSET($A$1,0,0,maxValidationSize,1))),ROW(45:45)))," ")</f>
        <v xml:space="preserve"> </v>
      </c>
      <c r="S50" t="str">
        <f t="array" aca="1" ref="S50" ca="1">CONCATENATE(IFERROR(MATCH(CONCATENATE(Q50,COUNTIF(Q$6:Q$55,Q50)),CONCATENATE(R$6:R$55,COUNTIF(R$6:R$55,R$6:R$55)),0),"E"),"-",IFERROR(MATCH(CONCATENATE(R50,COUNTIF(R$6:R$55,R50)),CONCATENATE(Q$6:Q$55,COUNTIF(Q$6:Q$55,Q$6:Q$55)),0),"E"))</f>
        <v>E-E</v>
      </c>
      <c r="T50" t="str">
        <f t="array" aca="1" ref="T50" ca="1">IFERROR(INDEX(OFFSET(WatchBillMarker,WatchBillStartOffset,U$3-1,maxValidationSize,1),SMALL(IF(TRIM(OFFSET(WatchBillMarker,WatchBillStartOffset,U$3-1,maxValidationSize,1))&lt;&gt;"",ROW(OFFSET($A$1,0,0,maxValidationSize,1))),ROW(45:45)))," ")</f>
        <v xml:space="preserve"> </v>
      </c>
      <c r="V50" t="str">
        <f t="array" aca="1" ref="V50" ca="1">CONCATENATE(IFERROR(MATCH(CONCATENATE(T50,COUNTIF(T$6:T$55,T50)),CONCATENATE(U$6:U$55,COUNTIF(U$6:U$55,U$6:U$55)),0),"E"),"-",IFERROR(MATCH(CONCATENATE(U50,COUNTIF(U$6:U$55,U50)),CONCATENATE(T$6:T$55,COUNTIF(T$6:T$55,T$6:T$55)),0),"E"))</f>
        <v>E-E</v>
      </c>
      <c r="W50" t="str">
        <f t="array" aca="1" ref="W50" ca="1">IFERROR(INDEX(OFFSET(WatchBillMarker,WatchBillStartOffset,X$3-1,maxValidationSize,1),SMALL(IF(TRIM(OFFSET(WatchBillMarker,WatchBillStartOffset,X$3-1,maxValidationSize,1))&lt;&gt;"",ROW(OFFSET($A$1,0,0,maxValidationSize,1))),ROW(45:45)))," ")</f>
        <v xml:space="preserve"> </v>
      </c>
      <c r="Y50" t="str">
        <f t="array" aca="1" ref="Y50" ca="1">CONCATENATE(IFERROR(MATCH(CONCATENATE(W50,COUNTIF(W$6:W$55,W50)),CONCATENATE(X$6:X$55,COUNTIF(X$6:X$55,X$6:X$55)),0),"E"),"-",IFERROR(MATCH(CONCATENATE(X50,COUNTIF(X$6:X$55,X50)),CONCATENATE(W$6:W$55,COUNTIF(W$6:W$55,W$6:W$55)),0),"E"))</f>
        <v>E-E</v>
      </c>
      <c r="Z50" t="str">
        <f t="array" aca="1" ref="Z50" ca="1">IFERROR(INDEX(OFFSET(WatchBillMarker,WatchBillStartOffset,AA$3-1,maxValidationSize,1),SMALL(IF(TRIM(OFFSET(WatchBillMarker,WatchBillStartOffset,AA$3-1,maxValidationSize,1))&lt;&gt;"",ROW(OFFSET($A$1,0,0,maxValidationSize,1))),ROW(45:45)))," ")</f>
        <v xml:space="preserve"> </v>
      </c>
      <c r="AB50" t="str">
        <f t="array" aca="1" ref="AB50" ca="1">CONCATENATE(IFERROR(MATCH(CONCATENATE(Z50,COUNTIF(Z$6:Z$55,Z50)),CONCATENATE(AA$6:AA$55,COUNTIF(AA$6:AA$55,AA$6:AA$55)),0),"E"),"-",IFERROR(MATCH(CONCATENATE(AA50,COUNTIF(AA$6:AA$55,AA50)),CONCATENATE(Z$6:Z$55,COUNTIF(Z$6:Z$55,Z$6:Z$55)),0),"E"))</f>
        <v>E-E</v>
      </c>
      <c r="AC50" t="str">
        <f t="array" aca="1" ref="AC50" ca="1">IFERROR(INDEX(OFFSET(WatchBillMarker,WatchBillStartOffset,AD$3-1,maxValidationSize,1),SMALL(IF(TRIM(OFFSET(WatchBillMarker,WatchBillStartOffset,AD$3-1,maxValidationSize,1))&lt;&gt;"",ROW(OFFSET($A$1,0,0,maxValidationSize,1))),ROW(45:45)))," ")</f>
        <v xml:space="preserve"> </v>
      </c>
      <c r="AE50" t="str">
        <f t="array" aca="1" ref="AE50" ca="1">CONCATENATE(IFERROR(MATCH(CONCATENATE(AC50,COUNTIF(AC$6:AC$55,AC50)),CONCATENATE(AD$6:AD$55,COUNTIF(AD$6:AD$55,AD$6:AD$55)),0),"E"),"-",IFERROR(MATCH(CONCATENATE(AD50,COUNTIF(AD$6:AD$55,AD50)),CONCATENATE(AC$6:AC$55,COUNTIF(AC$6:AC$55,AC$6:AC$55)),0),"E"))</f>
        <v>E-E</v>
      </c>
      <c r="AF50" t="str">
        <f t="array" aca="1" ref="AF50" ca="1">IFERROR(INDEX(OFFSET(WatchBillMarker,WatchBillStartOffset,AG$3-1,maxValidationSize,1),SMALL(IF(TRIM(OFFSET(WatchBillMarker,WatchBillStartOffset,AG$3-1,maxValidationSize,1))&lt;&gt;"",ROW(OFFSET($A$1,0,0,maxValidationSize,1))),ROW(45:45)))," ")</f>
        <v xml:space="preserve"> </v>
      </c>
      <c r="AH50" t="str">
        <f t="array" aca="1" ref="AH50" ca="1">CONCATENATE(IFERROR(MATCH(CONCATENATE(AF50,COUNTIF(AF$6:AF$55,AF50)),CONCATENATE(AG$6:AG$55,COUNTIF(AG$6:AG$55,AG$6:AG$55)),0),"E"),"-",IFERROR(MATCH(CONCATENATE(AG50,COUNTIF(AG$6:AG$55,AG50)),CONCATENATE(AF$6:AF$55,COUNTIF(AF$6:AF$55,AF$6:AF$55)),0),"E"))</f>
        <v>E-E</v>
      </c>
      <c r="AI50" t="str">
        <f t="array" aca="1" ref="AI50" ca="1">IFERROR(INDEX(OFFSET(WatchBillMarker,WatchBillStartOffset,AJ$3-1,maxValidationSize,1),SMALL(IF(TRIM(OFFSET(WatchBillMarker,WatchBillStartOffset,AJ$3-1,maxValidationSize,1))&lt;&gt;"",ROW(OFFSET($A$1,0,0,maxValidationSize,1))),ROW(45:45)))," ")</f>
        <v xml:space="preserve"> </v>
      </c>
      <c r="AK50" t="str">
        <f t="array" aca="1" ref="AK50" ca="1">CONCATENATE(IFERROR(MATCH(CONCATENATE(AI50,COUNTIF(AI$6:AI$55,AI50)),CONCATENATE(AJ$6:AJ$55,COUNTIF(AJ$6:AJ$55,AJ$6:AJ$55)),0),"E"),"-",IFERROR(MATCH(CONCATENATE(AJ50,COUNTIF(AJ$6:AJ$55,AJ50)),CONCATENATE(AI$6:AI$55,COUNTIF(AI$6:AI$55,AI$6:AI$55)),0),"E"))</f>
        <v>E-E</v>
      </c>
      <c r="AL50" t="str">
        <f t="array" aca="1" ref="AL50" ca="1">IFERROR(INDEX(OFFSET(WatchBillMarker,WatchBillStartOffset,AM$3-1,maxValidationSize,1),SMALL(IF(TRIM(OFFSET(WatchBillMarker,WatchBillStartOffset,AM$3-1,maxValidationSize,1))&lt;&gt;"",ROW(OFFSET($A$1,0,0,maxValidationSize,1))),ROW(45:45)))," ")</f>
        <v xml:space="preserve"> </v>
      </c>
      <c r="AN50" t="str">
        <f t="array" aca="1" ref="AN50" ca="1">CONCATENATE(IFERROR(MATCH(CONCATENATE(AL50,COUNTIF(AL$6:AL$55,AL50)),CONCATENATE(AM$6:AM$55,COUNTIF(AM$6:AM$55,AM$6:AM$55)),0),"E"),"-",IFERROR(MATCH(CONCATENATE(AM50,COUNTIF(AM$6:AM$55,AM50)),CONCATENATE(AL$6:AL$55,COUNTIF(AL$6:AL$55,AL$6:AL$55)),0),"E"))</f>
        <v>E-E</v>
      </c>
      <c r="AO50" t="str">
        <f t="array" aca="1" ref="AO50" ca="1">IFERROR(INDEX(OFFSET(WatchBillMarker,WatchBillStartOffset,AP$3-1,maxValidationSize,1),SMALL(IF(TRIM(OFFSET(WatchBillMarker,WatchBillStartOffset,AP$3-1,maxValidationSize,1))&lt;&gt;"",ROW(OFFSET($A$1,0,0,maxValidationSize,1))),ROW(45:45)))," ")</f>
        <v xml:space="preserve"> </v>
      </c>
      <c r="AQ50" t="str">
        <f t="array" aca="1" ref="AQ50" ca="1">CONCATENATE(IFERROR(MATCH(CONCATENATE(AO50,COUNTIF(AO$6:AO$55,AO50)),CONCATENATE(AP$6:AP$55,COUNTIF(AP$6:AP$55,AP$6:AP$55)),0),"E"),"-",IFERROR(MATCH(CONCATENATE(AP50,COUNTIF(AP$6:AP$55,AP50)),CONCATENATE(AO$6:AO$55,COUNTIF(AO$6:AO$55,AO$6:AO$55)),0),"E"))</f>
        <v>E-E</v>
      </c>
      <c r="AR50" t="str">
        <f t="array" aca="1" ref="AR50" ca="1">IFERROR(INDEX(OFFSET(WatchBillMarker,WatchBillStartOffset,AS$3-1,maxValidationSize,1),SMALL(IF(TRIM(OFFSET(WatchBillMarker,WatchBillStartOffset,AS$3-1,maxValidationSize,1))&lt;&gt;"",ROW(OFFSET($A$1,0,0,maxValidationSize,1))),ROW(45:45)))," ")</f>
        <v xml:space="preserve"> </v>
      </c>
      <c r="AT50" t="str">
        <f t="array" aca="1" ref="AT50" ca="1">CONCATENATE(IFERROR(MATCH(CONCATENATE(AR50,COUNTIF(AR$6:AR$55,AR50)),CONCATENATE(AS$6:AS$55,COUNTIF(AS$6:AS$55,AS$6:AS$55)),0),"E"),"-",IFERROR(MATCH(CONCATENATE(AS50,COUNTIF(AS$6:AS$55,AS50)),CONCATENATE(AR$6:AR$55,COUNTIF(AR$6:AR$55,AR$6:AR$55)),0),"E"))</f>
        <v>E-E</v>
      </c>
    </row>
    <row r="51" spans="2:46">
      <c r="B51" t="str">
        <f t="array" aca="1" ref="B51" ca="1">IFERROR(INDEX(OFFSET(WatchBillMarker,WatchBillStartOffset,C$3-1,maxValidationSize,1),SMALL(IF(TRIM(OFFSET(WatchBillMarker,WatchBillStartOffset,C$3-1,maxValidationSize,1))&lt;&gt;"",ROW(OFFSET($A$1,0,0,maxValidationSize,1))),ROW(46:46)))," ")</f>
        <v xml:space="preserve"> </v>
      </c>
      <c r="D51" t="str">
        <f t="array" aca="1" ref="D51" ca="1">CONCATENATE(IFERROR(MATCH(CONCATENATE(B51,COUNTIF(B$6:B$55,B51)),CONCATENATE(C$6:C$55,COUNTIF(C$6:C$55,C$6:C$55)),0),"E"),"-",IFERROR(MATCH(CONCATENATE(C51,COUNTIF(C$6:C$55,C51)),CONCATENATE(B$6:B$55,COUNTIF(B$6:B$55,B$6:B$55)),0),"E"))</f>
        <v>E-E</v>
      </c>
      <c r="E51" t="str">
        <f t="array" aca="1" ref="E51" ca="1">IFERROR(INDEX(OFFSET(WatchBillMarker,WatchBillStartOffset,F$3-1,maxValidationSize,1),SMALL(IF(TRIM(OFFSET(WatchBillMarker,WatchBillStartOffset,F$3-1,maxValidationSize,1))&lt;&gt;"",ROW(OFFSET($A$1,0,0,maxValidationSize,1))),ROW(46:46)))," ")</f>
        <v xml:space="preserve"> </v>
      </c>
      <c r="G51" t="str">
        <f t="array" aca="1" ref="G51" ca="1">CONCATENATE(IFERROR(MATCH(CONCATENATE(E51,COUNTIF(E$6:E$55,E51)),CONCATENATE(F$6:F$55,COUNTIF(F$6:F$55,F$6:F$55)),0),"E"),"-",IFERROR(MATCH(CONCATENATE(F51,COUNTIF(F$6:F$55,F51)),CONCATENATE(E$6:E$55,COUNTIF(E$6:E$55,E$6:E$55)),0),"E"))</f>
        <v>E-E</v>
      </c>
      <c r="H51" t="str">
        <f t="array" aca="1" ref="H51" ca="1">IFERROR(INDEX(OFFSET(WatchBillMarker,WatchBillStartOffset,I$3-1,maxValidationSize,1),SMALL(IF(TRIM(OFFSET(WatchBillMarker,WatchBillStartOffset,I$3-1,maxValidationSize,1))&lt;&gt;"",ROW(OFFSET($A$1,0,0,maxValidationSize,1))),ROW(46:46)))," ")</f>
        <v xml:space="preserve"> </v>
      </c>
      <c r="J51" t="str">
        <f t="array" aca="1" ref="J51" ca="1">CONCATENATE(IFERROR(MATCH(CONCATENATE(H51,COUNTIF(H$6:H$55,H51)),CONCATENATE(I$6:I$55,COUNTIF(I$6:I$55,I$6:I$55)),0),"E"),"-",IFERROR(MATCH(CONCATENATE(I51,COUNTIF(I$6:I$55,I51)),CONCATENATE(H$6:H$55,COUNTIF(H$6:H$55,H$6:H$55)),0),"E"))</f>
        <v>E-E</v>
      </c>
      <c r="K51" t="str">
        <f t="array" aca="1" ref="K51" ca="1">IFERROR(INDEX(OFFSET(WatchBillMarker,WatchBillStartOffset,L$3-1,maxValidationSize,1),SMALL(IF(TRIM(OFFSET(WatchBillMarker,WatchBillStartOffset,L$3-1,maxValidationSize,1))&lt;&gt;"",ROW(OFFSET($A$1,0,0,maxValidationSize,1))),ROW(46:46)))," ")</f>
        <v xml:space="preserve"> </v>
      </c>
      <c r="M51" t="str">
        <f t="array" aca="1" ref="M51" ca="1">CONCATENATE(IFERROR(MATCH(CONCATENATE(K51,COUNTIF(K$6:K$55,K51)),CONCATENATE(L$6:L$55,COUNTIF(L$6:L$55,L$6:L$55)),0),"E"),"-",IFERROR(MATCH(CONCATENATE(L51,COUNTIF(L$6:L$55,L51)),CONCATENATE(K$6:K$55,COUNTIF(K$6:K$55,K$6:K$55)),0),"E"))</f>
        <v>E-E</v>
      </c>
      <c r="N51" t="str">
        <f t="array" aca="1" ref="N51" ca="1">IFERROR(INDEX(OFFSET(WatchBillMarker,WatchBillStartOffset,O$3-1,maxValidationSize,1),SMALL(IF(TRIM(OFFSET(WatchBillMarker,WatchBillStartOffset,O$3-1,maxValidationSize,1))&lt;&gt;"",ROW(OFFSET($A$1,0,0,maxValidationSize,1))),ROW(46:46)))," ")</f>
        <v xml:space="preserve"> </v>
      </c>
      <c r="P51" t="str">
        <f t="array" aca="1" ref="P51" ca="1">CONCATENATE(IFERROR(MATCH(CONCATENATE(N51,COUNTIF(N$6:N$55,N51)),CONCATENATE(O$6:O$55,COUNTIF(O$6:O$55,O$6:O$55)),0),"E"),"-",IFERROR(MATCH(CONCATENATE(O51,COUNTIF(O$6:O$55,O51)),CONCATENATE(N$6:N$55,COUNTIF(N$6:N$55,N$6:N$55)),0),"E"))</f>
        <v>E-E</v>
      </c>
      <c r="Q51" t="str">
        <f t="array" aca="1" ref="Q51" ca="1">IFERROR(INDEX(OFFSET(WatchBillMarker,WatchBillStartOffset,R$3-1,maxValidationSize,1),SMALL(IF(TRIM(OFFSET(WatchBillMarker,WatchBillStartOffset,R$3-1,maxValidationSize,1))&lt;&gt;"",ROW(OFFSET($A$1,0,0,maxValidationSize,1))),ROW(46:46)))," ")</f>
        <v xml:space="preserve"> </v>
      </c>
      <c r="S51" t="str">
        <f t="array" aca="1" ref="S51" ca="1">CONCATENATE(IFERROR(MATCH(CONCATENATE(Q51,COUNTIF(Q$6:Q$55,Q51)),CONCATENATE(R$6:R$55,COUNTIF(R$6:R$55,R$6:R$55)),0),"E"),"-",IFERROR(MATCH(CONCATENATE(R51,COUNTIF(R$6:R$55,R51)),CONCATENATE(Q$6:Q$55,COUNTIF(Q$6:Q$55,Q$6:Q$55)),0),"E"))</f>
        <v>E-E</v>
      </c>
      <c r="T51" t="str">
        <f t="array" aca="1" ref="T51" ca="1">IFERROR(INDEX(OFFSET(WatchBillMarker,WatchBillStartOffset,U$3-1,maxValidationSize,1),SMALL(IF(TRIM(OFFSET(WatchBillMarker,WatchBillStartOffset,U$3-1,maxValidationSize,1))&lt;&gt;"",ROW(OFFSET($A$1,0,0,maxValidationSize,1))),ROW(46:46)))," ")</f>
        <v xml:space="preserve"> </v>
      </c>
      <c r="V51" t="str">
        <f t="array" aca="1" ref="V51" ca="1">CONCATENATE(IFERROR(MATCH(CONCATENATE(T51,COUNTIF(T$6:T$55,T51)),CONCATENATE(U$6:U$55,COUNTIF(U$6:U$55,U$6:U$55)),0),"E"),"-",IFERROR(MATCH(CONCATENATE(U51,COUNTIF(U$6:U$55,U51)),CONCATENATE(T$6:T$55,COUNTIF(T$6:T$55,T$6:T$55)),0),"E"))</f>
        <v>E-E</v>
      </c>
      <c r="W51" t="str">
        <f t="array" aca="1" ref="W51" ca="1">IFERROR(INDEX(OFFSET(WatchBillMarker,WatchBillStartOffset,X$3-1,maxValidationSize,1),SMALL(IF(TRIM(OFFSET(WatchBillMarker,WatchBillStartOffset,X$3-1,maxValidationSize,1))&lt;&gt;"",ROW(OFFSET($A$1,0,0,maxValidationSize,1))),ROW(46:46)))," ")</f>
        <v xml:space="preserve"> </v>
      </c>
      <c r="Y51" t="str">
        <f t="array" aca="1" ref="Y51" ca="1">CONCATENATE(IFERROR(MATCH(CONCATENATE(W51,COUNTIF(W$6:W$55,W51)),CONCATENATE(X$6:X$55,COUNTIF(X$6:X$55,X$6:X$55)),0),"E"),"-",IFERROR(MATCH(CONCATENATE(X51,COUNTIF(X$6:X$55,X51)),CONCATENATE(W$6:W$55,COUNTIF(W$6:W$55,W$6:W$55)),0),"E"))</f>
        <v>E-E</v>
      </c>
      <c r="Z51" t="str">
        <f t="array" aca="1" ref="Z51" ca="1">IFERROR(INDEX(OFFSET(WatchBillMarker,WatchBillStartOffset,AA$3-1,maxValidationSize,1),SMALL(IF(TRIM(OFFSET(WatchBillMarker,WatchBillStartOffset,AA$3-1,maxValidationSize,1))&lt;&gt;"",ROW(OFFSET($A$1,0,0,maxValidationSize,1))),ROW(46:46)))," ")</f>
        <v xml:space="preserve"> </v>
      </c>
      <c r="AB51" t="str">
        <f t="array" aca="1" ref="AB51" ca="1">CONCATENATE(IFERROR(MATCH(CONCATENATE(Z51,COUNTIF(Z$6:Z$55,Z51)),CONCATENATE(AA$6:AA$55,COUNTIF(AA$6:AA$55,AA$6:AA$55)),0),"E"),"-",IFERROR(MATCH(CONCATENATE(AA51,COUNTIF(AA$6:AA$55,AA51)),CONCATENATE(Z$6:Z$55,COUNTIF(Z$6:Z$55,Z$6:Z$55)),0),"E"))</f>
        <v>E-E</v>
      </c>
      <c r="AC51" t="str">
        <f t="array" aca="1" ref="AC51" ca="1">IFERROR(INDEX(OFFSET(WatchBillMarker,WatchBillStartOffset,AD$3-1,maxValidationSize,1),SMALL(IF(TRIM(OFFSET(WatchBillMarker,WatchBillStartOffset,AD$3-1,maxValidationSize,1))&lt;&gt;"",ROW(OFFSET($A$1,0,0,maxValidationSize,1))),ROW(46:46)))," ")</f>
        <v xml:space="preserve"> </v>
      </c>
      <c r="AE51" t="str">
        <f t="array" aca="1" ref="AE51" ca="1">CONCATENATE(IFERROR(MATCH(CONCATENATE(AC51,COUNTIF(AC$6:AC$55,AC51)),CONCATENATE(AD$6:AD$55,COUNTIF(AD$6:AD$55,AD$6:AD$55)),0),"E"),"-",IFERROR(MATCH(CONCATENATE(AD51,COUNTIF(AD$6:AD$55,AD51)),CONCATENATE(AC$6:AC$55,COUNTIF(AC$6:AC$55,AC$6:AC$55)),0),"E"))</f>
        <v>E-E</v>
      </c>
      <c r="AF51" t="str">
        <f t="array" aca="1" ref="AF51" ca="1">IFERROR(INDEX(OFFSET(WatchBillMarker,WatchBillStartOffset,AG$3-1,maxValidationSize,1),SMALL(IF(TRIM(OFFSET(WatchBillMarker,WatchBillStartOffset,AG$3-1,maxValidationSize,1))&lt;&gt;"",ROW(OFFSET($A$1,0,0,maxValidationSize,1))),ROW(46:46)))," ")</f>
        <v xml:space="preserve"> </v>
      </c>
      <c r="AH51" t="str">
        <f t="array" aca="1" ref="AH51" ca="1">CONCATENATE(IFERROR(MATCH(CONCATENATE(AF51,COUNTIF(AF$6:AF$55,AF51)),CONCATENATE(AG$6:AG$55,COUNTIF(AG$6:AG$55,AG$6:AG$55)),0),"E"),"-",IFERROR(MATCH(CONCATENATE(AG51,COUNTIF(AG$6:AG$55,AG51)),CONCATENATE(AF$6:AF$55,COUNTIF(AF$6:AF$55,AF$6:AF$55)),0),"E"))</f>
        <v>E-E</v>
      </c>
      <c r="AI51" t="str">
        <f t="array" aca="1" ref="AI51" ca="1">IFERROR(INDEX(OFFSET(WatchBillMarker,WatchBillStartOffset,AJ$3-1,maxValidationSize,1),SMALL(IF(TRIM(OFFSET(WatchBillMarker,WatchBillStartOffset,AJ$3-1,maxValidationSize,1))&lt;&gt;"",ROW(OFFSET($A$1,0,0,maxValidationSize,1))),ROW(46:46)))," ")</f>
        <v xml:space="preserve"> </v>
      </c>
      <c r="AK51" t="str">
        <f t="array" aca="1" ref="AK51" ca="1">CONCATENATE(IFERROR(MATCH(CONCATENATE(AI51,COUNTIF(AI$6:AI$55,AI51)),CONCATENATE(AJ$6:AJ$55,COUNTIF(AJ$6:AJ$55,AJ$6:AJ$55)),0),"E"),"-",IFERROR(MATCH(CONCATENATE(AJ51,COUNTIF(AJ$6:AJ$55,AJ51)),CONCATENATE(AI$6:AI$55,COUNTIF(AI$6:AI$55,AI$6:AI$55)),0),"E"))</f>
        <v>E-E</v>
      </c>
      <c r="AL51" t="str">
        <f t="array" aca="1" ref="AL51" ca="1">IFERROR(INDEX(OFFSET(WatchBillMarker,WatchBillStartOffset,AM$3-1,maxValidationSize,1),SMALL(IF(TRIM(OFFSET(WatchBillMarker,WatchBillStartOffset,AM$3-1,maxValidationSize,1))&lt;&gt;"",ROW(OFFSET($A$1,0,0,maxValidationSize,1))),ROW(46:46)))," ")</f>
        <v xml:space="preserve"> </v>
      </c>
      <c r="AN51" t="str">
        <f t="array" aca="1" ref="AN51" ca="1">CONCATENATE(IFERROR(MATCH(CONCATENATE(AL51,COUNTIF(AL$6:AL$55,AL51)),CONCATENATE(AM$6:AM$55,COUNTIF(AM$6:AM$55,AM$6:AM$55)),0),"E"),"-",IFERROR(MATCH(CONCATENATE(AM51,COUNTIF(AM$6:AM$55,AM51)),CONCATENATE(AL$6:AL$55,COUNTIF(AL$6:AL$55,AL$6:AL$55)),0),"E"))</f>
        <v>E-E</v>
      </c>
      <c r="AO51" t="str">
        <f t="array" aca="1" ref="AO51" ca="1">IFERROR(INDEX(OFFSET(WatchBillMarker,WatchBillStartOffset,AP$3-1,maxValidationSize,1),SMALL(IF(TRIM(OFFSET(WatchBillMarker,WatchBillStartOffset,AP$3-1,maxValidationSize,1))&lt;&gt;"",ROW(OFFSET($A$1,0,0,maxValidationSize,1))),ROW(46:46)))," ")</f>
        <v xml:space="preserve"> </v>
      </c>
      <c r="AQ51" t="str">
        <f t="array" aca="1" ref="AQ51" ca="1">CONCATENATE(IFERROR(MATCH(CONCATENATE(AO51,COUNTIF(AO$6:AO$55,AO51)),CONCATENATE(AP$6:AP$55,COUNTIF(AP$6:AP$55,AP$6:AP$55)),0),"E"),"-",IFERROR(MATCH(CONCATENATE(AP51,COUNTIF(AP$6:AP$55,AP51)),CONCATENATE(AO$6:AO$55,COUNTIF(AO$6:AO$55,AO$6:AO$55)),0),"E"))</f>
        <v>E-E</v>
      </c>
      <c r="AR51" t="str">
        <f t="array" aca="1" ref="AR51" ca="1">IFERROR(INDEX(OFFSET(WatchBillMarker,WatchBillStartOffset,AS$3-1,maxValidationSize,1),SMALL(IF(TRIM(OFFSET(WatchBillMarker,WatchBillStartOffset,AS$3-1,maxValidationSize,1))&lt;&gt;"",ROW(OFFSET($A$1,0,0,maxValidationSize,1))),ROW(46:46)))," ")</f>
        <v xml:space="preserve"> </v>
      </c>
      <c r="AT51" t="str">
        <f t="array" aca="1" ref="AT51" ca="1">CONCATENATE(IFERROR(MATCH(CONCATENATE(AR51,COUNTIF(AR$6:AR$55,AR51)),CONCATENATE(AS$6:AS$55,COUNTIF(AS$6:AS$55,AS$6:AS$55)),0),"E"),"-",IFERROR(MATCH(CONCATENATE(AS51,COUNTIF(AS$6:AS$55,AS51)),CONCATENATE(AR$6:AR$55,COUNTIF(AR$6:AR$55,AR$6:AR$55)),0),"E"))</f>
        <v>E-E</v>
      </c>
    </row>
    <row r="52" spans="2:46">
      <c r="B52" t="str">
        <f t="array" aca="1" ref="B52" ca="1">IFERROR(INDEX(OFFSET(WatchBillMarker,WatchBillStartOffset,C$3-1,maxValidationSize,1),SMALL(IF(TRIM(OFFSET(WatchBillMarker,WatchBillStartOffset,C$3-1,maxValidationSize,1))&lt;&gt;"",ROW(OFFSET($A$1,0,0,maxValidationSize,1))),ROW(47:47)))," ")</f>
        <v xml:space="preserve"> </v>
      </c>
      <c r="D52" t="str">
        <f t="array" aca="1" ref="D52" ca="1">CONCATENATE(IFERROR(MATCH(CONCATENATE(B52,COUNTIF(B$6:B$55,B52)),CONCATENATE(C$6:C$55,COUNTIF(C$6:C$55,C$6:C$55)),0),"E"),"-",IFERROR(MATCH(CONCATENATE(C52,COUNTIF(C$6:C$55,C52)),CONCATENATE(B$6:B$55,COUNTIF(B$6:B$55,B$6:B$55)),0),"E"))</f>
        <v>E-E</v>
      </c>
      <c r="E52" t="str">
        <f t="array" aca="1" ref="E52" ca="1">IFERROR(INDEX(OFFSET(WatchBillMarker,WatchBillStartOffset,F$3-1,maxValidationSize,1),SMALL(IF(TRIM(OFFSET(WatchBillMarker,WatchBillStartOffset,F$3-1,maxValidationSize,1))&lt;&gt;"",ROW(OFFSET($A$1,0,0,maxValidationSize,1))),ROW(47:47)))," ")</f>
        <v xml:space="preserve"> </v>
      </c>
      <c r="G52" t="str">
        <f t="array" aca="1" ref="G52" ca="1">CONCATENATE(IFERROR(MATCH(CONCATENATE(E52,COUNTIF(E$6:E$55,E52)),CONCATENATE(F$6:F$55,COUNTIF(F$6:F$55,F$6:F$55)),0),"E"),"-",IFERROR(MATCH(CONCATENATE(F52,COUNTIF(F$6:F$55,F52)),CONCATENATE(E$6:E$55,COUNTIF(E$6:E$55,E$6:E$55)),0),"E"))</f>
        <v>E-E</v>
      </c>
      <c r="H52" t="str">
        <f t="array" aca="1" ref="H52" ca="1">IFERROR(INDEX(OFFSET(WatchBillMarker,WatchBillStartOffset,I$3-1,maxValidationSize,1),SMALL(IF(TRIM(OFFSET(WatchBillMarker,WatchBillStartOffset,I$3-1,maxValidationSize,1))&lt;&gt;"",ROW(OFFSET($A$1,0,0,maxValidationSize,1))),ROW(47:47)))," ")</f>
        <v xml:space="preserve"> </v>
      </c>
      <c r="J52" t="str">
        <f t="array" aca="1" ref="J52" ca="1">CONCATENATE(IFERROR(MATCH(CONCATENATE(H52,COUNTIF(H$6:H$55,H52)),CONCATENATE(I$6:I$55,COUNTIF(I$6:I$55,I$6:I$55)),0),"E"),"-",IFERROR(MATCH(CONCATENATE(I52,COUNTIF(I$6:I$55,I52)),CONCATENATE(H$6:H$55,COUNTIF(H$6:H$55,H$6:H$55)),0),"E"))</f>
        <v>E-E</v>
      </c>
      <c r="K52" t="str">
        <f t="array" aca="1" ref="K52" ca="1">IFERROR(INDEX(OFFSET(WatchBillMarker,WatchBillStartOffset,L$3-1,maxValidationSize,1),SMALL(IF(TRIM(OFFSET(WatchBillMarker,WatchBillStartOffset,L$3-1,maxValidationSize,1))&lt;&gt;"",ROW(OFFSET($A$1,0,0,maxValidationSize,1))),ROW(47:47)))," ")</f>
        <v xml:space="preserve"> </v>
      </c>
      <c r="M52" t="str">
        <f t="array" aca="1" ref="M52" ca="1">CONCATENATE(IFERROR(MATCH(CONCATENATE(K52,COUNTIF(K$6:K$55,K52)),CONCATENATE(L$6:L$55,COUNTIF(L$6:L$55,L$6:L$55)),0),"E"),"-",IFERROR(MATCH(CONCATENATE(L52,COUNTIF(L$6:L$55,L52)),CONCATENATE(K$6:K$55,COUNTIF(K$6:K$55,K$6:K$55)),0),"E"))</f>
        <v>E-E</v>
      </c>
      <c r="N52" t="str">
        <f t="array" aca="1" ref="N52" ca="1">IFERROR(INDEX(OFFSET(WatchBillMarker,WatchBillStartOffset,O$3-1,maxValidationSize,1),SMALL(IF(TRIM(OFFSET(WatchBillMarker,WatchBillStartOffset,O$3-1,maxValidationSize,1))&lt;&gt;"",ROW(OFFSET($A$1,0,0,maxValidationSize,1))),ROW(47:47)))," ")</f>
        <v xml:space="preserve"> </v>
      </c>
      <c r="P52" t="str">
        <f t="array" aca="1" ref="P52" ca="1">CONCATENATE(IFERROR(MATCH(CONCATENATE(N52,COUNTIF(N$6:N$55,N52)),CONCATENATE(O$6:O$55,COUNTIF(O$6:O$55,O$6:O$55)),0),"E"),"-",IFERROR(MATCH(CONCATENATE(O52,COUNTIF(O$6:O$55,O52)),CONCATENATE(N$6:N$55,COUNTIF(N$6:N$55,N$6:N$55)),0),"E"))</f>
        <v>E-E</v>
      </c>
      <c r="Q52" t="str">
        <f t="array" aca="1" ref="Q52" ca="1">IFERROR(INDEX(OFFSET(WatchBillMarker,WatchBillStartOffset,R$3-1,maxValidationSize,1),SMALL(IF(TRIM(OFFSET(WatchBillMarker,WatchBillStartOffset,R$3-1,maxValidationSize,1))&lt;&gt;"",ROW(OFFSET($A$1,0,0,maxValidationSize,1))),ROW(47:47)))," ")</f>
        <v xml:space="preserve"> </v>
      </c>
      <c r="S52" t="str">
        <f t="array" aca="1" ref="S52" ca="1">CONCATENATE(IFERROR(MATCH(CONCATENATE(Q52,COUNTIF(Q$6:Q$55,Q52)),CONCATENATE(R$6:R$55,COUNTIF(R$6:R$55,R$6:R$55)),0),"E"),"-",IFERROR(MATCH(CONCATENATE(R52,COUNTIF(R$6:R$55,R52)),CONCATENATE(Q$6:Q$55,COUNTIF(Q$6:Q$55,Q$6:Q$55)),0),"E"))</f>
        <v>E-E</v>
      </c>
      <c r="T52" t="str">
        <f t="array" aca="1" ref="T52" ca="1">IFERROR(INDEX(OFFSET(WatchBillMarker,WatchBillStartOffset,U$3-1,maxValidationSize,1),SMALL(IF(TRIM(OFFSET(WatchBillMarker,WatchBillStartOffset,U$3-1,maxValidationSize,1))&lt;&gt;"",ROW(OFFSET($A$1,0,0,maxValidationSize,1))),ROW(47:47)))," ")</f>
        <v xml:space="preserve"> </v>
      </c>
      <c r="V52" t="str">
        <f t="array" aca="1" ref="V52" ca="1">CONCATENATE(IFERROR(MATCH(CONCATENATE(T52,COUNTIF(T$6:T$55,T52)),CONCATENATE(U$6:U$55,COUNTIF(U$6:U$55,U$6:U$55)),0),"E"),"-",IFERROR(MATCH(CONCATENATE(U52,COUNTIF(U$6:U$55,U52)),CONCATENATE(T$6:T$55,COUNTIF(T$6:T$55,T$6:T$55)),0),"E"))</f>
        <v>E-E</v>
      </c>
      <c r="W52" t="str">
        <f t="array" aca="1" ref="W52" ca="1">IFERROR(INDEX(OFFSET(WatchBillMarker,WatchBillStartOffset,X$3-1,maxValidationSize,1),SMALL(IF(TRIM(OFFSET(WatchBillMarker,WatchBillStartOffset,X$3-1,maxValidationSize,1))&lt;&gt;"",ROW(OFFSET($A$1,0,0,maxValidationSize,1))),ROW(47:47)))," ")</f>
        <v xml:space="preserve"> </v>
      </c>
      <c r="Y52" t="str">
        <f t="array" aca="1" ref="Y52" ca="1">CONCATENATE(IFERROR(MATCH(CONCATENATE(W52,COUNTIF(W$6:W$55,W52)),CONCATENATE(X$6:X$55,COUNTIF(X$6:X$55,X$6:X$55)),0),"E"),"-",IFERROR(MATCH(CONCATENATE(X52,COUNTIF(X$6:X$55,X52)),CONCATENATE(W$6:W$55,COUNTIF(W$6:W$55,W$6:W$55)),0),"E"))</f>
        <v>E-E</v>
      </c>
      <c r="Z52" t="str">
        <f t="array" aca="1" ref="Z52" ca="1">IFERROR(INDEX(OFFSET(WatchBillMarker,WatchBillStartOffset,AA$3-1,maxValidationSize,1),SMALL(IF(TRIM(OFFSET(WatchBillMarker,WatchBillStartOffset,AA$3-1,maxValidationSize,1))&lt;&gt;"",ROW(OFFSET($A$1,0,0,maxValidationSize,1))),ROW(47:47)))," ")</f>
        <v xml:space="preserve"> </v>
      </c>
      <c r="AB52" t="str">
        <f t="array" aca="1" ref="AB52" ca="1">CONCATENATE(IFERROR(MATCH(CONCATENATE(Z52,COUNTIF(Z$6:Z$55,Z52)),CONCATENATE(AA$6:AA$55,COUNTIF(AA$6:AA$55,AA$6:AA$55)),0),"E"),"-",IFERROR(MATCH(CONCATENATE(AA52,COUNTIF(AA$6:AA$55,AA52)),CONCATENATE(Z$6:Z$55,COUNTIF(Z$6:Z$55,Z$6:Z$55)),0),"E"))</f>
        <v>E-E</v>
      </c>
      <c r="AC52" t="str">
        <f t="array" aca="1" ref="AC52" ca="1">IFERROR(INDEX(OFFSET(WatchBillMarker,WatchBillStartOffset,AD$3-1,maxValidationSize,1),SMALL(IF(TRIM(OFFSET(WatchBillMarker,WatchBillStartOffset,AD$3-1,maxValidationSize,1))&lt;&gt;"",ROW(OFFSET($A$1,0,0,maxValidationSize,1))),ROW(47:47)))," ")</f>
        <v xml:space="preserve"> </v>
      </c>
      <c r="AE52" t="str">
        <f t="array" aca="1" ref="AE52" ca="1">CONCATENATE(IFERROR(MATCH(CONCATENATE(AC52,COUNTIF(AC$6:AC$55,AC52)),CONCATENATE(AD$6:AD$55,COUNTIF(AD$6:AD$55,AD$6:AD$55)),0),"E"),"-",IFERROR(MATCH(CONCATENATE(AD52,COUNTIF(AD$6:AD$55,AD52)),CONCATENATE(AC$6:AC$55,COUNTIF(AC$6:AC$55,AC$6:AC$55)),0),"E"))</f>
        <v>E-E</v>
      </c>
      <c r="AF52" t="str">
        <f t="array" aca="1" ref="AF52" ca="1">IFERROR(INDEX(OFFSET(WatchBillMarker,WatchBillStartOffset,AG$3-1,maxValidationSize,1),SMALL(IF(TRIM(OFFSET(WatchBillMarker,WatchBillStartOffset,AG$3-1,maxValidationSize,1))&lt;&gt;"",ROW(OFFSET($A$1,0,0,maxValidationSize,1))),ROW(47:47)))," ")</f>
        <v xml:space="preserve"> </v>
      </c>
      <c r="AH52" t="str">
        <f t="array" aca="1" ref="AH52" ca="1">CONCATENATE(IFERROR(MATCH(CONCATENATE(AF52,COUNTIF(AF$6:AF$55,AF52)),CONCATENATE(AG$6:AG$55,COUNTIF(AG$6:AG$55,AG$6:AG$55)),0),"E"),"-",IFERROR(MATCH(CONCATENATE(AG52,COUNTIF(AG$6:AG$55,AG52)),CONCATENATE(AF$6:AF$55,COUNTIF(AF$6:AF$55,AF$6:AF$55)),0),"E"))</f>
        <v>E-E</v>
      </c>
      <c r="AI52" t="str">
        <f t="array" aca="1" ref="AI52" ca="1">IFERROR(INDEX(OFFSET(WatchBillMarker,WatchBillStartOffset,AJ$3-1,maxValidationSize,1),SMALL(IF(TRIM(OFFSET(WatchBillMarker,WatchBillStartOffset,AJ$3-1,maxValidationSize,1))&lt;&gt;"",ROW(OFFSET($A$1,0,0,maxValidationSize,1))),ROW(47:47)))," ")</f>
        <v xml:space="preserve"> </v>
      </c>
      <c r="AK52" t="str">
        <f t="array" aca="1" ref="AK52" ca="1">CONCATENATE(IFERROR(MATCH(CONCATENATE(AI52,COUNTIF(AI$6:AI$55,AI52)),CONCATENATE(AJ$6:AJ$55,COUNTIF(AJ$6:AJ$55,AJ$6:AJ$55)),0),"E"),"-",IFERROR(MATCH(CONCATENATE(AJ52,COUNTIF(AJ$6:AJ$55,AJ52)),CONCATENATE(AI$6:AI$55,COUNTIF(AI$6:AI$55,AI$6:AI$55)),0),"E"))</f>
        <v>E-E</v>
      </c>
      <c r="AL52" t="str">
        <f t="array" aca="1" ref="AL52" ca="1">IFERROR(INDEX(OFFSET(WatchBillMarker,WatchBillStartOffset,AM$3-1,maxValidationSize,1),SMALL(IF(TRIM(OFFSET(WatchBillMarker,WatchBillStartOffset,AM$3-1,maxValidationSize,1))&lt;&gt;"",ROW(OFFSET($A$1,0,0,maxValidationSize,1))),ROW(47:47)))," ")</f>
        <v xml:space="preserve"> </v>
      </c>
      <c r="AN52" t="str">
        <f t="array" aca="1" ref="AN52" ca="1">CONCATENATE(IFERROR(MATCH(CONCATENATE(AL52,COUNTIF(AL$6:AL$55,AL52)),CONCATENATE(AM$6:AM$55,COUNTIF(AM$6:AM$55,AM$6:AM$55)),0),"E"),"-",IFERROR(MATCH(CONCATENATE(AM52,COUNTIF(AM$6:AM$55,AM52)),CONCATENATE(AL$6:AL$55,COUNTIF(AL$6:AL$55,AL$6:AL$55)),0),"E"))</f>
        <v>E-E</v>
      </c>
      <c r="AO52" t="str">
        <f t="array" aca="1" ref="AO52" ca="1">IFERROR(INDEX(OFFSET(WatchBillMarker,WatchBillStartOffset,AP$3-1,maxValidationSize,1),SMALL(IF(TRIM(OFFSET(WatchBillMarker,WatchBillStartOffset,AP$3-1,maxValidationSize,1))&lt;&gt;"",ROW(OFFSET($A$1,0,0,maxValidationSize,1))),ROW(47:47)))," ")</f>
        <v xml:space="preserve"> </v>
      </c>
      <c r="AQ52" t="str">
        <f t="array" aca="1" ref="AQ52" ca="1">CONCATENATE(IFERROR(MATCH(CONCATENATE(AO52,COUNTIF(AO$6:AO$55,AO52)),CONCATENATE(AP$6:AP$55,COUNTIF(AP$6:AP$55,AP$6:AP$55)),0),"E"),"-",IFERROR(MATCH(CONCATENATE(AP52,COUNTIF(AP$6:AP$55,AP52)),CONCATENATE(AO$6:AO$55,COUNTIF(AO$6:AO$55,AO$6:AO$55)),0),"E"))</f>
        <v>E-E</v>
      </c>
      <c r="AR52" t="str">
        <f t="array" aca="1" ref="AR52" ca="1">IFERROR(INDEX(OFFSET(WatchBillMarker,WatchBillStartOffset,AS$3-1,maxValidationSize,1),SMALL(IF(TRIM(OFFSET(WatchBillMarker,WatchBillStartOffset,AS$3-1,maxValidationSize,1))&lt;&gt;"",ROW(OFFSET($A$1,0,0,maxValidationSize,1))),ROW(47:47)))," ")</f>
        <v xml:space="preserve"> </v>
      </c>
      <c r="AT52" t="str">
        <f t="array" aca="1" ref="AT52" ca="1">CONCATENATE(IFERROR(MATCH(CONCATENATE(AR52,COUNTIF(AR$6:AR$55,AR52)),CONCATENATE(AS$6:AS$55,COUNTIF(AS$6:AS$55,AS$6:AS$55)),0),"E"),"-",IFERROR(MATCH(CONCATENATE(AS52,COUNTIF(AS$6:AS$55,AS52)),CONCATENATE(AR$6:AR$55,COUNTIF(AR$6:AR$55,AR$6:AR$55)),0),"E"))</f>
        <v>E-E</v>
      </c>
    </row>
    <row r="53" spans="2:46">
      <c r="B53" t="str">
        <f t="array" aca="1" ref="B53" ca="1">IFERROR(INDEX(OFFSET(WatchBillMarker,WatchBillStartOffset,C$3-1,maxValidationSize,1),SMALL(IF(TRIM(OFFSET(WatchBillMarker,WatchBillStartOffset,C$3-1,maxValidationSize,1))&lt;&gt;"",ROW(OFFSET($A$1,0,0,maxValidationSize,1))),ROW(48:48)))," ")</f>
        <v xml:space="preserve"> </v>
      </c>
      <c r="D53" t="str">
        <f t="array" aca="1" ref="D53" ca="1">CONCATENATE(IFERROR(MATCH(CONCATENATE(B53,COUNTIF(B$6:B$55,B53)),CONCATENATE(C$6:C$55,COUNTIF(C$6:C$55,C$6:C$55)),0),"E"),"-",IFERROR(MATCH(CONCATENATE(C53,COUNTIF(C$6:C$55,C53)),CONCATENATE(B$6:B$55,COUNTIF(B$6:B$55,B$6:B$55)),0),"E"))</f>
        <v>E-E</v>
      </c>
      <c r="E53" t="str">
        <f t="array" aca="1" ref="E53" ca="1">IFERROR(INDEX(OFFSET(WatchBillMarker,WatchBillStartOffset,F$3-1,maxValidationSize,1),SMALL(IF(TRIM(OFFSET(WatchBillMarker,WatchBillStartOffset,F$3-1,maxValidationSize,1))&lt;&gt;"",ROW(OFFSET($A$1,0,0,maxValidationSize,1))),ROW(48:48)))," ")</f>
        <v xml:space="preserve"> </v>
      </c>
      <c r="G53" t="str">
        <f t="array" aca="1" ref="G53" ca="1">CONCATENATE(IFERROR(MATCH(CONCATENATE(E53,COUNTIF(E$6:E$55,E53)),CONCATENATE(F$6:F$55,COUNTIF(F$6:F$55,F$6:F$55)),0),"E"),"-",IFERROR(MATCH(CONCATENATE(F53,COUNTIF(F$6:F$55,F53)),CONCATENATE(E$6:E$55,COUNTIF(E$6:E$55,E$6:E$55)),0),"E"))</f>
        <v>E-E</v>
      </c>
      <c r="H53" t="str">
        <f t="array" aca="1" ref="H53" ca="1">IFERROR(INDEX(OFFSET(WatchBillMarker,WatchBillStartOffset,I$3-1,maxValidationSize,1),SMALL(IF(TRIM(OFFSET(WatchBillMarker,WatchBillStartOffset,I$3-1,maxValidationSize,1))&lt;&gt;"",ROW(OFFSET($A$1,0,0,maxValidationSize,1))),ROW(48:48)))," ")</f>
        <v xml:space="preserve"> </v>
      </c>
      <c r="J53" t="str">
        <f t="array" aca="1" ref="J53" ca="1">CONCATENATE(IFERROR(MATCH(CONCATENATE(H53,COUNTIF(H$6:H$55,H53)),CONCATENATE(I$6:I$55,COUNTIF(I$6:I$55,I$6:I$55)),0),"E"),"-",IFERROR(MATCH(CONCATENATE(I53,COUNTIF(I$6:I$55,I53)),CONCATENATE(H$6:H$55,COUNTIF(H$6:H$55,H$6:H$55)),0),"E"))</f>
        <v>E-E</v>
      </c>
      <c r="K53" t="str">
        <f t="array" aca="1" ref="K53" ca="1">IFERROR(INDEX(OFFSET(WatchBillMarker,WatchBillStartOffset,L$3-1,maxValidationSize,1),SMALL(IF(TRIM(OFFSET(WatchBillMarker,WatchBillStartOffset,L$3-1,maxValidationSize,1))&lt;&gt;"",ROW(OFFSET($A$1,0,0,maxValidationSize,1))),ROW(48:48)))," ")</f>
        <v xml:space="preserve"> </v>
      </c>
      <c r="M53" t="str">
        <f t="array" aca="1" ref="M53" ca="1">CONCATENATE(IFERROR(MATCH(CONCATENATE(K53,COUNTIF(K$6:K$55,K53)),CONCATENATE(L$6:L$55,COUNTIF(L$6:L$55,L$6:L$55)),0),"E"),"-",IFERROR(MATCH(CONCATENATE(L53,COUNTIF(L$6:L$55,L53)),CONCATENATE(K$6:K$55,COUNTIF(K$6:K$55,K$6:K$55)),0),"E"))</f>
        <v>E-E</v>
      </c>
      <c r="N53" t="str">
        <f t="array" aca="1" ref="N53" ca="1">IFERROR(INDEX(OFFSET(WatchBillMarker,WatchBillStartOffset,O$3-1,maxValidationSize,1),SMALL(IF(TRIM(OFFSET(WatchBillMarker,WatchBillStartOffset,O$3-1,maxValidationSize,1))&lt;&gt;"",ROW(OFFSET($A$1,0,0,maxValidationSize,1))),ROW(48:48)))," ")</f>
        <v xml:space="preserve"> </v>
      </c>
      <c r="P53" t="str">
        <f t="array" aca="1" ref="P53" ca="1">CONCATENATE(IFERROR(MATCH(CONCATENATE(N53,COUNTIF(N$6:N$55,N53)),CONCATENATE(O$6:O$55,COUNTIF(O$6:O$55,O$6:O$55)),0),"E"),"-",IFERROR(MATCH(CONCATENATE(O53,COUNTIF(O$6:O$55,O53)),CONCATENATE(N$6:N$55,COUNTIF(N$6:N$55,N$6:N$55)),0),"E"))</f>
        <v>E-E</v>
      </c>
      <c r="Q53" t="str">
        <f t="array" aca="1" ref="Q53" ca="1">IFERROR(INDEX(OFFSET(WatchBillMarker,WatchBillStartOffset,R$3-1,maxValidationSize,1),SMALL(IF(TRIM(OFFSET(WatchBillMarker,WatchBillStartOffset,R$3-1,maxValidationSize,1))&lt;&gt;"",ROW(OFFSET($A$1,0,0,maxValidationSize,1))),ROW(48:48)))," ")</f>
        <v xml:space="preserve"> </v>
      </c>
      <c r="S53" t="str">
        <f t="array" aca="1" ref="S53" ca="1">CONCATENATE(IFERROR(MATCH(CONCATENATE(Q53,COUNTIF(Q$6:Q$55,Q53)),CONCATENATE(R$6:R$55,COUNTIF(R$6:R$55,R$6:R$55)),0),"E"),"-",IFERROR(MATCH(CONCATENATE(R53,COUNTIF(R$6:R$55,R53)),CONCATENATE(Q$6:Q$55,COUNTIF(Q$6:Q$55,Q$6:Q$55)),0),"E"))</f>
        <v>E-E</v>
      </c>
      <c r="T53" t="str">
        <f t="array" aca="1" ref="T53" ca="1">IFERROR(INDEX(OFFSET(WatchBillMarker,WatchBillStartOffset,U$3-1,maxValidationSize,1),SMALL(IF(TRIM(OFFSET(WatchBillMarker,WatchBillStartOffset,U$3-1,maxValidationSize,1))&lt;&gt;"",ROW(OFFSET($A$1,0,0,maxValidationSize,1))),ROW(48:48)))," ")</f>
        <v xml:space="preserve"> </v>
      </c>
      <c r="V53" t="str">
        <f t="array" aca="1" ref="V53" ca="1">CONCATENATE(IFERROR(MATCH(CONCATENATE(T53,COUNTIF(T$6:T$55,T53)),CONCATENATE(U$6:U$55,COUNTIF(U$6:U$55,U$6:U$55)),0),"E"),"-",IFERROR(MATCH(CONCATENATE(U53,COUNTIF(U$6:U$55,U53)),CONCATENATE(T$6:T$55,COUNTIF(T$6:T$55,T$6:T$55)),0),"E"))</f>
        <v>E-E</v>
      </c>
      <c r="W53" t="str">
        <f t="array" aca="1" ref="W53" ca="1">IFERROR(INDEX(OFFSET(WatchBillMarker,WatchBillStartOffset,X$3-1,maxValidationSize,1),SMALL(IF(TRIM(OFFSET(WatchBillMarker,WatchBillStartOffset,X$3-1,maxValidationSize,1))&lt;&gt;"",ROW(OFFSET($A$1,0,0,maxValidationSize,1))),ROW(48:48)))," ")</f>
        <v xml:space="preserve"> </v>
      </c>
      <c r="Y53" t="str">
        <f t="array" aca="1" ref="Y53" ca="1">CONCATENATE(IFERROR(MATCH(CONCATENATE(W53,COUNTIF(W$6:W$55,W53)),CONCATENATE(X$6:X$55,COUNTIF(X$6:X$55,X$6:X$55)),0),"E"),"-",IFERROR(MATCH(CONCATENATE(X53,COUNTIF(X$6:X$55,X53)),CONCATENATE(W$6:W$55,COUNTIF(W$6:W$55,W$6:W$55)),0),"E"))</f>
        <v>E-E</v>
      </c>
      <c r="Z53" t="str">
        <f t="array" aca="1" ref="Z53" ca="1">IFERROR(INDEX(OFFSET(WatchBillMarker,WatchBillStartOffset,AA$3-1,maxValidationSize,1),SMALL(IF(TRIM(OFFSET(WatchBillMarker,WatchBillStartOffset,AA$3-1,maxValidationSize,1))&lt;&gt;"",ROW(OFFSET($A$1,0,0,maxValidationSize,1))),ROW(48:48)))," ")</f>
        <v xml:space="preserve"> </v>
      </c>
      <c r="AB53" t="str">
        <f t="array" aca="1" ref="AB53" ca="1">CONCATENATE(IFERROR(MATCH(CONCATENATE(Z53,COUNTIF(Z$6:Z$55,Z53)),CONCATENATE(AA$6:AA$55,COUNTIF(AA$6:AA$55,AA$6:AA$55)),0),"E"),"-",IFERROR(MATCH(CONCATENATE(AA53,COUNTIF(AA$6:AA$55,AA53)),CONCATENATE(Z$6:Z$55,COUNTIF(Z$6:Z$55,Z$6:Z$55)),0),"E"))</f>
        <v>E-E</v>
      </c>
      <c r="AC53" t="str">
        <f t="array" aca="1" ref="AC53" ca="1">IFERROR(INDEX(OFFSET(WatchBillMarker,WatchBillStartOffset,AD$3-1,maxValidationSize,1),SMALL(IF(TRIM(OFFSET(WatchBillMarker,WatchBillStartOffset,AD$3-1,maxValidationSize,1))&lt;&gt;"",ROW(OFFSET($A$1,0,0,maxValidationSize,1))),ROW(48:48)))," ")</f>
        <v xml:space="preserve"> </v>
      </c>
      <c r="AE53" t="str">
        <f t="array" aca="1" ref="AE53" ca="1">CONCATENATE(IFERROR(MATCH(CONCATENATE(AC53,COUNTIF(AC$6:AC$55,AC53)),CONCATENATE(AD$6:AD$55,COUNTIF(AD$6:AD$55,AD$6:AD$55)),0),"E"),"-",IFERROR(MATCH(CONCATENATE(AD53,COUNTIF(AD$6:AD$55,AD53)),CONCATENATE(AC$6:AC$55,COUNTIF(AC$6:AC$55,AC$6:AC$55)),0),"E"))</f>
        <v>E-E</v>
      </c>
      <c r="AF53" t="str">
        <f t="array" aca="1" ref="AF53" ca="1">IFERROR(INDEX(OFFSET(WatchBillMarker,WatchBillStartOffset,AG$3-1,maxValidationSize,1),SMALL(IF(TRIM(OFFSET(WatchBillMarker,WatchBillStartOffset,AG$3-1,maxValidationSize,1))&lt;&gt;"",ROW(OFFSET($A$1,0,0,maxValidationSize,1))),ROW(48:48)))," ")</f>
        <v xml:space="preserve"> </v>
      </c>
      <c r="AH53" t="str">
        <f t="array" aca="1" ref="AH53" ca="1">CONCATENATE(IFERROR(MATCH(CONCATENATE(AF53,COUNTIF(AF$6:AF$55,AF53)),CONCATENATE(AG$6:AG$55,COUNTIF(AG$6:AG$55,AG$6:AG$55)),0),"E"),"-",IFERROR(MATCH(CONCATENATE(AG53,COUNTIF(AG$6:AG$55,AG53)),CONCATENATE(AF$6:AF$55,COUNTIF(AF$6:AF$55,AF$6:AF$55)),0),"E"))</f>
        <v>E-E</v>
      </c>
      <c r="AI53" t="str">
        <f t="array" aca="1" ref="AI53" ca="1">IFERROR(INDEX(OFFSET(WatchBillMarker,WatchBillStartOffset,AJ$3-1,maxValidationSize,1),SMALL(IF(TRIM(OFFSET(WatchBillMarker,WatchBillStartOffset,AJ$3-1,maxValidationSize,1))&lt;&gt;"",ROW(OFFSET($A$1,0,0,maxValidationSize,1))),ROW(48:48)))," ")</f>
        <v xml:space="preserve"> </v>
      </c>
      <c r="AK53" t="str">
        <f t="array" aca="1" ref="AK53" ca="1">CONCATENATE(IFERROR(MATCH(CONCATENATE(AI53,COUNTIF(AI$6:AI$55,AI53)),CONCATENATE(AJ$6:AJ$55,COUNTIF(AJ$6:AJ$55,AJ$6:AJ$55)),0),"E"),"-",IFERROR(MATCH(CONCATENATE(AJ53,COUNTIF(AJ$6:AJ$55,AJ53)),CONCATENATE(AI$6:AI$55,COUNTIF(AI$6:AI$55,AI$6:AI$55)),0),"E"))</f>
        <v>E-E</v>
      </c>
      <c r="AL53" t="str">
        <f t="array" aca="1" ref="AL53" ca="1">IFERROR(INDEX(OFFSET(WatchBillMarker,WatchBillStartOffset,AM$3-1,maxValidationSize,1),SMALL(IF(TRIM(OFFSET(WatchBillMarker,WatchBillStartOffset,AM$3-1,maxValidationSize,1))&lt;&gt;"",ROW(OFFSET($A$1,0,0,maxValidationSize,1))),ROW(48:48)))," ")</f>
        <v xml:space="preserve"> </v>
      </c>
      <c r="AN53" t="str">
        <f t="array" aca="1" ref="AN53" ca="1">CONCATENATE(IFERROR(MATCH(CONCATENATE(AL53,COUNTIF(AL$6:AL$55,AL53)),CONCATENATE(AM$6:AM$55,COUNTIF(AM$6:AM$55,AM$6:AM$55)),0),"E"),"-",IFERROR(MATCH(CONCATENATE(AM53,COUNTIF(AM$6:AM$55,AM53)),CONCATENATE(AL$6:AL$55,COUNTIF(AL$6:AL$55,AL$6:AL$55)),0),"E"))</f>
        <v>E-E</v>
      </c>
      <c r="AO53" t="str">
        <f t="array" aca="1" ref="AO53" ca="1">IFERROR(INDEX(OFFSET(WatchBillMarker,WatchBillStartOffset,AP$3-1,maxValidationSize,1),SMALL(IF(TRIM(OFFSET(WatchBillMarker,WatchBillStartOffset,AP$3-1,maxValidationSize,1))&lt;&gt;"",ROW(OFFSET($A$1,0,0,maxValidationSize,1))),ROW(48:48)))," ")</f>
        <v xml:space="preserve"> </v>
      </c>
      <c r="AQ53" t="str">
        <f t="array" aca="1" ref="AQ53" ca="1">CONCATENATE(IFERROR(MATCH(CONCATENATE(AO53,COUNTIF(AO$6:AO$55,AO53)),CONCATENATE(AP$6:AP$55,COUNTIF(AP$6:AP$55,AP$6:AP$55)),0),"E"),"-",IFERROR(MATCH(CONCATENATE(AP53,COUNTIF(AP$6:AP$55,AP53)),CONCATENATE(AO$6:AO$55,COUNTIF(AO$6:AO$55,AO$6:AO$55)),0),"E"))</f>
        <v>E-E</v>
      </c>
      <c r="AR53" t="str">
        <f t="array" aca="1" ref="AR53" ca="1">IFERROR(INDEX(OFFSET(WatchBillMarker,WatchBillStartOffset,AS$3-1,maxValidationSize,1),SMALL(IF(TRIM(OFFSET(WatchBillMarker,WatchBillStartOffset,AS$3-1,maxValidationSize,1))&lt;&gt;"",ROW(OFFSET($A$1,0,0,maxValidationSize,1))),ROW(48:48)))," ")</f>
        <v xml:space="preserve"> </v>
      </c>
      <c r="AT53" t="str">
        <f t="array" aca="1" ref="AT53" ca="1">CONCATENATE(IFERROR(MATCH(CONCATENATE(AR53,COUNTIF(AR$6:AR$55,AR53)),CONCATENATE(AS$6:AS$55,COUNTIF(AS$6:AS$55,AS$6:AS$55)),0),"E"),"-",IFERROR(MATCH(CONCATENATE(AS53,COUNTIF(AS$6:AS$55,AS53)),CONCATENATE(AR$6:AR$55,COUNTIF(AR$6:AR$55,AR$6:AR$55)),0),"E"))</f>
        <v>E-E</v>
      </c>
    </row>
    <row r="54" spans="2:46">
      <c r="B54" t="str">
        <f t="array" aca="1" ref="B54" ca="1">IFERROR(INDEX(OFFSET(WatchBillMarker,WatchBillStartOffset,C$3-1,maxValidationSize,1),SMALL(IF(TRIM(OFFSET(WatchBillMarker,WatchBillStartOffset,C$3-1,maxValidationSize,1))&lt;&gt;"",ROW(OFFSET($A$1,0,0,maxValidationSize,1))),ROW(49:49)))," ")</f>
        <v xml:space="preserve"> </v>
      </c>
      <c r="D54" t="str">
        <f t="array" aca="1" ref="D54" ca="1">CONCATENATE(IFERROR(MATCH(CONCATENATE(B54,COUNTIF(B$6:B$55,B54)),CONCATENATE(C$6:C$55,COUNTIF(C$6:C$55,C$6:C$55)),0),"E"),"-",IFERROR(MATCH(CONCATENATE(C54,COUNTIF(C$6:C$55,C54)),CONCATENATE(B$6:B$55,COUNTIF(B$6:B$55,B$6:B$55)),0),"E"))</f>
        <v>E-E</v>
      </c>
      <c r="E54" t="str">
        <f t="array" aca="1" ref="E54" ca="1">IFERROR(INDEX(OFFSET(WatchBillMarker,WatchBillStartOffset,F$3-1,maxValidationSize,1),SMALL(IF(TRIM(OFFSET(WatchBillMarker,WatchBillStartOffset,F$3-1,maxValidationSize,1))&lt;&gt;"",ROW(OFFSET($A$1,0,0,maxValidationSize,1))),ROW(49:49)))," ")</f>
        <v xml:space="preserve"> </v>
      </c>
      <c r="G54" t="str">
        <f t="array" aca="1" ref="G54" ca="1">CONCATENATE(IFERROR(MATCH(CONCATENATE(E54,COUNTIF(E$6:E$55,E54)),CONCATENATE(F$6:F$55,COUNTIF(F$6:F$55,F$6:F$55)),0),"E"),"-",IFERROR(MATCH(CONCATENATE(F54,COUNTIF(F$6:F$55,F54)),CONCATENATE(E$6:E$55,COUNTIF(E$6:E$55,E$6:E$55)),0),"E"))</f>
        <v>E-E</v>
      </c>
      <c r="H54" t="str">
        <f t="array" aca="1" ref="H54" ca="1">IFERROR(INDEX(OFFSET(WatchBillMarker,WatchBillStartOffset,I$3-1,maxValidationSize,1),SMALL(IF(TRIM(OFFSET(WatchBillMarker,WatchBillStartOffset,I$3-1,maxValidationSize,1))&lt;&gt;"",ROW(OFFSET($A$1,0,0,maxValidationSize,1))),ROW(49:49)))," ")</f>
        <v xml:space="preserve"> </v>
      </c>
      <c r="J54" t="str">
        <f t="array" aca="1" ref="J54" ca="1">CONCATENATE(IFERROR(MATCH(CONCATENATE(H54,COUNTIF(H$6:H$55,H54)),CONCATENATE(I$6:I$55,COUNTIF(I$6:I$55,I$6:I$55)),0),"E"),"-",IFERROR(MATCH(CONCATENATE(I54,COUNTIF(I$6:I$55,I54)),CONCATENATE(H$6:H$55,COUNTIF(H$6:H$55,H$6:H$55)),0),"E"))</f>
        <v>E-E</v>
      </c>
      <c r="K54" t="str">
        <f t="array" aca="1" ref="K54" ca="1">IFERROR(INDEX(OFFSET(WatchBillMarker,WatchBillStartOffset,L$3-1,maxValidationSize,1),SMALL(IF(TRIM(OFFSET(WatchBillMarker,WatchBillStartOffset,L$3-1,maxValidationSize,1))&lt;&gt;"",ROW(OFFSET($A$1,0,0,maxValidationSize,1))),ROW(49:49)))," ")</f>
        <v xml:space="preserve"> </v>
      </c>
      <c r="M54" t="str">
        <f t="array" aca="1" ref="M54" ca="1">CONCATENATE(IFERROR(MATCH(CONCATENATE(K54,COUNTIF(K$6:K$55,K54)),CONCATENATE(L$6:L$55,COUNTIF(L$6:L$55,L$6:L$55)),0),"E"),"-",IFERROR(MATCH(CONCATENATE(L54,COUNTIF(L$6:L$55,L54)),CONCATENATE(K$6:K$55,COUNTIF(K$6:K$55,K$6:K$55)),0),"E"))</f>
        <v>E-E</v>
      </c>
      <c r="N54" t="str">
        <f t="array" aca="1" ref="N54" ca="1">IFERROR(INDEX(OFFSET(WatchBillMarker,WatchBillStartOffset,O$3-1,maxValidationSize,1),SMALL(IF(TRIM(OFFSET(WatchBillMarker,WatchBillStartOffset,O$3-1,maxValidationSize,1))&lt;&gt;"",ROW(OFFSET($A$1,0,0,maxValidationSize,1))),ROW(49:49)))," ")</f>
        <v xml:space="preserve"> </v>
      </c>
      <c r="P54" t="str">
        <f t="array" aca="1" ref="P54" ca="1">CONCATENATE(IFERROR(MATCH(CONCATENATE(N54,COUNTIF(N$6:N$55,N54)),CONCATENATE(O$6:O$55,COUNTIF(O$6:O$55,O$6:O$55)),0),"E"),"-",IFERROR(MATCH(CONCATENATE(O54,COUNTIF(O$6:O$55,O54)),CONCATENATE(N$6:N$55,COUNTIF(N$6:N$55,N$6:N$55)),0),"E"))</f>
        <v>E-E</v>
      </c>
      <c r="Q54" t="str">
        <f t="array" aca="1" ref="Q54" ca="1">IFERROR(INDEX(OFFSET(WatchBillMarker,WatchBillStartOffset,R$3-1,maxValidationSize,1),SMALL(IF(TRIM(OFFSET(WatchBillMarker,WatchBillStartOffset,R$3-1,maxValidationSize,1))&lt;&gt;"",ROW(OFFSET($A$1,0,0,maxValidationSize,1))),ROW(49:49)))," ")</f>
        <v xml:space="preserve"> </v>
      </c>
      <c r="S54" t="str">
        <f t="array" aca="1" ref="S54" ca="1">CONCATENATE(IFERROR(MATCH(CONCATENATE(Q54,COUNTIF(Q$6:Q$55,Q54)),CONCATENATE(R$6:R$55,COUNTIF(R$6:R$55,R$6:R$55)),0),"E"),"-",IFERROR(MATCH(CONCATENATE(R54,COUNTIF(R$6:R$55,R54)),CONCATENATE(Q$6:Q$55,COUNTIF(Q$6:Q$55,Q$6:Q$55)),0),"E"))</f>
        <v>E-E</v>
      </c>
      <c r="T54" t="str">
        <f t="array" aca="1" ref="T54" ca="1">IFERROR(INDEX(OFFSET(WatchBillMarker,WatchBillStartOffset,U$3-1,maxValidationSize,1),SMALL(IF(TRIM(OFFSET(WatchBillMarker,WatchBillStartOffset,U$3-1,maxValidationSize,1))&lt;&gt;"",ROW(OFFSET($A$1,0,0,maxValidationSize,1))),ROW(49:49)))," ")</f>
        <v xml:space="preserve"> </v>
      </c>
      <c r="V54" t="str">
        <f t="array" aca="1" ref="V54" ca="1">CONCATENATE(IFERROR(MATCH(CONCATENATE(T54,COUNTIF(T$6:T$55,T54)),CONCATENATE(U$6:U$55,COUNTIF(U$6:U$55,U$6:U$55)),0),"E"),"-",IFERROR(MATCH(CONCATENATE(U54,COUNTIF(U$6:U$55,U54)),CONCATENATE(T$6:T$55,COUNTIF(T$6:T$55,T$6:T$55)),0),"E"))</f>
        <v>E-E</v>
      </c>
      <c r="W54" t="str">
        <f t="array" aca="1" ref="W54" ca="1">IFERROR(INDEX(OFFSET(WatchBillMarker,WatchBillStartOffset,X$3-1,maxValidationSize,1),SMALL(IF(TRIM(OFFSET(WatchBillMarker,WatchBillStartOffset,X$3-1,maxValidationSize,1))&lt;&gt;"",ROW(OFFSET($A$1,0,0,maxValidationSize,1))),ROW(49:49)))," ")</f>
        <v xml:space="preserve"> </v>
      </c>
      <c r="Y54" t="str">
        <f t="array" aca="1" ref="Y54" ca="1">CONCATENATE(IFERROR(MATCH(CONCATENATE(W54,COUNTIF(W$6:W$55,W54)),CONCATENATE(X$6:X$55,COUNTIF(X$6:X$55,X$6:X$55)),0),"E"),"-",IFERROR(MATCH(CONCATENATE(X54,COUNTIF(X$6:X$55,X54)),CONCATENATE(W$6:W$55,COUNTIF(W$6:W$55,W$6:W$55)),0),"E"))</f>
        <v>E-E</v>
      </c>
      <c r="Z54" t="str">
        <f t="array" aca="1" ref="Z54" ca="1">IFERROR(INDEX(OFFSET(WatchBillMarker,WatchBillStartOffset,AA$3-1,maxValidationSize,1),SMALL(IF(TRIM(OFFSET(WatchBillMarker,WatchBillStartOffset,AA$3-1,maxValidationSize,1))&lt;&gt;"",ROW(OFFSET($A$1,0,0,maxValidationSize,1))),ROW(49:49)))," ")</f>
        <v xml:space="preserve"> </v>
      </c>
      <c r="AB54" t="str">
        <f t="array" aca="1" ref="AB54" ca="1">CONCATENATE(IFERROR(MATCH(CONCATENATE(Z54,COUNTIF(Z$6:Z$55,Z54)),CONCATENATE(AA$6:AA$55,COUNTIF(AA$6:AA$55,AA$6:AA$55)),0),"E"),"-",IFERROR(MATCH(CONCATENATE(AA54,COUNTIF(AA$6:AA$55,AA54)),CONCATENATE(Z$6:Z$55,COUNTIF(Z$6:Z$55,Z$6:Z$55)),0),"E"))</f>
        <v>E-E</v>
      </c>
      <c r="AC54" t="str">
        <f t="array" aca="1" ref="AC54" ca="1">IFERROR(INDEX(OFFSET(WatchBillMarker,WatchBillStartOffset,AD$3-1,maxValidationSize,1),SMALL(IF(TRIM(OFFSET(WatchBillMarker,WatchBillStartOffset,AD$3-1,maxValidationSize,1))&lt;&gt;"",ROW(OFFSET($A$1,0,0,maxValidationSize,1))),ROW(49:49)))," ")</f>
        <v xml:space="preserve"> </v>
      </c>
      <c r="AE54" t="str">
        <f t="array" aca="1" ref="AE54" ca="1">CONCATENATE(IFERROR(MATCH(CONCATENATE(AC54,COUNTIF(AC$6:AC$55,AC54)),CONCATENATE(AD$6:AD$55,COUNTIF(AD$6:AD$55,AD$6:AD$55)),0),"E"),"-",IFERROR(MATCH(CONCATENATE(AD54,COUNTIF(AD$6:AD$55,AD54)),CONCATENATE(AC$6:AC$55,COUNTIF(AC$6:AC$55,AC$6:AC$55)),0),"E"))</f>
        <v>E-E</v>
      </c>
      <c r="AF54" t="str">
        <f t="array" aca="1" ref="AF54" ca="1">IFERROR(INDEX(OFFSET(WatchBillMarker,WatchBillStartOffset,AG$3-1,maxValidationSize,1),SMALL(IF(TRIM(OFFSET(WatchBillMarker,WatchBillStartOffset,AG$3-1,maxValidationSize,1))&lt;&gt;"",ROW(OFFSET($A$1,0,0,maxValidationSize,1))),ROW(49:49)))," ")</f>
        <v xml:space="preserve"> </v>
      </c>
      <c r="AH54" t="str">
        <f t="array" aca="1" ref="AH54" ca="1">CONCATENATE(IFERROR(MATCH(CONCATENATE(AF54,COUNTIF(AF$6:AF$55,AF54)),CONCATENATE(AG$6:AG$55,COUNTIF(AG$6:AG$55,AG$6:AG$55)),0),"E"),"-",IFERROR(MATCH(CONCATENATE(AG54,COUNTIF(AG$6:AG$55,AG54)),CONCATENATE(AF$6:AF$55,COUNTIF(AF$6:AF$55,AF$6:AF$55)),0),"E"))</f>
        <v>E-E</v>
      </c>
      <c r="AI54" t="str">
        <f t="array" aca="1" ref="AI54" ca="1">IFERROR(INDEX(OFFSET(WatchBillMarker,WatchBillStartOffset,AJ$3-1,maxValidationSize,1),SMALL(IF(TRIM(OFFSET(WatchBillMarker,WatchBillStartOffset,AJ$3-1,maxValidationSize,1))&lt;&gt;"",ROW(OFFSET($A$1,0,0,maxValidationSize,1))),ROW(49:49)))," ")</f>
        <v xml:space="preserve"> </v>
      </c>
      <c r="AK54" t="str">
        <f t="array" aca="1" ref="AK54" ca="1">CONCATENATE(IFERROR(MATCH(CONCATENATE(AI54,COUNTIF(AI$6:AI$55,AI54)),CONCATENATE(AJ$6:AJ$55,COUNTIF(AJ$6:AJ$55,AJ$6:AJ$55)),0),"E"),"-",IFERROR(MATCH(CONCATENATE(AJ54,COUNTIF(AJ$6:AJ$55,AJ54)),CONCATENATE(AI$6:AI$55,COUNTIF(AI$6:AI$55,AI$6:AI$55)),0),"E"))</f>
        <v>E-E</v>
      </c>
      <c r="AL54" t="str">
        <f t="array" aca="1" ref="AL54" ca="1">IFERROR(INDEX(OFFSET(WatchBillMarker,WatchBillStartOffset,AM$3-1,maxValidationSize,1),SMALL(IF(TRIM(OFFSET(WatchBillMarker,WatchBillStartOffset,AM$3-1,maxValidationSize,1))&lt;&gt;"",ROW(OFFSET($A$1,0,0,maxValidationSize,1))),ROW(49:49)))," ")</f>
        <v xml:space="preserve"> </v>
      </c>
      <c r="AN54" t="str">
        <f t="array" aca="1" ref="AN54" ca="1">CONCATENATE(IFERROR(MATCH(CONCATENATE(AL54,COUNTIF(AL$6:AL$55,AL54)),CONCATENATE(AM$6:AM$55,COUNTIF(AM$6:AM$55,AM$6:AM$55)),0),"E"),"-",IFERROR(MATCH(CONCATENATE(AM54,COUNTIF(AM$6:AM$55,AM54)),CONCATENATE(AL$6:AL$55,COUNTIF(AL$6:AL$55,AL$6:AL$55)),0),"E"))</f>
        <v>E-E</v>
      </c>
      <c r="AO54" t="str">
        <f t="array" aca="1" ref="AO54" ca="1">IFERROR(INDEX(OFFSET(WatchBillMarker,WatchBillStartOffset,AP$3-1,maxValidationSize,1),SMALL(IF(TRIM(OFFSET(WatchBillMarker,WatchBillStartOffset,AP$3-1,maxValidationSize,1))&lt;&gt;"",ROW(OFFSET($A$1,0,0,maxValidationSize,1))),ROW(49:49)))," ")</f>
        <v xml:space="preserve"> </v>
      </c>
      <c r="AQ54" t="str">
        <f t="array" aca="1" ref="AQ54" ca="1">CONCATENATE(IFERROR(MATCH(CONCATENATE(AO54,COUNTIF(AO$6:AO$55,AO54)),CONCATENATE(AP$6:AP$55,COUNTIF(AP$6:AP$55,AP$6:AP$55)),0),"E"),"-",IFERROR(MATCH(CONCATENATE(AP54,COUNTIF(AP$6:AP$55,AP54)),CONCATENATE(AO$6:AO$55,COUNTIF(AO$6:AO$55,AO$6:AO$55)),0),"E"))</f>
        <v>E-E</v>
      </c>
      <c r="AR54" t="str">
        <f t="array" aca="1" ref="AR54" ca="1">IFERROR(INDEX(OFFSET(WatchBillMarker,WatchBillStartOffset,AS$3-1,maxValidationSize,1),SMALL(IF(TRIM(OFFSET(WatchBillMarker,WatchBillStartOffset,AS$3-1,maxValidationSize,1))&lt;&gt;"",ROW(OFFSET($A$1,0,0,maxValidationSize,1))),ROW(49:49)))," ")</f>
        <v xml:space="preserve"> </v>
      </c>
      <c r="AT54" t="str">
        <f t="array" aca="1" ref="AT54" ca="1">CONCATENATE(IFERROR(MATCH(CONCATENATE(AR54,COUNTIF(AR$6:AR$55,AR54)),CONCATENATE(AS$6:AS$55,COUNTIF(AS$6:AS$55,AS$6:AS$55)),0),"E"),"-",IFERROR(MATCH(CONCATENATE(AS54,COUNTIF(AS$6:AS$55,AS54)),CONCATENATE(AR$6:AR$55,COUNTIF(AR$6:AR$55,AR$6:AR$55)),0),"E"))</f>
        <v>E-E</v>
      </c>
    </row>
    <row r="55" spans="2:46">
      <c r="B55" t="str">
        <f t="array" aca="1" ref="B55" ca="1">IFERROR(INDEX(OFFSET(WatchBillMarker,WatchBillStartOffset,C$3-1,maxValidationSize,1),SMALL(IF(TRIM(OFFSET(WatchBillMarker,WatchBillStartOffset,C$3-1,maxValidationSize,1))&lt;&gt;"",ROW(OFFSET($A$1,0,0,maxValidationSize,1))),ROW(50:50)))," ")</f>
        <v xml:space="preserve"> </v>
      </c>
      <c r="D55" t="str">
        <f t="array" aca="1" ref="D55" ca="1">CONCATENATE(IFERROR(MATCH(CONCATENATE(B55,COUNTIF(B$6:B$55,B55)),CONCATENATE(C$6:C$55,COUNTIF(C$6:C$55,C$6:C$55)),0),"E"),"-",IFERROR(MATCH(CONCATENATE(C55,COUNTIF(C$6:C$55,C55)),CONCATENATE(B$6:B$55,COUNTIF(B$6:B$55,B$6:B$55)),0),"E"))</f>
        <v>E-E</v>
      </c>
      <c r="E55" t="str">
        <f t="array" aca="1" ref="E55" ca="1">IFERROR(INDEX(OFFSET(WatchBillMarker,WatchBillStartOffset,F$3-1,maxValidationSize,1),SMALL(IF(TRIM(OFFSET(WatchBillMarker,WatchBillStartOffset,F$3-1,maxValidationSize,1))&lt;&gt;"",ROW(OFFSET($A$1,0,0,maxValidationSize,1))),ROW(50:50)))," ")</f>
        <v xml:space="preserve"> </v>
      </c>
      <c r="G55" t="str">
        <f t="array" aca="1" ref="G55" ca="1">CONCATENATE(IFERROR(MATCH(CONCATENATE(E55,COUNTIF(E$6:E$55,E55)),CONCATENATE(F$6:F$55,COUNTIF(F$6:F$55,F$6:F$55)),0),"E"),"-",IFERROR(MATCH(CONCATENATE(F55,COUNTIF(F$6:F$55,F55)),CONCATENATE(E$6:E$55,COUNTIF(E$6:E$55,E$6:E$55)),0),"E"))</f>
        <v>E-E</v>
      </c>
      <c r="H55" t="str">
        <f t="array" aca="1" ref="H55" ca="1">IFERROR(INDEX(OFFSET(WatchBillMarker,WatchBillStartOffset,I$3-1,maxValidationSize,1),SMALL(IF(TRIM(OFFSET(WatchBillMarker,WatchBillStartOffset,I$3-1,maxValidationSize,1))&lt;&gt;"",ROW(OFFSET($A$1,0,0,maxValidationSize,1))),ROW(50:50)))," ")</f>
        <v xml:space="preserve"> </v>
      </c>
      <c r="J55" t="str">
        <f t="array" aca="1" ref="J55" ca="1">CONCATENATE(IFERROR(MATCH(CONCATENATE(H55,COUNTIF(H$6:H$55,H55)),CONCATENATE(I$6:I$55,COUNTIF(I$6:I$55,I$6:I$55)),0),"E"),"-",IFERROR(MATCH(CONCATENATE(I55,COUNTIF(I$6:I$55,I55)),CONCATENATE(H$6:H$55,COUNTIF(H$6:H$55,H$6:H$55)),0),"E"))</f>
        <v>E-E</v>
      </c>
      <c r="K55" t="str">
        <f t="array" aca="1" ref="K55" ca="1">IFERROR(INDEX(OFFSET(WatchBillMarker,WatchBillStartOffset,L$3-1,maxValidationSize,1),SMALL(IF(TRIM(OFFSET(WatchBillMarker,WatchBillStartOffset,L$3-1,maxValidationSize,1))&lt;&gt;"",ROW(OFFSET($A$1,0,0,maxValidationSize,1))),ROW(50:50)))," ")</f>
        <v xml:space="preserve"> </v>
      </c>
      <c r="M55" t="str">
        <f t="array" aca="1" ref="M55" ca="1">CONCATENATE(IFERROR(MATCH(CONCATENATE(K55,COUNTIF(K$6:K$55,K55)),CONCATENATE(L$6:L$55,COUNTIF(L$6:L$55,L$6:L$55)),0),"E"),"-",IFERROR(MATCH(CONCATENATE(L55,COUNTIF(L$6:L$55,L55)),CONCATENATE(K$6:K$55,COUNTIF(K$6:K$55,K$6:K$55)),0),"E"))</f>
        <v>E-E</v>
      </c>
      <c r="N55" t="str">
        <f t="array" aca="1" ref="N55" ca="1">IFERROR(INDEX(OFFSET(WatchBillMarker,WatchBillStartOffset,O$3-1,maxValidationSize,1),SMALL(IF(TRIM(OFFSET(WatchBillMarker,WatchBillStartOffset,O$3-1,maxValidationSize,1))&lt;&gt;"",ROW(OFFSET($A$1,0,0,maxValidationSize,1))),ROW(50:50)))," ")</f>
        <v xml:space="preserve"> </v>
      </c>
      <c r="P55" t="str">
        <f t="array" aca="1" ref="P55" ca="1">CONCATENATE(IFERROR(MATCH(CONCATENATE(N55,COUNTIF(N$6:N$55,N55)),CONCATENATE(O$6:O$55,COUNTIF(O$6:O$55,O$6:O$55)),0),"E"),"-",IFERROR(MATCH(CONCATENATE(O55,COUNTIF(O$6:O$55,O55)),CONCATENATE(N$6:N$55,COUNTIF(N$6:N$55,N$6:N$55)),0),"E"))</f>
        <v>E-E</v>
      </c>
      <c r="Q55" t="str">
        <f t="array" aca="1" ref="Q55" ca="1">IFERROR(INDEX(OFFSET(WatchBillMarker,WatchBillStartOffset,R$3-1,maxValidationSize,1),SMALL(IF(TRIM(OFFSET(WatchBillMarker,WatchBillStartOffset,R$3-1,maxValidationSize,1))&lt;&gt;"",ROW(OFFSET($A$1,0,0,maxValidationSize,1))),ROW(50:50)))," ")</f>
        <v xml:space="preserve"> </v>
      </c>
      <c r="S55" t="str">
        <f t="array" aca="1" ref="S55" ca="1">CONCATENATE(IFERROR(MATCH(CONCATENATE(Q55,COUNTIF(Q$6:Q$55,Q55)),CONCATENATE(R$6:R$55,COUNTIF(R$6:R$55,R$6:R$55)),0),"E"),"-",IFERROR(MATCH(CONCATENATE(R55,COUNTIF(R$6:R$55,R55)),CONCATENATE(Q$6:Q$55,COUNTIF(Q$6:Q$55,Q$6:Q$55)),0),"E"))</f>
        <v>E-E</v>
      </c>
      <c r="T55" t="str">
        <f t="array" aca="1" ref="T55" ca="1">IFERROR(INDEX(OFFSET(WatchBillMarker,WatchBillStartOffset,U$3-1,maxValidationSize,1),SMALL(IF(TRIM(OFFSET(WatchBillMarker,WatchBillStartOffset,U$3-1,maxValidationSize,1))&lt;&gt;"",ROW(OFFSET($A$1,0,0,maxValidationSize,1))),ROW(50:50)))," ")</f>
        <v xml:space="preserve"> </v>
      </c>
      <c r="V55" t="str">
        <f t="array" aca="1" ref="V55" ca="1">CONCATENATE(IFERROR(MATCH(CONCATENATE(T55,COUNTIF(T$6:T$55,T55)),CONCATENATE(U$6:U$55,COUNTIF(U$6:U$55,U$6:U$55)),0),"E"),"-",IFERROR(MATCH(CONCATENATE(U55,COUNTIF(U$6:U$55,U55)),CONCATENATE(T$6:T$55,COUNTIF(T$6:T$55,T$6:T$55)),0),"E"))</f>
        <v>E-E</v>
      </c>
      <c r="W55" t="str">
        <f t="array" aca="1" ref="W55" ca="1">IFERROR(INDEX(OFFSET(WatchBillMarker,WatchBillStartOffset,X$3-1,maxValidationSize,1),SMALL(IF(TRIM(OFFSET(WatchBillMarker,WatchBillStartOffset,X$3-1,maxValidationSize,1))&lt;&gt;"",ROW(OFFSET($A$1,0,0,maxValidationSize,1))),ROW(50:50)))," ")</f>
        <v xml:space="preserve"> </v>
      </c>
      <c r="Y55" t="str">
        <f t="array" aca="1" ref="Y55" ca="1">CONCATENATE(IFERROR(MATCH(CONCATENATE(W55,COUNTIF(W$6:W$55,W55)),CONCATENATE(X$6:X$55,COUNTIF(X$6:X$55,X$6:X$55)),0),"E"),"-",IFERROR(MATCH(CONCATENATE(X55,COUNTIF(X$6:X$55,X55)),CONCATENATE(W$6:W$55,COUNTIF(W$6:W$55,W$6:W$55)),0),"E"))</f>
        <v>E-E</v>
      </c>
      <c r="Z55" t="str">
        <f t="array" aca="1" ref="Z55" ca="1">IFERROR(INDEX(OFFSET(WatchBillMarker,WatchBillStartOffset,AA$3-1,maxValidationSize,1),SMALL(IF(TRIM(OFFSET(WatchBillMarker,WatchBillStartOffset,AA$3-1,maxValidationSize,1))&lt;&gt;"",ROW(OFFSET($A$1,0,0,maxValidationSize,1))),ROW(50:50)))," ")</f>
        <v xml:space="preserve"> </v>
      </c>
      <c r="AB55" t="str">
        <f t="array" aca="1" ref="AB55" ca="1">CONCATENATE(IFERROR(MATCH(CONCATENATE(Z55,COUNTIF(Z$6:Z$55,Z55)),CONCATENATE(AA$6:AA$55,COUNTIF(AA$6:AA$55,AA$6:AA$55)),0),"E"),"-",IFERROR(MATCH(CONCATENATE(AA55,COUNTIF(AA$6:AA$55,AA55)),CONCATENATE(Z$6:Z$55,COUNTIF(Z$6:Z$55,Z$6:Z$55)),0),"E"))</f>
        <v>E-E</v>
      </c>
      <c r="AC55" t="str">
        <f t="array" aca="1" ref="AC55" ca="1">IFERROR(INDEX(OFFSET(WatchBillMarker,WatchBillStartOffset,AD$3-1,maxValidationSize,1),SMALL(IF(TRIM(OFFSET(WatchBillMarker,WatchBillStartOffset,AD$3-1,maxValidationSize,1))&lt;&gt;"",ROW(OFFSET($A$1,0,0,maxValidationSize,1))),ROW(50:50)))," ")</f>
        <v xml:space="preserve"> </v>
      </c>
      <c r="AE55" t="str">
        <f t="array" aca="1" ref="AE55" ca="1">CONCATENATE(IFERROR(MATCH(CONCATENATE(AC55,COUNTIF(AC$6:AC$55,AC55)),CONCATENATE(AD$6:AD$55,COUNTIF(AD$6:AD$55,AD$6:AD$55)),0),"E"),"-",IFERROR(MATCH(CONCATENATE(AD55,COUNTIF(AD$6:AD$55,AD55)),CONCATENATE(AC$6:AC$55,COUNTIF(AC$6:AC$55,AC$6:AC$55)),0),"E"))</f>
        <v>E-E</v>
      </c>
      <c r="AF55" t="str">
        <f t="array" aca="1" ref="AF55" ca="1">IFERROR(INDEX(OFFSET(WatchBillMarker,WatchBillStartOffset,AG$3-1,maxValidationSize,1),SMALL(IF(TRIM(OFFSET(WatchBillMarker,WatchBillStartOffset,AG$3-1,maxValidationSize,1))&lt;&gt;"",ROW(OFFSET($A$1,0,0,maxValidationSize,1))),ROW(50:50)))," ")</f>
        <v xml:space="preserve"> </v>
      </c>
      <c r="AH55" t="str">
        <f t="array" aca="1" ref="AH55" ca="1">CONCATENATE(IFERROR(MATCH(CONCATENATE(AF55,COUNTIF(AF$6:AF$55,AF55)),CONCATENATE(AG$6:AG$55,COUNTIF(AG$6:AG$55,AG$6:AG$55)),0),"E"),"-",IFERROR(MATCH(CONCATENATE(AG55,COUNTIF(AG$6:AG$55,AG55)),CONCATENATE(AF$6:AF$55,COUNTIF(AF$6:AF$55,AF$6:AF$55)),0),"E"))</f>
        <v>E-E</v>
      </c>
      <c r="AI55" t="str">
        <f t="array" aca="1" ref="AI55" ca="1">IFERROR(INDEX(OFFSET(WatchBillMarker,WatchBillStartOffset,AJ$3-1,maxValidationSize,1),SMALL(IF(TRIM(OFFSET(WatchBillMarker,WatchBillStartOffset,AJ$3-1,maxValidationSize,1))&lt;&gt;"",ROW(OFFSET($A$1,0,0,maxValidationSize,1))),ROW(50:50)))," ")</f>
        <v xml:space="preserve"> </v>
      </c>
      <c r="AK55" t="str">
        <f t="array" aca="1" ref="AK55" ca="1">CONCATENATE(IFERROR(MATCH(CONCATENATE(AI55,COUNTIF(AI$6:AI$55,AI55)),CONCATENATE(AJ$6:AJ$55,COUNTIF(AJ$6:AJ$55,AJ$6:AJ$55)),0),"E"),"-",IFERROR(MATCH(CONCATENATE(AJ55,COUNTIF(AJ$6:AJ$55,AJ55)),CONCATENATE(AI$6:AI$55,COUNTIF(AI$6:AI$55,AI$6:AI$55)),0),"E"))</f>
        <v>E-E</v>
      </c>
      <c r="AL55" t="str">
        <f t="array" aca="1" ref="AL55" ca="1">IFERROR(INDEX(OFFSET(WatchBillMarker,WatchBillStartOffset,AM$3-1,maxValidationSize,1),SMALL(IF(TRIM(OFFSET(WatchBillMarker,WatchBillStartOffset,AM$3-1,maxValidationSize,1))&lt;&gt;"",ROW(OFFSET($A$1,0,0,maxValidationSize,1))),ROW(50:50)))," ")</f>
        <v xml:space="preserve"> </v>
      </c>
      <c r="AN55" t="str">
        <f t="array" aca="1" ref="AN55" ca="1">CONCATENATE(IFERROR(MATCH(CONCATENATE(AL55,COUNTIF(AL$6:AL$55,AL55)),CONCATENATE(AM$6:AM$55,COUNTIF(AM$6:AM$55,AM$6:AM$55)),0),"E"),"-",IFERROR(MATCH(CONCATENATE(AM55,COUNTIF(AM$6:AM$55,AM55)),CONCATENATE(AL$6:AL$55,COUNTIF(AL$6:AL$55,AL$6:AL$55)),0),"E"))</f>
        <v>E-E</v>
      </c>
      <c r="AO55" t="str">
        <f t="array" aca="1" ref="AO55" ca="1">IFERROR(INDEX(OFFSET(WatchBillMarker,WatchBillStartOffset,AP$3-1,maxValidationSize,1),SMALL(IF(TRIM(OFFSET(WatchBillMarker,WatchBillStartOffset,AP$3-1,maxValidationSize,1))&lt;&gt;"",ROW(OFFSET($A$1,0,0,maxValidationSize,1))),ROW(50:50)))," ")</f>
        <v xml:space="preserve"> </v>
      </c>
      <c r="AQ55" t="str">
        <f t="array" aca="1" ref="AQ55" ca="1">CONCATENATE(IFERROR(MATCH(CONCATENATE(AO55,COUNTIF(AO$6:AO$55,AO55)),CONCATENATE(AP$6:AP$55,COUNTIF(AP$6:AP$55,AP$6:AP$55)),0),"E"),"-",IFERROR(MATCH(CONCATENATE(AP55,COUNTIF(AP$6:AP$55,AP55)),CONCATENATE(AO$6:AO$55,COUNTIF(AO$6:AO$55,AO$6:AO$55)),0),"E"))</f>
        <v>E-E</v>
      </c>
      <c r="AR55" t="str">
        <f t="array" aca="1" ref="AR55" ca="1">IFERROR(INDEX(OFFSET(WatchBillMarker,WatchBillStartOffset,AS$3-1,maxValidationSize,1),SMALL(IF(TRIM(OFFSET(WatchBillMarker,WatchBillStartOffset,AS$3-1,maxValidationSize,1))&lt;&gt;"",ROW(OFFSET($A$1,0,0,maxValidationSize,1))),ROW(50:50)))," ")</f>
        <v xml:space="preserve"> </v>
      </c>
      <c r="AT55" t="str">
        <f t="array" aca="1" ref="AT55" ca="1">CONCATENATE(IFERROR(MATCH(CONCATENATE(AR55,COUNTIF(AR$6:AR$55,AR55)),CONCATENATE(AS$6:AS$55,COUNTIF(AS$6:AS$55,AS$6:AS$55)),0),"E"),"-",IFERROR(MATCH(CONCATENATE(AS55,COUNTIF(AS$6:AS$55,AS55)),CONCATENATE(AR$6:AR$55,COUNTIF(AR$6:AR$55,AR$6:AR$55)),0),"E"))</f>
        <v>E-E</v>
      </c>
    </row>
    <row r="56" spans="2:46" s="104" customFormat="1" ht="6" customHeight="1"/>
    <row r="57" spans="2:46">
      <c r="H57">
        <f ca="1">COUNTIF(H6:H55,"&lt;&gt; ")</f>
        <v>26</v>
      </c>
      <c r="I57">
        <f>COUNTIF(I6:I55,"&lt;&gt;")</f>
        <v>26</v>
      </c>
      <c r="J57">
        <f ca="1">COUNTIF(J6:J55,"&lt;&gt;*E*")</f>
        <v>26</v>
      </c>
    </row>
    <row r="58" spans="2:46">
      <c r="H58" t="str">
        <f ca="1">IF(AND(H57=I57,I57=J57),"Y","N")</f>
        <v>Y</v>
      </c>
    </row>
  </sheetData>
  <sortState ref="U7:U29">
    <sortCondition ref="U6"/>
  </sortState>
  <conditionalFormatting sqref="B55">
    <cfRule type="expression" dxfId="53" priority="48">
      <formula>D55&lt;&gt;"Valid"</formula>
    </cfRule>
  </conditionalFormatting>
  <conditionalFormatting sqref="E6:E55">
    <cfRule type="expression" dxfId="52" priority="41">
      <formula>ISNUMBER(SEARCH("E-*",G6))</formula>
    </cfRule>
  </conditionalFormatting>
  <conditionalFormatting sqref="F6:F55">
    <cfRule type="expression" dxfId="51" priority="40">
      <formula>ISNUMBER(SEARCH("*-E",G6))</formula>
    </cfRule>
  </conditionalFormatting>
  <conditionalFormatting sqref="H6:H55">
    <cfRule type="expression" dxfId="50" priority="39">
      <formula>ISNUMBER(SEARCH("E-*",J6))</formula>
    </cfRule>
  </conditionalFormatting>
  <conditionalFormatting sqref="I6:I26 I28:I55">
    <cfRule type="expression" dxfId="49" priority="38">
      <formula>ISNUMBER(SEARCH("*-E",J6))</formula>
    </cfRule>
  </conditionalFormatting>
  <conditionalFormatting sqref="K6:K55">
    <cfRule type="expression" dxfId="48" priority="37">
      <formula>ISNUMBER(SEARCH("E-*",M6))</formula>
    </cfRule>
  </conditionalFormatting>
  <conditionalFormatting sqref="L6:L20 L24:L55">
    <cfRule type="expression" dxfId="47" priority="36">
      <formula>ISNUMBER(SEARCH("*-E",M6))</formula>
    </cfRule>
  </conditionalFormatting>
  <conditionalFormatting sqref="N6:N55">
    <cfRule type="expression" dxfId="46" priority="35">
      <formula>ISNUMBER(SEARCH("E-*",P6))</formula>
    </cfRule>
  </conditionalFormatting>
  <conditionalFormatting sqref="O6:O55">
    <cfRule type="expression" dxfId="45" priority="34">
      <formula>ISNUMBER(SEARCH("*-E",P6))</formula>
    </cfRule>
  </conditionalFormatting>
  <conditionalFormatting sqref="W6:W55">
    <cfRule type="expression" dxfId="44" priority="29">
      <formula>ISNUMBER(SEARCH("E-*",Y6))</formula>
    </cfRule>
  </conditionalFormatting>
  <conditionalFormatting sqref="X6:X55">
    <cfRule type="expression" dxfId="43" priority="28">
      <formula>ISNUMBER(SEARCH("*-E",Y6))</formula>
    </cfRule>
  </conditionalFormatting>
  <conditionalFormatting sqref="T6:T55">
    <cfRule type="expression" dxfId="42" priority="31">
      <formula>ISNUMBER(SEARCH("E-*",V6))</formula>
    </cfRule>
  </conditionalFormatting>
  <conditionalFormatting sqref="U6:U55">
    <cfRule type="expression" dxfId="41" priority="30">
      <formula>ISNUMBER(SEARCH("*-E",V6))</formula>
    </cfRule>
  </conditionalFormatting>
  <conditionalFormatting sqref="Z6:Z55">
    <cfRule type="expression" dxfId="40" priority="27">
      <formula>ISNUMBER(SEARCH("E-*",AB6))</formula>
    </cfRule>
  </conditionalFormatting>
  <conditionalFormatting sqref="AA6:AA55">
    <cfRule type="expression" dxfId="39" priority="26">
      <formula>ISNUMBER(SEARCH("*-E",AB6))</formula>
    </cfRule>
  </conditionalFormatting>
  <conditionalFormatting sqref="AC6:AC55">
    <cfRule type="expression" dxfId="38" priority="25">
      <formula>ISNUMBER(SEARCH("E-*",AE6))</formula>
    </cfRule>
  </conditionalFormatting>
  <conditionalFormatting sqref="AD6:AD55">
    <cfRule type="expression" dxfId="37" priority="24">
      <formula>ISNUMBER(SEARCH("*-E",AE6))</formula>
    </cfRule>
  </conditionalFormatting>
  <conditionalFormatting sqref="AF6:AF55">
    <cfRule type="expression" dxfId="36" priority="23">
      <formula>ISNUMBER(SEARCH("E-*",AH6))</formula>
    </cfRule>
  </conditionalFormatting>
  <conditionalFormatting sqref="AG6:AG55">
    <cfRule type="expression" dxfId="35" priority="22">
      <formula>ISNUMBER(SEARCH("*-E",AH6))</formula>
    </cfRule>
  </conditionalFormatting>
  <conditionalFormatting sqref="I27">
    <cfRule type="expression" dxfId="34" priority="15">
      <formula>ISNUMBER(SEARCH("*-E",J27))</formula>
    </cfRule>
  </conditionalFormatting>
  <conditionalFormatting sqref="R6:R55">
    <cfRule type="expression" dxfId="33" priority="12">
      <formula>ISNUMBER(SEARCH("*-E",S6))</formula>
    </cfRule>
  </conditionalFormatting>
  <conditionalFormatting sqref="Q6:Q55">
    <cfRule type="expression" dxfId="32" priority="13">
      <formula>ISNUMBER(SEARCH("E-*",S6))</formula>
    </cfRule>
  </conditionalFormatting>
  <conditionalFormatting sqref="B5:B54">
    <cfRule type="expression" dxfId="31" priority="11">
      <formula>ISNUMBER(SEARCH("E-*",D5))</formula>
    </cfRule>
  </conditionalFormatting>
  <conditionalFormatting sqref="C5:C54">
    <cfRule type="expression" dxfId="30" priority="10">
      <formula>ISNUMBER(SEARCH("*-E",D5))</formula>
    </cfRule>
  </conditionalFormatting>
  <conditionalFormatting sqref="AI6:AI55">
    <cfRule type="expression" dxfId="29" priority="9">
      <formula>ISNUMBER(SEARCH("E-*",AK6))</formula>
    </cfRule>
  </conditionalFormatting>
  <conditionalFormatting sqref="AJ6:AJ55">
    <cfRule type="expression" dxfId="28" priority="8">
      <formula>ISNUMBER(SEARCH("*-E",AK6))</formula>
    </cfRule>
  </conditionalFormatting>
  <conditionalFormatting sqref="AL6:AL55">
    <cfRule type="expression" dxfId="27" priority="7">
      <formula>ISNUMBER(SEARCH("E-*",AN6))</formula>
    </cfRule>
  </conditionalFormatting>
  <conditionalFormatting sqref="AM12:AM55">
    <cfRule type="expression" dxfId="26" priority="6">
      <formula>ISNUMBER(SEARCH("*-E",AN12))</formula>
    </cfRule>
  </conditionalFormatting>
  <conditionalFormatting sqref="AO6:AO55">
    <cfRule type="expression" dxfId="25" priority="5">
      <formula>ISNUMBER(SEARCH("E-*",AQ6))</formula>
    </cfRule>
  </conditionalFormatting>
  <conditionalFormatting sqref="AP12:AP55">
    <cfRule type="expression" dxfId="24" priority="4">
      <formula>ISNUMBER(SEARCH("*-E",AQ12))</formula>
    </cfRule>
  </conditionalFormatting>
  <conditionalFormatting sqref="AR6:AR55">
    <cfRule type="expression" dxfId="23" priority="3">
      <formula>ISNUMBER(SEARCH("E-*",AT6))</formula>
    </cfRule>
  </conditionalFormatting>
  <conditionalFormatting sqref="AS18:AS55">
    <cfRule type="expression" dxfId="22" priority="2">
      <formula>ISNUMBER(SEARCH("*-E",AT18))</formula>
    </cfRule>
  </conditionalFormatting>
  <conditionalFormatting sqref="AM6:AM11">
    <cfRule type="expression" dxfId="21" priority="1">
      <formula>ISNUMBER(SEARCH("*-E",AN6))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E149"/>
  <sheetViews>
    <sheetView topLeftCell="A3" workbookViewId="0">
      <selection activeCell="E70" sqref="E70"/>
    </sheetView>
  </sheetViews>
  <sheetFormatPr baseColWidth="10" defaultColWidth="10.83203125" defaultRowHeight="14" x14ac:dyDescent="0"/>
  <cols>
    <col min="1" max="1" width="10.83203125" style="4" customWidth="1"/>
    <col min="2" max="2" width="12.5" style="4" customWidth="1"/>
    <col min="3" max="3" width="12.33203125" style="4" customWidth="1"/>
    <col min="4" max="4" width="16.5" style="4" customWidth="1"/>
    <col min="5" max="5" width="30" style="4" customWidth="1"/>
    <col min="6" max="16384" width="10.83203125" style="4"/>
  </cols>
  <sheetData>
    <row r="1" spans="1:5" ht="25">
      <c r="B1" s="105" t="str">
        <f>'WATCH BILL'!$A$1</f>
        <v>BARQUE JAMES CRAIG - WATCH AND STATION BILL - DAY SAILS</v>
      </c>
    </row>
    <row r="2" spans="1:5" ht="15">
      <c r="B2" s="106" t="str">
        <f>'WATCH BILL'!$W$1</f>
        <v>LAST CHANGE 20/2/20 By A. Green</v>
      </c>
    </row>
    <row r="3" spans="1:5" ht="25">
      <c r="C3" s="107" t="s">
        <v>323</v>
      </c>
      <c r="D3" s="108">
        <v>1</v>
      </c>
    </row>
    <row r="4" spans="1:5">
      <c r="A4" s="4" t="s">
        <v>324</v>
      </c>
      <c r="B4" s="109" t="s">
        <v>325</v>
      </c>
      <c r="C4" s="109" t="s">
        <v>92</v>
      </c>
      <c r="D4" s="109" t="s">
        <v>326</v>
      </c>
      <c r="E4" s="109" t="s">
        <v>327</v>
      </c>
    </row>
    <row r="5" spans="1:5">
      <c r="A5" s="4">
        <f t="array" ref="A5">_xlfn.AGGREGATE(15,3,1/(LifeRaftAllocation=$D$3)*1/(CrewNumber&lt;&gt;"")*ROW(LifeRaftAllocation),B5)</f>
        <v>18</v>
      </c>
      <c r="B5" s="4">
        <v>1</v>
      </c>
      <c r="C5" s="4" t="str">
        <f>INDEX(('WATCH BILL'!$C$1:$C$101),$A5)</f>
        <v>Fore WL</v>
      </c>
      <c r="D5" s="4">
        <f>INDEX(('WATCH BILL'!$D$1:$D$101),$A5)</f>
        <v>0</v>
      </c>
      <c r="E5" s="4" t="str">
        <f>INDEX(('WATCH BILL'!$R$1:$R$101),$A5)</f>
        <v>HDCT</v>
      </c>
    </row>
    <row r="6" spans="1:5">
      <c r="A6" s="4">
        <f t="array" ref="A6">_xlfn.AGGREGATE(15,3,1/(LifeRaftAllocation=$D$3)*1/(CrewNumber&lt;&gt;"")*ROW(LifeRaftAllocation),B6)</f>
        <v>19</v>
      </c>
      <c r="B6" s="4">
        <v>2</v>
      </c>
      <c r="C6" s="4" t="str">
        <f>INDEX(('WATCH BILL'!$C$1:$C$101),$A6)</f>
        <v>Fore AWL</v>
      </c>
      <c r="D6" s="4" t="str">
        <f>INDEX(('WATCH BILL'!$D$1:$D$101),$A6)</f>
        <v>LDH</v>
      </c>
      <c r="E6" s="4" t="str">
        <f>INDEX(('WATCH BILL'!$R$1:$R$101),$A6)</f>
        <v>I/C LR 1 Prep</v>
      </c>
    </row>
    <row r="7" spans="1:5">
      <c r="A7" s="4">
        <f t="array" ref="A7">_xlfn.AGGREGATE(15,3,1/(LifeRaftAllocation=$D$3)*1/(CrewNumber&lt;&gt;"")*ROW(LifeRaftAllocation),B7)</f>
        <v>20</v>
      </c>
      <c r="B7" s="4">
        <v>3</v>
      </c>
      <c r="C7" s="4" t="str">
        <f>INDEX(('WATCH BILL'!$C$1:$C$101),$A7)</f>
        <v xml:space="preserve"> Boat Crew</v>
      </c>
      <c r="D7" s="4">
        <f>INDEX(('WATCH BILL'!$D$1:$D$101),$A7)</f>
        <v>0</v>
      </c>
      <c r="E7" s="4" t="str">
        <f>INDEX(('WATCH BILL'!$R$1:$R$101),$A7)</f>
        <v>Prepare LR1</v>
      </c>
    </row>
    <row r="8" spans="1:5">
      <c r="A8" s="4">
        <f t="array" ref="A8">_xlfn.AGGREGATE(15,3,1/(LifeRaftAllocation=$D$3)*1/(CrewNumber&lt;&gt;"")*ROW(LifeRaftAllocation),B8)</f>
        <v>21</v>
      </c>
      <c r="B8" s="4">
        <v>4</v>
      </c>
      <c r="C8" s="4" t="str">
        <f>INDEX(('WATCH BILL'!$C$1:$C$101),$A8)</f>
        <v>Fore Topman</v>
      </c>
      <c r="D8" s="4">
        <f>INDEX(('WATCH BILL'!$D$1:$D$101),$A8)</f>
        <v>0</v>
      </c>
      <c r="E8" s="4" t="str">
        <f>INDEX(('WATCH BILL'!$R$1:$R$101),$A8)</f>
        <v>Prepare LR1</v>
      </c>
    </row>
    <row r="9" spans="1:5">
      <c r="A9" s="4">
        <f t="array" ref="A9">_xlfn.AGGREGATE(15,3,1/(LifeRaftAllocation=$D$3)*1/(CrewNumber&lt;&gt;"")*ROW(LifeRaftAllocation),B9)</f>
        <v>22</v>
      </c>
      <c r="B9" s="4">
        <v>5</v>
      </c>
      <c r="C9" s="4" t="str">
        <f>INDEX(('WATCH BILL'!$C$1:$C$101),$A9)</f>
        <v>Fore Topman</v>
      </c>
      <c r="D9" s="4">
        <f>INDEX(('WATCH BILL'!$D$1:$D$101),$A9)</f>
        <v>0</v>
      </c>
      <c r="E9" s="4" t="str">
        <f>INDEX(('WATCH BILL'!$R$1:$R$101),$A9)</f>
        <v>Carly Float</v>
      </c>
    </row>
    <row r="10" spans="1:5">
      <c r="A10" s="4">
        <f t="array" ref="A10">_xlfn.AGGREGATE(15,3,1/(LifeRaftAllocation=$D$3)*1/(CrewNumber&lt;&gt;"")*ROW(LifeRaftAllocation),B10)</f>
        <v>23</v>
      </c>
      <c r="B10" s="4">
        <v>6</v>
      </c>
      <c r="C10" s="4" t="str">
        <f>INDEX(('WATCH BILL'!$C$1:$C$101),$A10)</f>
        <v>Party Ldr.- B.S.</v>
      </c>
      <c r="D10" s="4">
        <f>INDEX(('WATCH BILL'!$D$1:$D$101),$A10)</f>
        <v>0</v>
      </c>
      <c r="E10" s="4">
        <f>INDEX(('WATCH BILL'!$R$1:$R$101),$A10)</f>
        <v>0</v>
      </c>
    </row>
    <row r="11" spans="1:5">
      <c r="A11" s="4">
        <f t="array" ref="A11">_xlfn.AGGREGATE(15,3,1/(LifeRaftAllocation=$D$3)*1/(CrewNumber&lt;&gt;"")*ROW(LifeRaftAllocation),B11)</f>
        <v>24</v>
      </c>
      <c r="B11" s="4">
        <v>7</v>
      </c>
      <c r="C11" s="4" t="str">
        <f>INDEX(('WATCH BILL'!$C$1:$C$101),$A11)</f>
        <v xml:space="preserve"> Emerg. Party</v>
      </c>
      <c r="D11" s="4">
        <f>INDEX(('WATCH BILL'!$D$1:$D$101),$A11)</f>
        <v>0</v>
      </c>
      <c r="E11" s="4">
        <f>INDEX(('WATCH BILL'!$R$1:$R$101),$A11)</f>
        <v>0</v>
      </c>
    </row>
    <row r="12" spans="1:5">
      <c r="A12" s="4">
        <f t="array" ref="A12">_xlfn.AGGREGATE(15,3,1/(LifeRaftAllocation=$D$3)*1/(CrewNumber&lt;&gt;"")*ROW(LifeRaftAllocation),B12)</f>
        <v>25</v>
      </c>
      <c r="B12" s="4">
        <v>8</v>
      </c>
      <c r="C12" s="4" t="str">
        <f>INDEX(('WATCH BILL'!$C$1:$C$101),$A12)</f>
        <v xml:space="preserve"> Emerg. Party Ldr</v>
      </c>
      <c r="D12" s="4">
        <f>INDEX(('WATCH BILL'!$D$1:$D$101),$A12)</f>
        <v>0</v>
      </c>
      <c r="E12" s="4">
        <f>INDEX(('WATCH BILL'!$R$1:$R$101),$A12)</f>
        <v>0</v>
      </c>
    </row>
    <row r="13" spans="1:5">
      <c r="A13" s="4">
        <f t="array" ref="A13">_xlfn.AGGREGATE(15,3,1/(LifeRaftAllocation=$D$3)*1/(CrewNumber&lt;&gt;"")*ROW(LifeRaftAllocation),B13)</f>
        <v>26</v>
      </c>
      <c r="B13" s="4">
        <v>9</v>
      </c>
      <c r="C13" s="4" t="str">
        <f>INDEX(('WATCH BILL'!$C$1:$C$101),$A13)</f>
        <v>Forward Lookout</v>
      </c>
      <c r="D13" s="4">
        <f>INDEX(('WATCH BILL'!$D$1:$D$101),$A13)</f>
        <v>0</v>
      </c>
      <c r="E13" s="4">
        <f>INDEX(('WATCH BILL'!$R$1:$R$101),$A13)</f>
        <v>0</v>
      </c>
    </row>
    <row r="14" spans="1:5">
      <c r="A14" s="4">
        <f t="array" ref="A14">_xlfn.AGGREGATE(15,3,1/(LifeRaftAllocation=$D$3)*1/(CrewNumber&lt;&gt;"")*ROW(LifeRaftAllocation),B14)</f>
        <v>27</v>
      </c>
      <c r="B14" s="4">
        <v>10</v>
      </c>
      <c r="C14" s="4" t="str">
        <f>INDEX(('WATCH BILL'!$C$1:$C$101),$A14)</f>
        <v>Fore Topman</v>
      </c>
      <c r="D14" s="4">
        <f>INDEX(('WATCH BILL'!$D$1:$D$101),$A14)</f>
        <v>0</v>
      </c>
      <c r="E14" s="4" t="str">
        <f>INDEX(('WATCH BILL'!$R$1:$R$101),$A14)</f>
        <v xml:space="preserve"> </v>
      </c>
    </row>
    <row r="15" spans="1:5">
      <c r="A15" s="4">
        <f t="array" ref="A15">_xlfn.AGGREGATE(15,3,1/(LifeRaftAllocation=$D$3)*1/(CrewNumber&lt;&gt;"")*ROW(LifeRaftAllocation),B15)</f>
        <v>28</v>
      </c>
      <c r="B15" s="4">
        <v>11</v>
      </c>
      <c r="C15" s="4" t="str">
        <f>INDEX(('WATCH BILL'!$C$1:$C$101),$A15)</f>
        <v xml:space="preserve"> Fore Topman</v>
      </c>
      <c r="D15" s="4">
        <f>INDEX(('WATCH BILL'!$D$1:$D$101),$A15)</f>
        <v>0</v>
      </c>
      <c r="E15" s="4" t="str">
        <f>INDEX(('WATCH BILL'!$R$1:$R$101),$A15)</f>
        <v>Sea Boat Gripes</v>
      </c>
    </row>
    <row r="16" spans="1:5">
      <c r="A16" s="4">
        <f t="array" ref="A16">_xlfn.AGGREGATE(15,3,1/(LifeRaftAllocation=$D$3)*1/(CrewNumber&lt;&gt;"")*ROW(LifeRaftAllocation),B16)</f>
        <v>29</v>
      </c>
      <c r="B16" s="4">
        <v>12</v>
      </c>
      <c r="C16" s="4" t="str">
        <f>INDEX(('WATCH BILL'!$C$1:$C$101),$A16)</f>
        <v xml:space="preserve"> Emerg. Party</v>
      </c>
      <c r="D16" s="4">
        <f>INDEX(('WATCH BILL'!$D$1:$D$101),$A16)</f>
        <v>0</v>
      </c>
      <c r="E16" s="4" t="str">
        <f>INDEX(('WATCH BILL'!$R$1:$R$101),$A16)</f>
        <v xml:space="preserve"> </v>
      </c>
    </row>
    <row r="17" spans="1:5">
      <c r="A17" s="4">
        <f t="array" ref="A17">_xlfn.AGGREGATE(15,3,1/(LifeRaftAllocation=$D$3)*1/(CrewNumber&lt;&gt;"")*ROW(LifeRaftAllocation),B17)</f>
        <v>30</v>
      </c>
      <c r="B17" s="4">
        <v>13</v>
      </c>
      <c r="C17" s="4" t="str">
        <f>INDEX(('WATCH BILL'!$C$1:$C$101),$A17)</f>
        <v xml:space="preserve"> Emerg. Party</v>
      </c>
      <c r="D17" s="4">
        <f>INDEX(('WATCH BILL'!$D$1:$D$101),$A17)</f>
        <v>0</v>
      </c>
      <c r="E17" s="4">
        <f>INDEX(('WATCH BILL'!$R$1:$R$101),$A17)</f>
        <v>0</v>
      </c>
    </row>
    <row r="18" spans="1:5">
      <c r="A18" s="4" t="e">
        <f t="array" ref="A18">_xlfn.AGGREGATE(15,3,1/(LifeRaftAllocation=$D$3)*1/(CrewNumber&lt;&gt;"")*ROW(LifeRaftAllocation),B18)</f>
        <v>#NUM!</v>
      </c>
      <c r="B18" s="4">
        <v>14</v>
      </c>
      <c r="C18" s="4" t="e">
        <f>INDEX(('WATCH BILL'!$C$1:$C$101),$A18)</f>
        <v>#NUM!</v>
      </c>
      <c r="D18" s="4" t="e">
        <f>INDEX(('WATCH BILL'!$D$1:$D$101),$A18)</f>
        <v>#NUM!</v>
      </c>
      <c r="E18" s="4" t="e">
        <f>INDEX(('WATCH BILL'!$R$1:$R$101),$A18)</f>
        <v>#NUM!</v>
      </c>
    </row>
    <row r="19" spans="1:5">
      <c r="A19" s="4" t="e">
        <f t="array" ref="A19">_xlfn.AGGREGATE(15,3,1/(LifeRaftAllocation=$D$3)*1/(CrewNumber&lt;&gt;"")*ROW(LifeRaftAllocation),B19)</f>
        <v>#NUM!</v>
      </c>
      <c r="B19" s="4">
        <v>15</v>
      </c>
      <c r="C19" s="4" t="e">
        <f>INDEX(('WATCH BILL'!$C$1:$C$101),$A19)</f>
        <v>#NUM!</v>
      </c>
      <c r="D19" s="4" t="e">
        <f>INDEX(('WATCH BILL'!$D$1:$D$101),$A19)</f>
        <v>#NUM!</v>
      </c>
      <c r="E19" s="4" t="e">
        <f>INDEX(('WATCH BILL'!$R$1:$R$101),$A19)</f>
        <v>#NUM!</v>
      </c>
    </row>
    <row r="20" spans="1:5">
      <c r="A20" s="4" t="e">
        <f t="array" ref="A20">_xlfn.AGGREGATE(15,3,1/(LifeRaftAllocation=$D$3)*1/(CrewNumber&lt;&gt;"")*ROW(LifeRaftAllocation),B20)</f>
        <v>#NUM!</v>
      </c>
      <c r="B20" s="4">
        <v>16</v>
      </c>
      <c r="C20" s="4" t="e">
        <f>INDEX(('WATCH BILL'!$C$1:$C$101),$A20)</f>
        <v>#NUM!</v>
      </c>
      <c r="D20" s="4" t="e">
        <f>INDEX(('WATCH BILL'!$D$1:$D$101),$A20)</f>
        <v>#NUM!</v>
      </c>
      <c r="E20" s="4" t="e">
        <f>INDEX(('WATCH BILL'!$R$1:$R$101),$A20)</f>
        <v>#NUM!</v>
      </c>
    </row>
    <row r="21" spans="1:5">
      <c r="A21" s="4" t="e">
        <f t="array" ref="A21">_xlfn.AGGREGATE(15,3,1/(LifeRaftAllocation=$D$3)*1/(CrewNumber&lt;&gt;"")*ROW(LifeRaftAllocation),B21)</f>
        <v>#NUM!</v>
      </c>
      <c r="B21" s="4">
        <v>17</v>
      </c>
      <c r="C21" s="4" t="e">
        <f>INDEX(('WATCH BILL'!$C$1:$C$101),$A21)</f>
        <v>#NUM!</v>
      </c>
      <c r="D21" s="4" t="e">
        <f>INDEX(('WATCH BILL'!$D$1:$D$101),$A21)</f>
        <v>#NUM!</v>
      </c>
      <c r="E21" s="4" t="e">
        <f>INDEX(('WATCH BILL'!$R$1:$R$101),$A21)</f>
        <v>#NUM!</v>
      </c>
    </row>
    <row r="22" spans="1:5">
      <c r="A22" s="4" t="e">
        <f t="array" ref="A22">_xlfn.AGGREGATE(15,3,1/(LifeRaftAllocation=$D$3)*1/(CrewNumber&lt;&gt;"")*ROW(LifeRaftAllocation),B22)</f>
        <v>#NUM!</v>
      </c>
      <c r="B22" s="4">
        <v>18</v>
      </c>
      <c r="C22" s="4" t="e">
        <f>INDEX(('WATCH BILL'!$C$1:$C$101),$A22)</f>
        <v>#NUM!</v>
      </c>
      <c r="D22" s="4" t="e">
        <f>INDEX(('WATCH BILL'!$D$1:$D$101),$A22)</f>
        <v>#NUM!</v>
      </c>
      <c r="E22" s="4" t="e">
        <f>INDEX(('WATCH BILL'!$R$1:$R$101),$A22)</f>
        <v>#NUM!</v>
      </c>
    </row>
    <row r="23" spans="1:5">
      <c r="A23" s="4" t="e">
        <f t="array" ref="A23">_xlfn.AGGREGATE(15,3,1/(LifeRaftAllocation=$D$3)*1/(CrewNumber&lt;&gt;"")*ROW(LifeRaftAllocation),B23)</f>
        <v>#NUM!</v>
      </c>
      <c r="B23" s="4">
        <v>19</v>
      </c>
      <c r="C23" s="4" t="e">
        <f>INDEX(('WATCH BILL'!$C$1:$C$101),$A23)</f>
        <v>#NUM!</v>
      </c>
      <c r="D23" s="4" t="e">
        <f>INDEX(('WATCH BILL'!$D$1:$D$101),$A23)</f>
        <v>#NUM!</v>
      </c>
      <c r="E23" s="4" t="e">
        <f>INDEX(('WATCH BILL'!$R$1:$R$101),$A23)</f>
        <v>#NUM!</v>
      </c>
    </row>
    <row r="24" spans="1:5">
      <c r="A24" s="4" t="e">
        <f t="array" ref="A24">_xlfn.AGGREGATE(15,3,1/(LifeRaftAllocation=$D$3)*1/(CrewNumber&lt;&gt;"")*ROW(LifeRaftAllocation),B24)</f>
        <v>#NUM!</v>
      </c>
      <c r="B24" s="4">
        <v>20</v>
      </c>
      <c r="C24" s="4" t="e">
        <f>INDEX(('WATCH BILL'!$C$1:$C$101),$A24)</f>
        <v>#NUM!</v>
      </c>
      <c r="D24" s="4" t="e">
        <f>INDEX(('WATCH BILL'!$D$1:$D$101),$A24)</f>
        <v>#NUM!</v>
      </c>
      <c r="E24" s="4" t="e">
        <f>INDEX(('WATCH BILL'!$R$1:$R$101),$A24)</f>
        <v>#NUM!</v>
      </c>
    </row>
    <row r="25" spans="1:5">
      <c r="A25" s="4" t="e">
        <f t="array" ref="A25">_xlfn.AGGREGATE(15,3,1/(LifeRaftAllocation=$D$3)*1/(CrewNumber&lt;&gt;"")*ROW(LifeRaftAllocation),B25)</f>
        <v>#NUM!</v>
      </c>
      <c r="B25" s="4">
        <v>21</v>
      </c>
      <c r="C25" s="4" t="e">
        <f>INDEX(('WATCH BILL'!$C$1:$C$101),$A25)</f>
        <v>#NUM!</v>
      </c>
      <c r="D25" s="4" t="e">
        <f>INDEX(('WATCH BILL'!$D$1:$D$101),$A25)</f>
        <v>#NUM!</v>
      </c>
      <c r="E25" s="4" t="e">
        <f>INDEX(('WATCH BILL'!$R$1:$R$101),$A25)</f>
        <v>#NUM!</v>
      </c>
    </row>
    <row r="26" spans="1:5">
      <c r="A26" s="4" t="e">
        <f t="array" ref="A26">_xlfn.AGGREGATE(15,3,1/(LifeRaftAllocation=$D$3)*1/(CrewNumber&lt;&gt;"")*ROW(LifeRaftAllocation),B26)</f>
        <v>#NUM!</v>
      </c>
      <c r="B26" s="4">
        <v>22</v>
      </c>
      <c r="C26" s="4" t="e">
        <f>INDEX(('WATCH BILL'!$C$1:$C$101),$A26)</f>
        <v>#NUM!</v>
      </c>
      <c r="D26" s="4" t="e">
        <f>INDEX(('WATCH BILL'!$D$1:$D$101),$A26)</f>
        <v>#NUM!</v>
      </c>
      <c r="E26" s="4" t="e">
        <f>INDEX(('WATCH BILL'!$R$1:$R$101),$A26)</f>
        <v>#NUM!</v>
      </c>
    </row>
    <row r="27" spans="1:5">
      <c r="A27" s="4" t="e">
        <f t="array" ref="A27">_xlfn.AGGREGATE(15,3,1/(LifeRaftAllocation=$D$3)*1/(CrewNumber&lt;&gt;"")*ROW(LifeRaftAllocation),B27)</f>
        <v>#NUM!</v>
      </c>
      <c r="B27" s="4">
        <v>23</v>
      </c>
      <c r="C27" s="4" t="e">
        <f>INDEX(('WATCH BILL'!$C$1:$C$101),$A27)</f>
        <v>#NUM!</v>
      </c>
      <c r="D27" s="4" t="e">
        <f>INDEX(('WATCH BILL'!$D$1:$D$101),$A27)</f>
        <v>#NUM!</v>
      </c>
      <c r="E27" s="4" t="e">
        <f>INDEX(('WATCH BILL'!$R$1:$R$101),$A27)</f>
        <v>#NUM!</v>
      </c>
    </row>
    <row r="28" spans="1:5">
      <c r="A28" s="4" t="e">
        <f t="array" ref="A28">_xlfn.AGGREGATE(15,3,1/(LifeRaftAllocation=$D$3)*1/(CrewNumber&lt;&gt;"")*ROW(LifeRaftAllocation),B28)</f>
        <v>#NUM!</v>
      </c>
      <c r="B28" s="4">
        <v>24</v>
      </c>
      <c r="C28" s="4" t="e">
        <f>INDEX(('WATCH BILL'!$C$1:$C$101),$A28)</f>
        <v>#NUM!</v>
      </c>
      <c r="D28" s="4" t="e">
        <f>INDEX(('WATCH BILL'!$D$1:$D$101),$A28)</f>
        <v>#NUM!</v>
      </c>
      <c r="E28" s="4" t="e">
        <f>INDEX(('WATCH BILL'!$R$1:$R$101),$A28)</f>
        <v>#NUM!</v>
      </c>
    </row>
    <row r="29" spans="1:5">
      <c r="A29" s="4" t="e">
        <f t="array" ref="A29">_xlfn.AGGREGATE(15,3,1/(LifeRaftAllocation=$D$3)*1/(CrewNumber&lt;&gt;"")*ROW(LifeRaftAllocation),B29)</f>
        <v>#NUM!</v>
      </c>
      <c r="B29" s="4">
        <v>25</v>
      </c>
      <c r="C29" s="4" t="e">
        <f>INDEX(('WATCH BILL'!$C$1:$C$101),$A29)</f>
        <v>#NUM!</v>
      </c>
      <c r="D29" s="4" t="e">
        <f>INDEX(('WATCH BILL'!$D$1:$D$101),$A29)</f>
        <v>#NUM!</v>
      </c>
      <c r="E29" s="4" t="e">
        <f>INDEX(('WATCH BILL'!$R$1:$R$101),$A29)</f>
        <v>#NUM!</v>
      </c>
    </row>
    <row r="31" spans="1:5" ht="25">
      <c r="B31" s="105" t="str">
        <f>'WATCH BILL'!$A$1</f>
        <v>BARQUE JAMES CRAIG - WATCH AND STATION BILL - DAY SAILS</v>
      </c>
    </row>
    <row r="32" spans="1:5" ht="15">
      <c r="B32" s="106" t="str">
        <f>'WATCH BILL'!$W$1</f>
        <v>LAST CHANGE 20/2/20 By A. Green</v>
      </c>
    </row>
    <row r="33" spans="1:5" ht="25">
      <c r="C33" s="107" t="s">
        <v>323</v>
      </c>
      <c r="D33" s="108">
        <v>2</v>
      </c>
    </row>
    <row r="34" spans="1:5">
      <c r="A34" s="4" t="s">
        <v>324</v>
      </c>
      <c r="B34" s="109" t="s">
        <v>325</v>
      </c>
      <c r="C34" s="109" t="s">
        <v>92</v>
      </c>
      <c r="D34" s="109" t="s">
        <v>326</v>
      </c>
      <c r="E34" s="109" t="s">
        <v>327</v>
      </c>
    </row>
    <row r="35" spans="1:5">
      <c r="A35" s="4">
        <f t="shared" ref="A35:A59" si="0">_xlfn.AGGREGATE(15,3,1/(LifeRaftAllocation=$D$33)*1/(CrewNumber&lt;&gt;"")*ROW(LifeRaftAllocation),B35)</f>
        <v>49</v>
      </c>
      <c r="B35" s="4">
        <v>1</v>
      </c>
      <c r="C35" s="4" t="str">
        <f t="array" ref="C35">INDEX(('WATCH BILL'!$C$1:$C$201),$A35)</f>
        <v>Main WL</v>
      </c>
      <c r="D35" s="4">
        <f>INDEX(('WATCH BILL'!$D$1:$D$201),$A35)</f>
        <v>0</v>
      </c>
      <c r="E35" s="4" t="str">
        <f>INDEX(('WATCH BILL'!$R$1:$R$101),$A35)</f>
        <v>HDCT</v>
      </c>
    </row>
    <row r="36" spans="1:5">
      <c r="A36" s="4">
        <f t="shared" si="0"/>
        <v>51</v>
      </c>
      <c r="B36" s="4">
        <v>2</v>
      </c>
      <c r="C36" s="4" t="str">
        <f t="array" ref="C36">INDEX(('WATCH BILL'!$C$1:$C$201),$A36)</f>
        <v>Sea Boat Coxn.</v>
      </c>
      <c r="D36" s="4">
        <f>INDEX(('WATCH BILL'!$D$1:$D$201),$A36)</f>
        <v>0</v>
      </c>
      <c r="E36" s="4" t="str">
        <f>INDEX(('WATCH BILL'!$R$1:$R$101),$A36)</f>
        <v>Prepare LR2</v>
      </c>
    </row>
    <row r="37" spans="1:5">
      <c r="A37" s="4">
        <f t="shared" si="0"/>
        <v>53</v>
      </c>
      <c r="B37" s="4">
        <v>3</v>
      </c>
      <c r="C37" s="4" t="str">
        <f t="array" ref="C37">INDEX(('WATCH BILL'!$C$1:$C$201),$A37)</f>
        <v>Main Topman</v>
      </c>
      <c r="D37" s="4">
        <f>INDEX(('WATCH BILL'!$D$1:$D$201),$A37)</f>
        <v>0</v>
      </c>
      <c r="E37" s="4" t="str">
        <f>INDEX(('WATCH BILL'!$R$1:$R$101),$A37)</f>
        <v>Prepare LR2</v>
      </c>
    </row>
    <row r="38" spans="1:5">
      <c r="A38" s="4">
        <f t="shared" si="0"/>
        <v>55</v>
      </c>
      <c r="B38" s="4">
        <v>4</v>
      </c>
      <c r="C38" s="4" t="str">
        <f t="array" ref="C38">INDEX(('WATCH BILL'!$C$1:$C$201),$A38)</f>
        <v>Main Topman</v>
      </c>
      <c r="D38" s="4">
        <f>INDEX(('WATCH BILL'!$D$1:$D$201),$A38)</f>
        <v>0</v>
      </c>
      <c r="E38" s="4" t="str">
        <f>INDEX(('WATCH BILL'!$R$1:$R$101),$A38)</f>
        <v>Blankets/1st Aid LR2</v>
      </c>
    </row>
    <row r="39" spans="1:5">
      <c r="A39" s="4">
        <f t="shared" si="0"/>
        <v>57</v>
      </c>
      <c r="B39" s="4">
        <v>5</v>
      </c>
      <c r="C39" s="4" t="str">
        <f t="array" ref="C39">INDEX(('WATCH BILL'!$C$1:$C$201),$A39)</f>
        <v>Main Topman</v>
      </c>
      <c r="D39" s="4">
        <f>INDEX(('WATCH BILL'!$D$1:$D$201),$A39)</f>
        <v>0</v>
      </c>
      <c r="E39" s="4" t="str">
        <f>INDEX(('WATCH BILL'!$R$1:$R$101),$A39)</f>
        <v>Water/Food LR2</v>
      </c>
    </row>
    <row r="40" spans="1:5">
      <c r="A40" s="4">
        <f t="shared" si="0"/>
        <v>59</v>
      </c>
      <c r="B40" s="4">
        <v>6</v>
      </c>
      <c r="C40" s="4" t="str">
        <f t="array" ref="C40">INDEX(('WATCH BILL'!$C$1:$C$201),$A40)</f>
        <v>Main Topman</v>
      </c>
      <c r="D40" s="4">
        <f>INDEX(('WATCH BILL'!$D$1:$D$201),$A40)</f>
        <v>0</v>
      </c>
      <c r="E40" s="4" t="str">
        <f>INDEX(('WATCH BILL'!$R$1:$R$101),$A40)</f>
        <v>Fwd life boat gripes</v>
      </c>
    </row>
    <row r="41" spans="1:5">
      <c r="A41" s="4">
        <f t="shared" si="0"/>
        <v>61</v>
      </c>
      <c r="B41" s="4">
        <v>7</v>
      </c>
      <c r="C41" s="4" t="str">
        <f t="array" ref="C41">INDEX(('WATCH BILL'!$C$1:$C$201),$A41)</f>
        <v xml:space="preserve"> Boat Party</v>
      </c>
      <c r="D41" s="4">
        <f>INDEX(('WATCH BILL'!$D$1:$D$201),$A41)</f>
        <v>0</v>
      </c>
      <c r="E41" s="4">
        <f>INDEX(('WATCH BILL'!$R$1:$R$101),$A41)</f>
        <v>0</v>
      </c>
    </row>
    <row r="42" spans="1:5">
      <c r="A42" s="4" t="e">
        <f t="shared" si="0"/>
        <v>#NUM!</v>
      </c>
      <c r="B42" s="4">
        <v>8</v>
      </c>
      <c r="C42" s="4" t="e">
        <f t="array" ref="C42">INDEX(('WATCH BILL'!$C$1:$C$201),$A42)</f>
        <v>#NUM!</v>
      </c>
      <c r="D42" s="4" t="e">
        <f>INDEX(('WATCH BILL'!$D$1:$D$201),$A42)</f>
        <v>#NUM!</v>
      </c>
      <c r="E42" s="4" t="e">
        <f>INDEX(('WATCH BILL'!$R$1:$R$101),$A42)</f>
        <v>#NUM!</v>
      </c>
    </row>
    <row r="43" spans="1:5">
      <c r="A43" s="4" t="e">
        <f t="shared" si="0"/>
        <v>#NUM!</v>
      </c>
      <c r="B43" s="4">
        <v>9</v>
      </c>
      <c r="C43" s="4" t="e">
        <f t="array" ref="C43">INDEX(('WATCH BILL'!$C$1:$C$201),$A43)</f>
        <v>#NUM!</v>
      </c>
      <c r="D43" s="4" t="e">
        <f>INDEX(('WATCH BILL'!$D$1:$D$201),$A43)</f>
        <v>#NUM!</v>
      </c>
      <c r="E43" s="4" t="e">
        <f>INDEX(('WATCH BILL'!$R$1:$R$101),$A43)</f>
        <v>#NUM!</v>
      </c>
    </row>
    <row r="44" spans="1:5">
      <c r="A44" s="4" t="e">
        <f t="shared" si="0"/>
        <v>#NUM!</v>
      </c>
      <c r="B44" s="4">
        <v>10</v>
      </c>
      <c r="C44" s="4" t="e">
        <f t="array" ref="C44">INDEX(('WATCH BILL'!$C$1:$C$201),$A44)</f>
        <v>#NUM!</v>
      </c>
      <c r="D44" s="4" t="e">
        <f>INDEX(('WATCH BILL'!$D$1:$D$201),$A44)</f>
        <v>#NUM!</v>
      </c>
      <c r="E44" s="4" t="e">
        <f>INDEX(('WATCH BILL'!$R$1:$R$101),$A44)</f>
        <v>#NUM!</v>
      </c>
    </row>
    <row r="45" spans="1:5">
      <c r="A45" s="4" t="e">
        <f t="shared" si="0"/>
        <v>#NUM!</v>
      </c>
      <c r="B45" s="4">
        <v>11</v>
      </c>
      <c r="C45" s="4" t="e">
        <f t="array" ref="C45">INDEX(('WATCH BILL'!$C$1:$C$201),$A45)</f>
        <v>#NUM!</v>
      </c>
      <c r="D45" s="4" t="e">
        <f>INDEX(('WATCH BILL'!$D$1:$D$201),$A45)</f>
        <v>#NUM!</v>
      </c>
      <c r="E45" s="4" t="e">
        <f>INDEX(('WATCH BILL'!$R$1:$R$101),$A45)</f>
        <v>#NUM!</v>
      </c>
    </row>
    <row r="46" spans="1:5">
      <c r="A46" s="4" t="e">
        <f t="shared" si="0"/>
        <v>#NUM!</v>
      </c>
      <c r="B46" s="4">
        <v>12</v>
      </c>
      <c r="C46" s="4" t="e">
        <f t="array" ref="C46">INDEX(('WATCH BILL'!$C$1:$C$201),$A46)</f>
        <v>#NUM!</v>
      </c>
      <c r="D46" s="4" t="e">
        <f>INDEX(('WATCH BILL'!$D$1:$D$201),$A46)</f>
        <v>#NUM!</v>
      </c>
      <c r="E46" s="4" t="e">
        <f>INDEX(('WATCH BILL'!$R$1:$R$101),$A46)</f>
        <v>#NUM!</v>
      </c>
    </row>
    <row r="47" spans="1:5">
      <c r="A47" s="4" t="e">
        <f t="shared" si="0"/>
        <v>#NUM!</v>
      </c>
      <c r="B47" s="4">
        <v>13</v>
      </c>
      <c r="C47" s="4" t="e">
        <f t="array" ref="C47">INDEX(('WATCH BILL'!$C$1:$C$201),$A47)</f>
        <v>#NUM!</v>
      </c>
      <c r="D47" s="4" t="e">
        <f>INDEX(('WATCH BILL'!$D$1:$D$201),$A47)</f>
        <v>#NUM!</v>
      </c>
      <c r="E47" s="4" t="e">
        <f>INDEX(('WATCH BILL'!$R$1:$R$101),$A47)</f>
        <v>#NUM!</v>
      </c>
    </row>
    <row r="48" spans="1:5">
      <c r="A48" s="4" t="e">
        <f t="shared" si="0"/>
        <v>#NUM!</v>
      </c>
      <c r="B48" s="4">
        <v>14</v>
      </c>
      <c r="C48" s="4" t="e">
        <f t="array" ref="C48">INDEX(('WATCH BILL'!$C$1:$C$201),$A48)</f>
        <v>#NUM!</v>
      </c>
      <c r="D48" s="4" t="e">
        <f>INDEX(('WATCH BILL'!$D$1:$D$201),$A48)</f>
        <v>#NUM!</v>
      </c>
      <c r="E48" s="4" t="e">
        <f>INDEX(('WATCH BILL'!$R$1:$R$101),$A48)</f>
        <v>#NUM!</v>
      </c>
    </row>
    <row r="49" spans="1:5">
      <c r="A49" s="4" t="e">
        <f t="shared" si="0"/>
        <v>#NUM!</v>
      </c>
      <c r="B49" s="4">
        <v>15</v>
      </c>
      <c r="C49" s="4" t="e">
        <f t="array" ref="C49">INDEX(('WATCH BILL'!$C$1:$C$201),$A49)</f>
        <v>#NUM!</v>
      </c>
      <c r="D49" s="4" t="e">
        <f>INDEX(('WATCH BILL'!$D$1:$D$201),$A49)</f>
        <v>#NUM!</v>
      </c>
      <c r="E49" s="4" t="e">
        <f>INDEX(('WATCH BILL'!$R$1:$R$101),$A49)</f>
        <v>#NUM!</v>
      </c>
    </row>
    <row r="50" spans="1:5">
      <c r="A50" s="4" t="e">
        <f t="shared" si="0"/>
        <v>#NUM!</v>
      </c>
      <c r="B50" s="4">
        <v>16</v>
      </c>
      <c r="C50" s="4" t="e">
        <f t="array" ref="C50">INDEX(('WATCH BILL'!$C$1:$C$201),$A50)</f>
        <v>#NUM!</v>
      </c>
      <c r="D50" s="4" t="e">
        <f>INDEX(('WATCH BILL'!$D$1:$D$201),$A50)</f>
        <v>#NUM!</v>
      </c>
      <c r="E50" s="4" t="e">
        <f>INDEX(('WATCH BILL'!$R$1:$R$101),$A50)</f>
        <v>#NUM!</v>
      </c>
    </row>
    <row r="51" spans="1:5">
      <c r="A51" s="4" t="e">
        <f t="shared" si="0"/>
        <v>#NUM!</v>
      </c>
      <c r="B51" s="4">
        <v>17</v>
      </c>
      <c r="C51" s="4" t="e">
        <f t="array" ref="C51">INDEX(('WATCH BILL'!$C$1:$C$201),$A51)</f>
        <v>#NUM!</v>
      </c>
      <c r="D51" s="4" t="e">
        <f>INDEX(('WATCH BILL'!$D$1:$D$201),$A51)</f>
        <v>#NUM!</v>
      </c>
      <c r="E51" s="4" t="e">
        <f>INDEX(('WATCH BILL'!$R$1:$R$101),$A51)</f>
        <v>#NUM!</v>
      </c>
    </row>
    <row r="52" spans="1:5">
      <c r="A52" s="4" t="e">
        <f t="shared" si="0"/>
        <v>#NUM!</v>
      </c>
      <c r="B52" s="4">
        <v>18</v>
      </c>
      <c r="C52" s="4" t="e">
        <f t="array" ref="C52">INDEX(('WATCH BILL'!$C$1:$C$201),$A52)</f>
        <v>#NUM!</v>
      </c>
      <c r="D52" s="4" t="e">
        <f>INDEX(('WATCH BILL'!$D$1:$D$201),$A52)</f>
        <v>#NUM!</v>
      </c>
      <c r="E52" s="4" t="e">
        <f>INDEX(('WATCH BILL'!$R$1:$R$101),$A52)</f>
        <v>#NUM!</v>
      </c>
    </row>
    <row r="53" spans="1:5">
      <c r="A53" s="4" t="e">
        <f t="shared" si="0"/>
        <v>#NUM!</v>
      </c>
      <c r="B53" s="4">
        <v>19</v>
      </c>
      <c r="C53" s="4" t="e">
        <f t="array" ref="C53">INDEX(('WATCH BILL'!$C$1:$C$201),$A53)</f>
        <v>#NUM!</v>
      </c>
      <c r="D53" s="4" t="e">
        <f>INDEX(('WATCH BILL'!$D$1:$D$201),$A53)</f>
        <v>#NUM!</v>
      </c>
      <c r="E53" s="4" t="e">
        <f>INDEX(('WATCH BILL'!$R$1:$R$101),$A53)</f>
        <v>#NUM!</v>
      </c>
    </row>
    <row r="54" spans="1:5">
      <c r="A54" s="4" t="e">
        <f t="shared" si="0"/>
        <v>#NUM!</v>
      </c>
      <c r="B54" s="4">
        <v>20</v>
      </c>
      <c r="C54" s="4" t="e">
        <f t="array" ref="C54">INDEX(('WATCH BILL'!$C$1:$C$201),$A54)</f>
        <v>#NUM!</v>
      </c>
      <c r="D54" s="4" t="e">
        <f>INDEX(('WATCH BILL'!$D$1:$D$201),$A54)</f>
        <v>#NUM!</v>
      </c>
      <c r="E54" s="4" t="e">
        <f>INDEX(('WATCH BILL'!$R$1:$R$101),$A54)</f>
        <v>#NUM!</v>
      </c>
    </row>
    <row r="55" spans="1:5">
      <c r="A55" s="4" t="e">
        <f t="shared" si="0"/>
        <v>#NUM!</v>
      </c>
      <c r="B55" s="4">
        <v>21</v>
      </c>
      <c r="C55" s="4" t="e">
        <f t="array" ref="C55">INDEX(('WATCH BILL'!$C$1:$C$201),$A55)</f>
        <v>#NUM!</v>
      </c>
      <c r="D55" s="4" t="e">
        <f>INDEX(('WATCH BILL'!$D$1:$D$201),$A55)</f>
        <v>#NUM!</v>
      </c>
      <c r="E55" s="4" t="e">
        <f>INDEX(('WATCH BILL'!$R$1:$R$101),$A55)</f>
        <v>#NUM!</v>
      </c>
    </row>
    <row r="56" spans="1:5">
      <c r="A56" s="4" t="e">
        <f t="shared" si="0"/>
        <v>#NUM!</v>
      </c>
      <c r="B56" s="4">
        <v>22</v>
      </c>
      <c r="C56" s="4" t="e">
        <f t="array" ref="C56">INDEX(('WATCH BILL'!$C$1:$C$201),$A56)</f>
        <v>#NUM!</v>
      </c>
      <c r="D56" s="4" t="e">
        <f>INDEX(('WATCH BILL'!$D$1:$D$201),$A56)</f>
        <v>#NUM!</v>
      </c>
      <c r="E56" s="4" t="e">
        <f>INDEX(('WATCH BILL'!$R$1:$R$101),$A56)</f>
        <v>#NUM!</v>
      </c>
    </row>
    <row r="57" spans="1:5">
      <c r="A57" s="4" t="e">
        <f t="shared" si="0"/>
        <v>#NUM!</v>
      </c>
      <c r="B57" s="4">
        <v>23</v>
      </c>
      <c r="C57" s="4" t="e">
        <f t="array" ref="C57">INDEX(('WATCH BILL'!$C$1:$C$201),$A57)</f>
        <v>#NUM!</v>
      </c>
      <c r="D57" s="4" t="e">
        <f>INDEX(('WATCH BILL'!$D$1:$D$201),$A57)</f>
        <v>#NUM!</v>
      </c>
      <c r="E57" s="4" t="e">
        <f>INDEX(('WATCH BILL'!$R$1:$R$101),$A57)</f>
        <v>#NUM!</v>
      </c>
    </row>
    <row r="58" spans="1:5">
      <c r="A58" s="4" t="e">
        <f t="shared" si="0"/>
        <v>#NUM!</v>
      </c>
      <c r="B58" s="4">
        <v>24</v>
      </c>
      <c r="C58" s="4" t="e">
        <f t="array" ref="C58">INDEX(('WATCH BILL'!$C$1:$C$201),$A58)</f>
        <v>#NUM!</v>
      </c>
      <c r="D58" s="4" t="e">
        <f>INDEX(('WATCH BILL'!$D$1:$D$201),$A58)</f>
        <v>#NUM!</v>
      </c>
      <c r="E58" s="4" t="e">
        <f>INDEX(('WATCH BILL'!$R$1:$R$101),$A58)</f>
        <v>#NUM!</v>
      </c>
    </row>
    <row r="59" spans="1:5">
      <c r="A59" s="4" t="e">
        <f t="shared" si="0"/>
        <v>#NUM!</v>
      </c>
      <c r="B59" s="4">
        <v>25</v>
      </c>
      <c r="C59" s="4" t="e">
        <f t="array" ref="C59">INDEX(('WATCH BILL'!$C$1:$C$201),$A59)</f>
        <v>#NUM!</v>
      </c>
      <c r="D59" s="4" t="e">
        <f>INDEX(('WATCH BILL'!$D$1:$D$201),$A59)</f>
        <v>#NUM!</v>
      </c>
      <c r="E59" s="4" t="e">
        <f>INDEX(('WATCH BILL'!$R$1:$R$101),$A59)</f>
        <v>#NUM!</v>
      </c>
    </row>
    <row r="61" spans="1:5" ht="25">
      <c r="B61" s="105" t="str">
        <f>'WATCH BILL'!$A$1</f>
        <v>BARQUE JAMES CRAIG - WATCH AND STATION BILL - DAY SAILS</v>
      </c>
    </row>
    <row r="62" spans="1:5" ht="15">
      <c r="B62" s="106" t="str">
        <f>'WATCH BILL'!$W$1</f>
        <v>LAST CHANGE 20/2/20 By A. Green</v>
      </c>
    </row>
    <row r="63" spans="1:5" ht="25">
      <c r="C63" s="107" t="s">
        <v>323</v>
      </c>
      <c r="D63" s="108">
        <v>3</v>
      </c>
    </row>
    <row r="64" spans="1:5">
      <c r="A64" s="4" t="s">
        <v>324</v>
      </c>
      <c r="B64" s="109" t="s">
        <v>325</v>
      </c>
      <c r="C64" s="109" t="s">
        <v>92</v>
      </c>
      <c r="D64" s="109" t="s">
        <v>326</v>
      </c>
      <c r="E64" s="109" t="s">
        <v>327</v>
      </c>
    </row>
    <row r="65" spans="1:5">
      <c r="A65" s="4" t="e">
        <f t="array" ref="A65">_xlfn.AGGREGATE(15,3,1/(LifeRaftAllocation=$D$63)*1/(CrewNumber&lt;&gt;"")*ROW(LifeRaftAllocation),B65)</f>
        <v>#NUM!</v>
      </c>
      <c r="B65" s="4">
        <v>1</v>
      </c>
      <c r="C65" s="4" t="e">
        <f>INDEX(('WATCH BILL'!$C$1:$C$101),$A65)</f>
        <v>#NUM!</v>
      </c>
      <c r="D65" s="4" t="e">
        <f>INDEX(('WATCH BILL'!$D$1:$D$101),$A65)</f>
        <v>#NUM!</v>
      </c>
      <c r="E65" s="4" t="e">
        <f>INDEX(('WATCH BILL'!$R$1:$R$101),$A65)</f>
        <v>#NUM!</v>
      </c>
    </row>
    <row r="66" spans="1:5">
      <c r="A66" s="4" t="e">
        <f t="array" ref="A66">_xlfn.AGGREGATE(15,3,1/(LifeRaftAllocation=$D$63)*1/(CrewNumber&lt;&gt;"")*ROW(LifeRaftAllocation),B66)</f>
        <v>#NUM!</v>
      </c>
      <c r="B66" s="4">
        <v>2</v>
      </c>
      <c r="C66" s="4" t="e">
        <f>INDEX(('WATCH BILL'!$C$1:$C$101),$A66)</f>
        <v>#NUM!</v>
      </c>
      <c r="D66" s="4" t="e">
        <f>INDEX(('WATCH BILL'!$D$1:$D$101),$A66)</f>
        <v>#NUM!</v>
      </c>
      <c r="E66" s="4" t="e">
        <f>INDEX(('WATCH BILL'!$R$1:$R$101),$A66)</f>
        <v>#NUM!</v>
      </c>
    </row>
    <row r="67" spans="1:5">
      <c r="A67" s="4" t="e">
        <f t="array" ref="A67">_xlfn.AGGREGATE(15,3,1/(LifeRaftAllocation=$D$63)*1/(CrewNumber&lt;&gt;"")*ROW(LifeRaftAllocation),B67)</f>
        <v>#NUM!</v>
      </c>
      <c r="B67" s="4">
        <v>3</v>
      </c>
      <c r="C67" s="4" t="e">
        <f>INDEX(('WATCH BILL'!$C$1:$C$101),$A67)</f>
        <v>#NUM!</v>
      </c>
      <c r="D67" s="4" t="e">
        <f>INDEX(('WATCH BILL'!$D$1:$D$101),$A67)</f>
        <v>#NUM!</v>
      </c>
      <c r="E67" s="4" t="e">
        <f>INDEX(('WATCH BILL'!$R$1:$R$101),$A67)</f>
        <v>#NUM!</v>
      </c>
    </row>
    <row r="68" spans="1:5">
      <c r="A68" s="4" t="e">
        <f t="array" ref="A68">_xlfn.AGGREGATE(15,3,1/(LifeRaftAllocation=$D$63)*1/(CrewNumber&lt;&gt;"")*ROW(LifeRaftAllocation),B68)</f>
        <v>#NUM!</v>
      </c>
      <c r="B68" s="4">
        <v>4</v>
      </c>
      <c r="C68" s="4" t="e">
        <f>INDEX(('WATCH BILL'!$C$1:$C$101),$A68)</f>
        <v>#NUM!</v>
      </c>
      <c r="D68" s="4" t="e">
        <f>INDEX(('WATCH BILL'!$D$1:$D$101),$A68)</f>
        <v>#NUM!</v>
      </c>
      <c r="E68" s="4" t="e">
        <f>INDEX(('WATCH BILL'!$R$1:$R$101),$A68)</f>
        <v>#NUM!</v>
      </c>
    </row>
    <row r="69" spans="1:5">
      <c r="A69" s="4" t="e">
        <f t="array" ref="A69">_xlfn.AGGREGATE(15,3,1/(LifeRaftAllocation=$D$63)*1/(CrewNumber&lt;&gt;"")*ROW(LifeRaftAllocation),B69)</f>
        <v>#NUM!</v>
      </c>
      <c r="B69" s="4">
        <v>5</v>
      </c>
      <c r="C69" s="4" t="e">
        <f>INDEX(('WATCH BILL'!$C$1:$C$101),$A69)</f>
        <v>#NUM!</v>
      </c>
      <c r="D69" s="4" t="e">
        <f>INDEX(('WATCH BILL'!$D$1:$D$101),$A69)</f>
        <v>#NUM!</v>
      </c>
      <c r="E69" s="4" t="e">
        <f>INDEX(('WATCH BILL'!$R$1:$R$101),$A69)</f>
        <v>#NUM!</v>
      </c>
    </row>
    <row r="70" spans="1:5">
      <c r="A70" s="4" t="e">
        <f t="array" ref="A70">_xlfn.AGGREGATE(15,3,1/(LifeRaftAllocation=$D$63)*1/(CrewNumber&lt;&gt;"")*ROW(LifeRaftAllocation),B70)</f>
        <v>#NUM!</v>
      </c>
      <c r="B70" s="4">
        <v>6</v>
      </c>
      <c r="C70" s="4" t="e">
        <f>INDEX(('WATCH BILL'!$C$1:$C$101),$A70)</f>
        <v>#NUM!</v>
      </c>
      <c r="D70" s="4" t="e">
        <f>INDEX(('WATCH BILL'!$D$1:$D$101),$A70)</f>
        <v>#NUM!</v>
      </c>
      <c r="E70" s="4" t="e">
        <f>INDEX(('WATCH BILL'!$R$1:$R$101),$A70)</f>
        <v>#NUM!</v>
      </c>
    </row>
    <row r="71" spans="1:5">
      <c r="A71" s="4" t="e">
        <f t="array" ref="A71">_xlfn.AGGREGATE(15,3,1/(LifeRaftAllocation=$D$63)*1/(CrewNumber&lt;&gt;"")*ROW(LifeRaftAllocation),B71)</f>
        <v>#NUM!</v>
      </c>
      <c r="B71" s="4">
        <v>7</v>
      </c>
      <c r="C71" s="4" t="e">
        <f>INDEX(('WATCH BILL'!$C$1:$C$101),$A71)</f>
        <v>#NUM!</v>
      </c>
      <c r="D71" s="4" t="e">
        <f>INDEX(('WATCH BILL'!$D$1:$D$101),$A71)</f>
        <v>#NUM!</v>
      </c>
      <c r="E71" s="4" t="e">
        <f>INDEX(('WATCH BILL'!$R$1:$R$101),$A71)</f>
        <v>#NUM!</v>
      </c>
    </row>
    <row r="72" spans="1:5">
      <c r="A72" s="4" t="e">
        <f t="array" ref="A72">_xlfn.AGGREGATE(15,3,1/(LifeRaftAllocation=$D$63)*1/(CrewNumber&lt;&gt;"")*ROW(LifeRaftAllocation),B72)</f>
        <v>#NUM!</v>
      </c>
      <c r="B72" s="4">
        <v>8</v>
      </c>
      <c r="C72" s="4" t="e">
        <f>INDEX(('WATCH BILL'!$C$1:$C$101),$A72)</f>
        <v>#NUM!</v>
      </c>
      <c r="D72" s="4" t="e">
        <f>INDEX(('WATCH BILL'!$D$1:$D$101),$A72)</f>
        <v>#NUM!</v>
      </c>
      <c r="E72" s="4" t="e">
        <f>INDEX(('WATCH BILL'!$R$1:$R$101),$A72)</f>
        <v>#NUM!</v>
      </c>
    </row>
    <row r="73" spans="1:5">
      <c r="A73" s="4" t="e">
        <f t="array" ref="A73">_xlfn.AGGREGATE(15,3,1/(LifeRaftAllocation=$D$63)*1/(CrewNumber&lt;&gt;"")*ROW(LifeRaftAllocation),B73)</f>
        <v>#NUM!</v>
      </c>
      <c r="B73" s="4">
        <v>9</v>
      </c>
      <c r="C73" s="4" t="e">
        <f>INDEX(('WATCH BILL'!$C$1:$C$101),$A73)</f>
        <v>#NUM!</v>
      </c>
      <c r="D73" s="4" t="e">
        <f>INDEX(('WATCH BILL'!$D$1:$D$101),$A73)</f>
        <v>#NUM!</v>
      </c>
      <c r="E73" s="4" t="e">
        <f>INDEX(('WATCH BILL'!$R$1:$R$101),$A73)</f>
        <v>#NUM!</v>
      </c>
    </row>
    <row r="74" spans="1:5">
      <c r="A74" s="4" t="e">
        <f t="array" ref="A74">_xlfn.AGGREGATE(15,3,1/(LifeRaftAllocation=$D$63)*1/(CrewNumber&lt;&gt;"")*ROW(LifeRaftAllocation),B74)</f>
        <v>#NUM!</v>
      </c>
      <c r="B74" s="4">
        <v>10</v>
      </c>
      <c r="C74" s="4" t="e">
        <f>INDEX(('WATCH BILL'!$C$1:$C$101),$A74)</f>
        <v>#NUM!</v>
      </c>
      <c r="D74" s="4" t="e">
        <f>INDEX(('WATCH BILL'!$D$1:$D$101),$A74)</f>
        <v>#NUM!</v>
      </c>
      <c r="E74" s="4" t="e">
        <f>INDEX(('WATCH BILL'!$R$1:$R$101),$A74)</f>
        <v>#NUM!</v>
      </c>
    </row>
    <row r="75" spans="1:5">
      <c r="A75" s="4" t="e">
        <f t="array" ref="A75">_xlfn.AGGREGATE(15,3,1/(LifeRaftAllocation=$D$63)*1/(CrewNumber&lt;&gt;"")*ROW(LifeRaftAllocation),B75)</f>
        <v>#NUM!</v>
      </c>
      <c r="B75" s="4">
        <v>11</v>
      </c>
      <c r="C75" s="4" t="e">
        <f>INDEX(('WATCH BILL'!$C$1:$C$101),$A75)</f>
        <v>#NUM!</v>
      </c>
      <c r="D75" s="4" t="e">
        <f>INDEX(('WATCH BILL'!$D$1:$D$101),$A75)</f>
        <v>#NUM!</v>
      </c>
      <c r="E75" s="4" t="e">
        <f>INDEX(('WATCH BILL'!$R$1:$R$101),$A75)</f>
        <v>#NUM!</v>
      </c>
    </row>
    <row r="76" spans="1:5">
      <c r="A76" s="4" t="e">
        <f t="array" ref="A76">_xlfn.AGGREGATE(15,3,1/(LifeRaftAllocation=$D$63)*1/(CrewNumber&lt;&gt;"")*ROW(LifeRaftAllocation),B76)</f>
        <v>#NUM!</v>
      </c>
      <c r="B76" s="4">
        <v>12</v>
      </c>
      <c r="C76" s="4" t="e">
        <f>INDEX(('WATCH BILL'!$C$1:$C$101),$A76)</f>
        <v>#NUM!</v>
      </c>
      <c r="D76" s="4" t="e">
        <f>INDEX(('WATCH BILL'!$D$1:$D$101),$A76)</f>
        <v>#NUM!</v>
      </c>
      <c r="E76" s="4" t="e">
        <f>INDEX(('WATCH BILL'!$R$1:$R$101),$A76)</f>
        <v>#NUM!</v>
      </c>
    </row>
    <row r="77" spans="1:5">
      <c r="A77" s="4" t="e">
        <f t="array" ref="A77">_xlfn.AGGREGATE(15,3,1/(LifeRaftAllocation=$D$63)*1/(CrewNumber&lt;&gt;"")*ROW(LifeRaftAllocation),B77)</f>
        <v>#NUM!</v>
      </c>
      <c r="B77" s="4">
        <v>13</v>
      </c>
      <c r="C77" s="4" t="e">
        <f>INDEX(('WATCH BILL'!$C$1:$C$101),$A77)</f>
        <v>#NUM!</v>
      </c>
      <c r="D77" s="4" t="e">
        <f>INDEX(('WATCH BILL'!$D$1:$D$101),$A77)</f>
        <v>#NUM!</v>
      </c>
      <c r="E77" s="4" t="e">
        <f>INDEX(('WATCH BILL'!$R$1:$R$101),$A77)</f>
        <v>#NUM!</v>
      </c>
    </row>
    <row r="78" spans="1:5">
      <c r="A78" s="4" t="e">
        <f t="array" ref="A78">_xlfn.AGGREGATE(15,3,1/(LifeRaftAllocation=$D$63)*1/(CrewNumber&lt;&gt;"")*ROW(LifeRaftAllocation),B78)</f>
        <v>#NUM!</v>
      </c>
      <c r="B78" s="4">
        <v>14</v>
      </c>
      <c r="C78" s="4" t="e">
        <f>INDEX(('WATCH BILL'!$C$1:$C$101),$A78)</f>
        <v>#NUM!</v>
      </c>
      <c r="D78" s="4" t="e">
        <f>INDEX(('WATCH BILL'!$D$1:$D$101),$A78)</f>
        <v>#NUM!</v>
      </c>
      <c r="E78" s="4" t="e">
        <f>INDEX(('WATCH BILL'!$R$1:$R$101),$A78)</f>
        <v>#NUM!</v>
      </c>
    </row>
    <row r="79" spans="1:5">
      <c r="A79" s="4" t="e">
        <f t="array" ref="A79">_xlfn.AGGREGATE(15,3,1/(LifeRaftAllocation=$D$63)*1/(CrewNumber&lt;&gt;"")*ROW(LifeRaftAllocation),B79)</f>
        <v>#NUM!</v>
      </c>
      <c r="B79" s="4">
        <v>15</v>
      </c>
      <c r="C79" s="4" t="e">
        <f>INDEX(('WATCH BILL'!$C$1:$C$101),$A79)</f>
        <v>#NUM!</v>
      </c>
      <c r="D79" s="4" t="e">
        <f>INDEX(('WATCH BILL'!$D$1:$D$101),$A79)</f>
        <v>#NUM!</v>
      </c>
      <c r="E79" s="4" t="e">
        <f>INDEX(('WATCH BILL'!$R$1:$R$101),$A79)</f>
        <v>#NUM!</v>
      </c>
    </row>
    <row r="80" spans="1:5">
      <c r="A80" s="4" t="e">
        <f t="array" ref="A80">_xlfn.AGGREGATE(15,3,1/(LifeRaftAllocation=$D$63)*1/(CrewNumber&lt;&gt;"")*ROW(LifeRaftAllocation),B80)</f>
        <v>#NUM!</v>
      </c>
      <c r="B80" s="4">
        <v>16</v>
      </c>
      <c r="C80" s="4" t="e">
        <f>INDEX(('WATCH BILL'!$C$1:$C$101),$A80)</f>
        <v>#NUM!</v>
      </c>
      <c r="D80" s="4" t="e">
        <f>INDEX(('WATCH BILL'!$D$1:$D$101),$A80)</f>
        <v>#NUM!</v>
      </c>
      <c r="E80" s="4" t="e">
        <f>INDEX(('WATCH BILL'!$R$1:$R$101),$A80)</f>
        <v>#NUM!</v>
      </c>
    </row>
    <row r="81" spans="1:5">
      <c r="A81" s="4" t="e">
        <f t="array" ref="A81">_xlfn.AGGREGATE(15,3,1/(LifeRaftAllocation=$D$63)*1/(CrewNumber&lt;&gt;"")*ROW(LifeRaftAllocation),B81)</f>
        <v>#NUM!</v>
      </c>
      <c r="B81" s="4">
        <v>17</v>
      </c>
      <c r="C81" s="4" t="e">
        <f>INDEX(('WATCH BILL'!$C$1:$C$101),$A81)</f>
        <v>#NUM!</v>
      </c>
      <c r="D81" s="4" t="e">
        <f>INDEX(('WATCH BILL'!$D$1:$D$101),$A81)</f>
        <v>#NUM!</v>
      </c>
      <c r="E81" s="4" t="e">
        <f>INDEX(('WATCH BILL'!$R$1:$R$101),$A81)</f>
        <v>#NUM!</v>
      </c>
    </row>
    <row r="82" spans="1:5">
      <c r="A82" s="4" t="e">
        <f t="array" ref="A82">_xlfn.AGGREGATE(15,3,1/(LifeRaftAllocation=$D$63)*1/(CrewNumber&lt;&gt;"")*ROW(LifeRaftAllocation),B82)</f>
        <v>#NUM!</v>
      </c>
      <c r="B82" s="4">
        <v>18</v>
      </c>
      <c r="C82" s="4" t="e">
        <f>INDEX(('WATCH BILL'!$C$1:$C$101),$A82)</f>
        <v>#NUM!</v>
      </c>
      <c r="D82" s="4" t="e">
        <f>INDEX(('WATCH BILL'!$D$1:$D$101),$A82)</f>
        <v>#NUM!</v>
      </c>
      <c r="E82" s="4" t="e">
        <f>INDEX(('WATCH BILL'!$R$1:$R$101),$A82)</f>
        <v>#NUM!</v>
      </c>
    </row>
    <row r="83" spans="1:5">
      <c r="A83" s="4" t="e">
        <f t="array" ref="A83">_xlfn.AGGREGATE(15,3,1/(LifeRaftAllocation=$D$63)*1/(CrewNumber&lt;&gt;"")*ROW(LifeRaftAllocation),B83)</f>
        <v>#NUM!</v>
      </c>
      <c r="B83" s="4">
        <v>19</v>
      </c>
      <c r="C83" s="4" t="e">
        <f>INDEX(('WATCH BILL'!$C$1:$C$101),$A83)</f>
        <v>#NUM!</v>
      </c>
      <c r="D83" s="4" t="e">
        <f>INDEX(('WATCH BILL'!$D$1:$D$101),$A83)</f>
        <v>#NUM!</v>
      </c>
      <c r="E83" s="4" t="e">
        <f>INDEX(('WATCH BILL'!$R$1:$R$101),$A83)</f>
        <v>#NUM!</v>
      </c>
    </row>
    <row r="84" spans="1:5">
      <c r="A84" s="4" t="e">
        <f t="array" ref="A84">_xlfn.AGGREGATE(15,3,1/(LifeRaftAllocation=$D$63)*1/(CrewNumber&lt;&gt;"")*ROW(LifeRaftAllocation),B84)</f>
        <v>#NUM!</v>
      </c>
      <c r="B84" s="4">
        <v>20</v>
      </c>
      <c r="C84" s="4" t="e">
        <f>INDEX(('WATCH BILL'!$C$1:$C$101),$A84)</f>
        <v>#NUM!</v>
      </c>
      <c r="D84" s="4" t="e">
        <f>INDEX(('WATCH BILL'!$D$1:$D$101),$A84)</f>
        <v>#NUM!</v>
      </c>
      <c r="E84" s="4" t="e">
        <f>INDEX(('WATCH BILL'!$R$1:$R$101),$A84)</f>
        <v>#NUM!</v>
      </c>
    </row>
    <row r="85" spans="1:5">
      <c r="A85" s="4" t="e">
        <f t="array" ref="A85">_xlfn.AGGREGATE(15,3,1/(LifeRaftAllocation=$D$63)*1/(CrewNumber&lt;&gt;"")*ROW(LifeRaftAllocation),B85)</f>
        <v>#NUM!</v>
      </c>
      <c r="B85" s="4">
        <v>21</v>
      </c>
      <c r="C85" s="4" t="e">
        <f>INDEX(('WATCH BILL'!$C$1:$C$101),$A85)</f>
        <v>#NUM!</v>
      </c>
      <c r="D85" s="4" t="e">
        <f>INDEX(('WATCH BILL'!$D$1:$D$101),$A85)</f>
        <v>#NUM!</v>
      </c>
      <c r="E85" s="4" t="e">
        <f>INDEX(('WATCH BILL'!$R$1:$R$101),$A85)</f>
        <v>#NUM!</v>
      </c>
    </row>
    <row r="86" spans="1:5">
      <c r="A86" s="4" t="e">
        <f t="array" ref="A86">_xlfn.AGGREGATE(15,3,1/(LifeRaftAllocation=$D$63)*1/(CrewNumber&lt;&gt;"")*ROW(LifeRaftAllocation),B86)</f>
        <v>#NUM!</v>
      </c>
      <c r="B86" s="4">
        <v>22</v>
      </c>
      <c r="C86" s="4" t="e">
        <f>INDEX(('WATCH BILL'!$C$1:$C$101),$A86)</f>
        <v>#NUM!</v>
      </c>
      <c r="D86" s="4" t="e">
        <f>INDEX(('WATCH BILL'!$D$1:$D$101),$A86)</f>
        <v>#NUM!</v>
      </c>
      <c r="E86" s="4" t="e">
        <f>INDEX(('WATCH BILL'!$R$1:$R$101),$A86)</f>
        <v>#NUM!</v>
      </c>
    </row>
    <row r="87" spans="1:5">
      <c r="A87" s="4" t="e">
        <f t="array" ref="A87">_xlfn.AGGREGATE(15,3,1/(LifeRaftAllocation=$D$63)*1/(CrewNumber&lt;&gt;"")*ROW(LifeRaftAllocation),B87)</f>
        <v>#NUM!</v>
      </c>
      <c r="B87" s="4">
        <v>23</v>
      </c>
      <c r="C87" s="4" t="e">
        <f>INDEX(('WATCH BILL'!$C$1:$C$101),$A87)</f>
        <v>#NUM!</v>
      </c>
      <c r="D87" s="4" t="e">
        <f>INDEX(('WATCH BILL'!$D$1:$D$101),$A87)</f>
        <v>#NUM!</v>
      </c>
      <c r="E87" s="4" t="e">
        <f>INDEX(('WATCH BILL'!$R$1:$R$101),$A87)</f>
        <v>#NUM!</v>
      </c>
    </row>
    <row r="88" spans="1:5">
      <c r="A88" s="4" t="e">
        <f t="array" ref="A88">_xlfn.AGGREGATE(15,3,1/(LifeRaftAllocation=$D$63)*1/(CrewNumber&lt;&gt;"")*ROW(LifeRaftAllocation),B88)</f>
        <v>#NUM!</v>
      </c>
      <c r="B88" s="4">
        <v>24</v>
      </c>
      <c r="C88" s="4" t="e">
        <f>INDEX(('WATCH BILL'!$C$1:$C$101),$A88)</f>
        <v>#NUM!</v>
      </c>
      <c r="D88" s="4" t="e">
        <f>INDEX(('WATCH BILL'!$D$1:$D$101),$A88)</f>
        <v>#NUM!</v>
      </c>
      <c r="E88" s="4" t="e">
        <f>INDEX(('WATCH BILL'!$R$1:$R$101),$A88)</f>
        <v>#NUM!</v>
      </c>
    </row>
    <row r="89" spans="1:5">
      <c r="A89" s="4" t="e">
        <f t="array" ref="A89">_xlfn.AGGREGATE(15,3,1/(LifeRaftAllocation=$D$63)*1/(CrewNumber&lt;&gt;"")*ROW(LifeRaftAllocation),B89)</f>
        <v>#NUM!</v>
      </c>
      <c r="B89" s="4">
        <v>25</v>
      </c>
      <c r="C89" s="4" t="e">
        <f>INDEX(('WATCH BILL'!$C$1:$C$101),$A89)</f>
        <v>#NUM!</v>
      </c>
      <c r="D89" s="4" t="e">
        <f>INDEX(('WATCH BILL'!$D$1:$D$101),$A89)</f>
        <v>#NUM!</v>
      </c>
      <c r="E89" s="4" t="e">
        <f>INDEX(('WATCH BILL'!$R$1:$R$101),$A89)</f>
        <v>#NUM!</v>
      </c>
    </row>
    <row r="91" spans="1:5" ht="25">
      <c r="B91" s="105" t="str">
        <f>'WATCH BILL'!$A$1</f>
        <v>BARQUE JAMES CRAIG - WATCH AND STATION BILL - DAY SAILS</v>
      </c>
    </row>
    <row r="92" spans="1:5" ht="15">
      <c r="B92" s="106" t="str">
        <f>'WATCH BILL'!$W$1</f>
        <v>LAST CHANGE 20/2/20 By A. Green</v>
      </c>
    </row>
    <row r="93" spans="1:5" ht="25">
      <c r="C93" s="107" t="s">
        <v>323</v>
      </c>
      <c r="D93" s="108">
        <v>4</v>
      </c>
    </row>
    <row r="94" spans="1:5">
      <c r="A94" s="4" t="s">
        <v>324</v>
      </c>
      <c r="B94" s="109" t="s">
        <v>325</v>
      </c>
      <c r="C94" s="109" t="s">
        <v>92</v>
      </c>
      <c r="D94" s="109" t="s">
        <v>326</v>
      </c>
      <c r="E94" s="109" t="s">
        <v>327</v>
      </c>
    </row>
    <row r="95" spans="1:5">
      <c r="A95" s="4">
        <f t="shared" ref="A95:A119" si="1">_xlfn.AGGREGATE(15,3,1/(LifeRaftAllocation=$D$93)*1/(CrewNumber&lt;&gt;"")*ROW(LifeRaftAllocation),B95)</f>
        <v>7</v>
      </c>
      <c r="B95" s="4">
        <v>1</v>
      </c>
      <c r="C95" s="4">
        <f>INDEX(('WATCH BILL'!$C$1:$C$101),$A95)</f>
        <v>0</v>
      </c>
      <c r="D95" s="4">
        <f>INDEX(('WATCH BILL'!$D$1:$D$101),$A95)</f>
        <v>0</v>
      </c>
      <c r="E95" s="4" t="str">
        <f>INDEX(('WATCH BILL'!$R$1:$R$101),$A95)</f>
        <v>EPIRB</v>
      </c>
    </row>
    <row r="96" spans="1:5">
      <c r="A96" s="4">
        <f t="shared" si="1"/>
        <v>50</v>
      </c>
      <c r="B96" s="4">
        <v>2</v>
      </c>
      <c r="C96" s="4" t="str">
        <f>INDEX(('WATCH BILL'!$C$1:$C$101),$A96)</f>
        <v>Main AWL</v>
      </c>
      <c r="D96" s="4">
        <f>INDEX(('WATCH BILL'!$D$1:$D$101),$A96)</f>
        <v>0</v>
      </c>
      <c r="E96" s="4" t="str">
        <f>INDEX(('WATCH BILL'!$R$1:$R$101),$A96)</f>
        <v>I/C LR 2 &amp; 4 Prep</v>
      </c>
    </row>
    <row r="97" spans="1:5">
      <c r="A97" s="4">
        <f t="shared" si="1"/>
        <v>52</v>
      </c>
      <c r="B97" s="4">
        <v>3</v>
      </c>
      <c r="C97" s="4" t="str">
        <f>INDEX(('WATCH BILL'!$C$1:$C$101),$A97)</f>
        <v>Quartermaster</v>
      </c>
      <c r="D97" s="4">
        <f>INDEX(('WATCH BILL'!$D$1:$D$101),$A97)</f>
        <v>0</v>
      </c>
      <c r="E97" s="4" t="str">
        <f>INDEX(('WATCH BILL'!$R$1:$R$101),$A97)</f>
        <v>Prepare LR4</v>
      </c>
    </row>
    <row r="98" spans="1:5">
      <c r="A98" s="4">
        <f t="shared" si="1"/>
        <v>54</v>
      </c>
      <c r="B98" s="4">
        <v>4</v>
      </c>
      <c r="C98" s="4" t="str">
        <f>INDEX(('WATCH BILL'!$C$1:$C$101),$A98)</f>
        <v>Main Topman</v>
      </c>
      <c r="D98" s="4">
        <f>INDEX(('WATCH BILL'!$D$1:$D$101),$A98)</f>
        <v>0</v>
      </c>
      <c r="E98" s="4" t="str">
        <f>INDEX(('WATCH BILL'!$R$1:$R$101),$A98)</f>
        <v>Blankets/1st Aid LR4</v>
      </c>
    </row>
    <row r="99" spans="1:5">
      <c r="A99" s="4">
        <f t="shared" si="1"/>
        <v>56</v>
      </c>
      <c r="B99" s="4">
        <v>5</v>
      </c>
      <c r="C99" s="4" t="str">
        <f>INDEX(('WATCH BILL'!$C$1:$C$101),$A99)</f>
        <v>Stern Lookout</v>
      </c>
      <c r="D99" s="4">
        <f>INDEX(('WATCH BILL'!$D$1:$D$101),$A99)</f>
        <v>0</v>
      </c>
      <c r="E99" s="4" t="str">
        <f>INDEX(('WATCH BILL'!$R$1:$R$101),$A99)</f>
        <v>Water/Food LR4</v>
      </c>
    </row>
    <row r="100" spans="1:5">
      <c r="A100" s="4">
        <f t="shared" si="1"/>
        <v>58</v>
      </c>
      <c r="B100" s="4">
        <v>6</v>
      </c>
      <c r="C100" s="4" t="str">
        <f>INDEX(('WATCH BILL'!$C$1:$C$101),$A100)</f>
        <v xml:space="preserve"> Emerg. Party</v>
      </c>
      <c r="D100" s="4">
        <f>INDEX(('WATCH BILL'!$D$1:$D$101),$A100)</f>
        <v>0</v>
      </c>
      <c r="E100" s="4" t="str">
        <f>INDEX(('WATCH BILL'!$R$1:$R$101),$A100)</f>
        <v>Prepare LR4</v>
      </c>
    </row>
    <row r="101" spans="1:5">
      <c r="A101" s="4">
        <f t="shared" si="1"/>
        <v>60</v>
      </c>
      <c r="B101" s="4">
        <v>7</v>
      </c>
      <c r="C101" s="4" t="str">
        <f>INDEX(('WATCH BILL'!$C$1:$C$101),$A101)</f>
        <v xml:space="preserve"> Emerg. Party</v>
      </c>
      <c r="D101" s="4">
        <f>INDEX(('WATCH BILL'!$D$1:$D$101),$A101)</f>
        <v>0</v>
      </c>
      <c r="E101" s="4" t="str">
        <f>INDEX(('WATCH BILL'!$R$1:$R$101),$A101)</f>
        <v xml:space="preserve"> </v>
      </c>
    </row>
    <row r="102" spans="1:5">
      <c r="A102" s="4" t="e">
        <f t="shared" si="1"/>
        <v>#NUM!</v>
      </c>
      <c r="B102" s="4">
        <v>8</v>
      </c>
      <c r="C102" s="4" t="e">
        <f>INDEX(('WATCH BILL'!$C$1:$C$101),$A102)</f>
        <v>#NUM!</v>
      </c>
      <c r="D102" s="4" t="e">
        <f>INDEX(('WATCH BILL'!$D$1:$D$101),$A102)</f>
        <v>#NUM!</v>
      </c>
      <c r="E102" s="4" t="e">
        <f>INDEX(('WATCH BILL'!$R$1:$R$101),$A102)</f>
        <v>#NUM!</v>
      </c>
    </row>
    <row r="103" spans="1:5">
      <c r="A103" s="4" t="e">
        <f t="shared" si="1"/>
        <v>#NUM!</v>
      </c>
      <c r="B103" s="4">
        <v>9</v>
      </c>
      <c r="C103" s="4" t="e">
        <f>INDEX(('WATCH BILL'!$C$1:$C$101),$A103)</f>
        <v>#NUM!</v>
      </c>
      <c r="D103" s="4" t="e">
        <f>INDEX(('WATCH BILL'!$D$1:$D$101),$A103)</f>
        <v>#NUM!</v>
      </c>
      <c r="E103" s="4" t="e">
        <f>INDEX(('WATCH BILL'!$R$1:$R$101),$A103)</f>
        <v>#NUM!</v>
      </c>
    </row>
    <row r="104" spans="1:5">
      <c r="A104" s="4" t="e">
        <f t="shared" si="1"/>
        <v>#NUM!</v>
      </c>
      <c r="B104" s="4">
        <v>10</v>
      </c>
      <c r="C104" s="4" t="e">
        <f>INDEX(('WATCH BILL'!$C$1:$C$101),$A104)</f>
        <v>#NUM!</v>
      </c>
      <c r="D104" s="4" t="e">
        <f>INDEX(('WATCH BILL'!$D$1:$D$101),$A104)</f>
        <v>#NUM!</v>
      </c>
      <c r="E104" s="4" t="e">
        <f>INDEX(('WATCH BILL'!$R$1:$R$101),$A104)</f>
        <v>#NUM!</v>
      </c>
    </row>
    <row r="105" spans="1:5">
      <c r="A105" s="4" t="e">
        <f t="shared" si="1"/>
        <v>#NUM!</v>
      </c>
      <c r="B105" s="4">
        <v>11</v>
      </c>
      <c r="C105" s="4" t="e">
        <f>INDEX(('WATCH BILL'!$C$1:$C$101),$A105)</f>
        <v>#NUM!</v>
      </c>
      <c r="D105" s="4" t="e">
        <f>INDEX(('WATCH BILL'!$D$1:$D$101),$A105)</f>
        <v>#NUM!</v>
      </c>
      <c r="E105" s="4" t="e">
        <f>INDEX(('WATCH BILL'!$R$1:$R$101),$A105)</f>
        <v>#NUM!</v>
      </c>
    </row>
    <row r="106" spans="1:5">
      <c r="A106" s="4" t="e">
        <f t="shared" si="1"/>
        <v>#NUM!</v>
      </c>
      <c r="B106" s="4">
        <v>12</v>
      </c>
      <c r="C106" s="4" t="e">
        <f>INDEX(('WATCH BILL'!$C$1:$C$101),$A106)</f>
        <v>#NUM!</v>
      </c>
      <c r="D106" s="4" t="e">
        <f>INDEX(('WATCH BILL'!$D$1:$D$101),$A106)</f>
        <v>#NUM!</v>
      </c>
      <c r="E106" s="4" t="e">
        <f>INDEX(('WATCH BILL'!$R$1:$R$101),$A106)</f>
        <v>#NUM!</v>
      </c>
    </row>
    <row r="107" spans="1:5">
      <c r="A107" s="4" t="e">
        <f t="shared" si="1"/>
        <v>#NUM!</v>
      </c>
      <c r="B107" s="4">
        <v>13</v>
      </c>
      <c r="C107" s="4" t="e">
        <f>INDEX(('WATCH BILL'!$C$1:$C$101),$A107)</f>
        <v>#NUM!</v>
      </c>
      <c r="D107" s="4" t="e">
        <f>INDEX(('WATCH BILL'!$D$1:$D$101),$A107)</f>
        <v>#NUM!</v>
      </c>
      <c r="E107" s="4" t="e">
        <f>INDEX(('WATCH BILL'!$R$1:$R$101),$A107)</f>
        <v>#NUM!</v>
      </c>
    </row>
    <row r="108" spans="1:5">
      <c r="A108" s="4" t="e">
        <f t="shared" si="1"/>
        <v>#NUM!</v>
      </c>
      <c r="B108" s="4">
        <v>14</v>
      </c>
      <c r="C108" s="4" t="e">
        <f>INDEX(('WATCH BILL'!$C$1:$C$101),$A108)</f>
        <v>#NUM!</v>
      </c>
      <c r="D108" s="4" t="e">
        <f>INDEX(('WATCH BILL'!$D$1:$D$101),$A108)</f>
        <v>#NUM!</v>
      </c>
      <c r="E108" s="4" t="e">
        <f>INDEX(('WATCH BILL'!$R$1:$R$101),$A108)</f>
        <v>#NUM!</v>
      </c>
    </row>
    <row r="109" spans="1:5">
      <c r="A109" s="4" t="e">
        <f t="shared" si="1"/>
        <v>#NUM!</v>
      </c>
      <c r="B109" s="4">
        <v>15</v>
      </c>
      <c r="C109" s="4" t="e">
        <f>INDEX(('WATCH BILL'!$C$1:$C$101),$A109)</f>
        <v>#NUM!</v>
      </c>
      <c r="D109" s="4" t="e">
        <f>INDEX(('WATCH BILL'!$D$1:$D$101),$A109)</f>
        <v>#NUM!</v>
      </c>
      <c r="E109" s="4" t="e">
        <f>INDEX(('WATCH BILL'!$R$1:$R$101),$A109)</f>
        <v>#NUM!</v>
      </c>
    </row>
    <row r="110" spans="1:5">
      <c r="A110" s="4" t="e">
        <f t="shared" si="1"/>
        <v>#NUM!</v>
      </c>
      <c r="B110" s="4">
        <v>16</v>
      </c>
      <c r="C110" s="4" t="e">
        <f>INDEX(('WATCH BILL'!$C$1:$C$101),$A110)</f>
        <v>#NUM!</v>
      </c>
      <c r="D110" s="4" t="e">
        <f>INDEX(('WATCH BILL'!$D$1:$D$101),$A110)</f>
        <v>#NUM!</v>
      </c>
      <c r="E110" s="4" t="e">
        <f>INDEX(('WATCH BILL'!$R$1:$R$101),$A110)</f>
        <v>#NUM!</v>
      </c>
    </row>
    <row r="111" spans="1:5">
      <c r="A111" s="4" t="e">
        <f t="shared" si="1"/>
        <v>#NUM!</v>
      </c>
      <c r="B111" s="4">
        <v>17</v>
      </c>
      <c r="C111" s="4" t="e">
        <f>INDEX(('WATCH BILL'!$C$1:$C$101),$A111)</f>
        <v>#NUM!</v>
      </c>
      <c r="D111" s="4" t="e">
        <f>INDEX(('WATCH BILL'!$D$1:$D$101),$A111)</f>
        <v>#NUM!</v>
      </c>
      <c r="E111" s="4" t="e">
        <f>INDEX(('WATCH BILL'!$R$1:$R$101),$A111)</f>
        <v>#NUM!</v>
      </c>
    </row>
    <row r="112" spans="1:5">
      <c r="A112" s="4" t="e">
        <f t="shared" si="1"/>
        <v>#NUM!</v>
      </c>
      <c r="B112" s="4">
        <v>18</v>
      </c>
      <c r="C112" s="4" t="e">
        <f>INDEX(('WATCH BILL'!$C$1:$C$101),$A112)</f>
        <v>#NUM!</v>
      </c>
      <c r="D112" s="4" t="e">
        <f>INDEX(('WATCH BILL'!$D$1:$D$101),$A112)</f>
        <v>#NUM!</v>
      </c>
      <c r="E112" s="4" t="e">
        <f>INDEX(('WATCH BILL'!$R$1:$R$101),$A112)</f>
        <v>#NUM!</v>
      </c>
    </row>
    <row r="113" spans="1:5">
      <c r="A113" s="4" t="e">
        <f t="shared" si="1"/>
        <v>#NUM!</v>
      </c>
      <c r="B113" s="4">
        <v>19</v>
      </c>
      <c r="C113" s="4" t="e">
        <f>INDEX(('WATCH BILL'!$C$1:$C$101),$A113)</f>
        <v>#NUM!</v>
      </c>
      <c r="D113" s="4" t="e">
        <f>INDEX(('WATCH BILL'!$D$1:$D$101),$A113)</f>
        <v>#NUM!</v>
      </c>
      <c r="E113" s="4" t="e">
        <f>INDEX(('WATCH BILL'!$R$1:$R$101),$A113)</f>
        <v>#NUM!</v>
      </c>
    </row>
    <row r="114" spans="1:5">
      <c r="A114" s="4" t="e">
        <f t="shared" si="1"/>
        <v>#NUM!</v>
      </c>
      <c r="B114" s="4">
        <v>20</v>
      </c>
      <c r="C114" s="4" t="e">
        <f>INDEX(('WATCH BILL'!$C$1:$C$101),$A114)</f>
        <v>#NUM!</v>
      </c>
      <c r="D114" s="4" t="e">
        <f>INDEX(('WATCH BILL'!$D$1:$D$101),$A114)</f>
        <v>#NUM!</v>
      </c>
      <c r="E114" s="4" t="e">
        <f>INDEX(('WATCH BILL'!$R$1:$R$101),$A114)</f>
        <v>#NUM!</v>
      </c>
    </row>
    <row r="115" spans="1:5">
      <c r="A115" s="4" t="e">
        <f t="shared" si="1"/>
        <v>#NUM!</v>
      </c>
      <c r="B115" s="4">
        <v>21</v>
      </c>
      <c r="C115" s="4" t="e">
        <f>INDEX(('WATCH BILL'!$C$1:$C$101),$A115)</f>
        <v>#NUM!</v>
      </c>
      <c r="D115" s="4" t="e">
        <f>INDEX(('WATCH BILL'!$D$1:$D$101),$A115)</f>
        <v>#NUM!</v>
      </c>
      <c r="E115" s="4" t="e">
        <f>INDEX(('WATCH BILL'!$R$1:$R$101),$A115)</f>
        <v>#NUM!</v>
      </c>
    </row>
    <row r="116" spans="1:5">
      <c r="A116" s="4" t="e">
        <f t="shared" si="1"/>
        <v>#NUM!</v>
      </c>
      <c r="B116" s="4">
        <v>22</v>
      </c>
      <c r="C116" s="4" t="e">
        <f>INDEX(('WATCH BILL'!$C$1:$C$101),$A116)</f>
        <v>#NUM!</v>
      </c>
      <c r="D116" s="4" t="e">
        <f>INDEX(('WATCH BILL'!$D$1:$D$101),$A116)</f>
        <v>#NUM!</v>
      </c>
      <c r="E116" s="4" t="e">
        <f>INDEX(('WATCH BILL'!$R$1:$R$101),$A116)</f>
        <v>#NUM!</v>
      </c>
    </row>
    <row r="117" spans="1:5">
      <c r="A117" s="4" t="e">
        <f t="shared" si="1"/>
        <v>#NUM!</v>
      </c>
      <c r="B117" s="4">
        <v>23</v>
      </c>
      <c r="C117" s="4" t="e">
        <f>INDEX(('WATCH BILL'!$C$1:$C$101),$A117)</f>
        <v>#NUM!</v>
      </c>
      <c r="D117" s="4" t="e">
        <f>INDEX(('WATCH BILL'!$D$1:$D$101),$A117)</f>
        <v>#NUM!</v>
      </c>
      <c r="E117" s="4" t="e">
        <f>INDEX(('WATCH BILL'!$R$1:$R$101),$A117)</f>
        <v>#NUM!</v>
      </c>
    </row>
    <row r="118" spans="1:5">
      <c r="A118" s="4" t="e">
        <f t="shared" si="1"/>
        <v>#NUM!</v>
      </c>
      <c r="B118" s="4">
        <v>24</v>
      </c>
      <c r="C118" s="4" t="e">
        <f>INDEX(('WATCH BILL'!$C$1:$C$101),$A118)</f>
        <v>#NUM!</v>
      </c>
      <c r="D118" s="4" t="e">
        <f>INDEX(('WATCH BILL'!$D$1:$D$101),$A118)</f>
        <v>#NUM!</v>
      </c>
      <c r="E118" s="4" t="e">
        <f>INDEX(('WATCH BILL'!$R$1:$R$101),$A118)</f>
        <v>#NUM!</v>
      </c>
    </row>
    <row r="119" spans="1:5">
      <c r="A119" s="4" t="e">
        <f t="shared" si="1"/>
        <v>#NUM!</v>
      </c>
      <c r="B119" s="4">
        <v>25</v>
      </c>
      <c r="C119" s="4" t="e">
        <f>INDEX(('WATCH BILL'!$C$1:$C$101),$A119)</f>
        <v>#NUM!</v>
      </c>
      <c r="D119" s="4" t="e">
        <f>INDEX(('WATCH BILL'!$D$1:$D$101),$A119)</f>
        <v>#NUM!</v>
      </c>
      <c r="E119" s="4" t="e">
        <f>INDEX(('WATCH BILL'!$R$1:$R$101),$A119)</f>
        <v>#NUM!</v>
      </c>
    </row>
    <row r="121" spans="1:5" ht="25">
      <c r="B121" s="105" t="str">
        <f>'WATCH BILL'!$A$1</f>
        <v>BARQUE JAMES CRAIG - WATCH AND STATION BILL - DAY SAILS</v>
      </c>
    </row>
    <row r="122" spans="1:5" ht="15">
      <c r="B122" s="106" t="str">
        <f>'WATCH BILL'!$W$1</f>
        <v>LAST CHANGE 20/2/20 By A. Green</v>
      </c>
    </row>
    <row r="123" spans="1:5" ht="25">
      <c r="C123" s="107" t="s">
        <v>323</v>
      </c>
      <c r="D123" s="108">
        <v>5</v>
      </c>
    </row>
    <row r="124" spans="1:5">
      <c r="A124" s="4" t="s">
        <v>324</v>
      </c>
      <c r="B124" s="109" t="s">
        <v>325</v>
      </c>
      <c r="C124" s="109" t="s">
        <v>92</v>
      </c>
      <c r="D124" s="109" t="s">
        <v>326</v>
      </c>
      <c r="E124" s="109" t="s">
        <v>327</v>
      </c>
    </row>
    <row r="125" spans="1:5">
      <c r="A125" s="4" t="e">
        <f t="shared" ref="A125:A149" si="2">_xlfn.AGGREGATE(15,3,1/(LifeRaftAllocation=$D$123)*1/(CrewNumber&lt;&gt;"")*ROW(LifeRaftAllocation),B125)</f>
        <v>#NUM!</v>
      </c>
      <c r="B125" s="4">
        <v>1</v>
      </c>
      <c r="C125" s="4" t="e">
        <f>INDEX(('WATCH BILL'!$C$1:$C$101),$A125)</f>
        <v>#NUM!</v>
      </c>
      <c r="D125" s="4" t="e">
        <f>INDEX(('WATCH BILL'!$D$1:$D$101),$A125)</f>
        <v>#NUM!</v>
      </c>
      <c r="E125" s="4" t="e">
        <f>INDEX(('WATCH BILL'!$R$1:$R$101),$A125)</f>
        <v>#NUM!</v>
      </c>
    </row>
    <row r="126" spans="1:5">
      <c r="A126" s="4" t="e">
        <f t="shared" si="2"/>
        <v>#NUM!</v>
      </c>
      <c r="B126" s="4">
        <v>2</v>
      </c>
      <c r="C126" s="4" t="e">
        <f>INDEX(('WATCH BILL'!$C$1:$C$101),$A126)</f>
        <v>#NUM!</v>
      </c>
      <c r="D126" s="4" t="e">
        <f>INDEX(('WATCH BILL'!$D$1:$D$101),$A126)</f>
        <v>#NUM!</v>
      </c>
      <c r="E126" s="4" t="e">
        <f>INDEX(('WATCH BILL'!$R$1:$R$101),$A126)</f>
        <v>#NUM!</v>
      </c>
    </row>
    <row r="127" spans="1:5">
      <c r="A127" s="4" t="e">
        <f t="shared" si="2"/>
        <v>#NUM!</v>
      </c>
      <c r="B127" s="4">
        <v>3</v>
      </c>
      <c r="C127" s="4" t="e">
        <f>INDEX(('WATCH BILL'!$C$1:$C$101),$A127)</f>
        <v>#NUM!</v>
      </c>
      <c r="D127" s="4" t="e">
        <f>INDEX(('WATCH BILL'!$D$1:$D$101),$A127)</f>
        <v>#NUM!</v>
      </c>
      <c r="E127" s="4" t="e">
        <f>INDEX(('WATCH BILL'!$R$1:$R$101),$A127)</f>
        <v>#NUM!</v>
      </c>
    </row>
    <row r="128" spans="1:5">
      <c r="A128" s="4" t="e">
        <f t="shared" si="2"/>
        <v>#NUM!</v>
      </c>
      <c r="B128" s="4">
        <v>4</v>
      </c>
      <c r="C128" s="4" t="e">
        <f>INDEX(('WATCH BILL'!$C$1:$C$101),$A128)</f>
        <v>#NUM!</v>
      </c>
      <c r="D128" s="4" t="e">
        <f>INDEX(('WATCH BILL'!$D$1:$D$101),$A128)</f>
        <v>#NUM!</v>
      </c>
      <c r="E128" s="4" t="e">
        <f>INDEX(('WATCH BILL'!$R$1:$R$101),$A128)</f>
        <v>#NUM!</v>
      </c>
    </row>
    <row r="129" spans="1:5">
      <c r="A129" s="4" t="e">
        <f t="shared" si="2"/>
        <v>#NUM!</v>
      </c>
      <c r="B129" s="4">
        <v>5</v>
      </c>
      <c r="C129" s="4" t="e">
        <f>INDEX(('WATCH BILL'!$C$1:$C$101),$A129)</f>
        <v>#NUM!</v>
      </c>
      <c r="D129" s="4" t="e">
        <f>INDEX(('WATCH BILL'!$D$1:$D$101),$A129)</f>
        <v>#NUM!</v>
      </c>
      <c r="E129" s="4" t="e">
        <f>INDEX(('WATCH BILL'!$R$1:$R$101),$A129)</f>
        <v>#NUM!</v>
      </c>
    </row>
    <row r="130" spans="1:5">
      <c r="A130" s="4" t="e">
        <f t="shared" si="2"/>
        <v>#NUM!</v>
      </c>
      <c r="B130" s="4">
        <v>6</v>
      </c>
      <c r="C130" s="4" t="e">
        <f>INDEX(('WATCH BILL'!$C$1:$C$101),$A130)</f>
        <v>#NUM!</v>
      </c>
      <c r="D130" s="4" t="e">
        <f>INDEX(('WATCH BILL'!$D$1:$D$101),$A130)</f>
        <v>#NUM!</v>
      </c>
      <c r="E130" s="4" t="e">
        <f>INDEX(('WATCH BILL'!$R$1:$R$101),$A130)</f>
        <v>#NUM!</v>
      </c>
    </row>
    <row r="131" spans="1:5">
      <c r="A131" s="4" t="e">
        <f t="shared" si="2"/>
        <v>#NUM!</v>
      </c>
      <c r="B131" s="4">
        <v>7</v>
      </c>
      <c r="C131" s="4" t="e">
        <f>INDEX(('WATCH BILL'!$C$1:$C$101),$A131)</f>
        <v>#NUM!</v>
      </c>
      <c r="D131" s="4" t="e">
        <f>INDEX(('WATCH BILL'!$D$1:$D$101),$A131)</f>
        <v>#NUM!</v>
      </c>
      <c r="E131" s="4" t="e">
        <f>INDEX(('WATCH BILL'!$R$1:$R$101),$A131)</f>
        <v>#NUM!</v>
      </c>
    </row>
    <row r="132" spans="1:5">
      <c r="A132" s="4" t="e">
        <f t="shared" si="2"/>
        <v>#NUM!</v>
      </c>
      <c r="B132" s="4">
        <v>8</v>
      </c>
      <c r="C132" s="4" t="e">
        <f>INDEX(('WATCH BILL'!$C$1:$C$101),$A132)</f>
        <v>#NUM!</v>
      </c>
      <c r="D132" s="4" t="e">
        <f>INDEX(('WATCH BILL'!$D$1:$D$101),$A132)</f>
        <v>#NUM!</v>
      </c>
      <c r="E132" s="4" t="e">
        <f>INDEX(('WATCH BILL'!$R$1:$R$101),$A132)</f>
        <v>#NUM!</v>
      </c>
    </row>
    <row r="133" spans="1:5">
      <c r="A133" s="4" t="e">
        <f t="shared" si="2"/>
        <v>#NUM!</v>
      </c>
      <c r="B133" s="4">
        <v>9</v>
      </c>
      <c r="C133" s="4" t="e">
        <f>INDEX(('WATCH BILL'!$C$1:$C$101),$A133)</f>
        <v>#NUM!</v>
      </c>
      <c r="D133" s="4" t="e">
        <f>INDEX(('WATCH BILL'!$D$1:$D$101),$A133)</f>
        <v>#NUM!</v>
      </c>
      <c r="E133" s="4" t="e">
        <f>INDEX(('WATCH BILL'!$R$1:$R$101),$A133)</f>
        <v>#NUM!</v>
      </c>
    </row>
    <row r="134" spans="1:5">
      <c r="A134" s="4" t="e">
        <f t="shared" si="2"/>
        <v>#NUM!</v>
      </c>
      <c r="B134" s="4">
        <v>10</v>
      </c>
      <c r="C134" s="4" t="e">
        <f>INDEX(('WATCH BILL'!$C$1:$C$101),$A134)</f>
        <v>#NUM!</v>
      </c>
      <c r="D134" s="4" t="e">
        <f>INDEX(('WATCH BILL'!$D$1:$D$101),$A134)</f>
        <v>#NUM!</v>
      </c>
      <c r="E134" s="4" t="e">
        <f>INDEX(('WATCH BILL'!$R$1:$R$101),$A134)</f>
        <v>#NUM!</v>
      </c>
    </row>
    <row r="135" spans="1:5">
      <c r="A135" s="4" t="e">
        <f t="shared" si="2"/>
        <v>#NUM!</v>
      </c>
      <c r="B135" s="4">
        <v>11</v>
      </c>
      <c r="C135" s="4" t="e">
        <f>INDEX(('WATCH BILL'!$C$1:$C$101),$A135)</f>
        <v>#NUM!</v>
      </c>
      <c r="D135" s="4" t="e">
        <f>INDEX(('WATCH BILL'!$D$1:$D$101),$A135)</f>
        <v>#NUM!</v>
      </c>
      <c r="E135" s="4" t="e">
        <f>INDEX(('WATCH BILL'!$R$1:$R$101),$A135)</f>
        <v>#NUM!</v>
      </c>
    </row>
    <row r="136" spans="1:5">
      <c r="A136" s="4" t="e">
        <f t="shared" si="2"/>
        <v>#NUM!</v>
      </c>
      <c r="B136" s="4">
        <v>12</v>
      </c>
      <c r="C136" s="4" t="e">
        <f>INDEX(('WATCH BILL'!$C$1:$C$101),$A136)</f>
        <v>#NUM!</v>
      </c>
      <c r="D136" s="4" t="e">
        <f>INDEX(('WATCH BILL'!$D$1:$D$101),$A136)</f>
        <v>#NUM!</v>
      </c>
      <c r="E136" s="4" t="e">
        <f>INDEX(('WATCH BILL'!$R$1:$R$101),$A136)</f>
        <v>#NUM!</v>
      </c>
    </row>
    <row r="137" spans="1:5">
      <c r="A137" s="4" t="e">
        <f t="shared" si="2"/>
        <v>#NUM!</v>
      </c>
      <c r="B137" s="4">
        <v>13</v>
      </c>
      <c r="C137" s="4" t="e">
        <f>INDEX(('WATCH BILL'!$C$1:$C$101),$A137)</f>
        <v>#NUM!</v>
      </c>
      <c r="D137" s="4" t="e">
        <f>INDEX(('WATCH BILL'!$D$1:$D$101),$A137)</f>
        <v>#NUM!</v>
      </c>
      <c r="E137" s="4" t="e">
        <f>INDEX(('WATCH BILL'!$R$1:$R$101),$A137)</f>
        <v>#NUM!</v>
      </c>
    </row>
    <row r="138" spans="1:5">
      <c r="A138" s="4" t="e">
        <f t="shared" si="2"/>
        <v>#NUM!</v>
      </c>
      <c r="B138" s="4">
        <v>14</v>
      </c>
      <c r="C138" s="4" t="e">
        <f>INDEX(('WATCH BILL'!$C$1:$C$101),$A138)</f>
        <v>#NUM!</v>
      </c>
      <c r="D138" s="4" t="e">
        <f>INDEX(('WATCH BILL'!$D$1:$D$101),$A138)</f>
        <v>#NUM!</v>
      </c>
      <c r="E138" s="4" t="e">
        <f>INDEX(('WATCH BILL'!$R$1:$R$101),$A138)</f>
        <v>#NUM!</v>
      </c>
    </row>
    <row r="139" spans="1:5">
      <c r="A139" s="4" t="e">
        <f t="shared" si="2"/>
        <v>#NUM!</v>
      </c>
      <c r="B139" s="4">
        <v>15</v>
      </c>
      <c r="C139" s="4" t="e">
        <f>INDEX(('WATCH BILL'!$C$1:$C$101),$A139)</f>
        <v>#NUM!</v>
      </c>
      <c r="D139" s="4" t="e">
        <f>INDEX(('WATCH BILL'!$D$1:$D$101),$A139)</f>
        <v>#NUM!</v>
      </c>
      <c r="E139" s="4" t="e">
        <f>INDEX(('WATCH BILL'!$R$1:$R$101),$A139)</f>
        <v>#NUM!</v>
      </c>
    </row>
    <row r="140" spans="1:5">
      <c r="A140" s="4" t="e">
        <f t="shared" si="2"/>
        <v>#NUM!</v>
      </c>
      <c r="B140" s="4">
        <v>16</v>
      </c>
      <c r="C140" s="4" t="e">
        <f>INDEX(('WATCH BILL'!$C$1:$C$101),$A140)</f>
        <v>#NUM!</v>
      </c>
      <c r="D140" s="4" t="e">
        <f>INDEX(('WATCH BILL'!$D$1:$D$101),$A140)</f>
        <v>#NUM!</v>
      </c>
      <c r="E140" s="4" t="e">
        <f>INDEX(('WATCH BILL'!$R$1:$R$101),$A140)</f>
        <v>#NUM!</v>
      </c>
    </row>
    <row r="141" spans="1:5">
      <c r="A141" s="4" t="e">
        <f t="shared" si="2"/>
        <v>#NUM!</v>
      </c>
      <c r="B141" s="4">
        <v>17</v>
      </c>
      <c r="C141" s="4" t="e">
        <f>INDEX(('WATCH BILL'!$C$1:$C$101),$A141)</f>
        <v>#NUM!</v>
      </c>
      <c r="D141" s="4" t="e">
        <f>INDEX(('WATCH BILL'!$D$1:$D$101),$A141)</f>
        <v>#NUM!</v>
      </c>
      <c r="E141" s="4" t="e">
        <f>INDEX(('WATCH BILL'!$R$1:$R$101),$A141)</f>
        <v>#NUM!</v>
      </c>
    </row>
    <row r="142" spans="1:5">
      <c r="A142" s="4" t="e">
        <f t="shared" si="2"/>
        <v>#NUM!</v>
      </c>
      <c r="B142" s="4">
        <v>18</v>
      </c>
      <c r="C142" s="4" t="e">
        <f>INDEX(('WATCH BILL'!$C$1:$C$101),$A142)</f>
        <v>#NUM!</v>
      </c>
      <c r="D142" s="4" t="e">
        <f>INDEX(('WATCH BILL'!$D$1:$D$101),$A142)</f>
        <v>#NUM!</v>
      </c>
      <c r="E142" s="4" t="e">
        <f>INDEX(('WATCH BILL'!$R$1:$R$101),$A142)</f>
        <v>#NUM!</v>
      </c>
    </row>
    <row r="143" spans="1:5">
      <c r="A143" s="4" t="e">
        <f t="shared" si="2"/>
        <v>#NUM!</v>
      </c>
      <c r="B143" s="4">
        <v>19</v>
      </c>
      <c r="C143" s="4" t="e">
        <f>INDEX(('WATCH BILL'!$C$1:$C$101),$A143)</f>
        <v>#NUM!</v>
      </c>
      <c r="D143" s="4" t="e">
        <f>INDEX(('WATCH BILL'!$D$1:$D$101),$A143)</f>
        <v>#NUM!</v>
      </c>
      <c r="E143" s="4" t="e">
        <f>INDEX(('WATCH BILL'!$R$1:$R$101),$A143)</f>
        <v>#NUM!</v>
      </c>
    </row>
    <row r="144" spans="1:5">
      <c r="A144" s="4" t="e">
        <f t="shared" si="2"/>
        <v>#NUM!</v>
      </c>
      <c r="B144" s="4">
        <v>20</v>
      </c>
      <c r="C144" s="4" t="e">
        <f>INDEX(('WATCH BILL'!$C$1:$C$101),$A144)</f>
        <v>#NUM!</v>
      </c>
      <c r="D144" s="4" t="e">
        <f>INDEX(('WATCH BILL'!$D$1:$D$101),$A144)</f>
        <v>#NUM!</v>
      </c>
      <c r="E144" s="4" t="e">
        <f>INDEX(('WATCH BILL'!$R$1:$R$101),$A144)</f>
        <v>#NUM!</v>
      </c>
    </row>
    <row r="145" spans="1:5">
      <c r="A145" s="4" t="e">
        <f t="shared" si="2"/>
        <v>#NUM!</v>
      </c>
      <c r="B145" s="4">
        <v>21</v>
      </c>
      <c r="C145" s="4" t="e">
        <f>INDEX(('WATCH BILL'!$C$1:$C$101),$A145)</f>
        <v>#NUM!</v>
      </c>
      <c r="D145" s="4" t="e">
        <f>INDEX(('WATCH BILL'!$D$1:$D$101),$A145)</f>
        <v>#NUM!</v>
      </c>
      <c r="E145" s="4" t="e">
        <f>INDEX(('WATCH BILL'!$R$1:$R$101),$A145)</f>
        <v>#NUM!</v>
      </c>
    </row>
    <row r="146" spans="1:5">
      <c r="A146" s="4" t="e">
        <f t="shared" si="2"/>
        <v>#NUM!</v>
      </c>
      <c r="B146" s="4">
        <v>22</v>
      </c>
      <c r="C146" s="4" t="e">
        <f>INDEX(('WATCH BILL'!$C$1:$C$101),$A146)</f>
        <v>#NUM!</v>
      </c>
      <c r="D146" s="4" t="e">
        <f>INDEX(('WATCH BILL'!$D$1:$D$101),$A146)</f>
        <v>#NUM!</v>
      </c>
      <c r="E146" s="4" t="e">
        <f>INDEX(('WATCH BILL'!$R$1:$R$101),$A146)</f>
        <v>#NUM!</v>
      </c>
    </row>
    <row r="147" spans="1:5">
      <c r="A147" s="4" t="e">
        <f t="shared" si="2"/>
        <v>#NUM!</v>
      </c>
      <c r="B147" s="4">
        <v>23</v>
      </c>
      <c r="C147" s="4" t="e">
        <f>INDEX(('WATCH BILL'!$C$1:$C$101),$A147)</f>
        <v>#NUM!</v>
      </c>
      <c r="D147" s="4" t="e">
        <f>INDEX(('WATCH BILL'!$D$1:$D$101),$A147)</f>
        <v>#NUM!</v>
      </c>
      <c r="E147" s="4" t="e">
        <f>INDEX(('WATCH BILL'!$R$1:$R$101),$A147)</f>
        <v>#NUM!</v>
      </c>
    </row>
    <row r="148" spans="1:5">
      <c r="A148" s="4" t="e">
        <f t="shared" si="2"/>
        <v>#NUM!</v>
      </c>
      <c r="B148" s="4">
        <v>24</v>
      </c>
      <c r="C148" s="4" t="e">
        <f>INDEX(('WATCH BILL'!$C$1:$C$101),$A148)</f>
        <v>#NUM!</v>
      </c>
      <c r="D148" s="4" t="e">
        <f>INDEX(('WATCH BILL'!$D$1:$D$101),$A148)</f>
        <v>#NUM!</v>
      </c>
      <c r="E148" s="4" t="e">
        <f>INDEX(('WATCH BILL'!$R$1:$R$101),$A148)</f>
        <v>#NUM!</v>
      </c>
    </row>
    <row r="149" spans="1:5">
      <c r="A149" s="4" t="e">
        <f t="shared" si="2"/>
        <v>#NUM!</v>
      </c>
      <c r="B149" s="4">
        <v>25</v>
      </c>
      <c r="C149" s="4" t="e">
        <f>INDEX(('WATCH BILL'!$C$1:$C$101),$A149)</f>
        <v>#NUM!</v>
      </c>
      <c r="D149" s="4" t="e">
        <f>INDEX(('WATCH BILL'!$D$1:$D$101),$A149)</f>
        <v>#NUM!</v>
      </c>
      <c r="E149" s="4" t="e">
        <f>INDEX(('WATCH BILL'!$R$1:$R$101),$A149)</f>
        <v>#NUM!</v>
      </c>
    </row>
  </sheetData>
  <conditionalFormatting sqref="A123:E124 A122 C122:E122 A93:E94 A92 C92:E92 A63:E64 A62 C62:E62 A90:E91 A120:E121 A1:E61 B65:E89 B95:E119 A150:E1048576 B125:E149">
    <cfRule type="containsErrors" dxfId="20" priority="18">
      <formula>ISERROR(A1)</formula>
    </cfRule>
  </conditionalFormatting>
  <conditionalFormatting sqref="A123:E124 A122 C122:E122 A93:E94 A92 C92:E92 A63:E64 A62 C62:E62 A90:E91 A120:E121 A1:E61 B65:E89 B95:E119 B125:E149">
    <cfRule type="cellIs" dxfId="19" priority="17" operator="between">
      <formula>0</formula>
      <formula>0</formula>
    </cfRule>
  </conditionalFormatting>
  <conditionalFormatting sqref="A125:A149">
    <cfRule type="containsErrors" dxfId="18" priority="8">
      <formula>ISERROR(A125)</formula>
    </cfRule>
  </conditionalFormatting>
  <conditionalFormatting sqref="A125:A149">
    <cfRule type="cellIs" dxfId="17" priority="7" operator="between">
      <formula>0</formula>
      <formula>0</formula>
    </cfRule>
  </conditionalFormatting>
  <conditionalFormatting sqref="A95:A119">
    <cfRule type="containsErrors" dxfId="16" priority="10">
      <formula>ISERROR(A95)</formula>
    </cfRule>
  </conditionalFormatting>
  <conditionalFormatting sqref="A95:A119">
    <cfRule type="cellIs" dxfId="15" priority="9" operator="between">
      <formula>0</formula>
      <formula>0</formula>
    </cfRule>
  </conditionalFormatting>
  <conditionalFormatting sqref="A65:A89">
    <cfRule type="containsErrors" dxfId="14" priority="12">
      <formula>ISERROR(A65)</formula>
    </cfRule>
  </conditionalFormatting>
  <conditionalFormatting sqref="A65:A89">
    <cfRule type="cellIs" dxfId="13" priority="11" operator="between">
      <formula>0</formula>
      <formula>0</formula>
    </cfRule>
  </conditionalFormatting>
  <conditionalFormatting sqref="B62">
    <cfRule type="containsErrors" dxfId="12" priority="6">
      <formula>ISERROR(B62)</formula>
    </cfRule>
  </conditionalFormatting>
  <conditionalFormatting sqref="B62">
    <cfRule type="cellIs" dxfId="11" priority="5" operator="between">
      <formula>0</formula>
      <formula>0</formula>
    </cfRule>
  </conditionalFormatting>
  <conditionalFormatting sqref="B92">
    <cfRule type="containsErrors" dxfId="10" priority="4">
      <formula>ISERROR(B92)</formula>
    </cfRule>
  </conditionalFormatting>
  <conditionalFormatting sqref="B92">
    <cfRule type="cellIs" dxfId="9" priority="3" operator="between">
      <formula>0</formula>
      <formula>0</formula>
    </cfRule>
  </conditionalFormatting>
  <conditionalFormatting sqref="B122">
    <cfRule type="containsErrors" dxfId="8" priority="2">
      <formula>ISERROR(B122)</formula>
    </cfRule>
  </conditionalFormatting>
  <conditionalFormatting sqref="B122">
    <cfRule type="cellIs" dxfId="7" priority="1" operator="between">
      <formula>0</formula>
      <formula>0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4:C5"/>
  <sheetViews>
    <sheetView workbookViewId="0">
      <selection activeCell="B5" sqref="B5"/>
    </sheetView>
  </sheetViews>
  <sheetFormatPr baseColWidth="10" defaultColWidth="11.5" defaultRowHeight="14" x14ac:dyDescent="0"/>
  <cols>
    <col min="1" max="1" width="15.83203125" bestFit="1" customWidth="1"/>
  </cols>
  <sheetData>
    <row r="4" spans="1:3">
      <c r="A4" t="s">
        <v>328</v>
      </c>
      <c r="B4">
        <v>100</v>
      </c>
    </row>
    <row r="5" spans="1:3">
      <c r="A5" t="s">
        <v>329</v>
      </c>
      <c r="B5">
        <v>4</v>
      </c>
      <c r="C5" t="s">
        <v>330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B2:M269"/>
  <sheetViews>
    <sheetView topLeftCell="A6" workbookViewId="0">
      <selection activeCell="C34" sqref="C34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16" hidden="1" customWidth="1"/>
    <col min="5" max="5" width="13.5" customWidth="1"/>
    <col min="6" max="6" width="16.5" customWidth="1"/>
    <col min="7" max="7" width="11.5" customWidth="1"/>
  </cols>
  <sheetData>
    <row r="2" spans="2:7" ht="15" thickBot="1"/>
    <row r="3" spans="2:7" s="10" customFormat="1" ht="13" thickBot="1">
      <c r="B3" s="5" t="s">
        <v>90</v>
      </c>
      <c r="C3" s="6" t="s">
        <v>91</v>
      </c>
      <c r="D3" s="7" t="s">
        <v>116</v>
      </c>
      <c r="E3" s="5" t="s">
        <v>331</v>
      </c>
      <c r="F3" s="8" t="s">
        <v>332</v>
      </c>
      <c r="G3" s="9"/>
    </row>
    <row r="4" spans="2:7" s="10" customFormat="1" ht="13" thickBot="1">
      <c r="B4" s="11"/>
      <c r="C4" s="12"/>
      <c r="D4" s="13"/>
      <c r="E4" s="11"/>
      <c r="F4" s="11" t="s">
        <v>333</v>
      </c>
      <c r="G4" s="11" t="s">
        <v>97</v>
      </c>
    </row>
    <row r="5" spans="2:7" s="17" customFormat="1" ht="25.5" customHeight="1" thickBot="1">
      <c r="B5" s="14">
        <f>'WATCH BILL'!A7</f>
        <v>1</v>
      </c>
      <c r="C5" s="14" t="str">
        <f>'WATCH BILL'!B7</f>
        <v>Master</v>
      </c>
      <c r="D5" s="14">
        <f>'WATCH BILL'!C7</f>
        <v>0</v>
      </c>
      <c r="E5" s="37" t="str">
        <f>'WATCH BILL'!F7</f>
        <v>Cabins</v>
      </c>
      <c r="F5" s="37" t="str">
        <f>'WATCH BILL'!G7</f>
        <v>Quarter Deck</v>
      </c>
      <c r="G5" s="37">
        <f>'WATCH BILL'!H7</f>
        <v>4</v>
      </c>
    </row>
    <row r="6" spans="2:7" ht="15.5" customHeight="1">
      <c r="B6" s="18" t="s">
        <v>334</v>
      </c>
      <c r="C6" s="19"/>
      <c r="D6" s="20"/>
      <c r="E6" s="21"/>
      <c r="F6" s="21"/>
      <c r="G6" s="22"/>
    </row>
    <row r="7" spans="2:7" ht="15.5" customHeight="1">
      <c r="B7" s="23" t="s">
        <v>335</v>
      </c>
      <c r="C7" s="24" t="str">
        <f>'WATCH BILL'!M7</f>
        <v>Quarterdeck</v>
      </c>
      <c r="D7" s="25"/>
      <c r="E7" s="2"/>
      <c r="F7" s="2"/>
      <c r="G7" s="26"/>
    </row>
    <row r="8" spans="2:7" ht="15.5" customHeight="1">
      <c r="B8" s="23" t="s">
        <v>336</v>
      </c>
      <c r="C8" s="24" t="str">
        <f>'WATCH BILL'!Q7</f>
        <v xml:space="preserve"> </v>
      </c>
      <c r="D8" s="25"/>
      <c r="E8" s="2"/>
      <c r="F8" s="2"/>
      <c r="G8" s="26"/>
    </row>
    <row r="9" spans="2:7" ht="15.5" customHeight="1">
      <c r="B9" s="27" t="s">
        <v>337</v>
      </c>
      <c r="C9" s="24" t="s">
        <v>116</v>
      </c>
      <c r="D9" s="25"/>
      <c r="E9" s="2"/>
      <c r="F9" s="2"/>
      <c r="G9" s="26"/>
    </row>
    <row r="10" spans="2:7" ht="15.5" customHeight="1">
      <c r="B10" s="27" t="s">
        <v>338</v>
      </c>
      <c r="C10" s="24" t="str">
        <f>'WATCH BILL'!M7</f>
        <v>Quarterdeck</v>
      </c>
      <c r="D10" s="25"/>
      <c r="E10" s="2"/>
      <c r="F10" s="2"/>
      <c r="G10" s="26"/>
    </row>
    <row r="11" spans="2:7" ht="15.5" customHeight="1">
      <c r="B11" s="27" t="s">
        <v>339</v>
      </c>
      <c r="C11" s="24" t="e">
        <f>'WATCH BILL'!#REF!</f>
        <v>#REF!</v>
      </c>
      <c r="D11" s="25"/>
      <c r="E11" s="2"/>
      <c r="F11" s="2"/>
      <c r="G11" s="26"/>
    </row>
    <row r="12" spans="2:7" ht="15.5" customHeight="1">
      <c r="B12" s="23" t="s">
        <v>340</v>
      </c>
      <c r="C12" s="24" t="str">
        <f>'WATCH BILL'!M12</f>
        <v xml:space="preserve"> </v>
      </c>
      <c r="D12" s="25"/>
      <c r="E12" s="2"/>
      <c r="F12" s="2"/>
      <c r="G12" s="26"/>
    </row>
    <row r="13" spans="2:7" ht="15.5" customHeight="1">
      <c r="B13" s="78" t="s">
        <v>341</v>
      </c>
      <c r="C13" s="24" t="str">
        <f>'WATCH BILL'!S7</f>
        <v>OIC</v>
      </c>
      <c r="D13" s="25"/>
      <c r="E13" s="2"/>
      <c r="F13" s="2"/>
      <c r="G13" s="26"/>
    </row>
    <row r="14" spans="2:7" ht="15.5" customHeight="1">
      <c r="B14" s="23" t="s">
        <v>342</v>
      </c>
      <c r="C14" s="24" t="str">
        <f>'WATCH BILL'!T7</f>
        <v>OIC</v>
      </c>
      <c r="D14" s="25"/>
      <c r="E14" s="2"/>
      <c r="F14" s="2"/>
      <c r="G14" s="26"/>
    </row>
    <row r="15" spans="2:7" ht="15.5" customHeight="1">
      <c r="B15" s="23" t="s">
        <v>343</v>
      </c>
      <c r="C15" s="24" t="str">
        <f>'WATCH BILL'!T7</f>
        <v>OIC</v>
      </c>
      <c r="D15" s="25"/>
      <c r="E15" s="2"/>
      <c r="F15" s="2"/>
      <c r="G15" s="26"/>
    </row>
    <row r="16" spans="2:7" ht="15.5" customHeight="1">
      <c r="B16" s="23" t="s">
        <v>344</v>
      </c>
      <c r="C16" s="24">
        <f>'WATCH BILL'!V7</f>
        <v>0</v>
      </c>
      <c r="D16" s="25"/>
      <c r="E16" s="2"/>
      <c r="F16" s="2"/>
      <c r="G16" s="26"/>
    </row>
    <row r="17" spans="2:7" ht="15.5" customHeight="1">
      <c r="B17" s="23" t="s">
        <v>345</v>
      </c>
      <c r="C17" s="24" t="str">
        <f>'WATCH BILL'!W7</f>
        <v>OIC</v>
      </c>
      <c r="D17" s="25"/>
      <c r="E17" s="2"/>
      <c r="F17" s="2"/>
      <c r="G17" s="26"/>
    </row>
    <row r="18" spans="2:7" ht="15.5" customHeight="1">
      <c r="B18" s="23" t="s">
        <v>346</v>
      </c>
      <c r="C18" s="24" t="str">
        <f>'WATCH BILL'!W7</f>
        <v>OIC</v>
      </c>
      <c r="D18" s="25"/>
      <c r="E18" s="2"/>
      <c r="F18" s="2"/>
      <c r="G18" s="26"/>
    </row>
    <row r="19" spans="2:7" ht="15.5" customHeight="1">
      <c r="B19" s="23" t="s">
        <v>347</v>
      </c>
      <c r="C19" s="24" t="str">
        <f>'WATCH BILL'!W7</f>
        <v>OIC</v>
      </c>
      <c r="D19" s="25"/>
      <c r="E19" s="2"/>
      <c r="F19" s="2"/>
      <c r="G19" s="26"/>
    </row>
    <row r="20" spans="2:7" ht="15.5" customHeight="1">
      <c r="B20" s="23" t="s">
        <v>348</v>
      </c>
      <c r="C20" s="24" t="str">
        <f>'WATCH BILL'!X7</f>
        <v>OIC</v>
      </c>
      <c r="D20" s="25"/>
      <c r="E20" s="2"/>
      <c r="F20" s="2"/>
      <c r="G20" s="26"/>
    </row>
    <row r="21" spans="2:7" ht="15.5" customHeight="1" thickBot="1">
      <c r="B21" s="28" t="s">
        <v>349</v>
      </c>
      <c r="C21" s="24" t="str">
        <f>'WATCH BILL'!Y7</f>
        <v>Ship Security Officer</v>
      </c>
      <c r="D21" s="30"/>
      <c r="E21" s="31"/>
      <c r="F21" s="31"/>
      <c r="G21" s="32"/>
    </row>
    <row r="22" spans="2:7" ht="15" thickBot="1"/>
    <row r="23" spans="2:7" ht="15" thickBot="1">
      <c r="B23" s="5" t="s">
        <v>90</v>
      </c>
      <c r="C23" s="6" t="s">
        <v>91</v>
      </c>
      <c r="D23" s="7" t="s">
        <v>116</v>
      </c>
      <c r="E23" s="5" t="s">
        <v>331</v>
      </c>
      <c r="F23" s="8" t="s">
        <v>332</v>
      </c>
      <c r="G23" s="9"/>
    </row>
    <row r="24" spans="2:7" ht="15" thickBot="1">
      <c r="B24" s="11"/>
      <c r="C24" s="12"/>
      <c r="D24" s="13"/>
      <c r="E24" s="11"/>
      <c r="F24" s="11" t="s">
        <v>333</v>
      </c>
      <c r="G24" s="11" t="s">
        <v>97</v>
      </c>
    </row>
    <row r="25" spans="2:7" ht="18" thickBot="1">
      <c r="B25" s="14" t="str">
        <f>'WATCH BILL'!A74</f>
        <v/>
      </c>
      <c r="C25" s="14" t="str">
        <f>'WATCH BILL'!B74</f>
        <v>OOW / Mate 1</v>
      </c>
      <c r="D25" s="14">
        <f>'WATCH BILL'!C74</f>
        <v>0</v>
      </c>
      <c r="E25" s="37" t="str">
        <f>'WATCH BILL'!F74</f>
        <v>Cabins</v>
      </c>
      <c r="F25" s="37" t="str">
        <f>'WATCH BILL'!G74</f>
        <v>Quarter Deck</v>
      </c>
      <c r="G25" s="37">
        <f>'WATCH BILL'!H74</f>
        <v>3</v>
      </c>
    </row>
    <row r="26" spans="2:7" ht="25.5" customHeight="1">
      <c r="B26" s="18" t="s">
        <v>334</v>
      </c>
      <c r="C26" s="19"/>
      <c r="D26" s="20"/>
      <c r="E26" s="21"/>
      <c r="F26" s="21"/>
      <c r="G26" s="22"/>
    </row>
    <row r="27" spans="2:7" ht="15.5" customHeight="1">
      <c r="B27" s="23" t="s">
        <v>335</v>
      </c>
      <c r="C27" s="24" t="str">
        <f>'WATCH BILL'!M74</f>
        <v>Quarterdeck</v>
      </c>
      <c r="D27" s="25"/>
      <c r="E27" s="2"/>
      <c r="F27" s="2"/>
      <c r="G27" s="26"/>
    </row>
    <row r="28" spans="2:7" ht="15.5" customHeight="1">
      <c r="B28" s="23" t="s">
        <v>336</v>
      </c>
      <c r="C28" s="24">
        <f>'WATCH BILL'!Q74</f>
        <v>0</v>
      </c>
      <c r="D28" s="25"/>
      <c r="E28" s="2"/>
      <c r="F28" s="2"/>
      <c r="G28" s="26"/>
    </row>
    <row r="29" spans="2:7" ht="15.5" customHeight="1">
      <c r="B29" s="27" t="s">
        <v>337</v>
      </c>
      <c r="C29" s="24" t="s">
        <v>116</v>
      </c>
      <c r="D29" s="25"/>
      <c r="E29" s="2"/>
      <c r="F29" s="2"/>
      <c r="G29" s="26"/>
    </row>
    <row r="30" spans="2:7" ht="15.5" customHeight="1">
      <c r="B30" s="27" t="s">
        <v>338</v>
      </c>
      <c r="C30" s="24" t="str">
        <f>'WATCH BILL'!M74</f>
        <v>Quarterdeck</v>
      </c>
      <c r="D30" s="25"/>
      <c r="E30" s="2"/>
      <c r="F30" s="2"/>
      <c r="G30" s="26"/>
    </row>
    <row r="31" spans="2:7" ht="15.5" customHeight="1">
      <c r="B31" s="27" t="s">
        <v>339</v>
      </c>
      <c r="C31" s="24" t="e">
        <f>'WATCH BILL'!#REF!</f>
        <v>#REF!</v>
      </c>
      <c r="D31" s="25"/>
      <c r="E31" s="2"/>
      <c r="F31" s="2"/>
      <c r="G31" s="26"/>
    </row>
    <row r="32" spans="2:7" ht="15.5" customHeight="1">
      <c r="B32" s="23" t="s">
        <v>340</v>
      </c>
      <c r="C32" s="24" t="str">
        <f>'WATCH BILL'!M79</f>
        <v xml:space="preserve"> </v>
      </c>
      <c r="D32" s="25"/>
      <c r="E32" s="2"/>
      <c r="F32" s="2"/>
      <c r="G32" s="26"/>
    </row>
    <row r="33" spans="2:7" ht="15.5" customHeight="1">
      <c r="B33" s="78" t="s">
        <v>341</v>
      </c>
      <c r="C33" s="24" t="str">
        <f>'WATCH BILL'!S74</f>
        <v>OOW/Fix/Radio</v>
      </c>
      <c r="D33" s="25"/>
      <c r="E33" s="2"/>
      <c r="F33" s="2"/>
      <c r="G33" s="26"/>
    </row>
    <row r="34" spans="2:7" ht="15.5" customHeight="1">
      <c r="B34" s="23" t="s">
        <v>342</v>
      </c>
      <c r="C34" s="24" t="str">
        <f>'WATCH BILL'!T74</f>
        <v>OOW/Fix/Radio</v>
      </c>
      <c r="D34" s="25"/>
      <c r="E34" s="2"/>
      <c r="F34" s="2"/>
      <c r="G34" s="26"/>
    </row>
    <row r="35" spans="2:7" ht="15.5" customHeight="1">
      <c r="B35" s="23" t="s">
        <v>343</v>
      </c>
      <c r="C35" s="24" t="str">
        <f>'WATCH BILL'!M82</f>
        <v>Quarterdeck</v>
      </c>
      <c r="D35" s="25"/>
      <c r="E35" s="2"/>
      <c r="F35" s="2"/>
      <c r="G35" s="26"/>
    </row>
    <row r="36" spans="2:7" ht="15.5" customHeight="1">
      <c r="B36" s="23" t="s">
        <v>344</v>
      </c>
      <c r="C36" s="24" t="str">
        <f>'WATCH BILL'!V74</f>
        <v>OOW/Fix/Radio</v>
      </c>
      <c r="D36" s="25"/>
      <c r="E36" s="2"/>
      <c r="F36" s="2"/>
      <c r="G36" s="26"/>
    </row>
    <row r="37" spans="2:7" ht="15.5" customHeight="1">
      <c r="B37" s="23" t="s">
        <v>345</v>
      </c>
      <c r="C37" s="24" t="str">
        <f>'WATCH BILL'!W74</f>
        <v>OOW</v>
      </c>
      <c r="D37" s="25"/>
      <c r="E37" s="2"/>
      <c r="F37" s="2"/>
      <c r="G37" s="26"/>
    </row>
    <row r="38" spans="2:7" ht="15.5" customHeight="1">
      <c r="B38" s="23" t="s">
        <v>346</v>
      </c>
      <c r="C38" s="24" t="str">
        <f>'WATCH BILL'!W74</f>
        <v>OOW</v>
      </c>
      <c r="D38" s="25"/>
      <c r="E38" s="2"/>
      <c r="F38" s="2"/>
      <c r="G38" s="26"/>
    </row>
    <row r="39" spans="2:7" ht="15.5" customHeight="1">
      <c r="B39" s="23" t="s">
        <v>347</v>
      </c>
      <c r="C39" s="24" t="str">
        <f>'WATCH BILL'!W74</f>
        <v>OOW</v>
      </c>
      <c r="D39" s="25"/>
      <c r="E39" s="2"/>
      <c r="F39" s="2"/>
      <c r="G39" s="26"/>
    </row>
    <row r="40" spans="2:7" ht="15.5" customHeight="1">
      <c r="B40" s="23" t="s">
        <v>348</v>
      </c>
      <c r="C40" s="24" t="str">
        <f>'WATCH BILL'!X74</f>
        <v>OOW</v>
      </c>
      <c r="D40" s="25"/>
      <c r="E40" s="2"/>
      <c r="F40" s="2"/>
      <c r="G40" s="26"/>
    </row>
    <row r="41" spans="2:7" ht="15.5" customHeight="1" thickBot="1">
      <c r="B41" s="28" t="s">
        <v>349</v>
      </c>
      <c r="C41" s="29" t="str">
        <f>'WATCH BILL'!Y74</f>
        <v>OOW</v>
      </c>
      <c r="D41" s="30"/>
      <c r="E41" s="31"/>
      <c r="F41" s="31"/>
      <c r="G41" s="32"/>
    </row>
    <row r="42" spans="2:7" ht="15" customHeight="1"/>
    <row r="43" spans="2:7" ht="17.25" customHeight="1">
      <c r="B43" s="35"/>
      <c r="C43" s="68"/>
      <c r="D43" s="4"/>
      <c r="E43" s="4"/>
      <c r="F43" s="4"/>
      <c r="G43" s="4"/>
    </row>
    <row r="44" spans="2:7" ht="17.25" customHeight="1">
      <c r="B44" s="35"/>
      <c r="C44" s="68"/>
      <c r="D44" s="4"/>
      <c r="E44" s="4"/>
      <c r="F44" s="4"/>
      <c r="G44" s="4"/>
    </row>
    <row r="45" spans="2:7" ht="17.25" customHeight="1">
      <c r="B45" s="35"/>
      <c r="C45" s="68"/>
      <c r="D45" s="4"/>
      <c r="E45" s="4"/>
      <c r="F45" s="4"/>
      <c r="G45" s="4"/>
    </row>
    <row r="46" spans="2:7" ht="15.5" customHeight="1">
      <c r="B46" s="35"/>
      <c r="C46" s="68"/>
      <c r="D46" s="4"/>
      <c r="E46" s="4"/>
      <c r="F46" s="4"/>
      <c r="G46" s="4"/>
    </row>
    <row r="47" spans="2:7" ht="15.5" customHeight="1"/>
    <row r="48" spans="2:7" ht="15.5" customHeight="1" thickBot="1"/>
    <row r="49" spans="2:7" ht="15" thickBot="1">
      <c r="B49" s="5" t="s">
        <v>90</v>
      </c>
      <c r="C49" s="6" t="s">
        <v>91</v>
      </c>
      <c r="D49" s="7" t="s">
        <v>116</v>
      </c>
      <c r="E49" s="5" t="s">
        <v>331</v>
      </c>
      <c r="F49" s="8" t="s">
        <v>332</v>
      </c>
      <c r="G49" s="9"/>
    </row>
    <row r="50" spans="2:7" ht="15" thickBot="1">
      <c r="B50" s="11"/>
      <c r="C50" s="12"/>
      <c r="D50" s="13"/>
      <c r="E50" s="11"/>
      <c r="F50" s="11" t="s">
        <v>333</v>
      </c>
      <c r="G50" s="11" t="s">
        <v>97</v>
      </c>
    </row>
    <row r="51" spans="2:7" ht="18" thickBot="1">
      <c r="B51" s="14" t="str">
        <f>'WATCH BILL'!A44</f>
        <v/>
      </c>
      <c r="C51" s="14" t="str">
        <f>'WATCH BILL'!B44</f>
        <v>Mate 4</v>
      </c>
      <c r="D51" s="14">
        <f>'WATCH BILL'!C44</f>
        <v>0</v>
      </c>
      <c r="E51" s="37" t="str">
        <f>'WATCH BILL'!F44</f>
        <v xml:space="preserve">T.D. - Mid. </v>
      </c>
      <c r="F51" s="37" t="str">
        <f>'WATCH BILL'!G44</f>
        <v>Main deck - P</v>
      </c>
      <c r="G51" s="37">
        <f>'WATCH BILL'!H44</f>
        <v>4</v>
      </c>
    </row>
    <row r="52" spans="2:7">
      <c r="B52" s="34" t="s">
        <v>334</v>
      </c>
      <c r="C52" s="19"/>
      <c r="D52" s="20"/>
      <c r="E52" s="21"/>
      <c r="F52" s="21"/>
      <c r="G52" s="22"/>
    </row>
    <row r="53" spans="2:7" ht="25.5" customHeight="1">
      <c r="B53" s="23" t="s">
        <v>335</v>
      </c>
      <c r="C53" s="24" t="e">
        <f>'WATCH BILL'!#REF!</f>
        <v>#REF!</v>
      </c>
      <c r="D53" s="25"/>
      <c r="E53" s="2"/>
      <c r="F53" s="2"/>
      <c r="G53" s="26"/>
    </row>
    <row r="54" spans="2:7" ht="15.5" customHeight="1">
      <c r="B54" s="23" t="s">
        <v>336</v>
      </c>
      <c r="C54" s="24" t="str">
        <f>'WATCH BILL'!Q44</f>
        <v>Forward Lookout</v>
      </c>
      <c r="D54" s="25"/>
      <c r="E54" s="2"/>
      <c r="F54" s="2"/>
      <c r="G54" s="26"/>
    </row>
    <row r="55" spans="2:7" ht="15.5" customHeight="1">
      <c r="B55" s="23"/>
      <c r="C55" s="24" t="s">
        <v>116</v>
      </c>
      <c r="D55" s="25"/>
      <c r="E55" s="2"/>
      <c r="F55" s="2"/>
      <c r="G55" s="26"/>
    </row>
    <row r="56" spans="2:7" ht="15.5" customHeight="1">
      <c r="B56" s="27" t="s">
        <v>338</v>
      </c>
      <c r="C56" s="24" t="str">
        <f>'WATCH BILL'!M44</f>
        <v>Forward Lookout</v>
      </c>
      <c r="D56" s="25"/>
      <c r="E56" s="2"/>
      <c r="F56" s="2"/>
      <c r="G56" s="26"/>
    </row>
    <row r="57" spans="2:7" ht="15.5" customHeight="1">
      <c r="B57" s="23" t="s">
        <v>339</v>
      </c>
      <c r="C57" s="24" t="e">
        <f>'WATCH BILL'!#REF!</f>
        <v>#REF!</v>
      </c>
      <c r="D57" s="25"/>
      <c r="E57" s="2"/>
      <c r="F57" s="2"/>
      <c r="G57" s="26"/>
    </row>
    <row r="58" spans="2:7" ht="15.5" customHeight="1">
      <c r="B58" s="23" t="s">
        <v>340</v>
      </c>
      <c r="C58" s="24" t="s">
        <v>116</v>
      </c>
      <c r="D58" s="25"/>
      <c r="E58" s="2"/>
      <c r="F58" s="2"/>
      <c r="G58" s="26"/>
    </row>
    <row r="59" spans="2:7" ht="15.5" customHeight="1">
      <c r="B59" s="78" t="s">
        <v>341</v>
      </c>
      <c r="C59" s="24" t="str">
        <f>'WATCH BILL'!S44</f>
        <v>Forward Lookout</v>
      </c>
      <c r="D59" s="25"/>
      <c r="E59" s="2"/>
      <c r="F59" s="2"/>
      <c r="G59" s="26"/>
    </row>
    <row r="60" spans="2:7" ht="15.5" customHeight="1">
      <c r="B60" s="23" t="s">
        <v>342</v>
      </c>
      <c r="C60" s="24" t="str">
        <f>'WATCH BILL'!T44</f>
        <v>Forward Lookout</v>
      </c>
      <c r="D60" s="25"/>
      <c r="E60" s="2"/>
      <c r="F60" s="2"/>
      <c r="G60" s="26"/>
    </row>
    <row r="61" spans="2:7" ht="15.5" customHeight="1">
      <c r="B61" s="23" t="s">
        <v>343</v>
      </c>
      <c r="C61" s="24" t="str">
        <f>'WATCH BILL'!V44</f>
        <v>Forward Lookout</v>
      </c>
      <c r="D61" s="25"/>
      <c r="E61" s="2"/>
      <c r="F61" s="2"/>
      <c r="G61" s="26"/>
    </row>
    <row r="62" spans="2:7" ht="15.5" customHeight="1">
      <c r="B62" s="23" t="s">
        <v>344</v>
      </c>
      <c r="C62" s="24" t="str">
        <f>'WATCH BILL'!W44</f>
        <v>Forward Lookout</v>
      </c>
      <c r="D62" s="25"/>
      <c r="E62" s="2"/>
      <c r="F62" s="2"/>
      <c r="G62" s="26"/>
    </row>
    <row r="63" spans="2:7" ht="15.5" customHeight="1">
      <c r="B63" s="23" t="s">
        <v>345</v>
      </c>
      <c r="C63" s="24" t="str">
        <f>'WATCH BILL'!X44</f>
        <v>Forward Lookout</v>
      </c>
      <c r="D63" s="25"/>
      <c r="E63" s="2"/>
      <c r="F63" s="2"/>
      <c r="G63" s="26"/>
    </row>
    <row r="64" spans="2:7" ht="15.5" customHeight="1">
      <c r="B64" s="23" t="s">
        <v>346</v>
      </c>
      <c r="C64" s="24" t="str">
        <f>'WATCH BILL'!X44</f>
        <v>Forward Lookout</v>
      </c>
      <c r="D64" s="25"/>
      <c r="E64" s="2"/>
      <c r="F64" s="2"/>
      <c r="G64" s="26"/>
    </row>
    <row r="65" spans="2:7" ht="15.5" customHeight="1">
      <c r="B65" s="23" t="s">
        <v>347</v>
      </c>
      <c r="C65" s="24" t="str">
        <f>'WATCH BILL'!X44</f>
        <v>Forward Lookout</v>
      </c>
      <c r="D65" s="25"/>
      <c r="E65" s="2"/>
      <c r="F65" s="2"/>
      <c r="G65" s="26"/>
    </row>
    <row r="66" spans="2:7" ht="15.5" customHeight="1">
      <c r="B66" s="23" t="s">
        <v>348</v>
      </c>
      <c r="C66" s="24" t="str">
        <f>'WATCH BILL'!X44</f>
        <v>Forward Lookout</v>
      </c>
      <c r="D66" s="25"/>
      <c r="E66" s="2"/>
      <c r="F66" s="2"/>
      <c r="G66" s="26"/>
    </row>
    <row r="67" spans="2:7" ht="15.5" customHeight="1" thickBot="1">
      <c r="B67" s="28" t="s">
        <v>349</v>
      </c>
      <c r="C67" s="29" t="str">
        <f>'WATCH BILL'!Y44</f>
        <v>Forward Lookout</v>
      </c>
      <c r="D67" s="30"/>
      <c r="E67" s="31"/>
      <c r="F67" s="31"/>
      <c r="G67" s="32"/>
    </row>
    <row r="68" spans="2:7" ht="15.5" customHeight="1"/>
    <row r="69" spans="2:7" ht="15.5" customHeight="1" thickBot="1"/>
    <row r="70" spans="2:7" ht="15" customHeight="1" thickBot="1">
      <c r="B70" s="5" t="s">
        <v>90</v>
      </c>
      <c r="C70" s="6" t="s">
        <v>91</v>
      </c>
      <c r="D70" s="7" t="s">
        <v>116</v>
      </c>
      <c r="E70" s="5" t="s">
        <v>331</v>
      </c>
      <c r="F70" s="8" t="s">
        <v>332</v>
      </c>
      <c r="G70" s="9"/>
    </row>
    <row r="71" spans="2:7" ht="15" thickBot="1">
      <c r="B71" s="11"/>
      <c r="C71" s="12"/>
      <c r="D71" s="13"/>
      <c r="E71" s="11"/>
      <c r="F71" s="11" t="s">
        <v>333</v>
      </c>
      <c r="G71" s="11" t="s">
        <v>97</v>
      </c>
    </row>
    <row r="72" spans="2:7" ht="18" thickBot="1">
      <c r="B72" s="14" t="str">
        <f>'WATCH BILL'!A43</f>
        <v/>
      </c>
      <c r="C72" s="14" t="str">
        <f>'WATCH BILL'!B43</f>
        <v>OOW / Mate 2</v>
      </c>
      <c r="D72" s="14">
        <f>'WATCH BILL'!C43</f>
        <v>0</v>
      </c>
      <c r="E72" s="37" t="str">
        <f>'WATCH BILL'!F43</f>
        <v>Cabins</v>
      </c>
      <c r="F72" s="37" t="str">
        <f>'WATCH BILL'!G43</f>
        <v>Main deck - P</v>
      </c>
      <c r="G72" s="37">
        <f>'WATCH BILL'!H43</f>
        <v>2</v>
      </c>
    </row>
    <row r="73" spans="2:7">
      <c r="B73" s="34" t="s">
        <v>334</v>
      </c>
      <c r="C73" s="19"/>
      <c r="D73" s="20"/>
      <c r="E73" s="21"/>
      <c r="F73" s="21"/>
      <c r="G73" s="22"/>
    </row>
    <row r="74" spans="2:7" ht="25.5" customHeight="1">
      <c r="B74" s="23" t="s">
        <v>335</v>
      </c>
      <c r="C74" s="24" t="str">
        <f>'WATCH BILL'!M43</f>
        <v>Chartroom</v>
      </c>
      <c r="D74" s="25"/>
      <c r="E74" s="2"/>
      <c r="F74" s="2"/>
      <c r="G74" s="26"/>
    </row>
    <row r="75" spans="2:7" ht="15.5" customHeight="1">
      <c r="B75" s="23" t="s">
        <v>336</v>
      </c>
      <c r="C75" s="24" t="str">
        <f>'WATCH BILL'!Q43</f>
        <v>Officer I/C/Comms</v>
      </c>
      <c r="D75" s="25"/>
      <c r="E75" s="2"/>
      <c r="F75" s="2"/>
      <c r="G75" s="26"/>
    </row>
    <row r="76" spans="2:7" ht="15.5" customHeight="1">
      <c r="B76" s="23"/>
      <c r="C76" s="24" t="s">
        <v>116</v>
      </c>
      <c r="D76" s="25"/>
      <c r="E76" s="2"/>
      <c r="F76" s="2"/>
      <c r="G76" s="26"/>
    </row>
    <row r="77" spans="2:7" ht="15.5" customHeight="1">
      <c r="B77" s="27" t="s">
        <v>338</v>
      </c>
      <c r="C77" s="24" t="str">
        <f>'WATCH BILL'!M43</f>
        <v>Chartroom</v>
      </c>
      <c r="D77" s="25"/>
      <c r="E77" s="2"/>
      <c r="F77" s="2"/>
      <c r="G77" s="26"/>
    </row>
    <row r="78" spans="2:7" ht="15.5" customHeight="1">
      <c r="B78" s="23" t="s">
        <v>339</v>
      </c>
      <c r="C78" s="24" t="e">
        <f>'WATCH BILL'!#REF!</f>
        <v>#REF!</v>
      </c>
      <c r="D78" s="25"/>
      <c r="E78" s="2"/>
      <c r="F78" s="2"/>
      <c r="G78" s="26"/>
    </row>
    <row r="79" spans="2:7" ht="15.5" customHeight="1">
      <c r="B79" s="23" t="s">
        <v>340</v>
      </c>
      <c r="C79" s="24" t="s">
        <v>116</v>
      </c>
      <c r="D79" s="25"/>
      <c r="E79" s="2"/>
      <c r="F79" s="2"/>
      <c r="G79" s="26"/>
    </row>
    <row r="80" spans="2:7" ht="15.5" customHeight="1">
      <c r="B80" s="78" t="s">
        <v>341</v>
      </c>
      <c r="C80" s="24" t="str">
        <f>'WATCH BILL'!R43</f>
        <v>Fix, VHF/UHF LR2</v>
      </c>
      <c r="D80" s="25"/>
      <c r="E80" s="2"/>
      <c r="F80" s="2"/>
      <c r="G80" s="26"/>
    </row>
    <row r="81" spans="2:7" ht="15.5" customHeight="1">
      <c r="B81" s="23" t="s">
        <v>342</v>
      </c>
      <c r="C81" s="24" t="str">
        <f>'WATCH BILL'!S43</f>
        <v>Officer I/C</v>
      </c>
      <c r="D81" s="25"/>
      <c r="E81" s="2"/>
      <c r="F81" s="2"/>
      <c r="G81" s="26"/>
    </row>
    <row r="82" spans="2:7" ht="15.5" customHeight="1">
      <c r="B82" s="23" t="s">
        <v>343</v>
      </c>
      <c r="C82" s="24" t="str">
        <f>'WATCH BILL'!V43</f>
        <v>Officer I/C DC</v>
      </c>
      <c r="D82" s="25"/>
      <c r="E82" s="2"/>
      <c r="F82" s="2"/>
      <c r="G82" s="26"/>
    </row>
    <row r="83" spans="2:7" ht="15.5" customHeight="1">
      <c r="B83" s="23" t="s">
        <v>344</v>
      </c>
      <c r="C83" s="24" t="str">
        <f>'WATCH BILL'!V43</f>
        <v>Officer I/C DC</v>
      </c>
      <c r="D83" s="25"/>
      <c r="E83" s="2"/>
      <c r="F83" s="2"/>
      <c r="G83" s="26"/>
    </row>
    <row r="84" spans="2:7" ht="15.5" customHeight="1">
      <c r="B84" s="23" t="s">
        <v>345</v>
      </c>
      <c r="C84" s="24" t="str">
        <f>'WATCH BILL'!W43</f>
        <v>Officer I/C Recover from aloft</v>
      </c>
      <c r="D84" s="25"/>
      <c r="E84" s="2"/>
      <c r="F84" s="2"/>
      <c r="G84" s="26"/>
    </row>
    <row r="85" spans="2:7" ht="15.5" customHeight="1">
      <c r="B85" s="23" t="s">
        <v>346</v>
      </c>
      <c r="C85" s="24" t="str">
        <f>'WATCH BILL'!W43</f>
        <v>Officer I/C Recover from aloft</v>
      </c>
      <c r="D85" s="25"/>
      <c r="E85" s="2"/>
      <c r="F85" s="2"/>
      <c r="G85" s="26"/>
    </row>
    <row r="86" spans="2:7" ht="15.5" customHeight="1">
      <c r="B86" s="23" t="s">
        <v>347</v>
      </c>
      <c r="C86" s="24" t="str">
        <f>'WATCH BILL'!W43</f>
        <v>Officer I/C Recover from aloft</v>
      </c>
      <c r="D86" s="25"/>
      <c r="E86" s="2"/>
      <c r="F86" s="2"/>
      <c r="G86" s="26"/>
    </row>
    <row r="87" spans="2:7" ht="15.5" customHeight="1">
      <c r="B87" s="23" t="s">
        <v>348</v>
      </c>
      <c r="C87" s="24" t="str">
        <f>'WATCH BILL'!X43</f>
        <v xml:space="preserve"> </v>
      </c>
      <c r="D87" s="25"/>
      <c r="E87" s="2"/>
      <c r="F87" s="2"/>
      <c r="G87" s="26"/>
    </row>
    <row r="88" spans="2:7" ht="15.5" customHeight="1" thickBot="1">
      <c r="B88" s="28" t="s">
        <v>349</v>
      </c>
      <c r="C88" s="29" t="str">
        <f>'WATCH BILL'!Y43</f>
        <v>Officer I/C +ASSO</v>
      </c>
      <c r="D88" s="30"/>
      <c r="E88" s="31"/>
      <c r="F88" s="31"/>
      <c r="G88" s="32"/>
    </row>
    <row r="89" spans="2:7" ht="15.5" customHeight="1">
      <c r="B89" s="35"/>
      <c r="C89" s="4"/>
      <c r="D89" s="4"/>
      <c r="E89" s="4"/>
      <c r="F89" s="4"/>
      <c r="G89" s="4"/>
    </row>
    <row r="90" spans="2:7" ht="15.5" customHeight="1"/>
    <row r="91" spans="2:7" ht="15.5" customHeight="1"/>
    <row r="92" spans="2:7" ht="15.5" customHeight="1" thickBot="1"/>
    <row r="93" spans="2:7" ht="15" customHeight="1" thickBot="1">
      <c r="B93" s="5" t="s">
        <v>90</v>
      </c>
      <c r="C93" s="6" t="s">
        <v>91</v>
      </c>
      <c r="D93" s="7" t="s">
        <v>116</v>
      </c>
      <c r="E93" s="5" t="s">
        <v>331</v>
      </c>
      <c r="F93" s="8" t="s">
        <v>332</v>
      </c>
      <c r="G93" s="9"/>
    </row>
    <row r="94" spans="2:7" ht="15" thickBot="1">
      <c r="B94" s="11"/>
      <c r="C94" s="12"/>
      <c r="D94" s="13"/>
      <c r="E94" s="11"/>
      <c r="F94" s="11" t="s">
        <v>333</v>
      </c>
      <c r="G94" s="11" t="s">
        <v>97</v>
      </c>
    </row>
    <row r="95" spans="2:7" ht="18" thickBot="1">
      <c r="B95" s="14" t="str">
        <f>'WATCH BILL'!A78</f>
        <v/>
      </c>
      <c r="C95" s="14" t="str">
        <f>'WATCH BILL'!B78</f>
        <v>Bosun</v>
      </c>
      <c r="D95" s="14">
        <f>'WATCH BILL'!C78</f>
        <v>0</v>
      </c>
      <c r="E95" s="37" t="str">
        <f>'WATCH BILL'!F78</f>
        <v>Deck House</v>
      </c>
      <c r="F95" s="37" t="str">
        <f>'WATCH BILL'!G78</f>
        <v>Main deck - S</v>
      </c>
      <c r="G95" s="37">
        <f>'WATCH BILL'!H78</f>
        <v>3</v>
      </c>
    </row>
    <row r="96" spans="2:7" ht="25.5" customHeight="1">
      <c r="B96" s="34" t="s">
        <v>334</v>
      </c>
      <c r="C96" s="19"/>
      <c r="D96" s="20"/>
      <c r="E96" s="21"/>
      <c r="F96" s="21"/>
      <c r="G96" s="22"/>
    </row>
    <row r="97" spans="2:7" ht="15.5" customHeight="1">
      <c r="B97" s="23" t="s">
        <v>335</v>
      </c>
      <c r="C97" s="24" t="str">
        <f>'WATCH BILL'!M78</f>
        <v>Quarterdeck</v>
      </c>
      <c r="D97" s="25"/>
      <c r="E97" s="2"/>
      <c r="F97" s="2"/>
      <c r="G97" s="26"/>
    </row>
    <row r="98" spans="2:7" ht="15.5" customHeight="1">
      <c r="B98" s="23" t="s">
        <v>336</v>
      </c>
      <c r="C98" s="24" t="str">
        <f>'WATCH BILL'!Q79</f>
        <v xml:space="preserve"> </v>
      </c>
      <c r="D98" s="25"/>
      <c r="E98" s="2"/>
      <c r="F98" s="2"/>
      <c r="G98" s="26"/>
    </row>
    <row r="99" spans="2:7" ht="15.5" customHeight="1">
      <c r="B99" s="23"/>
      <c r="C99" s="24" t="s">
        <v>116</v>
      </c>
      <c r="D99" s="25"/>
      <c r="E99" s="2"/>
      <c r="F99" s="2"/>
      <c r="G99" s="26"/>
    </row>
    <row r="100" spans="2:7" ht="15.5" customHeight="1">
      <c r="B100" s="27" t="s">
        <v>338</v>
      </c>
      <c r="C100" s="24" t="str">
        <f>'WATCH BILL'!M78</f>
        <v>Quarterdeck</v>
      </c>
      <c r="D100" s="25"/>
      <c r="E100" s="2"/>
      <c r="F100" s="2"/>
      <c r="G100" s="26"/>
    </row>
    <row r="101" spans="2:7" ht="15.5" customHeight="1">
      <c r="B101" s="23" t="s">
        <v>339</v>
      </c>
      <c r="C101" s="24" t="e">
        <f>'WATCH BILL'!#REF!</f>
        <v>#REF!</v>
      </c>
      <c r="D101" s="25"/>
      <c r="E101" s="2"/>
      <c r="F101" s="2"/>
      <c r="G101" s="26"/>
    </row>
    <row r="102" spans="2:7" ht="15.5" customHeight="1">
      <c r="B102" s="23" t="s">
        <v>340</v>
      </c>
      <c r="C102" s="24" t="s">
        <v>116</v>
      </c>
      <c r="D102" s="25"/>
      <c r="E102" s="2"/>
      <c r="F102" s="2"/>
      <c r="G102" s="26"/>
    </row>
    <row r="103" spans="2:7" ht="15.5" customHeight="1">
      <c r="B103" s="78" t="s">
        <v>341</v>
      </c>
      <c r="C103" s="24" t="str">
        <f>'WATCH BILL'!R78</f>
        <v>Gig gripes</v>
      </c>
      <c r="D103" s="25"/>
      <c r="E103" s="2"/>
      <c r="F103" s="2"/>
      <c r="G103" s="26"/>
    </row>
    <row r="104" spans="2:7" ht="15.5" customHeight="1">
      <c r="B104" s="23" t="s">
        <v>342</v>
      </c>
      <c r="C104" s="24">
        <f>'WATCH BILL'!S78</f>
        <v>0</v>
      </c>
      <c r="D104" s="25"/>
      <c r="E104" s="2"/>
      <c r="F104" s="2"/>
      <c r="G104" s="26"/>
    </row>
    <row r="105" spans="2:7" ht="15.5" customHeight="1">
      <c r="B105" s="23" t="s">
        <v>343</v>
      </c>
      <c r="C105" s="24">
        <f>'WATCH BILL'!T78</f>
        <v>0</v>
      </c>
      <c r="D105" s="25"/>
      <c r="E105" s="2"/>
      <c r="F105" s="2"/>
      <c r="G105" s="26"/>
    </row>
    <row r="106" spans="2:7" ht="15.5" customHeight="1">
      <c r="B106" s="23" t="s">
        <v>344</v>
      </c>
      <c r="C106" s="24" t="str">
        <f>'WATCH BILL'!V78</f>
        <v>I/C DC/Emerg Steer</v>
      </c>
      <c r="D106" s="25"/>
      <c r="E106" s="2"/>
      <c r="F106" s="2"/>
      <c r="G106" s="26"/>
    </row>
    <row r="107" spans="2:7" ht="15.5" customHeight="1">
      <c r="B107" s="23" t="s">
        <v>345</v>
      </c>
      <c r="C107" s="24" t="str">
        <f>'WATCH BILL'!W78</f>
        <v>Recovery from Aloft</v>
      </c>
      <c r="D107" s="25"/>
      <c r="E107" s="2"/>
      <c r="F107" s="2"/>
      <c r="G107" s="26"/>
    </row>
    <row r="108" spans="2:7" ht="15.5" customHeight="1">
      <c r="B108" s="23" t="s">
        <v>346</v>
      </c>
      <c r="C108" s="24" t="str">
        <f>'WATCH BILL'!W78</f>
        <v>Recovery from Aloft</v>
      </c>
      <c r="D108" s="25"/>
      <c r="E108" s="2"/>
      <c r="F108" s="2"/>
      <c r="G108" s="26"/>
    </row>
    <row r="109" spans="2:7" ht="15.5" customHeight="1">
      <c r="B109" s="23" t="s">
        <v>347</v>
      </c>
      <c r="C109" s="24" t="str">
        <f>'WATCH BILL'!W78</f>
        <v>Recovery from Aloft</v>
      </c>
      <c r="D109" s="25"/>
      <c r="E109" s="2"/>
      <c r="F109" s="2"/>
      <c r="G109" s="26"/>
    </row>
    <row r="110" spans="2:7" ht="15.5" customHeight="1">
      <c r="B110" s="23" t="s">
        <v>348</v>
      </c>
      <c r="C110" s="24" t="str">
        <f>'WATCH BILL'!X78</f>
        <v>I/C Party / Spill Kit</v>
      </c>
      <c r="D110" s="25"/>
      <c r="E110" s="2"/>
      <c r="F110" s="2"/>
      <c r="G110" s="26"/>
    </row>
    <row r="111" spans="2:7" ht="15.5" customHeight="1" thickBot="1">
      <c r="B111" s="28" t="s">
        <v>349</v>
      </c>
      <c r="C111" s="24">
        <f>'WATCH BILL'!Y78</f>
        <v>0</v>
      </c>
      <c r="D111" s="30"/>
      <c r="E111" s="31"/>
      <c r="F111" s="31"/>
      <c r="G111" s="32"/>
    </row>
    <row r="112" spans="2:7" ht="15.5" customHeight="1">
      <c r="B112" s="35"/>
      <c r="C112" s="4"/>
      <c r="D112" s="4"/>
      <c r="E112" s="4"/>
      <c r="F112" s="4"/>
      <c r="G112" s="4"/>
    </row>
    <row r="113" spans="2:7" ht="15.5" customHeight="1">
      <c r="B113" s="35"/>
      <c r="C113" s="4"/>
      <c r="D113" s="4"/>
      <c r="E113" s="4"/>
      <c r="F113" s="4"/>
      <c r="G113" s="4"/>
    </row>
    <row r="114" spans="2:7" ht="15.5" customHeight="1">
      <c r="B114" s="35"/>
      <c r="C114" s="4"/>
      <c r="D114" s="4"/>
      <c r="E114" s="4"/>
      <c r="F114" s="4"/>
      <c r="G114" s="4"/>
    </row>
    <row r="115" spans="2:7" ht="15.5" customHeight="1">
      <c r="B115" s="35"/>
      <c r="C115" s="4"/>
      <c r="D115" s="4"/>
      <c r="E115" s="4"/>
      <c r="F115" s="4"/>
      <c r="G115" s="4"/>
    </row>
    <row r="116" spans="2:7" ht="15.5" customHeight="1" thickBot="1">
      <c r="B116" s="36" t="s">
        <v>116</v>
      </c>
    </row>
    <row r="117" spans="2:7" ht="15" thickBot="1">
      <c r="B117" s="5" t="s">
        <v>90</v>
      </c>
      <c r="C117" s="6" t="s">
        <v>91</v>
      </c>
      <c r="D117" s="7" t="s">
        <v>116</v>
      </c>
      <c r="E117" s="5" t="s">
        <v>116</v>
      </c>
      <c r="F117" s="8" t="s">
        <v>332</v>
      </c>
      <c r="G117" s="9"/>
    </row>
    <row r="118" spans="2:7" ht="15" thickBot="1">
      <c r="B118" s="11"/>
      <c r="C118" s="12"/>
      <c r="D118" s="13"/>
      <c r="E118" s="11"/>
      <c r="F118" s="11" t="s">
        <v>333</v>
      </c>
      <c r="G118" s="11" t="s">
        <v>97</v>
      </c>
    </row>
    <row r="119" spans="2:7" ht="18" thickBot="1">
      <c r="B119" s="14" t="str">
        <f>'WATCH BILL'!A76</f>
        <v/>
      </c>
      <c r="C119" s="14" t="str">
        <f>'WATCH BILL'!B76</f>
        <v>Chief Steward</v>
      </c>
      <c r="D119" s="14">
        <f>'WATCH BILL'!C76</f>
        <v>0</v>
      </c>
      <c r="E119" s="37" t="str">
        <f>'WATCH BILL'!F76</f>
        <v>Sail Locker</v>
      </c>
      <c r="F119" s="37" t="str">
        <f>'WATCH BILL'!G76</f>
        <v>Main deck - S</v>
      </c>
      <c r="G119" s="37">
        <f>'WATCH BILL'!H76</f>
        <v>3</v>
      </c>
    </row>
    <row r="120" spans="2:7">
      <c r="B120" s="34" t="s">
        <v>334</v>
      </c>
      <c r="C120" s="19"/>
      <c r="D120" s="20"/>
      <c r="E120" s="101"/>
      <c r="F120" s="21"/>
      <c r="G120" s="22"/>
    </row>
    <row r="121" spans="2:7">
      <c r="B121" s="23" t="s">
        <v>335</v>
      </c>
      <c r="C121" s="24" t="str">
        <f>'WATCH BILL'!M76</f>
        <v>Quarterdeck</v>
      </c>
      <c r="D121" s="25"/>
      <c r="E121" s="2"/>
      <c r="F121" s="2"/>
      <c r="G121" s="26"/>
    </row>
    <row r="122" spans="2:7">
      <c r="B122" s="23" t="s">
        <v>336</v>
      </c>
      <c r="C122" s="24">
        <f>'WATCH BILL'!Q76</f>
        <v>0</v>
      </c>
      <c r="D122" s="25"/>
      <c r="E122" s="2"/>
      <c r="F122" s="2"/>
      <c r="G122" s="26"/>
    </row>
    <row r="123" spans="2:7">
      <c r="B123" s="23"/>
      <c r="C123" s="24" t="s">
        <v>116</v>
      </c>
      <c r="D123" s="25"/>
      <c r="E123" s="2"/>
      <c r="F123" s="2"/>
      <c r="G123" s="26"/>
    </row>
    <row r="124" spans="2:7">
      <c r="B124" s="27" t="s">
        <v>338</v>
      </c>
      <c r="C124" s="24" t="str">
        <f>'WATCH BILL'!M76</f>
        <v>Quarterdeck</v>
      </c>
      <c r="D124" s="25"/>
      <c r="E124" s="2"/>
      <c r="F124" s="2"/>
      <c r="G124" s="26"/>
    </row>
    <row r="125" spans="2:7">
      <c r="B125" s="23" t="s">
        <v>339</v>
      </c>
      <c r="C125" s="24" t="e">
        <f>'WATCH BILL'!#REF!</f>
        <v>#REF!</v>
      </c>
      <c r="D125" s="25"/>
      <c r="E125" s="2"/>
      <c r="F125" s="2"/>
      <c r="G125" s="26"/>
    </row>
    <row r="126" spans="2:7">
      <c r="B126" s="23" t="s">
        <v>340</v>
      </c>
      <c r="C126" s="24" t="s">
        <v>116</v>
      </c>
      <c r="D126" s="25"/>
      <c r="E126" s="2"/>
      <c r="F126" s="2"/>
      <c r="G126" s="26"/>
    </row>
    <row r="127" spans="2:7">
      <c r="B127" s="78" t="s">
        <v>341</v>
      </c>
      <c r="C127" s="24">
        <f>'WATCH BILL'!Q76</f>
        <v>0</v>
      </c>
      <c r="D127" s="25"/>
      <c r="E127" s="2"/>
      <c r="F127" s="2"/>
      <c r="G127" s="26"/>
    </row>
    <row r="128" spans="2:7">
      <c r="B128" s="23" t="s">
        <v>342</v>
      </c>
      <c r="C128" s="24" t="str">
        <f>'WATCH BILL'!R76</f>
        <v>HDCT Control</v>
      </c>
      <c r="D128" s="25"/>
      <c r="E128" s="2"/>
      <c r="F128" s="2"/>
      <c r="G128" s="26"/>
    </row>
    <row r="129" spans="2:13">
      <c r="B129" s="23" t="s">
        <v>343</v>
      </c>
      <c r="C129" s="24" t="str">
        <f>'WATCH BILL'!S76</f>
        <v>HDCT Control</v>
      </c>
      <c r="D129" s="25"/>
      <c r="E129" s="2"/>
      <c r="F129" s="2"/>
      <c r="G129" s="26"/>
    </row>
    <row r="130" spans="2:13">
      <c r="B130" s="23" t="s">
        <v>344</v>
      </c>
      <c r="C130" s="24" t="str">
        <f>'WATCH BILL'!T76</f>
        <v>HDCT Control</v>
      </c>
      <c r="D130" s="25"/>
      <c r="E130" s="2"/>
      <c r="F130" s="2"/>
      <c r="G130" s="26"/>
    </row>
    <row r="131" spans="2:13">
      <c r="B131" s="23" t="s">
        <v>345</v>
      </c>
      <c r="C131" s="24" t="str">
        <f>'WATCH BILL'!V76</f>
        <v>HDCT Control</v>
      </c>
      <c r="D131" s="25"/>
      <c r="E131" s="2"/>
      <c r="F131" s="2"/>
      <c r="G131" s="26"/>
    </row>
    <row r="132" spans="2:13">
      <c r="B132" s="23" t="s">
        <v>346</v>
      </c>
      <c r="C132" s="24" t="str">
        <f>'WATCH BILL'!V76</f>
        <v>HDCT Control</v>
      </c>
      <c r="D132" s="25"/>
      <c r="E132" s="2"/>
      <c r="F132" s="2"/>
      <c r="G132" s="26"/>
    </row>
    <row r="133" spans="2:13">
      <c r="B133" s="23" t="s">
        <v>347</v>
      </c>
      <c r="C133" s="24" t="str">
        <f>'WATCH BILL'!V76</f>
        <v>HDCT Control</v>
      </c>
      <c r="D133" s="25"/>
      <c r="E133" s="2"/>
      <c r="F133" s="2"/>
      <c r="G133" s="26"/>
    </row>
    <row r="134" spans="2:13">
      <c r="B134" s="23" t="s">
        <v>348</v>
      </c>
      <c r="C134" s="24">
        <f>'WATCH BILL'!X76</f>
        <v>0</v>
      </c>
      <c r="D134" s="25"/>
      <c r="E134" s="2"/>
      <c r="F134" s="2"/>
      <c r="G134" s="26"/>
    </row>
    <row r="135" spans="2:13" ht="15" thickBot="1">
      <c r="B135" s="28" t="s">
        <v>349</v>
      </c>
      <c r="C135" s="29" t="str">
        <f>'WATCH BILL'!Y76</f>
        <v>HDCT Control</v>
      </c>
      <c r="D135" s="30"/>
      <c r="E135" s="31"/>
      <c r="F135" s="31"/>
      <c r="G135" s="32"/>
    </row>
    <row r="136" spans="2:13" ht="15.5" customHeight="1" thickBot="1">
      <c r="B136" s="35"/>
      <c r="C136" s="4"/>
      <c r="D136" s="4"/>
      <c r="E136" s="4"/>
      <c r="F136" s="4"/>
      <c r="G136" s="4"/>
    </row>
    <row r="137" spans="2:13" ht="15" thickBot="1">
      <c r="B137" s="5" t="s">
        <v>90</v>
      </c>
      <c r="C137" s="6" t="s">
        <v>91</v>
      </c>
      <c r="D137" s="7" t="s">
        <v>116</v>
      </c>
      <c r="E137" s="5" t="s">
        <v>350</v>
      </c>
      <c r="F137" s="8" t="s">
        <v>332</v>
      </c>
      <c r="G137" s="9"/>
      <c r="M137" t="s">
        <v>80</v>
      </c>
    </row>
    <row r="138" spans="2:13" ht="15" thickBot="1">
      <c r="B138" s="11"/>
      <c r="C138" s="12"/>
      <c r="D138" s="13"/>
      <c r="E138" s="11"/>
      <c r="F138" s="11" t="s">
        <v>333</v>
      </c>
      <c r="G138" s="11" t="s">
        <v>97</v>
      </c>
    </row>
    <row r="139" spans="2:13" ht="18" thickBot="1">
      <c r="B139" s="14" t="str">
        <f>'WATCH BILL'!A47</f>
        <v/>
      </c>
      <c r="C139" s="14" t="str">
        <f>'WATCH BILL'!B47</f>
        <v>Bosun's Mate</v>
      </c>
      <c r="D139" s="14">
        <f>'WATCH BILL'!C47</f>
        <v>0</v>
      </c>
      <c r="E139" s="37" t="str">
        <f>'WATCH BILL'!F47</f>
        <v>Deck House</v>
      </c>
      <c r="F139" s="37" t="str">
        <f>'WATCH BILL'!G47</f>
        <v>Main deck - P</v>
      </c>
      <c r="G139" s="37">
        <f>'WATCH BILL'!H47</f>
        <v>2</v>
      </c>
    </row>
    <row r="140" spans="2:13">
      <c r="B140" s="34" t="s">
        <v>334</v>
      </c>
      <c r="C140" s="19"/>
      <c r="D140" s="20"/>
      <c r="E140" s="21"/>
      <c r="F140" s="21"/>
      <c r="G140" s="22"/>
    </row>
    <row r="141" spans="2:13" ht="25.5" customHeight="1">
      <c r="B141" s="23" t="s">
        <v>335</v>
      </c>
      <c r="C141" s="24" t="str">
        <f>'WATCH BILL'!M47</f>
        <v>Fore mast</v>
      </c>
      <c r="D141" s="25"/>
      <c r="E141" s="2"/>
      <c r="F141" s="2"/>
      <c r="G141" s="26"/>
    </row>
    <row r="142" spans="2:13" ht="15.5" customHeight="1">
      <c r="B142" s="23" t="s">
        <v>336</v>
      </c>
      <c r="C142" s="24">
        <f>'WATCH BILL'!Q47</f>
        <v>0</v>
      </c>
      <c r="D142" s="25"/>
      <c r="E142" s="2"/>
      <c r="F142" s="2"/>
      <c r="G142" s="26"/>
    </row>
    <row r="143" spans="2:13" ht="15.5" customHeight="1">
      <c r="B143" s="23"/>
      <c r="C143" s="24" t="s">
        <v>116</v>
      </c>
      <c r="D143" s="25"/>
      <c r="E143" s="2"/>
      <c r="F143" s="2"/>
      <c r="G143" s="26"/>
    </row>
    <row r="144" spans="2:13" ht="15.5" customHeight="1">
      <c r="B144" s="27" t="s">
        <v>338</v>
      </c>
      <c r="C144" s="24" t="str">
        <f>'WATCH BILL'!R47</f>
        <v>Small Boat Gripes</v>
      </c>
      <c r="D144" s="25"/>
      <c r="E144" s="2"/>
      <c r="F144" s="2"/>
      <c r="G144" s="26"/>
    </row>
    <row r="145" spans="2:7" ht="15.5" customHeight="1">
      <c r="B145" s="23" t="s">
        <v>339</v>
      </c>
      <c r="C145" s="24" t="e">
        <f>'WATCH BILL'!#REF!</f>
        <v>#REF!</v>
      </c>
      <c r="D145" s="25"/>
      <c r="E145" s="2"/>
      <c r="F145" s="2"/>
      <c r="G145" s="26"/>
    </row>
    <row r="146" spans="2:7" ht="15.5" customHeight="1">
      <c r="B146" s="23" t="s">
        <v>340</v>
      </c>
      <c r="C146" s="24" t="s">
        <v>116</v>
      </c>
      <c r="D146" s="25"/>
      <c r="E146" s="2"/>
      <c r="F146" s="2"/>
      <c r="G146" s="26"/>
    </row>
    <row r="147" spans="2:7" ht="15.5" customHeight="1">
      <c r="B147" s="78" t="s">
        <v>341</v>
      </c>
      <c r="C147" s="24" t="str">
        <f>'WATCH BILL'!R47</f>
        <v>Small Boat Gripes</v>
      </c>
      <c r="D147" s="25"/>
      <c r="E147" s="2"/>
      <c r="F147" s="2"/>
      <c r="G147" s="26"/>
    </row>
    <row r="148" spans="2:7" ht="15.5" customHeight="1">
      <c r="B148" s="23" t="s">
        <v>342</v>
      </c>
      <c r="C148" s="24">
        <f>'WATCH BILL'!S47</f>
        <v>0</v>
      </c>
      <c r="D148" s="25"/>
      <c r="E148" s="2"/>
      <c r="F148" s="2"/>
      <c r="G148" s="26"/>
    </row>
    <row r="149" spans="2:7" ht="15.5" customHeight="1">
      <c r="B149" s="23" t="s">
        <v>343</v>
      </c>
      <c r="C149" s="24">
        <f>'WATCH BILL'!T47</f>
        <v>0</v>
      </c>
      <c r="D149" s="25"/>
      <c r="E149" s="2"/>
      <c r="F149" s="2"/>
      <c r="G149" s="26"/>
    </row>
    <row r="150" spans="2:7" ht="15.5" customHeight="1">
      <c r="B150" s="23" t="s">
        <v>344</v>
      </c>
      <c r="C150" s="24" t="str">
        <f>'WATCH BILL'!V47</f>
        <v xml:space="preserve"> </v>
      </c>
      <c r="D150" s="25"/>
      <c r="E150" s="2"/>
      <c r="F150" s="2"/>
      <c r="G150" s="26"/>
    </row>
    <row r="151" spans="2:7" ht="15.5" customHeight="1">
      <c r="B151" s="23" t="s">
        <v>345</v>
      </c>
      <c r="C151" s="24" t="str">
        <f>'WATCH BILL'!W47</f>
        <v xml:space="preserve"> </v>
      </c>
      <c r="D151" s="25"/>
      <c r="E151" s="2"/>
      <c r="F151" s="2"/>
      <c r="G151" s="26"/>
    </row>
    <row r="152" spans="2:7" ht="15.5" customHeight="1">
      <c r="B152" s="23" t="s">
        <v>346</v>
      </c>
      <c r="C152" s="24" t="str">
        <f>'WATCH BILL'!W47</f>
        <v xml:space="preserve"> </v>
      </c>
      <c r="D152" s="25"/>
      <c r="E152" s="2"/>
      <c r="F152" s="2"/>
      <c r="G152" s="26"/>
    </row>
    <row r="153" spans="2:7" ht="15.5" customHeight="1">
      <c r="B153" s="23" t="s">
        <v>347</v>
      </c>
      <c r="C153" s="24" t="str">
        <f>'WATCH BILL'!W47</f>
        <v xml:space="preserve"> </v>
      </c>
      <c r="D153" s="25"/>
      <c r="E153" s="2"/>
      <c r="F153" s="2"/>
      <c r="G153" s="26"/>
    </row>
    <row r="154" spans="2:7" ht="15.5" customHeight="1">
      <c r="B154" s="23" t="s">
        <v>348</v>
      </c>
      <c r="C154" s="24">
        <f>'WATCH BILL'!X47</f>
        <v>0</v>
      </c>
      <c r="D154" s="25"/>
      <c r="E154" s="2"/>
      <c r="F154" s="2"/>
      <c r="G154" s="26"/>
    </row>
    <row r="155" spans="2:7" ht="15.5" customHeight="1" thickBot="1">
      <c r="B155" s="28" t="s">
        <v>349</v>
      </c>
      <c r="C155" s="29">
        <f>'WATCH BILL'!Y47</f>
        <v>0</v>
      </c>
      <c r="D155" s="30"/>
      <c r="E155" s="31"/>
      <c r="F155" s="31"/>
      <c r="G155" s="32"/>
    </row>
    <row r="156" spans="2:7" ht="15.5" customHeight="1"/>
    <row r="157" spans="2:7" ht="15.5" customHeight="1" thickBot="1">
      <c r="B157" s="36" t="s">
        <v>116</v>
      </c>
    </row>
    <row r="158" spans="2:7" ht="15" thickBot="1">
      <c r="B158" s="5" t="s">
        <v>90</v>
      </c>
      <c r="C158" s="6" t="s">
        <v>91</v>
      </c>
      <c r="D158" s="7" t="s">
        <v>116</v>
      </c>
      <c r="E158" s="5" t="s">
        <v>116</v>
      </c>
      <c r="F158" s="8" t="s">
        <v>332</v>
      </c>
      <c r="G158" s="9"/>
    </row>
    <row r="159" spans="2:7" ht="15" thickBot="1">
      <c r="B159" s="11"/>
      <c r="C159" s="12"/>
      <c r="D159" s="13"/>
      <c r="E159" s="11"/>
      <c r="F159" s="11" t="s">
        <v>333</v>
      </c>
      <c r="G159" s="11" t="s">
        <v>97</v>
      </c>
    </row>
    <row r="160" spans="2:7" ht="18" thickBot="1">
      <c r="B160" s="14" t="str">
        <f>'WATCH BILL'!A11</f>
        <v/>
      </c>
      <c r="C160" s="14" t="str">
        <f>'WATCH BILL'!B11</f>
        <v>OOW / Mate 1</v>
      </c>
      <c r="D160" s="14">
        <f>'WATCH BILL'!C11</f>
        <v>0</v>
      </c>
      <c r="E160" s="14" t="str">
        <f>'WATCH BILL'!F11</f>
        <v>T.D.- Stbd</v>
      </c>
      <c r="F160" s="14" t="str">
        <f>'WATCH BILL'!G11</f>
        <v>Fore deck</v>
      </c>
      <c r="G160" s="14">
        <f>'WATCH BILL'!H11</f>
        <v>1</v>
      </c>
    </row>
    <row r="161" spans="2:7">
      <c r="B161" s="34" t="s">
        <v>334</v>
      </c>
      <c r="C161" s="19"/>
      <c r="D161" s="20"/>
      <c r="E161" s="21"/>
      <c r="F161" s="21"/>
      <c r="G161" s="22"/>
    </row>
    <row r="162" spans="2:7" ht="25.5" customHeight="1">
      <c r="B162" s="23" t="s">
        <v>335</v>
      </c>
      <c r="C162" s="24" t="str">
        <f>'WATCH BILL'!M11</f>
        <v>Quarterdeck</v>
      </c>
      <c r="D162" s="25"/>
      <c r="E162" s="2"/>
      <c r="F162" s="2"/>
      <c r="G162" s="26"/>
    </row>
    <row r="163" spans="2:7" ht="15.5" customHeight="1">
      <c r="B163" s="23" t="s">
        <v>336</v>
      </c>
      <c r="C163" s="24" t="str">
        <f>'WATCH BILL'!Q11</f>
        <v xml:space="preserve"> </v>
      </c>
      <c r="D163" s="25"/>
      <c r="E163" s="2"/>
      <c r="F163" s="2"/>
      <c r="G163" s="26"/>
    </row>
    <row r="164" spans="2:7" ht="15.5" customHeight="1">
      <c r="B164" s="23"/>
      <c r="C164" s="24" t="s">
        <v>116</v>
      </c>
      <c r="D164" s="25"/>
      <c r="E164" s="2"/>
      <c r="F164" s="2"/>
      <c r="G164" s="26"/>
    </row>
    <row r="165" spans="2:7" ht="15.5" customHeight="1">
      <c r="B165" s="27" t="s">
        <v>338</v>
      </c>
      <c r="C165" s="24" t="str">
        <f>'WATCH BILL'!R11</f>
        <v>VHF/UHF LR1</v>
      </c>
      <c r="D165" s="25"/>
      <c r="E165" s="2"/>
      <c r="F165" s="2"/>
      <c r="G165" s="26"/>
    </row>
    <row r="166" spans="2:7" ht="15.5" customHeight="1">
      <c r="B166" s="23" t="s">
        <v>339</v>
      </c>
      <c r="C166" s="24" t="e">
        <f>'WATCH BILL'!#REF!</f>
        <v>#REF!</v>
      </c>
      <c r="D166" s="25"/>
      <c r="E166" s="2"/>
      <c r="F166" s="2"/>
      <c r="G166" s="26"/>
    </row>
    <row r="167" spans="2:7" ht="15.5" customHeight="1">
      <c r="B167" s="23" t="s">
        <v>340</v>
      </c>
      <c r="C167" s="24" t="s">
        <v>116</v>
      </c>
      <c r="D167" s="25"/>
      <c r="E167" s="2"/>
      <c r="F167" s="2"/>
      <c r="G167" s="26"/>
    </row>
    <row r="168" spans="2:7" ht="15.5" customHeight="1">
      <c r="B168" s="78" t="s">
        <v>341</v>
      </c>
      <c r="C168" s="24" t="str">
        <f>'WATCH BILL'!R11</f>
        <v>VHF/UHF LR1</v>
      </c>
      <c r="D168" s="25"/>
      <c r="E168" s="2"/>
      <c r="F168" s="2"/>
      <c r="G168" s="26"/>
    </row>
    <row r="169" spans="2:7" ht="15.5" customHeight="1">
      <c r="B169" s="23" t="s">
        <v>342</v>
      </c>
      <c r="C169" s="24" t="str">
        <f>'WATCH BILL'!S11</f>
        <v>Fix/Radio</v>
      </c>
      <c r="D169" s="25"/>
      <c r="E169" s="2"/>
      <c r="F169" s="2"/>
      <c r="G169" s="26"/>
    </row>
    <row r="170" spans="2:7" ht="15.5" customHeight="1">
      <c r="B170" s="23" t="s">
        <v>343</v>
      </c>
      <c r="C170" s="24" t="str">
        <f>'WATCH BILL'!T11</f>
        <v>Fix/Radio</v>
      </c>
      <c r="D170" s="25"/>
      <c r="E170" s="2"/>
      <c r="F170" s="2"/>
      <c r="G170" s="26"/>
    </row>
    <row r="171" spans="2:7" ht="15.5" customHeight="1">
      <c r="B171" s="23" t="s">
        <v>344</v>
      </c>
      <c r="C171" s="24" t="str">
        <f>'WATCH BILL'!V11</f>
        <v>Fix/Radio</v>
      </c>
      <c r="D171" s="25"/>
      <c r="E171" s="2"/>
      <c r="F171" s="2"/>
      <c r="G171" s="26"/>
    </row>
    <row r="172" spans="2:7" ht="15.5" customHeight="1">
      <c r="B172" s="23" t="s">
        <v>345</v>
      </c>
      <c r="C172" s="24" t="str">
        <f>'WATCH BILL'!W11</f>
        <v xml:space="preserve"> </v>
      </c>
      <c r="D172" s="25"/>
      <c r="E172" s="2"/>
      <c r="F172" s="2"/>
      <c r="G172" s="26"/>
    </row>
    <row r="173" spans="2:7" ht="15.5" customHeight="1">
      <c r="B173" s="23" t="s">
        <v>346</v>
      </c>
      <c r="C173" s="24" t="str">
        <f>'WATCH BILL'!W11</f>
        <v xml:space="preserve"> </v>
      </c>
      <c r="D173" s="25"/>
      <c r="E173" s="2"/>
      <c r="F173" s="2"/>
      <c r="G173" s="26"/>
    </row>
    <row r="174" spans="2:7" ht="15.5" customHeight="1">
      <c r="B174" s="23" t="s">
        <v>351</v>
      </c>
      <c r="C174" s="24" t="str">
        <f>'WATCH BILL'!W11</f>
        <v xml:space="preserve"> </v>
      </c>
      <c r="D174" s="25"/>
      <c r="E174" s="2"/>
      <c r="F174" s="2"/>
      <c r="G174" s="26"/>
    </row>
    <row r="175" spans="2:7" ht="15.5" customHeight="1">
      <c r="B175" s="23" t="s">
        <v>348</v>
      </c>
      <c r="C175" s="24" t="str">
        <f>'WATCH BILL'!X11</f>
        <v xml:space="preserve"> </v>
      </c>
      <c r="D175" s="25"/>
      <c r="E175" s="2"/>
      <c r="F175" s="2"/>
      <c r="G175" s="26"/>
    </row>
    <row r="176" spans="2:7" ht="15.5" customHeight="1" thickBot="1">
      <c r="B176" s="28" t="s">
        <v>349</v>
      </c>
      <c r="C176" s="29" t="str">
        <f>'WATCH BILL'!Y11</f>
        <v xml:space="preserve"> </v>
      </c>
      <c r="D176" s="30"/>
      <c r="E176" s="31"/>
      <c r="F176" s="31"/>
      <c r="G176" s="32"/>
    </row>
    <row r="177" spans="2:7" ht="15.5" customHeight="1"/>
    <row r="178" spans="2:7" ht="15.5" customHeight="1" thickBot="1">
      <c r="B178" s="36" t="s">
        <v>116</v>
      </c>
    </row>
    <row r="179" spans="2:7" ht="15" thickBot="1">
      <c r="B179" s="5" t="s">
        <v>90</v>
      </c>
      <c r="C179" s="6" t="s">
        <v>91</v>
      </c>
      <c r="D179" s="7" t="s">
        <v>116</v>
      </c>
      <c r="E179" s="5" t="s">
        <v>116</v>
      </c>
      <c r="F179" s="8" t="s">
        <v>332</v>
      </c>
      <c r="G179" s="9"/>
    </row>
    <row r="180" spans="2:7" ht="15" thickBot="1">
      <c r="B180" s="11"/>
      <c r="C180" s="12"/>
      <c r="D180" s="13"/>
      <c r="E180" s="11"/>
      <c r="F180" s="11" t="s">
        <v>333</v>
      </c>
      <c r="G180" s="11" t="s">
        <v>97</v>
      </c>
    </row>
    <row r="181" spans="2:7" ht="18" thickBot="1">
      <c r="B181" s="14" t="str">
        <f>'WATCH BILL'!A79</f>
        <v/>
      </c>
      <c r="C181" s="14" t="str">
        <f>'WATCH BILL'!B79</f>
        <v>(Spare)</v>
      </c>
      <c r="D181" s="14">
        <f>'WATCH BILL'!C32</f>
        <v>0</v>
      </c>
      <c r="E181" s="14">
        <f>'WATCH BILL'!F79</f>
        <v>0</v>
      </c>
      <c r="F181" s="14" t="str">
        <f>'WATCH BILL'!G79</f>
        <v>Main deck - S</v>
      </c>
      <c r="G181" s="14">
        <f>'WATCH BILL'!H79</f>
        <v>5</v>
      </c>
    </row>
    <row r="182" spans="2:7">
      <c r="B182" s="34" t="s">
        <v>334</v>
      </c>
      <c r="C182" s="19"/>
      <c r="D182" s="20"/>
      <c r="E182" s="21"/>
      <c r="F182" s="21"/>
      <c r="G182" s="22"/>
    </row>
    <row r="183" spans="2:7">
      <c r="B183" s="23" t="s">
        <v>335</v>
      </c>
      <c r="C183" s="24" t="str">
        <f>'WATCH BILL'!M79</f>
        <v xml:space="preserve"> </v>
      </c>
      <c r="D183" s="25"/>
      <c r="E183" s="2"/>
      <c r="F183" s="2"/>
      <c r="G183" s="26"/>
    </row>
    <row r="184" spans="2:7" ht="15.5" customHeight="1">
      <c r="B184" s="23" t="s">
        <v>336</v>
      </c>
      <c r="C184" s="24" t="str">
        <f>'WATCH BILL'!Q79</f>
        <v xml:space="preserve"> </v>
      </c>
      <c r="D184" s="25"/>
      <c r="E184" s="2"/>
      <c r="F184" s="2"/>
      <c r="G184" s="26"/>
    </row>
    <row r="185" spans="2:7" ht="15.5" customHeight="1">
      <c r="B185" s="23"/>
      <c r="C185" s="24" t="s">
        <v>116</v>
      </c>
      <c r="D185" s="25"/>
      <c r="E185" s="2"/>
      <c r="F185" s="2"/>
      <c r="G185" s="26"/>
    </row>
    <row r="186" spans="2:7" ht="15.5" customHeight="1">
      <c r="B186" s="27" t="s">
        <v>338</v>
      </c>
      <c r="C186" s="24" t="str">
        <f>'WATCH BILL'!R79</f>
        <v xml:space="preserve"> </v>
      </c>
      <c r="D186" s="25"/>
      <c r="E186" s="2"/>
      <c r="F186" s="2"/>
      <c r="G186" s="26"/>
    </row>
    <row r="187" spans="2:7" ht="15.5" customHeight="1">
      <c r="B187" s="23" t="s">
        <v>352</v>
      </c>
      <c r="C187" s="24" t="e">
        <f>'WATCH BILL'!#REF!</f>
        <v>#REF!</v>
      </c>
      <c r="D187" s="25"/>
      <c r="E187" s="2"/>
      <c r="F187" s="2"/>
      <c r="G187" s="26"/>
    </row>
    <row r="188" spans="2:7" ht="15.5" customHeight="1">
      <c r="B188" s="23" t="s">
        <v>340</v>
      </c>
      <c r="C188" s="24" t="s">
        <v>116</v>
      </c>
      <c r="D188" s="25"/>
      <c r="E188" s="2"/>
      <c r="F188" s="2"/>
      <c r="G188" s="26"/>
    </row>
    <row r="189" spans="2:7" ht="15.5" customHeight="1">
      <c r="B189" s="78" t="s">
        <v>341</v>
      </c>
      <c r="C189" s="24" t="str">
        <f>'WATCH BILL'!R32</f>
        <v xml:space="preserve"> </v>
      </c>
      <c r="D189" s="25"/>
      <c r="E189" s="2"/>
      <c r="F189" s="2"/>
      <c r="G189" s="26"/>
    </row>
    <row r="190" spans="2:7" ht="15.5" customHeight="1">
      <c r="B190" s="23" t="s">
        <v>342</v>
      </c>
      <c r="C190" s="24" t="str">
        <f>'WATCH BILL'!S79</f>
        <v xml:space="preserve"> </v>
      </c>
      <c r="D190" s="25"/>
      <c r="E190" s="2"/>
      <c r="F190" s="2"/>
      <c r="G190" s="26"/>
    </row>
    <row r="191" spans="2:7" ht="15.5" customHeight="1">
      <c r="B191" s="23" t="s">
        <v>343</v>
      </c>
      <c r="C191" s="24" t="str">
        <f>'WATCH BILL'!T79</f>
        <v xml:space="preserve"> </v>
      </c>
      <c r="D191" s="25"/>
      <c r="E191" s="2"/>
      <c r="F191" s="2"/>
      <c r="G191" s="26"/>
    </row>
    <row r="192" spans="2:7" ht="15.5" customHeight="1">
      <c r="B192" s="23" t="s">
        <v>344</v>
      </c>
      <c r="C192" s="24" t="str">
        <f>'WATCH BILL'!V79</f>
        <v xml:space="preserve"> </v>
      </c>
      <c r="D192" s="25"/>
      <c r="E192" s="2"/>
      <c r="F192" s="2"/>
      <c r="G192" s="26"/>
    </row>
    <row r="193" spans="2:7" ht="15.5" customHeight="1">
      <c r="B193" s="23" t="s">
        <v>345</v>
      </c>
      <c r="C193" s="24" t="str">
        <f>'WATCH BILL'!W79</f>
        <v xml:space="preserve"> </v>
      </c>
      <c r="D193" s="25"/>
      <c r="E193" s="2"/>
      <c r="F193" s="2"/>
      <c r="G193" s="26"/>
    </row>
    <row r="194" spans="2:7" ht="15.5" customHeight="1">
      <c r="B194" s="23" t="s">
        <v>346</v>
      </c>
      <c r="C194" s="24" t="str">
        <f>'WATCH BILL'!W79</f>
        <v xml:space="preserve"> </v>
      </c>
      <c r="D194" s="25"/>
      <c r="E194" s="2"/>
      <c r="F194" s="2"/>
      <c r="G194" s="26"/>
    </row>
    <row r="195" spans="2:7" ht="15.5" customHeight="1">
      <c r="B195" s="23" t="s">
        <v>347</v>
      </c>
      <c r="C195" s="24" t="str">
        <f>'WATCH BILL'!W79</f>
        <v xml:space="preserve"> </v>
      </c>
      <c r="D195" s="25"/>
      <c r="E195" s="2"/>
      <c r="F195" s="2"/>
      <c r="G195" s="26"/>
    </row>
    <row r="196" spans="2:7" ht="15.5" customHeight="1">
      <c r="B196" s="23" t="s">
        <v>348</v>
      </c>
      <c r="C196" s="24" t="str">
        <f>'WATCH BILL'!X79</f>
        <v xml:space="preserve"> </v>
      </c>
      <c r="D196" s="25"/>
      <c r="E196" s="2"/>
      <c r="F196" s="2"/>
      <c r="G196" s="26"/>
    </row>
    <row r="197" spans="2:7" ht="15.5" customHeight="1" thickBot="1">
      <c r="B197" s="28" t="s">
        <v>349</v>
      </c>
      <c r="C197" s="29" t="str">
        <f>'WATCH BILL'!Y79</f>
        <v xml:space="preserve"> </v>
      </c>
      <c r="D197" s="30"/>
      <c r="E197" s="31"/>
      <c r="F197" s="31"/>
      <c r="G197" s="32"/>
    </row>
    <row r="198" spans="2:7" ht="15.5" customHeight="1"/>
    <row r="199" spans="2:7" ht="15.5" customHeight="1"/>
    <row r="200" spans="2:7" ht="15.5" customHeight="1"/>
    <row r="201" spans="2:7" ht="15.5" customHeight="1"/>
    <row r="202" spans="2:7" ht="15.5" customHeight="1"/>
    <row r="203" spans="2:7" ht="15.5" customHeight="1"/>
    <row r="205" spans="2:7" ht="15" thickBot="1"/>
    <row r="206" spans="2:7" ht="15" thickBot="1">
      <c r="B206" s="5" t="s">
        <v>90</v>
      </c>
      <c r="C206" s="6" t="s">
        <v>91</v>
      </c>
      <c r="D206" s="7" t="s">
        <v>116</v>
      </c>
      <c r="E206" s="5" t="s">
        <v>331</v>
      </c>
      <c r="F206" s="8" t="s">
        <v>332</v>
      </c>
      <c r="G206" s="9"/>
    </row>
    <row r="207" spans="2:7" ht="15" thickBot="1">
      <c r="B207" s="11"/>
      <c r="C207" s="12"/>
      <c r="D207" s="13"/>
      <c r="E207" s="11"/>
      <c r="F207" s="11" t="s">
        <v>333</v>
      </c>
      <c r="G207" s="11" t="s">
        <v>97</v>
      </c>
    </row>
    <row r="208" spans="2:7" ht="18" thickBot="1">
      <c r="B208" s="14"/>
      <c r="C208" s="14"/>
      <c r="D208" s="14"/>
      <c r="E208" s="37"/>
      <c r="F208" s="37"/>
      <c r="G208" s="37"/>
    </row>
    <row r="209" spans="2:7">
      <c r="B209" s="34" t="s">
        <v>334</v>
      </c>
      <c r="C209" s="19"/>
      <c r="D209" s="20"/>
      <c r="E209" s="21"/>
      <c r="F209" s="21"/>
      <c r="G209" s="22"/>
    </row>
    <row r="210" spans="2:7" ht="25.5" customHeight="1">
      <c r="B210" s="23" t="s">
        <v>335</v>
      </c>
      <c r="C210" s="24"/>
      <c r="D210" s="25"/>
      <c r="E210" s="2"/>
      <c r="F210" s="2"/>
      <c r="G210" s="26"/>
    </row>
    <row r="211" spans="2:7" ht="15.5" customHeight="1">
      <c r="B211" s="23" t="s">
        <v>336</v>
      </c>
      <c r="C211" s="24"/>
      <c r="D211" s="25"/>
      <c r="E211" s="2"/>
      <c r="F211" s="2"/>
      <c r="G211" s="26"/>
    </row>
    <row r="212" spans="2:7" ht="15.5" customHeight="1">
      <c r="B212" s="23"/>
      <c r="C212" s="24"/>
      <c r="D212" s="25"/>
      <c r="E212" s="2"/>
      <c r="F212" s="2"/>
      <c r="G212" s="26"/>
    </row>
    <row r="213" spans="2:7" ht="15.5" customHeight="1">
      <c r="B213" s="27" t="s">
        <v>338</v>
      </c>
      <c r="C213" s="24"/>
      <c r="D213" s="25"/>
      <c r="E213" s="2"/>
      <c r="F213" s="2"/>
      <c r="G213" s="26"/>
    </row>
    <row r="214" spans="2:7" ht="15.5" customHeight="1">
      <c r="B214" s="23" t="s">
        <v>339</v>
      </c>
      <c r="C214" s="24"/>
      <c r="D214" s="25"/>
      <c r="E214" s="2"/>
      <c r="F214" s="2"/>
      <c r="G214" s="26"/>
    </row>
    <row r="215" spans="2:7" ht="15.5" customHeight="1">
      <c r="B215" s="23" t="s">
        <v>340</v>
      </c>
      <c r="C215" s="24"/>
      <c r="D215" s="25"/>
      <c r="E215" s="2"/>
      <c r="F215" s="2"/>
      <c r="G215" s="26"/>
    </row>
    <row r="216" spans="2:7" ht="15.5" customHeight="1">
      <c r="B216" s="78" t="s">
        <v>341</v>
      </c>
      <c r="C216" s="24"/>
      <c r="D216" s="25"/>
      <c r="E216" s="2"/>
      <c r="F216" s="2"/>
      <c r="G216" s="26"/>
    </row>
    <row r="217" spans="2:7" ht="15.5" customHeight="1">
      <c r="B217" s="23" t="s">
        <v>342</v>
      </c>
      <c r="C217" s="24"/>
      <c r="D217" s="25"/>
      <c r="E217" s="2"/>
      <c r="F217" s="2"/>
      <c r="G217" s="26"/>
    </row>
    <row r="218" spans="2:7" ht="15.5" customHeight="1">
      <c r="B218" s="23" t="s">
        <v>343</v>
      </c>
      <c r="C218" s="24"/>
      <c r="D218" s="25"/>
      <c r="E218" s="2"/>
      <c r="F218" s="2"/>
      <c r="G218" s="26"/>
    </row>
    <row r="219" spans="2:7" ht="15.5" customHeight="1">
      <c r="B219" s="23" t="s">
        <v>344</v>
      </c>
      <c r="C219" s="24"/>
      <c r="D219" s="25"/>
      <c r="E219" s="2"/>
      <c r="F219" s="2"/>
      <c r="G219" s="26"/>
    </row>
    <row r="220" spans="2:7" ht="15.5" customHeight="1">
      <c r="B220" s="23" t="s">
        <v>345</v>
      </c>
      <c r="C220" s="24"/>
      <c r="D220" s="25"/>
      <c r="E220" s="2"/>
      <c r="F220" s="2"/>
      <c r="G220" s="26"/>
    </row>
    <row r="221" spans="2:7" ht="15.5" customHeight="1">
      <c r="B221" s="23" t="s">
        <v>346</v>
      </c>
      <c r="C221" s="24"/>
      <c r="D221" s="25"/>
      <c r="E221" s="2"/>
      <c r="F221" s="2"/>
      <c r="G221" s="26"/>
    </row>
    <row r="222" spans="2:7" ht="15.5" customHeight="1">
      <c r="B222" s="23" t="s">
        <v>347</v>
      </c>
      <c r="C222" s="24"/>
      <c r="D222" s="25"/>
      <c r="E222" s="2"/>
      <c r="F222" s="2"/>
      <c r="G222" s="26"/>
    </row>
    <row r="223" spans="2:7" ht="15.5" customHeight="1">
      <c r="B223" s="23" t="s">
        <v>348</v>
      </c>
      <c r="C223" s="24"/>
      <c r="D223" s="25"/>
      <c r="E223" s="2"/>
      <c r="F223" s="2"/>
      <c r="G223" s="26"/>
    </row>
    <row r="224" spans="2:7" ht="15.5" customHeight="1" thickBot="1">
      <c r="B224" s="28" t="s">
        <v>349</v>
      </c>
      <c r="C224" s="29"/>
      <c r="D224" s="30"/>
      <c r="E224" s="31"/>
      <c r="F224" s="31"/>
      <c r="G224" s="32"/>
    </row>
    <row r="225" spans="2:7" ht="15.5" customHeight="1"/>
    <row r="226" spans="2:7" ht="15.5" customHeight="1"/>
    <row r="227" spans="2:7" ht="15.5" customHeight="1"/>
    <row r="228" spans="2:7" ht="15.5" customHeight="1"/>
    <row r="229" spans="2:7" ht="15.5" customHeight="1" thickBot="1"/>
    <row r="230" spans="2:7" ht="15" thickBot="1">
      <c r="B230" s="5" t="s">
        <v>90</v>
      </c>
      <c r="C230" s="6" t="s">
        <v>91</v>
      </c>
      <c r="D230" s="7" t="s">
        <v>116</v>
      </c>
      <c r="E230" s="5" t="s">
        <v>331</v>
      </c>
      <c r="F230" s="8" t="s">
        <v>332</v>
      </c>
      <c r="G230" s="9"/>
    </row>
    <row r="231" spans="2:7" ht="15" thickBot="1">
      <c r="B231" s="11"/>
      <c r="C231" s="12"/>
      <c r="D231" s="13"/>
      <c r="E231" s="11"/>
      <c r="F231" s="11" t="s">
        <v>333</v>
      </c>
      <c r="G231" s="11" t="s">
        <v>97</v>
      </c>
    </row>
    <row r="232" spans="2:7" ht="18" thickBot="1">
      <c r="B232" s="14"/>
      <c r="C232" s="14"/>
      <c r="D232" s="14"/>
      <c r="E232" s="16"/>
      <c r="F232" s="16"/>
      <c r="G232" s="14"/>
    </row>
    <row r="233" spans="2:7">
      <c r="B233" s="34" t="s">
        <v>334</v>
      </c>
      <c r="C233" s="19"/>
      <c r="D233" s="20"/>
      <c r="E233" s="21"/>
      <c r="F233" s="21"/>
      <c r="G233" s="22"/>
    </row>
    <row r="234" spans="2:7" ht="25.5" customHeight="1">
      <c r="B234" s="23" t="s">
        <v>335</v>
      </c>
      <c r="C234" s="24"/>
      <c r="D234" s="25"/>
      <c r="E234" s="2"/>
      <c r="F234" s="2"/>
      <c r="G234" s="26"/>
    </row>
    <row r="235" spans="2:7" ht="15.5" customHeight="1">
      <c r="B235" s="23" t="s">
        <v>336</v>
      </c>
      <c r="C235" s="24"/>
      <c r="D235" s="25"/>
      <c r="E235" s="2"/>
      <c r="F235" s="2"/>
      <c r="G235" s="26"/>
    </row>
    <row r="236" spans="2:7" ht="15.5" customHeight="1">
      <c r="B236" s="23"/>
      <c r="C236" s="24"/>
      <c r="D236" s="25"/>
      <c r="E236" s="2"/>
      <c r="F236" s="2"/>
      <c r="G236" s="26"/>
    </row>
    <row r="237" spans="2:7" ht="15.5" customHeight="1">
      <c r="B237" s="27" t="s">
        <v>338</v>
      </c>
      <c r="C237" s="24"/>
      <c r="D237" s="25"/>
      <c r="E237" s="2"/>
      <c r="F237" s="2"/>
      <c r="G237" s="26"/>
    </row>
    <row r="238" spans="2:7" ht="15.5" customHeight="1">
      <c r="B238" s="23" t="s">
        <v>339</v>
      </c>
      <c r="C238" s="24"/>
      <c r="D238" s="25"/>
      <c r="E238" s="2"/>
      <c r="F238" s="2"/>
      <c r="G238" s="26"/>
    </row>
    <row r="239" spans="2:7" ht="15.5" customHeight="1">
      <c r="B239" s="23" t="s">
        <v>340</v>
      </c>
      <c r="C239" s="24"/>
      <c r="D239" s="25"/>
      <c r="E239" s="2"/>
      <c r="F239" s="2"/>
      <c r="G239" s="26"/>
    </row>
    <row r="240" spans="2:7" ht="15.5" customHeight="1">
      <c r="B240" s="78" t="s">
        <v>341</v>
      </c>
      <c r="C240" s="24"/>
      <c r="D240" s="25"/>
      <c r="E240" s="2"/>
      <c r="F240" s="2"/>
      <c r="G240" s="26"/>
    </row>
    <row r="241" spans="2:7" ht="15.5" customHeight="1">
      <c r="B241" s="23" t="s">
        <v>342</v>
      </c>
      <c r="C241" s="24"/>
      <c r="D241" s="25"/>
      <c r="E241" s="2"/>
      <c r="F241" s="2"/>
      <c r="G241" s="26"/>
    </row>
    <row r="242" spans="2:7" ht="15.5" customHeight="1">
      <c r="B242" s="23" t="s">
        <v>343</v>
      </c>
      <c r="C242" s="24"/>
      <c r="D242" s="25"/>
      <c r="E242" s="2"/>
      <c r="F242" s="2"/>
      <c r="G242" s="26"/>
    </row>
    <row r="243" spans="2:7" ht="15.5" customHeight="1">
      <c r="B243" s="23" t="s">
        <v>344</v>
      </c>
      <c r="C243" s="24"/>
      <c r="D243" s="25"/>
      <c r="E243" s="2"/>
      <c r="F243" s="2"/>
      <c r="G243" s="26"/>
    </row>
    <row r="244" spans="2:7" ht="15.5" customHeight="1">
      <c r="B244" s="23" t="s">
        <v>345</v>
      </c>
      <c r="C244" s="24"/>
      <c r="D244" s="25"/>
      <c r="E244" s="2"/>
      <c r="F244" s="2"/>
      <c r="G244" s="26"/>
    </row>
    <row r="245" spans="2:7" ht="15.5" customHeight="1">
      <c r="B245" s="23" t="s">
        <v>346</v>
      </c>
      <c r="C245" s="24"/>
      <c r="D245" s="25"/>
      <c r="E245" s="2"/>
      <c r="F245" s="2"/>
      <c r="G245" s="26"/>
    </row>
    <row r="246" spans="2:7" ht="15.5" customHeight="1">
      <c r="B246" s="23" t="s">
        <v>347</v>
      </c>
      <c r="C246" s="24"/>
      <c r="D246" s="25"/>
      <c r="E246" s="2"/>
      <c r="F246" s="2"/>
      <c r="G246" s="26"/>
    </row>
    <row r="247" spans="2:7" ht="15.5" customHeight="1">
      <c r="B247" s="23" t="s">
        <v>348</v>
      </c>
      <c r="C247" s="24"/>
      <c r="D247" s="25"/>
      <c r="E247" s="2"/>
      <c r="F247" s="2"/>
      <c r="G247" s="26"/>
    </row>
    <row r="248" spans="2:7" ht="15.5" customHeight="1" thickBot="1">
      <c r="B248" s="28" t="s">
        <v>349</v>
      </c>
      <c r="C248" s="29"/>
      <c r="D248" s="30"/>
      <c r="E248" s="31"/>
      <c r="F248" s="31"/>
      <c r="G248" s="32"/>
    </row>
    <row r="249" spans="2:7" ht="15.5" customHeight="1"/>
    <row r="250" spans="2:7" ht="15.5" customHeight="1" thickBot="1"/>
    <row r="251" spans="2:7" ht="15" thickBot="1">
      <c r="B251" s="5" t="s">
        <v>90</v>
      </c>
      <c r="C251" s="6" t="s">
        <v>91</v>
      </c>
      <c r="D251" s="7" t="s">
        <v>116</v>
      </c>
      <c r="E251" s="5" t="s">
        <v>331</v>
      </c>
      <c r="F251" s="8" t="s">
        <v>332</v>
      </c>
      <c r="G251" s="9"/>
    </row>
    <row r="252" spans="2:7" ht="15" thickBot="1">
      <c r="B252" s="11"/>
      <c r="C252" s="12"/>
      <c r="D252" s="13"/>
      <c r="E252" s="11"/>
      <c r="F252" s="11" t="s">
        <v>333</v>
      </c>
      <c r="G252" s="11" t="s">
        <v>97</v>
      </c>
    </row>
    <row r="253" spans="2:7" ht="18" thickBot="1">
      <c r="B253" s="14"/>
      <c r="C253" s="14"/>
      <c r="D253" s="14"/>
      <c r="E253" s="16"/>
      <c r="F253" s="16"/>
      <c r="G253" s="14"/>
    </row>
    <row r="254" spans="2:7">
      <c r="B254" s="34" t="s">
        <v>334</v>
      </c>
      <c r="C254" s="19"/>
      <c r="D254" s="20"/>
      <c r="E254" s="21"/>
      <c r="F254" s="21"/>
      <c r="G254" s="22"/>
    </row>
    <row r="255" spans="2:7" ht="25.5" customHeight="1">
      <c r="B255" s="23" t="s">
        <v>335</v>
      </c>
      <c r="C255" s="24"/>
      <c r="D255" s="25"/>
      <c r="E255" s="2"/>
      <c r="F255" s="2"/>
      <c r="G255" s="26"/>
    </row>
    <row r="256" spans="2:7" ht="15.5" customHeight="1">
      <c r="B256" s="23" t="s">
        <v>336</v>
      </c>
      <c r="C256" s="24"/>
      <c r="D256" s="25"/>
      <c r="E256" s="2"/>
      <c r="F256" s="2"/>
      <c r="G256" s="26"/>
    </row>
    <row r="257" spans="2:7" ht="15.5" customHeight="1">
      <c r="B257" s="23"/>
      <c r="C257" s="24"/>
      <c r="D257" s="25"/>
      <c r="E257" s="2"/>
      <c r="F257" s="2"/>
      <c r="G257" s="26"/>
    </row>
    <row r="258" spans="2:7" ht="15.5" customHeight="1">
      <c r="B258" s="27" t="s">
        <v>338</v>
      </c>
      <c r="C258" s="24"/>
      <c r="D258" s="25"/>
      <c r="E258" s="2"/>
      <c r="F258" s="2"/>
      <c r="G258" s="26"/>
    </row>
    <row r="259" spans="2:7" ht="15.5" customHeight="1">
      <c r="B259" s="23" t="s">
        <v>339</v>
      </c>
      <c r="C259" s="24"/>
      <c r="D259" s="25"/>
      <c r="E259" s="2"/>
      <c r="F259" s="2"/>
      <c r="G259" s="26"/>
    </row>
    <row r="260" spans="2:7" ht="15.5" customHeight="1">
      <c r="B260" s="23" t="s">
        <v>340</v>
      </c>
      <c r="C260" s="24"/>
      <c r="D260" s="25"/>
      <c r="E260" s="2"/>
      <c r="F260" s="2"/>
      <c r="G260" s="26"/>
    </row>
    <row r="261" spans="2:7" ht="15.5" customHeight="1">
      <c r="B261" s="78" t="s">
        <v>341</v>
      </c>
      <c r="C261" s="24"/>
      <c r="D261" s="25"/>
      <c r="E261" s="2"/>
      <c r="F261" s="2"/>
      <c r="G261" s="26"/>
    </row>
    <row r="262" spans="2:7" ht="15.5" customHeight="1">
      <c r="B262" s="23" t="s">
        <v>342</v>
      </c>
      <c r="C262" s="24"/>
      <c r="D262" s="25"/>
      <c r="E262" s="2"/>
      <c r="F262" s="2"/>
      <c r="G262" s="26"/>
    </row>
    <row r="263" spans="2:7" ht="15.5" customHeight="1">
      <c r="B263" s="23" t="s">
        <v>343</v>
      </c>
      <c r="C263" s="24"/>
      <c r="D263" s="25"/>
      <c r="E263" s="2"/>
      <c r="F263" s="2"/>
      <c r="G263" s="26"/>
    </row>
    <row r="264" spans="2:7" ht="15.5" customHeight="1">
      <c r="B264" s="23" t="s">
        <v>344</v>
      </c>
      <c r="C264" s="24"/>
      <c r="D264" s="25"/>
      <c r="E264" s="2"/>
      <c r="F264" s="2"/>
      <c r="G264" s="26"/>
    </row>
    <row r="265" spans="2:7" ht="15.5" customHeight="1">
      <c r="B265" s="23" t="s">
        <v>345</v>
      </c>
      <c r="C265" s="24"/>
      <c r="D265" s="25"/>
      <c r="E265" s="2"/>
      <c r="F265" s="2"/>
      <c r="G265" s="26"/>
    </row>
    <row r="266" spans="2:7" ht="15.5" customHeight="1">
      <c r="B266" s="23" t="s">
        <v>346</v>
      </c>
      <c r="C266" s="24"/>
      <c r="D266" s="25"/>
      <c r="E266" s="2"/>
      <c r="F266" s="2"/>
      <c r="G266" s="26"/>
    </row>
    <row r="267" spans="2:7" ht="15.5" customHeight="1">
      <c r="B267" s="23" t="s">
        <v>347</v>
      </c>
      <c r="C267" s="24"/>
      <c r="D267" s="25"/>
      <c r="E267" s="2"/>
      <c r="F267" s="2"/>
      <c r="G267" s="26"/>
    </row>
    <row r="268" spans="2:7" ht="15.5" customHeight="1">
      <c r="B268" s="23" t="s">
        <v>348</v>
      </c>
      <c r="C268" s="24"/>
      <c r="D268" s="25"/>
      <c r="E268" s="2"/>
      <c r="F268" s="2"/>
      <c r="G268" s="26"/>
    </row>
    <row r="269" spans="2:7" ht="15.5" customHeight="1" thickBot="1">
      <c r="B269" s="28" t="s">
        <v>349</v>
      </c>
      <c r="C269" s="29"/>
      <c r="D269" s="30"/>
      <c r="E269" s="31"/>
      <c r="F269" s="31"/>
      <c r="G269" s="32"/>
    </row>
  </sheetData>
  <sheetProtection password="CF1F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B1:M267"/>
  <sheetViews>
    <sheetView topLeftCell="A280" workbookViewId="0">
      <selection activeCell="B259" sqref="B259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16" hidden="1" customWidth="1"/>
    <col min="5" max="5" width="13.5" customWidth="1"/>
    <col min="6" max="6" width="16.5" customWidth="1"/>
    <col min="7" max="7" width="11.5" customWidth="1"/>
  </cols>
  <sheetData>
    <row r="1" spans="2:13" ht="15" thickBot="1"/>
    <row r="2" spans="2:13" s="10" customFormat="1" ht="13" thickBot="1">
      <c r="B2" s="5" t="s">
        <v>90</v>
      </c>
      <c r="C2" s="6" t="s">
        <v>91</v>
      </c>
      <c r="D2" s="7" t="s">
        <v>116</v>
      </c>
      <c r="E2" s="5" t="s">
        <v>331</v>
      </c>
      <c r="F2" s="8" t="s">
        <v>332</v>
      </c>
      <c r="G2" s="9"/>
    </row>
    <row r="3" spans="2:13" s="10" customFormat="1" ht="13" thickBot="1">
      <c r="B3" s="11"/>
      <c r="C3" s="12"/>
      <c r="D3" s="13"/>
      <c r="E3" s="11"/>
      <c r="F3" s="11" t="s">
        <v>333</v>
      </c>
      <c r="G3" s="11" t="s">
        <v>97</v>
      </c>
    </row>
    <row r="4" spans="2:13" s="17" customFormat="1" ht="25.5" customHeight="1" thickBot="1">
      <c r="B4" s="14" t="str">
        <f>'WATCH BILL'!A13</f>
        <v/>
      </c>
      <c r="C4" s="14" t="str">
        <f>'WATCH BILL'!B13</f>
        <v>3rd Engineer</v>
      </c>
      <c r="D4" s="14">
        <f>'WATCH BILL'!C13</f>
        <v>0</v>
      </c>
      <c r="E4" s="14" t="str">
        <f>'WATCH BILL'!F13</f>
        <v>Cabin 4 bth</v>
      </c>
      <c r="F4" s="14" t="str">
        <f>'WATCH BILL'!G13</f>
        <v>Fore deck</v>
      </c>
      <c r="G4" s="14">
        <f>'WATCH BILL'!H13</f>
        <v>1</v>
      </c>
      <c r="M4" s="17" t="s">
        <v>81</v>
      </c>
    </row>
    <row r="5" spans="2:13" ht="15.5" customHeight="1">
      <c r="B5" s="18" t="s">
        <v>334</v>
      </c>
      <c r="C5" s="19"/>
      <c r="D5" s="20"/>
      <c r="E5" s="21"/>
      <c r="F5" s="21"/>
      <c r="G5" s="22"/>
    </row>
    <row r="6" spans="2:13" ht="15.5" customHeight="1">
      <c r="B6" s="23" t="s">
        <v>335</v>
      </c>
      <c r="C6" s="24" t="str">
        <f>'WATCH BILL'!M13</f>
        <v>Engine Room</v>
      </c>
      <c r="D6" s="25"/>
      <c r="E6" s="2"/>
      <c r="F6" s="2"/>
      <c r="G6" s="26"/>
    </row>
    <row r="7" spans="2:13" ht="15.5" customHeight="1">
      <c r="B7" s="23" t="s">
        <v>336</v>
      </c>
      <c r="C7" s="24" t="str">
        <f>'WATCH BILL'!Q13</f>
        <v xml:space="preserve"> </v>
      </c>
      <c r="D7" s="25"/>
      <c r="E7" s="2"/>
      <c r="F7" s="2"/>
      <c r="G7" s="26"/>
    </row>
    <row r="8" spans="2:13" ht="15.5" customHeight="1">
      <c r="B8" s="27" t="s">
        <v>337</v>
      </c>
      <c r="C8" s="24" t="s">
        <v>116</v>
      </c>
      <c r="D8" s="25"/>
      <c r="E8" s="2"/>
      <c r="F8" s="2"/>
      <c r="G8" s="26"/>
    </row>
    <row r="9" spans="2:13" ht="15.5" customHeight="1">
      <c r="B9" s="27" t="s">
        <v>338</v>
      </c>
      <c r="C9" s="24" t="str">
        <f>'WATCH BILL'!M13</f>
        <v>Engine Room</v>
      </c>
      <c r="D9" s="25"/>
      <c r="E9" s="2"/>
      <c r="F9" s="2"/>
      <c r="G9" s="26"/>
    </row>
    <row r="10" spans="2:13" ht="15.5" customHeight="1">
      <c r="B10" s="27" t="s">
        <v>339</v>
      </c>
      <c r="C10" s="24" t="e">
        <f>'WATCH BILL'!#REF!</f>
        <v>#REF!</v>
      </c>
      <c r="D10" s="25"/>
      <c r="E10" s="2"/>
      <c r="F10" s="2"/>
      <c r="G10" s="26"/>
    </row>
    <row r="11" spans="2:13" ht="15.5" customHeight="1">
      <c r="B11" s="23" t="s">
        <v>340</v>
      </c>
      <c r="C11" s="24" t="s">
        <v>116</v>
      </c>
      <c r="D11" s="25"/>
      <c r="E11" s="2"/>
      <c r="F11" s="2"/>
      <c r="G11" s="26"/>
    </row>
    <row r="12" spans="2:13" ht="15.5" customHeight="1">
      <c r="B12" s="78" t="s">
        <v>103</v>
      </c>
      <c r="C12" s="24">
        <f>'WATCH BILL'!R13</f>
        <v>0</v>
      </c>
      <c r="D12" s="25"/>
      <c r="E12" s="2"/>
      <c r="F12" s="2"/>
      <c r="G12" s="26"/>
    </row>
    <row r="13" spans="2:13" ht="15.5" customHeight="1">
      <c r="B13" s="23" t="s">
        <v>342</v>
      </c>
      <c r="C13" s="24" t="str">
        <f>'WATCH BILL'!S13</f>
        <v>ER Elec.Brd./Pumps</v>
      </c>
      <c r="D13" s="25"/>
      <c r="E13" s="2"/>
      <c r="F13" s="2"/>
      <c r="G13" s="26"/>
    </row>
    <row r="14" spans="2:13" ht="15.5" customHeight="1">
      <c r="B14" s="23" t="s">
        <v>343</v>
      </c>
      <c r="C14" s="24">
        <f>'WATCH BILL'!T13</f>
        <v>0</v>
      </c>
      <c r="D14" s="25"/>
      <c r="E14" s="2"/>
      <c r="F14" s="2"/>
      <c r="G14" s="26"/>
    </row>
    <row r="15" spans="2:13" ht="15.5" customHeight="1">
      <c r="B15" s="23" t="s">
        <v>344</v>
      </c>
      <c r="C15" s="24" t="str">
        <f>'WATCH BILL'!V13</f>
        <v>ER Elec.Brd./Pumps</v>
      </c>
      <c r="D15" s="25"/>
      <c r="E15" s="2"/>
      <c r="F15" s="2"/>
      <c r="G15" s="26"/>
    </row>
    <row r="16" spans="2:13" ht="15.5" customHeight="1">
      <c r="B16" s="23" t="s">
        <v>345</v>
      </c>
      <c r="C16" s="24">
        <f>'WATCH BILL'!W13</f>
        <v>0</v>
      </c>
      <c r="D16" s="25"/>
      <c r="E16" s="2"/>
      <c r="F16" s="2"/>
      <c r="G16" s="26"/>
    </row>
    <row r="17" spans="2:7" ht="15.5" customHeight="1">
      <c r="B17" s="23" t="s">
        <v>346</v>
      </c>
      <c r="C17" s="24">
        <f>'WATCH BILL'!W13</f>
        <v>0</v>
      </c>
      <c r="D17" s="25"/>
      <c r="E17" s="2"/>
      <c r="F17" s="2"/>
      <c r="G17" s="26"/>
    </row>
    <row r="18" spans="2:7" ht="15.5" customHeight="1">
      <c r="B18" s="23" t="s">
        <v>347</v>
      </c>
      <c r="C18" s="24">
        <f>'WATCH BILL'!W13</f>
        <v>0</v>
      </c>
      <c r="D18" s="25"/>
      <c r="E18" s="2"/>
      <c r="F18" s="2"/>
      <c r="G18" s="26"/>
    </row>
    <row r="19" spans="2:7" ht="15.5" customHeight="1">
      <c r="B19" s="23" t="s">
        <v>348</v>
      </c>
      <c r="C19" s="24">
        <f>'WATCH BILL'!X13</f>
        <v>0</v>
      </c>
      <c r="D19" s="25"/>
      <c r="E19" s="2"/>
      <c r="F19" s="2"/>
      <c r="G19" s="26"/>
    </row>
    <row r="20" spans="2:7" ht="15.5" customHeight="1" thickBot="1">
      <c r="B20" s="28" t="s">
        <v>349</v>
      </c>
      <c r="C20" s="29">
        <f>'WATCH BILL'!Y13</f>
        <v>0</v>
      </c>
      <c r="D20" s="30"/>
      <c r="E20" s="31"/>
      <c r="F20" s="31"/>
      <c r="G20" s="32"/>
    </row>
    <row r="22" spans="2:7" ht="15" thickBot="1"/>
    <row r="23" spans="2:7" ht="15" thickBot="1">
      <c r="B23" s="5" t="s">
        <v>90</v>
      </c>
      <c r="C23" s="6" t="s">
        <v>91</v>
      </c>
      <c r="D23" s="7" t="s">
        <v>116</v>
      </c>
      <c r="E23" s="5" t="s">
        <v>331</v>
      </c>
      <c r="F23" s="8" t="s">
        <v>332</v>
      </c>
      <c r="G23" s="9"/>
    </row>
    <row r="24" spans="2:7" ht="15" thickBot="1">
      <c r="B24" s="11"/>
      <c r="C24" s="12"/>
      <c r="D24" s="13"/>
      <c r="E24" s="11"/>
      <c r="F24" s="11" t="s">
        <v>333</v>
      </c>
      <c r="G24" s="11" t="s">
        <v>97</v>
      </c>
    </row>
    <row r="25" spans="2:7" ht="25.5" customHeight="1" thickBot="1">
      <c r="B25" s="14" t="str">
        <f>'WATCH BILL'!A14</f>
        <v/>
      </c>
      <c r="C25" s="14" t="str">
        <f>'WATCH BILL'!B14</f>
        <v>4th Engineer</v>
      </c>
      <c r="D25" s="14">
        <f>'WATCH BILL'!C14</f>
        <v>0</v>
      </c>
      <c r="E25" s="55" t="str">
        <f>'WATCH BILL'!F14</f>
        <v>Cabin 4 bth</v>
      </c>
      <c r="F25" s="14" t="str">
        <f>'WATCH BILL'!G14</f>
        <v>Fore deck</v>
      </c>
      <c r="G25" s="14">
        <f>'WATCH BILL'!H14</f>
        <v>1</v>
      </c>
    </row>
    <row r="26" spans="2:7" ht="15.5" customHeight="1">
      <c r="B26" s="34" t="s">
        <v>334</v>
      </c>
      <c r="C26" s="19"/>
      <c r="D26" s="20"/>
      <c r="E26" s="21"/>
      <c r="F26" s="21"/>
      <c r="G26" s="22"/>
    </row>
    <row r="27" spans="2:7" ht="15.5" customHeight="1">
      <c r="B27" s="23" t="s">
        <v>335</v>
      </c>
      <c r="C27" s="24" t="str">
        <f>'WATCH BILL'!M14</f>
        <v>Engine Room</v>
      </c>
      <c r="D27" s="25"/>
      <c r="E27" s="2"/>
      <c r="F27" s="2"/>
      <c r="G27" s="26"/>
    </row>
    <row r="28" spans="2:7" ht="15.5" customHeight="1">
      <c r="B28" s="23" t="s">
        <v>336</v>
      </c>
      <c r="C28" s="24">
        <f>'WATCH BILL'!Q14</f>
        <v>0</v>
      </c>
      <c r="D28" s="25"/>
      <c r="E28" s="2"/>
      <c r="F28" s="2"/>
      <c r="G28" s="26"/>
    </row>
    <row r="29" spans="2:7" ht="15.5" customHeight="1">
      <c r="B29" s="23"/>
      <c r="C29" s="24" t="s">
        <v>116</v>
      </c>
      <c r="D29" s="25"/>
      <c r="E29" s="2"/>
      <c r="F29" s="2"/>
      <c r="G29" s="26"/>
    </row>
    <row r="30" spans="2:7" ht="15.5" customHeight="1">
      <c r="B30" s="27" t="s">
        <v>338</v>
      </c>
      <c r="C30" s="24" t="str">
        <f>'WATCH BILL'!M14</f>
        <v>Engine Room</v>
      </c>
      <c r="D30" s="25"/>
      <c r="E30" s="2"/>
      <c r="F30" s="2"/>
      <c r="G30" s="26"/>
    </row>
    <row r="31" spans="2:7" ht="15.5" customHeight="1">
      <c r="B31" s="23" t="s">
        <v>339</v>
      </c>
      <c r="C31" s="24" t="e">
        <f>'WATCH BILL'!#REF!</f>
        <v>#REF!</v>
      </c>
      <c r="D31" s="25"/>
      <c r="E31" s="2"/>
      <c r="F31" s="2"/>
      <c r="G31" s="26"/>
    </row>
    <row r="32" spans="2:7" ht="15.5" customHeight="1">
      <c r="B32" s="23" t="s">
        <v>340</v>
      </c>
      <c r="C32" s="24" t="s">
        <v>116</v>
      </c>
      <c r="D32" s="25"/>
      <c r="E32" s="2"/>
      <c r="F32" s="2"/>
      <c r="G32" s="26"/>
    </row>
    <row r="33" spans="2:7" ht="15.5" customHeight="1">
      <c r="B33" s="78" t="s">
        <v>103</v>
      </c>
      <c r="C33" s="24">
        <f>'WATCH BILL'!R14</f>
        <v>0</v>
      </c>
      <c r="D33" s="25"/>
      <c r="E33" s="2"/>
      <c r="F33" s="2"/>
      <c r="G33" s="26"/>
    </row>
    <row r="34" spans="2:7" ht="15.5" customHeight="1">
      <c r="B34" s="23" t="s">
        <v>342</v>
      </c>
      <c r="C34" s="24" t="str">
        <f>'WATCH BILL'!S14</f>
        <v>Air/ Fuel/ Roam</v>
      </c>
      <c r="D34" s="25"/>
      <c r="E34" s="2"/>
      <c r="F34" s="2"/>
      <c r="G34" s="26"/>
    </row>
    <row r="35" spans="2:7" ht="15.5" customHeight="1">
      <c r="B35" s="23" t="s">
        <v>343</v>
      </c>
      <c r="C35" s="24" t="str">
        <f>'WATCH BILL'!T14</f>
        <v xml:space="preserve"> </v>
      </c>
      <c r="D35" s="25"/>
      <c r="E35" s="2"/>
      <c r="F35" s="2"/>
      <c r="G35" s="26"/>
    </row>
    <row r="36" spans="2:7" ht="15.5" customHeight="1">
      <c r="B36" s="23" t="s">
        <v>344</v>
      </c>
      <c r="C36" s="24" t="str">
        <f>'WATCH BILL'!V14</f>
        <v>DC Party Eng</v>
      </c>
      <c r="D36" s="25"/>
      <c r="E36" s="2"/>
      <c r="F36" s="2"/>
      <c r="G36" s="26"/>
    </row>
    <row r="37" spans="2:7" ht="15.5" customHeight="1">
      <c r="B37" s="23" t="s">
        <v>345</v>
      </c>
      <c r="C37" s="24" t="str">
        <f>'WATCH BILL'!W14</f>
        <v xml:space="preserve"> </v>
      </c>
      <c r="D37" s="25"/>
      <c r="E37" s="2"/>
      <c r="F37" s="2"/>
      <c r="G37" s="26"/>
    </row>
    <row r="38" spans="2:7" ht="15.5" customHeight="1">
      <c r="B38" s="23" t="s">
        <v>346</v>
      </c>
      <c r="C38" s="24" t="str">
        <f>'WATCH BILL'!W14</f>
        <v xml:space="preserve"> </v>
      </c>
      <c r="D38" s="25"/>
      <c r="E38" s="2"/>
      <c r="F38" s="2"/>
      <c r="G38" s="26"/>
    </row>
    <row r="39" spans="2:7" ht="15.5" customHeight="1">
      <c r="B39" s="23" t="s">
        <v>347</v>
      </c>
      <c r="C39" s="24" t="str">
        <f>'WATCH BILL'!W14</f>
        <v xml:space="preserve"> </v>
      </c>
      <c r="D39" s="25"/>
      <c r="E39" s="2"/>
      <c r="F39" s="2"/>
      <c r="G39" s="26"/>
    </row>
    <row r="40" spans="2:7" ht="15.5" customHeight="1">
      <c r="B40" s="23" t="s">
        <v>348</v>
      </c>
      <c r="C40" s="24" t="str">
        <f>'WATCH BILL'!X14</f>
        <v xml:space="preserve"> </v>
      </c>
      <c r="D40" s="25"/>
      <c r="E40" s="2"/>
      <c r="F40" s="2"/>
      <c r="G40" s="26"/>
    </row>
    <row r="41" spans="2:7" ht="15" customHeight="1" thickBot="1">
      <c r="B41" s="28" t="s">
        <v>349</v>
      </c>
      <c r="C41" s="29">
        <f>'WATCH BILL'!Y14</f>
        <v>0</v>
      </c>
      <c r="D41" s="30"/>
      <c r="E41" s="31"/>
      <c r="F41" s="31"/>
      <c r="G41" s="32"/>
    </row>
    <row r="43" spans="2:7" ht="15" thickBot="1"/>
    <row r="44" spans="2:7" ht="15" thickBot="1">
      <c r="B44" s="5" t="s">
        <v>90</v>
      </c>
      <c r="C44" s="6" t="s">
        <v>91</v>
      </c>
      <c r="D44" s="7" t="s">
        <v>116</v>
      </c>
      <c r="E44" s="5" t="s">
        <v>331</v>
      </c>
      <c r="F44" s="8" t="s">
        <v>332</v>
      </c>
      <c r="G44" s="9"/>
    </row>
    <row r="45" spans="2:7" ht="15" thickBot="1">
      <c r="B45" s="11"/>
      <c r="C45" s="12"/>
      <c r="D45" s="13"/>
      <c r="E45" s="11"/>
      <c r="F45" s="11" t="s">
        <v>333</v>
      </c>
      <c r="G45" s="11" t="s">
        <v>97</v>
      </c>
    </row>
    <row r="46" spans="2:7" ht="25.5" customHeight="1" thickBot="1">
      <c r="B46" s="14" t="str">
        <f>'WATCH BILL'!A45</f>
        <v/>
      </c>
      <c r="C46" s="14" t="str">
        <f>'WATCH BILL'!B45</f>
        <v>2nd Engineer</v>
      </c>
      <c r="D46" s="14">
        <f>'WATCH BILL'!C45</f>
        <v>0</v>
      </c>
      <c r="E46" s="37" t="str">
        <f>'WATCH BILL'!F45</f>
        <v>Cabins</v>
      </c>
      <c r="F46" s="37" t="str">
        <f>'WATCH BILL'!G45</f>
        <v>Main deck - P</v>
      </c>
      <c r="G46" s="14">
        <f>'WATCH BILL'!H45</f>
        <v>2</v>
      </c>
    </row>
    <row r="47" spans="2:7" ht="15.5" customHeight="1">
      <c r="B47" s="34" t="s">
        <v>334</v>
      </c>
      <c r="C47" s="19"/>
      <c r="D47" s="20"/>
      <c r="E47" s="21"/>
      <c r="F47" s="21"/>
      <c r="G47" s="22"/>
    </row>
    <row r="48" spans="2:7" ht="15.5" customHeight="1">
      <c r="B48" s="23" t="s">
        <v>335</v>
      </c>
      <c r="C48" s="24" t="str">
        <f>'WATCH BILL'!M45</f>
        <v>Engine Room</v>
      </c>
      <c r="D48" s="25"/>
      <c r="E48" s="2"/>
      <c r="F48" s="2"/>
      <c r="G48" s="26"/>
    </row>
    <row r="49" spans="2:7" ht="15.5" customHeight="1">
      <c r="B49" s="23" t="s">
        <v>336</v>
      </c>
      <c r="C49" s="24" t="str">
        <f>'WATCH BILL'!Q45</f>
        <v xml:space="preserve"> </v>
      </c>
      <c r="D49" s="25"/>
      <c r="E49" s="2"/>
      <c r="F49" s="2"/>
      <c r="G49" s="26"/>
    </row>
    <row r="50" spans="2:7" ht="15.5" customHeight="1">
      <c r="B50" s="23"/>
      <c r="C50" s="24" t="s">
        <v>116</v>
      </c>
      <c r="D50" s="25"/>
      <c r="E50" s="2"/>
      <c r="F50" s="2"/>
      <c r="G50" s="26"/>
    </row>
    <row r="51" spans="2:7" ht="15.5" customHeight="1">
      <c r="B51" s="27" t="s">
        <v>338</v>
      </c>
      <c r="C51" s="24" t="str">
        <f>'WATCH BILL'!M45</f>
        <v>Engine Room</v>
      </c>
      <c r="D51" s="25"/>
      <c r="E51" s="2"/>
      <c r="F51" s="2"/>
      <c r="G51" s="26"/>
    </row>
    <row r="52" spans="2:7" ht="15.5" customHeight="1">
      <c r="B52" s="23" t="s">
        <v>339</v>
      </c>
      <c r="C52" s="24" t="e">
        <f>'WATCH BILL'!#REF!</f>
        <v>#REF!</v>
      </c>
      <c r="D52" s="25"/>
      <c r="E52" s="2"/>
      <c r="F52" s="2"/>
      <c r="G52" s="26"/>
    </row>
    <row r="53" spans="2:7" ht="15.5" customHeight="1">
      <c r="B53" s="23" t="s">
        <v>340</v>
      </c>
      <c r="C53" s="24" t="s">
        <v>116</v>
      </c>
      <c r="D53" s="25"/>
      <c r="E53" s="2"/>
      <c r="F53" s="2"/>
      <c r="G53" s="26"/>
    </row>
    <row r="54" spans="2:7" ht="15.5" customHeight="1">
      <c r="B54" s="78" t="s">
        <v>103</v>
      </c>
      <c r="C54" s="24" t="str">
        <f>'WATCH BILL'!R45</f>
        <v xml:space="preserve"> </v>
      </c>
      <c r="D54" s="25"/>
      <c r="E54" s="2"/>
      <c r="F54" s="2"/>
      <c r="G54" s="26"/>
    </row>
    <row r="55" spans="2:7" ht="15.5" customHeight="1">
      <c r="B55" s="23" t="s">
        <v>342</v>
      </c>
      <c r="C55" s="24" t="str">
        <f>'WATCH BILL'!S45</f>
        <v>ER / Qtr. Deck</v>
      </c>
      <c r="D55" s="25"/>
      <c r="E55" s="2"/>
      <c r="F55" s="2"/>
      <c r="G55" s="26"/>
    </row>
    <row r="56" spans="2:7" ht="15.5" customHeight="1">
      <c r="B56" s="23" t="s">
        <v>343</v>
      </c>
      <c r="C56" s="24" t="str">
        <f>'WATCH BILL'!T45</f>
        <v xml:space="preserve"> </v>
      </c>
      <c r="D56" s="25"/>
      <c r="E56" s="2"/>
      <c r="F56" s="2"/>
      <c r="G56" s="26"/>
    </row>
    <row r="57" spans="2:7" ht="15.5" customHeight="1">
      <c r="B57" s="23" t="s">
        <v>344</v>
      </c>
      <c r="C57" s="24">
        <f>'WATCH BILL'!V45</f>
        <v>0</v>
      </c>
      <c r="D57" s="25"/>
      <c r="E57" s="2"/>
      <c r="F57" s="2"/>
      <c r="G57" s="26"/>
    </row>
    <row r="58" spans="2:7" ht="15.5" customHeight="1">
      <c r="B58" s="23" t="s">
        <v>345</v>
      </c>
      <c r="C58" s="24" t="str">
        <f>'WATCH BILL'!W45</f>
        <v xml:space="preserve"> </v>
      </c>
      <c r="D58" s="25"/>
      <c r="E58" s="2"/>
      <c r="F58" s="2"/>
      <c r="G58" s="26"/>
    </row>
    <row r="59" spans="2:7" ht="15.5" customHeight="1">
      <c r="B59" s="23" t="s">
        <v>346</v>
      </c>
      <c r="C59" s="24" t="str">
        <f>'WATCH BILL'!W45</f>
        <v xml:space="preserve"> </v>
      </c>
      <c r="D59" s="25"/>
      <c r="E59" s="2"/>
      <c r="F59" s="2"/>
      <c r="G59" s="26"/>
    </row>
    <row r="60" spans="2:7" ht="15.5" customHeight="1">
      <c r="B60" s="23" t="s">
        <v>353</v>
      </c>
      <c r="C60" s="24" t="str">
        <f>'WATCH BILL'!W45</f>
        <v xml:space="preserve"> </v>
      </c>
      <c r="D60" s="25"/>
      <c r="E60" s="2"/>
      <c r="F60" s="2"/>
      <c r="G60" s="26"/>
    </row>
    <row r="61" spans="2:7" ht="15.5" customHeight="1">
      <c r="B61" s="23" t="s">
        <v>348</v>
      </c>
      <c r="C61" s="24" t="str">
        <f>'WATCH BILL'!X45</f>
        <v>ER</v>
      </c>
      <c r="D61" s="25"/>
      <c r="E61" s="2"/>
      <c r="F61" s="2"/>
      <c r="G61" s="26"/>
    </row>
    <row r="62" spans="2:7" ht="15.5" customHeight="1" thickBot="1">
      <c r="B62" s="28" t="s">
        <v>349</v>
      </c>
      <c r="C62" s="29" t="str">
        <f>'WATCH BILL'!Y45</f>
        <v xml:space="preserve"> </v>
      </c>
      <c r="D62" s="30"/>
      <c r="E62" s="31"/>
      <c r="F62" s="31"/>
      <c r="G62" s="32"/>
    </row>
    <row r="68" spans="2:7" ht="15" thickBot="1"/>
    <row r="69" spans="2:7" ht="15" thickBot="1">
      <c r="B69" s="5" t="s">
        <v>90</v>
      </c>
      <c r="C69" s="6" t="s">
        <v>91</v>
      </c>
      <c r="D69" s="7" t="s">
        <v>116</v>
      </c>
      <c r="E69" s="5" t="s">
        <v>331</v>
      </c>
      <c r="F69" s="8" t="s">
        <v>332</v>
      </c>
      <c r="G69" s="9"/>
    </row>
    <row r="70" spans="2:7" ht="15" thickBot="1">
      <c r="B70" s="11"/>
      <c r="C70" s="12"/>
      <c r="D70" s="13"/>
      <c r="E70" s="11"/>
      <c r="F70" s="11" t="s">
        <v>333</v>
      </c>
      <c r="G70" s="11" t="s">
        <v>97</v>
      </c>
    </row>
    <row r="71" spans="2:7" ht="25.5" customHeight="1" thickBot="1">
      <c r="B71" s="14" t="str">
        <f>'WATCH BILL'!A46</f>
        <v/>
      </c>
      <c r="C71" s="14" t="str">
        <f>'WATCH BILL'!B46</f>
        <v>Engineer 6</v>
      </c>
      <c r="D71" s="14">
        <f>'WATCH BILL'!C46</f>
        <v>0</v>
      </c>
      <c r="E71" s="37" t="str">
        <f>'WATCH BILL'!F46</f>
        <v>Cabin 4 bth</v>
      </c>
      <c r="F71" s="37" t="str">
        <f>'WATCH BILL'!G46</f>
        <v>Main deck - P</v>
      </c>
      <c r="G71" s="37">
        <f>'WATCH BILL'!H46</f>
        <v>4</v>
      </c>
    </row>
    <row r="72" spans="2:7" ht="15.5" customHeight="1">
      <c r="B72" s="34" t="s">
        <v>334</v>
      </c>
      <c r="C72" s="19"/>
      <c r="D72" s="20"/>
      <c r="E72" s="21"/>
      <c r="F72" s="21"/>
      <c r="G72" s="22"/>
    </row>
    <row r="73" spans="2:7" ht="15.5" customHeight="1">
      <c r="B73" s="23" t="s">
        <v>335</v>
      </c>
      <c r="C73" s="24" t="e">
        <f>'WATCH BILL'!#REF!</f>
        <v>#REF!</v>
      </c>
      <c r="D73" s="25"/>
      <c r="E73" s="2"/>
      <c r="F73" s="2"/>
      <c r="G73" s="26"/>
    </row>
    <row r="74" spans="2:7" ht="15.5" customHeight="1">
      <c r="B74" s="23" t="s">
        <v>336</v>
      </c>
      <c r="C74" s="24" t="str">
        <f>'WATCH BILL'!M46</f>
        <v>Engine Room</v>
      </c>
      <c r="D74" s="25"/>
      <c r="E74" s="2"/>
      <c r="F74" s="2"/>
      <c r="G74" s="26"/>
    </row>
    <row r="75" spans="2:7" ht="15.5" customHeight="1">
      <c r="B75" s="23"/>
      <c r="C75" s="24" t="s">
        <v>116</v>
      </c>
      <c r="D75" s="25"/>
      <c r="E75" s="2"/>
      <c r="F75" s="2"/>
      <c r="G75" s="26"/>
    </row>
    <row r="76" spans="2:7" ht="15.5" customHeight="1">
      <c r="B76" s="27" t="s">
        <v>338</v>
      </c>
      <c r="C76" s="24" t="str">
        <f>'WATCH BILL'!M46</f>
        <v>Engine Room</v>
      </c>
      <c r="D76" s="25"/>
      <c r="E76" s="2"/>
      <c r="F76" s="2"/>
      <c r="G76" s="26"/>
    </row>
    <row r="77" spans="2:7" ht="15.5" customHeight="1">
      <c r="B77" s="23" t="s">
        <v>354</v>
      </c>
      <c r="C77" s="24" t="e">
        <f>'WATCH BILL'!#REF!</f>
        <v>#REF!</v>
      </c>
      <c r="D77" s="25"/>
      <c r="E77" s="2"/>
      <c r="F77" s="2"/>
      <c r="G77" s="26"/>
    </row>
    <row r="78" spans="2:7" ht="15.5" customHeight="1">
      <c r="B78" s="23" t="s">
        <v>340</v>
      </c>
      <c r="C78" s="24" t="s">
        <v>116</v>
      </c>
      <c r="D78" s="25"/>
      <c r="E78" s="2"/>
      <c r="F78" s="2"/>
      <c r="G78" s="26"/>
    </row>
    <row r="79" spans="2:7" ht="15.5" customHeight="1">
      <c r="B79" s="78" t="s">
        <v>103</v>
      </c>
      <c r="C79" s="24">
        <f>'WATCH BILL'!R46</f>
        <v>0</v>
      </c>
      <c r="D79" s="25"/>
      <c r="E79" s="2"/>
      <c r="F79" s="2"/>
      <c r="G79" s="26"/>
    </row>
    <row r="80" spans="2:7" ht="15.5" customHeight="1">
      <c r="B80" s="23" t="s">
        <v>342</v>
      </c>
      <c r="C80" s="24" t="str">
        <f>'WATCH BILL'!S46</f>
        <v>ER as directed</v>
      </c>
      <c r="D80" s="25"/>
      <c r="E80" s="2"/>
      <c r="F80" s="2"/>
      <c r="G80" s="26"/>
    </row>
    <row r="81" spans="2:7" ht="15.5" customHeight="1">
      <c r="B81" s="23" t="s">
        <v>343</v>
      </c>
      <c r="C81" s="24">
        <f>'WATCH BILL'!T46</f>
        <v>0</v>
      </c>
      <c r="D81" s="25"/>
      <c r="E81" s="2"/>
      <c r="F81" s="2"/>
      <c r="G81" s="26"/>
    </row>
    <row r="82" spans="2:7" ht="15.5" customHeight="1">
      <c r="B82" s="23" t="s">
        <v>344</v>
      </c>
      <c r="C82" s="24">
        <f>'WATCH BILL'!V46</f>
        <v>0</v>
      </c>
      <c r="D82" s="25"/>
      <c r="E82" s="2"/>
      <c r="F82" s="2"/>
      <c r="G82" s="26"/>
    </row>
    <row r="83" spans="2:7" ht="15.5" customHeight="1">
      <c r="B83" s="23" t="s">
        <v>345</v>
      </c>
      <c r="C83" s="24">
        <f>'WATCH BILL'!W46</f>
        <v>0</v>
      </c>
      <c r="D83" s="25"/>
      <c r="E83" s="2"/>
      <c r="F83" s="2"/>
      <c r="G83" s="26"/>
    </row>
    <row r="84" spans="2:7" ht="15.5" customHeight="1">
      <c r="B84" s="23" t="s">
        <v>346</v>
      </c>
      <c r="C84" s="24">
        <f>'WATCH BILL'!W46</f>
        <v>0</v>
      </c>
      <c r="D84" s="25"/>
      <c r="E84" s="2"/>
      <c r="F84" s="2"/>
      <c r="G84" s="26"/>
    </row>
    <row r="85" spans="2:7" ht="15.5" customHeight="1">
      <c r="B85" s="23" t="s">
        <v>347</v>
      </c>
      <c r="C85" s="24">
        <f>'WATCH BILL'!W46</f>
        <v>0</v>
      </c>
      <c r="D85" s="25"/>
      <c r="E85" s="2"/>
      <c r="F85" s="2"/>
      <c r="G85" s="26"/>
    </row>
    <row r="86" spans="2:7" ht="15.5" customHeight="1">
      <c r="B86" s="23" t="s">
        <v>348</v>
      </c>
      <c r="C86" s="24">
        <f>'WATCH BILL'!X46</f>
        <v>0</v>
      </c>
      <c r="D86" s="25"/>
      <c r="E86" s="2"/>
      <c r="F86" s="2"/>
      <c r="G86" s="26"/>
    </row>
    <row r="87" spans="2:7" ht="15.5" customHeight="1" thickBot="1">
      <c r="B87" s="28" t="s">
        <v>349</v>
      </c>
      <c r="C87" s="29">
        <f>'WATCH BILL'!Y46</f>
        <v>0</v>
      </c>
      <c r="D87" s="30"/>
      <c r="E87" s="31"/>
      <c r="F87" s="31"/>
      <c r="G87" s="32"/>
    </row>
    <row r="90" spans="2:7" ht="15" thickBot="1"/>
    <row r="91" spans="2:7" ht="15" thickBot="1">
      <c r="B91" s="5" t="s">
        <v>90</v>
      </c>
      <c r="C91" s="6" t="s">
        <v>91</v>
      </c>
      <c r="D91" s="7" t="s">
        <v>116</v>
      </c>
      <c r="E91" s="5" t="s">
        <v>116</v>
      </c>
      <c r="F91" s="8" t="s">
        <v>332</v>
      </c>
      <c r="G91" s="9"/>
    </row>
    <row r="92" spans="2:7" ht="15" thickBot="1">
      <c r="B92" s="11"/>
      <c r="C92" s="12"/>
      <c r="D92" s="13"/>
      <c r="E92" s="11"/>
      <c r="F92" s="11" t="s">
        <v>333</v>
      </c>
      <c r="G92" s="11" t="s">
        <v>97</v>
      </c>
    </row>
    <row r="93" spans="2:7" ht="25.5" customHeight="1" thickBot="1">
      <c r="B93" s="14" t="str">
        <f>'WATCH BILL'!A75</f>
        <v/>
      </c>
      <c r="C93" s="14" t="str">
        <f>'WATCH BILL'!B75</f>
        <v>Chief Engineer</v>
      </c>
      <c r="D93" s="14">
        <f>'WATCH BILL'!C75</f>
        <v>0</v>
      </c>
      <c r="E93" s="37" t="str">
        <f>'WATCH BILL'!F75</f>
        <v>Cabin 2 bth.</v>
      </c>
      <c r="F93" s="37" t="str">
        <f>'WATCH BILL'!G75</f>
        <v>Quarter Deck</v>
      </c>
      <c r="G93" s="37">
        <f>'WATCH BILL'!H75</f>
        <v>5</v>
      </c>
    </row>
    <row r="94" spans="2:7" ht="15.5" customHeight="1">
      <c r="B94" s="34" t="s">
        <v>334</v>
      </c>
      <c r="C94" s="19"/>
      <c r="D94" s="20"/>
      <c r="E94" s="21"/>
      <c r="F94" s="21"/>
      <c r="G94" s="22"/>
    </row>
    <row r="95" spans="2:7" ht="15.5" customHeight="1">
      <c r="B95" s="23" t="s">
        <v>335</v>
      </c>
      <c r="C95" s="24" t="str">
        <f>'WATCH BILL'!M75</f>
        <v>Quarterdeck</v>
      </c>
      <c r="D95" s="25"/>
      <c r="E95" s="2"/>
      <c r="F95" s="2"/>
      <c r="G95" s="26"/>
    </row>
    <row r="96" spans="2:7" ht="15.5" customHeight="1">
      <c r="B96" s="23" t="s">
        <v>336</v>
      </c>
      <c r="C96" s="24">
        <f>'WATCH BILL'!Q75</f>
        <v>0</v>
      </c>
      <c r="D96" s="25"/>
      <c r="E96" s="2"/>
      <c r="F96" s="2"/>
      <c r="G96" s="26"/>
    </row>
    <row r="97" spans="2:7" ht="15.5" customHeight="1">
      <c r="B97" s="23"/>
      <c r="C97" s="24" t="s">
        <v>116</v>
      </c>
      <c r="D97" s="25"/>
      <c r="E97" s="2"/>
      <c r="F97" s="2"/>
      <c r="G97" s="26"/>
    </row>
    <row r="98" spans="2:7" ht="15.5" customHeight="1">
      <c r="B98" s="27" t="s">
        <v>338</v>
      </c>
      <c r="C98" s="24" t="str">
        <f>'WATCH BILL'!M75</f>
        <v>Quarterdeck</v>
      </c>
      <c r="D98" s="25"/>
      <c r="E98" s="2"/>
      <c r="F98" s="2"/>
      <c r="G98" s="26"/>
    </row>
    <row r="99" spans="2:7" ht="15.5" customHeight="1">
      <c r="B99" s="23" t="s">
        <v>339</v>
      </c>
      <c r="C99" s="24" t="e">
        <f>'WATCH BILL'!#REF!</f>
        <v>#REF!</v>
      </c>
      <c r="D99" s="25"/>
      <c r="E99" s="2"/>
      <c r="F99" s="2"/>
      <c r="G99" s="26"/>
    </row>
    <row r="100" spans="2:7" ht="15.5" customHeight="1">
      <c r="B100" s="23" t="s">
        <v>340</v>
      </c>
      <c r="C100" s="24" t="s">
        <v>116</v>
      </c>
      <c r="D100" s="25"/>
      <c r="E100" s="2"/>
      <c r="F100" s="2"/>
      <c r="G100" s="26"/>
    </row>
    <row r="101" spans="2:7" ht="15.5" customHeight="1">
      <c r="B101" s="78" t="s">
        <v>103</v>
      </c>
      <c r="C101" s="24" t="str">
        <f>'WATCH BILL'!S75</f>
        <v>Qtr.deck/ Fire Party</v>
      </c>
      <c r="D101" s="25"/>
      <c r="E101" s="2"/>
      <c r="F101" s="2"/>
      <c r="G101" s="26"/>
    </row>
    <row r="102" spans="2:7" ht="15.5" customHeight="1">
      <c r="B102" s="23" t="s">
        <v>342</v>
      </c>
      <c r="C102" s="24">
        <f>'WATCH BILL'!T75</f>
        <v>0</v>
      </c>
      <c r="D102" s="25"/>
      <c r="E102" s="2"/>
      <c r="F102" s="2"/>
      <c r="G102" s="26"/>
    </row>
    <row r="103" spans="2:7" ht="15.5" customHeight="1">
      <c r="B103" s="23" t="s">
        <v>343</v>
      </c>
      <c r="C103" s="24">
        <f>'WATCH BILL'!T75</f>
        <v>0</v>
      </c>
      <c r="D103" s="25"/>
      <c r="E103" s="2"/>
      <c r="F103" s="2"/>
      <c r="G103" s="26"/>
    </row>
    <row r="104" spans="2:7" ht="15.5" customHeight="1">
      <c r="B104" s="23" t="s">
        <v>344</v>
      </c>
      <c r="C104" s="24">
        <f>'WATCH BILL'!V75</f>
        <v>0</v>
      </c>
      <c r="D104" s="25"/>
      <c r="E104" s="2"/>
      <c r="F104" s="2"/>
      <c r="G104" s="26"/>
    </row>
    <row r="105" spans="2:7" ht="15.5" customHeight="1">
      <c r="B105" s="23" t="s">
        <v>345</v>
      </c>
      <c r="C105" s="24">
        <f>'WATCH BILL'!W75</f>
        <v>0</v>
      </c>
      <c r="D105" s="25"/>
      <c r="E105" s="2"/>
      <c r="F105" s="2"/>
      <c r="G105" s="26"/>
    </row>
    <row r="106" spans="2:7" ht="15.5" customHeight="1">
      <c r="B106" s="23" t="s">
        <v>346</v>
      </c>
      <c r="C106" s="24">
        <f>'WATCH BILL'!W75</f>
        <v>0</v>
      </c>
      <c r="D106" s="25"/>
      <c r="E106" s="2"/>
      <c r="F106" s="2"/>
      <c r="G106" s="26"/>
    </row>
    <row r="107" spans="2:7" ht="15.5" customHeight="1">
      <c r="B107" s="23" t="s">
        <v>347</v>
      </c>
      <c r="C107" s="24">
        <f>'WATCH BILL'!W75</f>
        <v>0</v>
      </c>
      <c r="D107" s="25"/>
      <c r="E107" s="2"/>
      <c r="F107" s="2"/>
      <c r="G107" s="26"/>
    </row>
    <row r="108" spans="2:7" ht="15.5" customHeight="1">
      <c r="B108" s="23" t="s">
        <v>348</v>
      </c>
      <c r="C108" s="24" t="str">
        <f>'WATCH BILL'!X75</f>
        <v>Officer I/C</v>
      </c>
      <c r="D108" s="25"/>
      <c r="E108" s="2"/>
      <c r="F108" s="2"/>
      <c r="G108" s="26"/>
    </row>
    <row r="109" spans="2:7" ht="15.5" customHeight="1" thickBot="1">
      <c r="B109" s="28" t="s">
        <v>349</v>
      </c>
      <c r="C109" s="24">
        <f>'WATCH BILL'!Y75</f>
        <v>0</v>
      </c>
      <c r="D109" s="30"/>
      <c r="E109" s="31"/>
      <c r="F109" s="31"/>
      <c r="G109" s="32"/>
    </row>
    <row r="110" spans="2:7" ht="15" customHeight="1">
      <c r="B110" s="35"/>
      <c r="C110" s="4"/>
      <c r="D110" s="4"/>
      <c r="E110" s="4"/>
      <c r="F110" s="4"/>
      <c r="G110" s="4"/>
    </row>
    <row r="111" spans="2:7" ht="15" thickBot="1"/>
    <row r="112" spans="2:7" ht="15" thickBot="1">
      <c r="B112" s="5" t="s">
        <v>90</v>
      </c>
      <c r="C112" s="6" t="s">
        <v>91</v>
      </c>
      <c r="D112" s="7" t="s">
        <v>116</v>
      </c>
      <c r="E112" s="5" t="s">
        <v>116</v>
      </c>
      <c r="F112" s="8" t="s">
        <v>332</v>
      </c>
      <c r="G112" s="9"/>
    </row>
    <row r="113" spans="2:7" ht="15" thickBot="1">
      <c r="B113" s="11"/>
      <c r="C113" s="12"/>
      <c r="D113" s="13"/>
      <c r="E113" s="11"/>
      <c r="F113" s="11" t="s">
        <v>333</v>
      </c>
      <c r="G113" s="11" t="s">
        <v>97</v>
      </c>
    </row>
    <row r="114" spans="2:7" ht="25.5" customHeight="1" thickBot="1">
      <c r="B114" s="14" t="str">
        <f>'WATCH BILL'!A77</f>
        <v/>
      </c>
      <c r="C114" s="14" t="str">
        <f>'WATCH BILL'!B77</f>
        <v>Engineer 5</v>
      </c>
      <c r="D114" s="14">
        <f>'WATCH BILL'!C77</f>
        <v>0</v>
      </c>
      <c r="E114" s="37" t="str">
        <f>'WATCH BILL'!F77</f>
        <v>Deck House</v>
      </c>
      <c r="F114" s="37" t="str">
        <f>'WATCH BILL'!G77</f>
        <v>Main deck - S</v>
      </c>
      <c r="G114" s="37">
        <f>'WATCH BILL'!H77</f>
        <v>5</v>
      </c>
    </row>
    <row r="115" spans="2:7" ht="15.5" customHeight="1">
      <c r="B115" s="34" t="s">
        <v>334</v>
      </c>
      <c r="C115" s="19"/>
      <c r="D115" s="20"/>
      <c r="E115" s="21"/>
      <c r="F115" s="21"/>
      <c r="G115" s="22"/>
    </row>
    <row r="116" spans="2:7" ht="15.5" customHeight="1">
      <c r="B116" s="23" t="s">
        <v>335</v>
      </c>
      <c r="C116" s="24" t="str">
        <f>'WATCH BILL'!M77</f>
        <v>Quarterdeck</v>
      </c>
      <c r="D116" s="25"/>
      <c r="E116" s="2"/>
      <c r="F116" s="2"/>
      <c r="G116" s="26"/>
    </row>
    <row r="117" spans="2:7" ht="15.5" customHeight="1">
      <c r="B117" s="23" t="s">
        <v>336</v>
      </c>
      <c r="C117" s="24">
        <f>'WATCH BILL'!Q77</f>
        <v>0</v>
      </c>
      <c r="D117" s="25"/>
      <c r="E117" s="2"/>
      <c r="F117" s="2"/>
      <c r="G117" s="26"/>
    </row>
    <row r="118" spans="2:7" ht="15.5" customHeight="1">
      <c r="B118" s="23"/>
      <c r="C118" s="24" t="s">
        <v>116</v>
      </c>
      <c r="D118" s="25"/>
      <c r="E118" s="2"/>
      <c r="F118" s="2"/>
      <c r="G118" s="26"/>
    </row>
    <row r="119" spans="2:7" ht="15.5" customHeight="1">
      <c r="B119" s="27" t="s">
        <v>338</v>
      </c>
      <c r="C119" s="24" t="str">
        <f>'WATCH BILL'!M77</f>
        <v>Quarterdeck</v>
      </c>
      <c r="D119" s="25"/>
      <c r="E119" s="2"/>
      <c r="F119" s="2"/>
      <c r="G119" s="26"/>
    </row>
    <row r="120" spans="2:7" ht="15.5" customHeight="1">
      <c r="B120" s="23" t="s">
        <v>355</v>
      </c>
      <c r="C120" s="24" t="e">
        <f>'WATCH BILL'!#REF!</f>
        <v>#REF!</v>
      </c>
      <c r="D120" s="25"/>
      <c r="E120" s="2"/>
      <c r="F120" s="2"/>
      <c r="G120" s="26"/>
    </row>
    <row r="121" spans="2:7" ht="15.5" customHeight="1">
      <c r="B121" s="23" t="s">
        <v>340</v>
      </c>
      <c r="C121" s="24" t="s">
        <v>116</v>
      </c>
      <c r="D121" s="25"/>
      <c r="E121" s="2"/>
      <c r="F121" s="2"/>
      <c r="G121" s="26"/>
    </row>
    <row r="122" spans="2:7" ht="15.5" customHeight="1">
      <c r="B122" s="78" t="s">
        <v>103</v>
      </c>
      <c r="C122" s="24" t="str">
        <f>'WATCH BILL'!S77</f>
        <v>ER / As directed</v>
      </c>
      <c r="D122" s="25"/>
      <c r="E122" s="2"/>
      <c r="F122" s="2"/>
      <c r="G122" s="26"/>
    </row>
    <row r="123" spans="2:7" ht="15.5" customHeight="1">
      <c r="B123" s="23" t="s">
        <v>342</v>
      </c>
      <c r="C123" s="24">
        <f>'WATCH BILL'!T77</f>
        <v>0</v>
      </c>
      <c r="D123" s="25"/>
      <c r="E123" s="2"/>
      <c r="F123" s="2"/>
      <c r="G123" s="26"/>
    </row>
    <row r="124" spans="2:7" ht="15.5" customHeight="1">
      <c r="B124" s="23" t="s">
        <v>343</v>
      </c>
      <c r="C124" s="24" t="str">
        <f>'WATCH BILL'!V77</f>
        <v xml:space="preserve"> </v>
      </c>
      <c r="D124" s="25"/>
      <c r="E124" s="2"/>
      <c r="F124" s="2"/>
      <c r="G124" s="26"/>
    </row>
    <row r="125" spans="2:7" ht="15.5" customHeight="1">
      <c r="B125" s="23" t="s">
        <v>344</v>
      </c>
      <c r="C125" s="24">
        <f>'WATCH BILL'!W77</f>
        <v>0</v>
      </c>
      <c r="D125" s="25"/>
      <c r="E125" s="2"/>
      <c r="F125" s="2"/>
      <c r="G125" s="26"/>
    </row>
    <row r="126" spans="2:7" ht="15.5" customHeight="1">
      <c r="B126" s="23" t="s">
        <v>345</v>
      </c>
      <c r="C126" s="24">
        <f>'WATCH BILL'!W77</f>
        <v>0</v>
      </c>
      <c r="D126" s="25"/>
      <c r="E126" s="2"/>
      <c r="F126" s="2"/>
      <c r="G126" s="26"/>
    </row>
    <row r="127" spans="2:7" ht="15.5" customHeight="1">
      <c r="B127" s="23" t="s">
        <v>346</v>
      </c>
      <c r="C127" s="24">
        <f>'WATCH BILL'!W77</f>
        <v>0</v>
      </c>
      <c r="D127" s="25"/>
      <c r="E127" s="2"/>
      <c r="F127" s="2"/>
      <c r="G127" s="26"/>
    </row>
    <row r="128" spans="2:7" ht="15.5" customHeight="1">
      <c r="B128" s="23" t="s">
        <v>347</v>
      </c>
      <c r="C128" s="24" t="str">
        <f>'WATCH BILL'!X77</f>
        <v>ER</v>
      </c>
      <c r="D128" s="25"/>
      <c r="E128" s="2"/>
      <c r="F128" s="2"/>
      <c r="G128" s="26"/>
    </row>
    <row r="129" spans="2:7" ht="15.5" customHeight="1">
      <c r="B129" s="23" t="s">
        <v>348</v>
      </c>
      <c r="C129" s="24">
        <f>'WATCH BILL'!Y77</f>
        <v>0</v>
      </c>
      <c r="D129" s="25"/>
      <c r="E129" s="2"/>
      <c r="F129" s="2"/>
      <c r="G129" s="26"/>
    </row>
    <row r="130" spans="2:7" ht="15.5" customHeight="1" thickBot="1">
      <c r="B130" s="28" t="s">
        <v>349</v>
      </c>
      <c r="C130" s="29" t="str">
        <f>'WATCH BILL'!M91</f>
        <v>Quarterdeck</v>
      </c>
      <c r="D130" s="30"/>
      <c r="E130" s="31"/>
      <c r="F130" s="31"/>
      <c r="G130" s="32"/>
    </row>
    <row r="135" spans="2:7" ht="15" thickBot="1"/>
    <row r="136" spans="2:7" ht="15" thickBot="1">
      <c r="B136" s="5" t="s">
        <v>90</v>
      </c>
      <c r="C136" s="6" t="s">
        <v>91</v>
      </c>
      <c r="D136" s="7" t="s">
        <v>116</v>
      </c>
      <c r="E136" s="5" t="s">
        <v>116</v>
      </c>
      <c r="F136" s="8" t="s">
        <v>332</v>
      </c>
      <c r="G136" s="9"/>
    </row>
    <row r="137" spans="2:7" ht="15" thickBot="1">
      <c r="B137" s="11"/>
      <c r="C137" s="12"/>
      <c r="D137" s="13"/>
      <c r="E137" s="11"/>
      <c r="F137" s="11" t="s">
        <v>333</v>
      </c>
      <c r="G137" s="11" t="s">
        <v>97</v>
      </c>
    </row>
    <row r="138" spans="2:7" ht="25.5" customHeight="1" thickBot="1">
      <c r="B138" s="14"/>
      <c r="C138" s="15"/>
      <c r="D138" s="33"/>
      <c r="E138" s="16"/>
      <c r="F138" s="16"/>
      <c r="G138" s="14"/>
    </row>
    <row r="139" spans="2:7" ht="15" customHeight="1">
      <c r="B139" s="34" t="s">
        <v>334</v>
      </c>
      <c r="C139" s="19"/>
      <c r="D139" s="20"/>
      <c r="E139" s="21"/>
      <c r="F139" s="21"/>
      <c r="G139" s="22"/>
    </row>
    <row r="140" spans="2:7" ht="15.5" customHeight="1">
      <c r="B140" s="23" t="s">
        <v>335</v>
      </c>
      <c r="C140" s="24"/>
      <c r="D140" s="25"/>
      <c r="E140" s="2"/>
      <c r="F140" s="2"/>
      <c r="G140" s="26"/>
    </row>
    <row r="141" spans="2:7" ht="15.5" customHeight="1">
      <c r="B141" s="23" t="s">
        <v>336</v>
      </c>
      <c r="C141" s="24"/>
      <c r="D141" s="25"/>
      <c r="E141" s="2"/>
      <c r="F141" s="2"/>
      <c r="G141" s="26"/>
    </row>
    <row r="142" spans="2:7" ht="15.5" customHeight="1">
      <c r="B142" s="23"/>
      <c r="C142" s="24"/>
      <c r="D142" s="25"/>
      <c r="E142" s="2"/>
      <c r="F142" s="2"/>
      <c r="G142" s="26"/>
    </row>
    <row r="143" spans="2:7" ht="15.5" customHeight="1">
      <c r="B143" s="27" t="s">
        <v>338</v>
      </c>
      <c r="C143" s="24"/>
      <c r="D143" s="25"/>
      <c r="E143" s="2"/>
      <c r="F143" s="2"/>
      <c r="G143" s="26"/>
    </row>
    <row r="144" spans="2:7" ht="15.5" customHeight="1">
      <c r="B144" s="23" t="s">
        <v>339</v>
      </c>
      <c r="C144" s="24"/>
      <c r="D144" s="25"/>
      <c r="E144" s="2"/>
      <c r="F144" s="2"/>
      <c r="G144" s="26"/>
    </row>
    <row r="145" spans="2:7" ht="15.5" customHeight="1">
      <c r="B145" s="23" t="s">
        <v>340</v>
      </c>
      <c r="C145" s="24"/>
      <c r="D145" s="25"/>
      <c r="E145" s="2"/>
      <c r="F145" s="2"/>
      <c r="G145" s="26"/>
    </row>
    <row r="146" spans="2:7" ht="15.5" customHeight="1">
      <c r="B146" s="78" t="s">
        <v>103</v>
      </c>
      <c r="C146" s="24"/>
      <c r="D146" s="25"/>
      <c r="E146" s="2"/>
      <c r="F146" s="2"/>
      <c r="G146" s="26"/>
    </row>
    <row r="147" spans="2:7" ht="15.5" customHeight="1">
      <c r="B147" s="23" t="s">
        <v>342</v>
      </c>
      <c r="C147" s="24"/>
      <c r="D147" s="25"/>
      <c r="E147" s="2"/>
      <c r="F147" s="2"/>
      <c r="G147" s="26"/>
    </row>
    <row r="148" spans="2:7" ht="15.5" customHeight="1">
      <c r="B148" s="23" t="s">
        <v>343</v>
      </c>
      <c r="C148" s="24"/>
      <c r="D148" s="25"/>
      <c r="E148" s="2"/>
      <c r="F148" s="2"/>
      <c r="G148" s="26"/>
    </row>
    <row r="149" spans="2:7" ht="15.5" customHeight="1">
      <c r="B149" s="23" t="s">
        <v>344</v>
      </c>
      <c r="C149" s="24"/>
      <c r="D149" s="25"/>
      <c r="E149" s="2"/>
      <c r="F149" s="2"/>
      <c r="G149" s="26"/>
    </row>
    <row r="150" spans="2:7" ht="15.5" customHeight="1">
      <c r="B150" s="23" t="s">
        <v>345</v>
      </c>
      <c r="C150" s="24"/>
      <c r="D150" s="25"/>
      <c r="E150" s="2"/>
      <c r="F150" s="2"/>
      <c r="G150" s="26"/>
    </row>
    <row r="151" spans="2:7" ht="15.5" customHeight="1">
      <c r="B151" s="23" t="s">
        <v>346</v>
      </c>
      <c r="C151" s="24"/>
      <c r="D151" s="25"/>
      <c r="E151" s="2"/>
      <c r="F151" s="2"/>
      <c r="G151" s="26"/>
    </row>
    <row r="152" spans="2:7" ht="15.5" customHeight="1">
      <c r="B152" s="23" t="s">
        <v>347</v>
      </c>
      <c r="C152" s="24"/>
      <c r="D152" s="25"/>
      <c r="E152" s="2"/>
      <c r="F152" s="2"/>
      <c r="G152" s="26"/>
    </row>
    <row r="153" spans="2:7" ht="15.5" customHeight="1">
      <c r="B153" s="23" t="s">
        <v>348</v>
      </c>
      <c r="C153" s="24"/>
      <c r="D153" s="25"/>
      <c r="E153" s="2"/>
      <c r="F153" s="2"/>
      <c r="G153" s="26"/>
    </row>
    <row r="154" spans="2:7" ht="15.5" customHeight="1" thickBot="1">
      <c r="B154" s="28" t="s">
        <v>349</v>
      </c>
      <c r="C154" s="29"/>
      <c r="D154" s="30"/>
      <c r="E154" s="31"/>
      <c r="F154" s="31"/>
      <c r="G154" s="32"/>
    </row>
    <row r="158" spans="2:7" ht="15" thickBot="1"/>
    <row r="159" spans="2:7" ht="15" thickBot="1">
      <c r="B159" s="5" t="s">
        <v>90</v>
      </c>
      <c r="C159" s="6" t="s">
        <v>91</v>
      </c>
      <c r="D159" s="7" t="s">
        <v>116</v>
      </c>
      <c r="E159" s="5" t="s">
        <v>116</v>
      </c>
      <c r="F159" s="8" t="s">
        <v>332</v>
      </c>
      <c r="G159" s="9"/>
    </row>
    <row r="160" spans="2:7" ht="15" thickBot="1">
      <c r="B160" s="11"/>
      <c r="C160" s="12"/>
      <c r="D160" s="13"/>
      <c r="E160" s="11"/>
      <c r="F160" s="11" t="s">
        <v>333</v>
      </c>
      <c r="G160" s="11" t="s">
        <v>97</v>
      </c>
    </row>
    <row r="161" spans="2:7" ht="18" thickBot="1">
      <c r="B161" s="14"/>
      <c r="C161" s="41"/>
      <c r="D161" s="33"/>
      <c r="E161" s="16"/>
      <c r="F161" s="16"/>
      <c r="G161" s="14"/>
    </row>
    <row r="162" spans="2:7" ht="15.5" customHeight="1">
      <c r="B162" s="34" t="s">
        <v>334</v>
      </c>
      <c r="C162" s="19"/>
      <c r="D162" s="20"/>
      <c r="E162" s="21"/>
      <c r="F162" s="21"/>
      <c r="G162" s="22"/>
    </row>
    <row r="163" spans="2:7" ht="15.5" customHeight="1">
      <c r="B163" s="23" t="s">
        <v>335</v>
      </c>
      <c r="C163" s="24"/>
      <c r="D163" s="25"/>
      <c r="E163" s="2"/>
      <c r="F163" s="2"/>
      <c r="G163" s="26"/>
    </row>
    <row r="164" spans="2:7" ht="15.5" customHeight="1">
      <c r="B164" s="23" t="s">
        <v>336</v>
      </c>
      <c r="C164" s="24"/>
      <c r="D164" s="25"/>
      <c r="E164" s="2"/>
      <c r="F164" s="2"/>
      <c r="G164" s="26"/>
    </row>
    <row r="165" spans="2:7" ht="15.5" customHeight="1">
      <c r="B165" s="23"/>
      <c r="C165" s="24"/>
      <c r="D165" s="25"/>
      <c r="E165" s="2"/>
      <c r="F165" s="2"/>
      <c r="G165" s="26"/>
    </row>
    <row r="166" spans="2:7" ht="15.5" customHeight="1">
      <c r="B166" s="27" t="s">
        <v>338</v>
      </c>
      <c r="C166" s="24"/>
      <c r="D166" s="25"/>
      <c r="E166" s="2"/>
      <c r="F166" s="2"/>
      <c r="G166" s="26"/>
    </row>
    <row r="167" spans="2:7" ht="15.5" customHeight="1">
      <c r="B167" s="23" t="s">
        <v>339</v>
      </c>
      <c r="C167" s="24"/>
      <c r="D167" s="25"/>
      <c r="E167" s="2"/>
      <c r="F167" s="2"/>
      <c r="G167" s="26"/>
    </row>
    <row r="168" spans="2:7" ht="15.5" customHeight="1">
      <c r="B168" s="23" t="s">
        <v>340</v>
      </c>
      <c r="C168" s="24"/>
      <c r="D168" s="25"/>
      <c r="E168" s="2"/>
      <c r="F168" s="2"/>
      <c r="G168" s="26"/>
    </row>
    <row r="169" spans="2:7" ht="15.5" customHeight="1">
      <c r="B169" s="78" t="s">
        <v>103</v>
      </c>
      <c r="C169" s="24"/>
      <c r="D169" s="25"/>
      <c r="E169" s="2"/>
      <c r="F169" s="2"/>
      <c r="G169" s="26"/>
    </row>
    <row r="170" spans="2:7" ht="15.5" customHeight="1">
      <c r="B170" s="23" t="s">
        <v>342</v>
      </c>
      <c r="C170" s="24"/>
      <c r="D170" s="25"/>
      <c r="E170" s="2"/>
      <c r="F170" s="2"/>
      <c r="G170" s="26"/>
    </row>
    <row r="171" spans="2:7" ht="15.5" customHeight="1">
      <c r="B171" s="23" t="s">
        <v>343</v>
      </c>
      <c r="C171" s="24"/>
      <c r="D171" s="25"/>
      <c r="E171" s="2"/>
      <c r="F171" s="2"/>
      <c r="G171" s="26"/>
    </row>
    <row r="172" spans="2:7" ht="15.5" customHeight="1">
      <c r="B172" s="23" t="s">
        <v>344</v>
      </c>
      <c r="C172" s="24"/>
      <c r="D172" s="25"/>
      <c r="E172" s="2"/>
      <c r="F172" s="2"/>
      <c r="G172" s="26"/>
    </row>
    <row r="173" spans="2:7" ht="15.5" customHeight="1">
      <c r="B173" s="23" t="s">
        <v>345</v>
      </c>
      <c r="C173" s="24"/>
      <c r="D173" s="25"/>
      <c r="E173" s="2"/>
      <c r="F173" s="2"/>
      <c r="G173" s="26"/>
    </row>
    <row r="174" spans="2:7" ht="15.5" customHeight="1">
      <c r="B174" s="23" t="s">
        <v>346</v>
      </c>
      <c r="C174" s="24"/>
      <c r="D174" s="25"/>
      <c r="E174" s="2"/>
      <c r="F174" s="2"/>
      <c r="G174" s="26"/>
    </row>
    <row r="175" spans="2:7" ht="15.5" customHeight="1">
      <c r="B175" s="23" t="s">
        <v>347</v>
      </c>
      <c r="C175" s="24"/>
      <c r="D175" s="25"/>
      <c r="E175" s="2"/>
      <c r="F175" s="2"/>
      <c r="G175" s="26"/>
    </row>
    <row r="176" spans="2:7" ht="15.5" customHeight="1">
      <c r="B176" s="23" t="s">
        <v>348</v>
      </c>
      <c r="C176" s="24"/>
      <c r="D176" s="25"/>
      <c r="E176" s="2"/>
      <c r="F176" s="2"/>
      <c r="G176" s="26"/>
    </row>
    <row r="177" spans="2:7" ht="15.5" customHeight="1" thickBot="1">
      <c r="B177" s="28" t="s">
        <v>349</v>
      </c>
      <c r="C177" s="29"/>
      <c r="D177" s="30"/>
      <c r="E177" s="31"/>
      <c r="F177" s="31"/>
      <c r="G177" s="32"/>
    </row>
    <row r="184" spans="2:7" ht="15" thickBot="1"/>
    <row r="185" spans="2:7" ht="15" thickBot="1">
      <c r="B185" s="5" t="s">
        <v>90</v>
      </c>
      <c r="C185" s="6" t="s">
        <v>91</v>
      </c>
      <c r="D185" s="7" t="s">
        <v>116</v>
      </c>
      <c r="E185" s="5" t="s">
        <v>331</v>
      </c>
      <c r="F185" s="8" t="s">
        <v>332</v>
      </c>
      <c r="G185" s="9"/>
    </row>
    <row r="186" spans="2:7" ht="15" thickBot="1">
      <c r="B186" s="11"/>
      <c r="C186" s="12"/>
      <c r="D186" s="13"/>
      <c r="E186" s="11"/>
      <c r="F186" s="11" t="s">
        <v>333</v>
      </c>
      <c r="G186" s="11" t="s">
        <v>97</v>
      </c>
    </row>
    <row r="187" spans="2:7" ht="25.5" customHeight="1" thickBot="1">
      <c r="B187" s="14" t="s">
        <v>116</v>
      </c>
      <c r="C187" s="15"/>
      <c r="D187" s="33"/>
      <c r="E187" s="16"/>
      <c r="F187" s="16"/>
      <c r="G187" s="14"/>
    </row>
    <row r="188" spans="2:7" ht="15.5" customHeight="1">
      <c r="B188" s="34" t="s">
        <v>334</v>
      </c>
      <c r="C188" s="19"/>
      <c r="D188" s="20"/>
      <c r="E188" s="21"/>
      <c r="F188" s="21"/>
      <c r="G188" s="22"/>
    </row>
    <row r="189" spans="2:7" ht="15.5" customHeight="1">
      <c r="B189" s="23" t="s">
        <v>335</v>
      </c>
      <c r="C189" s="24"/>
      <c r="D189" s="25"/>
      <c r="E189" s="2"/>
      <c r="F189" s="2"/>
      <c r="G189" s="26"/>
    </row>
    <row r="190" spans="2:7" ht="15.5" customHeight="1">
      <c r="B190" s="23" t="s">
        <v>336</v>
      </c>
      <c r="C190" s="24"/>
      <c r="D190" s="25"/>
      <c r="E190" s="2"/>
      <c r="F190" s="2"/>
      <c r="G190" s="26"/>
    </row>
    <row r="191" spans="2:7" ht="15.5" customHeight="1">
      <c r="B191" s="23"/>
      <c r="C191" s="24"/>
      <c r="D191" s="25"/>
      <c r="E191" s="2"/>
      <c r="F191" s="2"/>
      <c r="G191" s="26"/>
    </row>
    <row r="192" spans="2:7" ht="15.5" customHeight="1">
      <c r="B192" s="27" t="s">
        <v>338</v>
      </c>
      <c r="C192" s="24"/>
      <c r="D192" s="25"/>
      <c r="E192" s="2"/>
      <c r="F192" s="2"/>
      <c r="G192" s="26"/>
    </row>
    <row r="193" spans="2:7" ht="15.5" customHeight="1">
      <c r="B193" s="23" t="s">
        <v>339</v>
      </c>
      <c r="C193" s="24"/>
      <c r="D193" s="25"/>
      <c r="E193" s="2"/>
      <c r="F193" s="2"/>
      <c r="G193" s="26"/>
    </row>
    <row r="194" spans="2:7" ht="15.5" customHeight="1">
      <c r="B194" s="23" t="s">
        <v>340</v>
      </c>
      <c r="C194" s="24"/>
      <c r="D194" s="25"/>
      <c r="E194" s="2"/>
      <c r="F194" s="2"/>
      <c r="G194" s="26"/>
    </row>
    <row r="195" spans="2:7" ht="15.5" customHeight="1">
      <c r="B195" s="78" t="s">
        <v>103</v>
      </c>
      <c r="C195" s="24"/>
      <c r="D195" s="25"/>
      <c r="E195" s="2"/>
      <c r="F195" s="2"/>
      <c r="G195" s="26"/>
    </row>
    <row r="196" spans="2:7" ht="15.5" customHeight="1">
      <c r="B196" s="23" t="s">
        <v>342</v>
      </c>
      <c r="C196" s="24"/>
      <c r="D196" s="25"/>
      <c r="E196" s="2"/>
      <c r="F196" s="2"/>
      <c r="G196" s="26"/>
    </row>
    <row r="197" spans="2:7" ht="15.5" customHeight="1">
      <c r="B197" s="23" t="s">
        <v>343</v>
      </c>
      <c r="C197" s="24"/>
      <c r="D197" s="25"/>
      <c r="E197" s="2"/>
      <c r="F197" s="2"/>
      <c r="G197" s="26"/>
    </row>
    <row r="198" spans="2:7" ht="15.5" customHeight="1">
      <c r="B198" s="23" t="s">
        <v>344</v>
      </c>
      <c r="C198" s="24"/>
      <c r="D198" s="25"/>
      <c r="E198" s="2"/>
      <c r="F198" s="2"/>
      <c r="G198" s="26"/>
    </row>
    <row r="199" spans="2:7" ht="15.5" customHeight="1">
      <c r="B199" s="23" t="s">
        <v>345</v>
      </c>
      <c r="C199" s="24"/>
      <c r="D199" s="25"/>
      <c r="E199" s="2"/>
      <c r="F199" s="2"/>
      <c r="G199" s="26"/>
    </row>
    <row r="200" spans="2:7" ht="15.5" customHeight="1">
      <c r="B200" s="23" t="s">
        <v>346</v>
      </c>
      <c r="C200" s="24"/>
      <c r="D200" s="25"/>
      <c r="E200" s="2"/>
      <c r="F200" s="2"/>
      <c r="G200" s="26"/>
    </row>
    <row r="201" spans="2:7" ht="15.5" customHeight="1">
      <c r="B201" s="23" t="s">
        <v>347</v>
      </c>
      <c r="C201" s="24"/>
      <c r="D201" s="25"/>
      <c r="E201" s="2"/>
      <c r="F201" s="2"/>
      <c r="G201" s="26"/>
    </row>
    <row r="202" spans="2:7" ht="15.5" customHeight="1">
      <c r="B202" s="23" t="s">
        <v>348</v>
      </c>
      <c r="C202" s="24"/>
      <c r="D202" s="25"/>
      <c r="E202" s="2"/>
      <c r="F202" s="2"/>
      <c r="G202" s="26"/>
    </row>
    <row r="203" spans="2:7" ht="15.5" customHeight="1" thickBot="1">
      <c r="B203" s="28" t="s">
        <v>349</v>
      </c>
      <c r="C203" s="29"/>
      <c r="D203" s="30"/>
      <c r="E203" s="31"/>
      <c r="F203" s="31"/>
      <c r="G203" s="32"/>
    </row>
    <row r="205" spans="2:7" ht="15" thickBot="1"/>
    <row r="206" spans="2:7" ht="15" thickBot="1">
      <c r="B206" s="5" t="s">
        <v>90</v>
      </c>
      <c r="C206" s="6" t="s">
        <v>91</v>
      </c>
      <c r="D206" s="7" t="s">
        <v>116</v>
      </c>
      <c r="E206" s="5" t="s">
        <v>331</v>
      </c>
      <c r="F206" s="8" t="s">
        <v>332</v>
      </c>
      <c r="G206" s="9"/>
    </row>
    <row r="207" spans="2:7" ht="15" thickBot="1">
      <c r="B207" s="11"/>
      <c r="C207" s="12"/>
      <c r="D207" s="13"/>
      <c r="E207" s="11"/>
      <c r="F207" s="11" t="s">
        <v>333</v>
      </c>
      <c r="G207" s="11" t="s">
        <v>97</v>
      </c>
    </row>
    <row r="208" spans="2:7" ht="25.5" customHeight="1" thickBot="1">
      <c r="B208" s="14" t="s">
        <v>116</v>
      </c>
      <c r="C208" s="15"/>
      <c r="D208" s="33"/>
      <c r="E208" s="16"/>
      <c r="F208" s="16"/>
      <c r="G208" s="14"/>
    </row>
    <row r="209" spans="2:7" ht="15.5" customHeight="1">
      <c r="B209" s="34" t="s">
        <v>334</v>
      </c>
      <c r="C209" s="19"/>
      <c r="D209" s="20"/>
      <c r="E209" s="21"/>
      <c r="F209" s="21"/>
      <c r="G209" s="22"/>
    </row>
    <row r="210" spans="2:7" ht="15.5" customHeight="1">
      <c r="B210" s="23" t="s">
        <v>335</v>
      </c>
      <c r="C210" s="24"/>
      <c r="D210" s="25"/>
      <c r="E210" s="2"/>
      <c r="F210" s="2"/>
      <c r="G210" s="26"/>
    </row>
    <row r="211" spans="2:7" ht="15.5" customHeight="1">
      <c r="B211" s="23" t="s">
        <v>336</v>
      </c>
      <c r="C211" s="24"/>
      <c r="D211" s="25"/>
      <c r="E211" s="2"/>
      <c r="F211" s="2"/>
      <c r="G211" s="26"/>
    </row>
    <row r="212" spans="2:7" ht="15.5" customHeight="1">
      <c r="B212" s="23"/>
      <c r="C212" s="24"/>
      <c r="D212" s="25"/>
      <c r="E212" s="2"/>
      <c r="F212" s="2"/>
      <c r="G212" s="26"/>
    </row>
    <row r="213" spans="2:7" ht="15.5" customHeight="1">
      <c r="B213" s="27" t="s">
        <v>338</v>
      </c>
      <c r="C213" s="24"/>
      <c r="D213" s="25"/>
      <c r="E213" s="2"/>
      <c r="F213" s="2"/>
      <c r="G213" s="26"/>
    </row>
    <row r="214" spans="2:7" ht="15.5" customHeight="1">
      <c r="B214" s="23" t="s">
        <v>356</v>
      </c>
      <c r="C214" s="24"/>
      <c r="D214" s="25"/>
      <c r="E214" s="2"/>
      <c r="F214" s="2"/>
      <c r="G214" s="26"/>
    </row>
    <row r="215" spans="2:7" ht="15.5" customHeight="1">
      <c r="B215" s="23" t="s">
        <v>340</v>
      </c>
      <c r="C215" s="24"/>
      <c r="D215" s="25"/>
      <c r="E215" s="2"/>
      <c r="F215" s="2"/>
      <c r="G215" s="26"/>
    </row>
    <row r="216" spans="2:7" ht="15.5" customHeight="1">
      <c r="B216" s="78" t="s">
        <v>103</v>
      </c>
      <c r="C216" s="24"/>
      <c r="D216" s="25"/>
      <c r="E216" s="2"/>
      <c r="F216" s="2"/>
      <c r="G216" s="26"/>
    </row>
    <row r="217" spans="2:7" ht="15.5" customHeight="1">
      <c r="B217" s="23" t="s">
        <v>342</v>
      </c>
      <c r="C217" s="24"/>
      <c r="D217" s="25"/>
      <c r="E217" s="2"/>
      <c r="F217" s="2"/>
      <c r="G217" s="26"/>
    </row>
    <row r="218" spans="2:7" ht="15.5" customHeight="1">
      <c r="B218" s="23" t="s">
        <v>343</v>
      </c>
      <c r="C218" s="24"/>
      <c r="D218" s="25"/>
      <c r="E218" s="2"/>
      <c r="F218" s="2"/>
      <c r="G218" s="26"/>
    </row>
    <row r="219" spans="2:7" ht="15.5" customHeight="1">
      <c r="B219" s="23" t="s">
        <v>344</v>
      </c>
      <c r="C219" s="24"/>
      <c r="D219" s="25"/>
      <c r="E219" s="2"/>
      <c r="F219" s="2"/>
      <c r="G219" s="26"/>
    </row>
    <row r="220" spans="2:7" ht="15.5" customHeight="1">
      <c r="B220" s="23" t="s">
        <v>345</v>
      </c>
      <c r="C220" s="24"/>
      <c r="D220" s="25"/>
      <c r="E220" s="2"/>
      <c r="F220" s="2"/>
      <c r="G220" s="26"/>
    </row>
    <row r="221" spans="2:7" ht="15.5" customHeight="1">
      <c r="B221" s="23" t="s">
        <v>346</v>
      </c>
      <c r="C221" s="24"/>
      <c r="D221" s="25"/>
      <c r="E221" s="2"/>
      <c r="F221" s="2"/>
      <c r="G221" s="26"/>
    </row>
    <row r="222" spans="2:7" ht="15.5" customHeight="1">
      <c r="B222" s="23" t="s">
        <v>347</v>
      </c>
      <c r="C222" s="24"/>
      <c r="D222" s="25"/>
      <c r="E222" s="2"/>
      <c r="F222" s="2"/>
      <c r="G222" s="26"/>
    </row>
    <row r="223" spans="2:7" ht="15.5" customHeight="1">
      <c r="B223" s="23" t="s">
        <v>348</v>
      </c>
      <c r="C223" s="24"/>
      <c r="D223" s="25"/>
      <c r="E223" s="2"/>
      <c r="F223" s="2"/>
      <c r="G223" s="26"/>
    </row>
    <row r="224" spans="2:7" ht="15.5" customHeight="1" thickBot="1">
      <c r="B224" s="28" t="s">
        <v>349</v>
      </c>
      <c r="C224" s="29"/>
      <c r="D224" s="30"/>
      <c r="E224" s="31"/>
      <c r="F224" s="31"/>
      <c r="G224" s="32"/>
    </row>
    <row r="226" spans="2:7" ht="15" thickBot="1"/>
    <row r="227" spans="2:7" ht="15" thickBot="1">
      <c r="B227" s="5" t="s">
        <v>90</v>
      </c>
      <c r="C227" s="6" t="s">
        <v>91</v>
      </c>
      <c r="D227" s="7" t="s">
        <v>116</v>
      </c>
      <c r="E227" s="5" t="s">
        <v>116</v>
      </c>
      <c r="F227" s="8" t="s">
        <v>332</v>
      </c>
      <c r="G227" s="9"/>
    </row>
    <row r="228" spans="2:7" ht="15" thickBot="1">
      <c r="B228" s="11"/>
      <c r="C228" s="12"/>
      <c r="D228" s="13"/>
      <c r="E228" s="11"/>
      <c r="F228" s="11" t="s">
        <v>333</v>
      </c>
      <c r="G228" s="11" t="s">
        <v>97</v>
      </c>
    </row>
    <row r="229" spans="2:7" ht="25.5" customHeight="1" thickBot="1">
      <c r="B229" s="14"/>
      <c r="C229" s="41"/>
      <c r="D229" s="33"/>
      <c r="E229" s="16"/>
      <c r="F229" s="16"/>
      <c r="G229" s="14"/>
    </row>
    <row r="230" spans="2:7" ht="15.5" customHeight="1">
      <c r="B230" s="34" t="s">
        <v>334</v>
      </c>
      <c r="C230" s="19"/>
      <c r="D230" s="20"/>
      <c r="E230" s="21"/>
      <c r="F230" s="21"/>
      <c r="G230" s="22"/>
    </row>
    <row r="231" spans="2:7" ht="15.5" customHeight="1">
      <c r="B231" s="23" t="s">
        <v>335</v>
      </c>
      <c r="C231" s="24"/>
      <c r="D231" s="25"/>
      <c r="E231" s="2"/>
      <c r="F231" s="2"/>
      <c r="G231" s="26"/>
    </row>
    <row r="232" spans="2:7" ht="15.5" customHeight="1">
      <c r="B232" s="23" t="s">
        <v>336</v>
      </c>
      <c r="C232" s="24"/>
      <c r="D232" s="25"/>
      <c r="E232" s="2"/>
      <c r="F232" s="2"/>
      <c r="G232" s="26"/>
    </row>
    <row r="233" spans="2:7" ht="15.5" customHeight="1">
      <c r="B233" s="23"/>
      <c r="C233" s="24"/>
      <c r="D233" s="25"/>
      <c r="E233" s="2"/>
      <c r="F233" s="2"/>
      <c r="G233" s="26"/>
    </row>
    <row r="234" spans="2:7" ht="15.5" customHeight="1">
      <c r="B234" s="27" t="s">
        <v>338</v>
      </c>
      <c r="C234" s="24"/>
      <c r="D234" s="25"/>
      <c r="E234" s="2"/>
      <c r="F234" s="2"/>
      <c r="G234" s="26"/>
    </row>
    <row r="235" spans="2:7" ht="15.5" customHeight="1">
      <c r="B235" s="23" t="s">
        <v>339</v>
      </c>
      <c r="C235" s="24"/>
      <c r="D235" s="25"/>
      <c r="E235" s="2"/>
      <c r="F235" s="2"/>
      <c r="G235" s="26"/>
    </row>
    <row r="236" spans="2:7" ht="15.5" customHeight="1">
      <c r="B236" s="23" t="s">
        <v>340</v>
      </c>
      <c r="C236" s="24"/>
      <c r="D236" s="25"/>
      <c r="E236" s="2"/>
      <c r="F236" s="2"/>
      <c r="G236" s="26"/>
    </row>
    <row r="237" spans="2:7" ht="15.5" customHeight="1">
      <c r="B237" s="78" t="s">
        <v>103</v>
      </c>
      <c r="C237" s="24"/>
      <c r="D237" s="25"/>
      <c r="E237" s="2"/>
      <c r="F237" s="2"/>
      <c r="G237" s="26"/>
    </row>
    <row r="238" spans="2:7" ht="15.5" customHeight="1">
      <c r="B238" s="23" t="s">
        <v>342</v>
      </c>
      <c r="C238" s="24"/>
      <c r="D238" s="25"/>
      <c r="E238" s="2"/>
      <c r="F238" s="2"/>
      <c r="G238" s="26"/>
    </row>
    <row r="239" spans="2:7" ht="15.5" customHeight="1">
      <c r="B239" s="23" t="s">
        <v>343</v>
      </c>
      <c r="C239" s="24"/>
      <c r="D239" s="25"/>
      <c r="E239" s="2"/>
      <c r="F239" s="2"/>
      <c r="G239" s="26"/>
    </row>
    <row r="240" spans="2:7" ht="15.5" customHeight="1">
      <c r="B240" s="23" t="s">
        <v>344</v>
      </c>
      <c r="C240" s="24"/>
      <c r="D240" s="25"/>
      <c r="E240" s="2"/>
      <c r="F240" s="2"/>
      <c r="G240" s="26"/>
    </row>
    <row r="241" spans="2:7" ht="15.5" customHeight="1">
      <c r="B241" s="23" t="s">
        <v>345</v>
      </c>
      <c r="C241" s="24"/>
      <c r="D241" s="25"/>
      <c r="E241" s="2"/>
      <c r="F241" s="2"/>
      <c r="G241" s="26"/>
    </row>
    <row r="242" spans="2:7" ht="15.5" customHeight="1">
      <c r="B242" s="23" t="s">
        <v>346</v>
      </c>
      <c r="C242" s="24"/>
      <c r="D242" s="25"/>
      <c r="E242" s="2"/>
      <c r="F242" s="2"/>
      <c r="G242" s="26"/>
    </row>
    <row r="243" spans="2:7" ht="15.5" customHeight="1">
      <c r="B243" s="23" t="s">
        <v>347</v>
      </c>
      <c r="C243" s="24"/>
      <c r="D243" s="25"/>
      <c r="E243" s="2"/>
      <c r="F243" s="2"/>
      <c r="G243" s="26"/>
    </row>
    <row r="244" spans="2:7" ht="15.5" customHeight="1">
      <c r="B244" s="23" t="s">
        <v>348</v>
      </c>
      <c r="C244" s="24"/>
      <c r="D244" s="25"/>
      <c r="E244" s="2"/>
      <c r="F244" s="2"/>
      <c r="G244" s="26"/>
    </row>
    <row r="245" spans="2:7" ht="15.5" customHeight="1" thickBot="1">
      <c r="B245" s="28" t="s">
        <v>349</v>
      </c>
      <c r="C245" s="29"/>
      <c r="D245" s="30"/>
      <c r="E245" s="31"/>
      <c r="F245" s="31"/>
      <c r="G245" s="32"/>
    </row>
    <row r="248" spans="2:7" ht="15" thickBot="1">
      <c r="B248" s="10"/>
    </row>
    <row r="249" spans="2:7" ht="15" thickBot="1">
      <c r="B249" s="5" t="s">
        <v>90</v>
      </c>
      <c r="C249" s="6" t="s">
        <v>91</v>
      </c>
      <c r="D249" s="7" t="s">
        <v>116</v>
      </c>
      <c r="E249" s="5" t="s">
        <v>331</v>
      </c>
      <c r="F249" s="8" t="s">
        <v>332</v>
      </c>
      <c r="G249" s="9"/>
    </row>
    <row r="250" spans="2:7" ht="15" thickBot="1">
      <c r="B250" s="11"/>
      <c r="C250" s="12"/>
      <c r="D250" s="13"/>
      <c r="E250" s="11"/>
      <c r="F250" s="11" t="s">
        <v>333</v>
      </c>
      <c r="G250" s="11" t="s">
        <v>97</v>
      </c>
    </row>
    <row r="251" spans="2:7" ht="25.5" customHeight="1" thickBot="1">
      <c r="B251" s="14"/>
      <c r="C251" s="14"/>
      <c r="D251" s="14"/>
      <c r="E251" s="37"/>
      <c r="F251" s="37"/>
      <c r="G251" s="37"/>
    </row>
    <row r="252" spans="2:7" ht="15.5" customHeight="1">
      <c r="B252" s="34" t="s">
        <v>334</v>
      </c>
      <c r="C252" s="19"/>
      <c r="D252" s="20"/>
      <c r="E252" s="21"/>
      <c r="F252" s="21"/>
      <c r="G252" s="22"/>
    </row>
    <row r="253" spans="2:7" ht="15.5" customHeight="1">
      <c r="B253" s="23" t="s">
        <v>335</v>
      </c>
      <c r="C253" s="24"/>
      <c r="D253" s="25"/>
      <c r="E253" s="2"/>
      <c r="F253" s="2"/>
      <c r="G253" s="26"/>
    </row>
    <row r="254" spans="2:7" ht="15.5" customHeight="1">
      <c r="B254" s="23" t="s">
        <v>336</v>
      </c>
      <c r="C254" s="24"/>
      <c r="D254" s="25"/>
      <c r="E254" s="2"/>
      <c r="F254" s="2"/>
      <c r="G254" s="26"/>
    </row>
    <row r="255" spans="2:7" ht="15.5" customHeight="1">
      <c r="B255" s="23"/>
      <c r="C255" s="24"/>
      <c r="D255" s="25"/>
      <c r="E255" s="2"/>
      <c r="F255" s="2"/>
      <c r="G255" s="26"/>
    </row>
    <row r="256" spans="2:7" ht="15.5" customHeight="1">
      <c r="B256" s="27" t="s">
        <v>338</v>
      </c>
      <c r="C256" s="24"/>
      <c r="D256" s="25"/>
      <c r="E256" s="2"/>
      <c r="F256" s="2"/>
      <c r="G256" s="26"/>
    </row>
    <row r="257" spans="2:7" ht="15.5" customHeight="1">
      <c r="B257" s="23" t="s">
        <v>339</v>
      </c>
      <c r="C257" s="24"/>
      <c r="D257" s="25"/>
      <c r="E257" s="2"/>
      <c r="F257" s="2"/>
      <c r="G257" s="26"/>
    </row>
    <row r="258" spans="2:7" ht="15.5" customHeight="1">
      <c r="B258" s="23" t="s">
        <v>340</v>
      </c>
      <c r="C258" s="24"/>
      <c r="D258" s="25"/>
      <c r="E258" s="2"/>
      <c r="F258" s="2"/>
      <c r="G258" s="26"/>
    </row>
    <row r="259" spans="2:7" ht="15.5" customHeight="1">
      <c r="B259" s="78" t="s">
        <v>103</v>
      </c>
      <c r="C259" s="24"/>
      <c r="D259" s="25"/>
      <c r="E259" s="2"/>
      <c r="F259" s="2"/>
      <c r="G259" s="26"/>
    </row>
    <row r="260" spans="2:7" ht="15.5" customHeight="1">
      <c r="B260" s="23" t="s">
        <v>342</v>
      </c>
      <c r="C260" s="24"/>
      <c r="D260" s="25"/>
      <c r="E260" s="2"/>
      <c r="F260" s="2"/>
      <c r="G260" s="26"/>
    </row>
    <row r="261" spans="2:7" ht="15.5" customHeight="1">
      <c r="B261" s="23" t="s">
        <v>343</v>
      </c>
      <c r="C261" s="24"/>
      <c r="D261" s="25"/>
      <c r="E261" s="2"/>
      <c r="F261" s="2"/>
      <c r="G261" s="26"/>
    </row>
    <row r="262" spans="2:7" ht="15.5" customHeight="1">
      <c r="B262" s="23" t="s">
        <v>344</v>
      </c>
      <c r="C262" s="24"/>
      <c r="D262" s="25"/>
      <c r="E262" s="2"/>
      <c r="F262" s="2"/>
      <c r="G262" s="26"/>
    </row>
    <row r="263" spans="2:7" ht="15.5" customHeight="1">
      <c r="B263" s="23" t="s">
        <v>345</v>
      </c>
      <c r="C263" s="24"/>
      <c r="D263" s="25"/>
      <c r="E263" s="2"/>
      <c r="F263" s="2"/>
      <c r="G263" s="26"/>
    </row>
    <row r="264" spans="2:7" ht="15.5" customHeight="1">
      <c r="B264" s="23" t="s">
        <v>346</v>
      </c>
      <c r="C264" s="24"/>
      <c r="D264" s="25"/>
      <c r="E264" s="2"/>
      <c r="F264" s="2"/>
      <c r="G264" s="26"/>
    </row>
    <row r="265" spans="2:7" ht="15.5" customHeight="1">
      <c r="B265" s="23" t="s">
        <v>347</v>
      </c>
      <c r="C265" s="24"/>
      <c r="D265" s="25"/>
      <c r="E265" s="2"/>
      <c r="F265" s="2"/>
      <c r="G265" s="26"/>
    </row>
    <row r="266" spans="2:7" ht="15.5" customHeight="1">
      <c r="B266" s="23" t="s">
        <v>348</v>
      </c>
      <c r="C266" s="24"/>
      <c r="D266" s="25"/>
      <c r="E266" s="2"/>
      <c r="F266" s="2"/>
      <c r="G266" s="26"/>
    </row>
    <row r="267" spans="2:7" ht="15.5" customHeight="1" thickBot="1">
      <c r="B267" s="28" t="s">
        <v>349</v>
      </c>
      <c r="C267" s="29"/>
      <c r="D267" s="30"/>
      <c r="E267" s="31"/>
      <c r="F267" s="31"/>
      <c r="G267" s="32"/>
    </row>
  </sheetData>
  <sheetProtection password="CC02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B1:K379"/>
  <sheetViews>
    <sheetView topLeftCell="A266" zoomScale="115" zoomScaleNormal="115" zoomScalePageLayoutView="115" workbookViewId="0">
      <selection activeCell="C346" sqref="C346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5.5" hidden="1" customWidth="1"/>
    <col min="5" max="5" width="13.5" customWidth="1"/>
    <col min="6" max="6" width="18.5" customWidth="1"/>
    <col min="7" max="7" width="11.5" customWidth="1"/>
  </cols>
  <sheetData>
    <row r="1" spans="2:11" ht="15" thickBot="1"/>
    <row r="2" spans="2:11" s="10" customFormat="1" ht="13" thickBot="1">
      <c r="B2" s="5" t="s">
        <v>90</v>
      </c>
      <c r="C2" s="6" t="s">
        <v>91</v>
      </c>
      <c r="D2" s="7" t="s">
        <v>116</v>
      </c>
      <c r="E2" s="5" t="s">
        <v>116</v>
      </c>
      <c r="F2" s="8" t="s">
        <v>332</v>
      </c>
      <c r="G2" s="9"/>
    </row>
    <row r="3" spans="2:11" s="10" customFormat="1" ht="13" thickBot="1">
      <c r="B3" s="11"/>
      <c r="C3" s="12"/>
      <c r="D3" s="13"/>
      <c r="E3" s="11"/>
      <c r="F3" s="11" t="s">
        <v>333</v>
      </c>
      <c r="G3" s="11" t="s">
        <v>97</v>
      </c>
      <c r="K3" s="10" t="s">
        <v>82</v>
      </c>
    </row>
    <row r="4" spans="2:11" s="17" customFormat="1" ht="25.5" customHeight="1" thickBot="1">
      <c r="B4" s="14">
        <f>'WATCH BILL'!A18</f>
        <v>2</v>
      </c>
      <c r="C4" s="14" t="str">
        <f>'WATCH BILL'!B18</f>
        <v xml:space="preserve">Fore WL </v>
      </c>
      <c r="D4" s="14" t="str">
        <f>'WATCH BILL'!C18</f>
        <v>Fore WL</v>
      </c>
      <c r="E4" s="14" t="str">
        <f>'WATCH BILL'!F18</f>
        <v>T.D.- Stbd</v>
      </c>
      <c r="F4" s="14" t="str">
        <f>'WATCH BILL'!G18</f>
        <v>Fore deck</v>
      </c>
      <c r="G4" s="14">
        <f>'WATCH BILL'!H18</f>
        <v>1</v>
      </c>
    </row>
    <row r="5" spans="2:11" ht="15.5" customHeight="1">
      <c r="B5" s="34" t="s">
        <v>334</v>
      </c>
      <c r="C5" s="19"/>
      <c r="D5" s="22"/>
      <c r="E5" s="42"/>
      <c r="F5" s="43"/>
      <c r="G5" s="22"/>
    </row>
    <row r="6" spans="2:11" ht="15.5" customHeight="1">
      <c r="B6" s="23" t="s">
        <v>335</v>
      </c>
      <c r="C6" s="24" t="str">
        <f>'WATCH BILL'!M18</f>
        <v>Fore mast</v>
      </c>
      <c r="D6" s="26"/>
      <c r="E6" s="25"/>
      <c r="F6" s="2"/>
      <c r="G6" s="26"/>
    </row>
    <row r="7" spans="2:11" ht="15.5" customHeight="1">
      <c r="B7" s="23" t="s">
        <v>336</v>
      </c>
      <c r="C7" s="24">
        <f>'WATCH BILL'!Q18</f>
        <v>0</v>
      </c>
      <c r="D7" s="26"/>
      <c r="E7" s="1"/>
      <c r="F7" s="3"/>
      <c r="G7" s="26"/>
    </row>
    <row r="8" spans="2:11" ht="15.5" customHeight="1">
      <c r="B8" s="23"/>
      <c r="C8" s="24" t="s">
        <v>116</v>
      </c>
      <c r="D8" s="26"/>
      <c r="E8" s="1"/>
      <c r="F8" s="3"/>
      <c r="G8" s="26"/>
    </row>
    <row r="9" spans="2:11" ht="15.5" customHeight="1">
      <c r="B9" s="23" t="s">
        <v>192</v>
      </c>
      <c r="C9" s="24" t="str">
        <f>'WATCH BILL'!M18</f>
        <v>Fore mast</v>
      </c>
      <c r="D9" s="26"/>
      <c r="E9" s="1"/>
      <c r="F9" s="3"/>
      <c r="G9" s="26"/>
    </row>
    <row r="10" spans="2:11" ht="15.5" customHeight="1">
      <c r="B10" s="23" t="s">
        <v>339</v>
      </c>
      <c r="C10" s="24" t="e">
        <f>'WATCH BILL'!#REF!</f>
        <v>#REF!</v>
      </c>
      <c r="D10" s="26"/>
      <c r="E10" s="1"/>
      <c r="F10" s="3"/>
      <c r="G10" s="26"/>
    </row>
    <row r="11" spans="2:11" ht="15.5" customHeight="1">
      <c r="B11" s="23"/>
      <c r="C11" s="24" t="s">
        <v>116</v>
      </c>
      <c r="D11" s="26"/>
      <c r="E11" s="1"/>
      <c r="F11" s="3"/>
      <c r="G11" s="26"/>
    </row>
    <row r="12" spans="2:11" ht="15.5" customHeight="1">
      <c r="B12" s="23" t="s">
        <v>340</v>
      </c>
      <c r="C12" s="24" t="s">
        <v>116</v>
      </c>
      <c r="D12" s="26"/>
      <c r="E12" s="25"/>
      <c r="F12" s="2"/>
      <c r="G12" s="26"/>
    </row>
    <row r="13" spans="2:11" ht="15.5" customHeight="1">
      <c r="B13" s="78" t="s">
        <v>103</v>
      </c>
      <c r="C13" s="24" t="str">
        <f>'WATCH BILL'!R18</f>
        <v>HDCT</v>
      </c>
      <c r="D13" s="26"/>
      <c r="E13" s="1"/>
      <c r="F13" s="3"/>
      <c r="G13" s="26"/>
    </row>
    <row r="14" spans="2:11" ht="15.5" customHeight="1">
      <c r="B14" s="23" t="s">
        <v>342</v>
      </c>
      <c r="C14" s="24" t="str">
        <f>'WATCH BILL'!S18</f>
        <v>HDCT</v>
      </c>
      <c r="D14" s="26"/>
      <c r="E14" s="1"/>
      <c r="F14" s="3"/>
      <c r="G14" s="26"/>
    </row>
    <row r="15" spans="2:11" ht="15.5" customHeight="1">
      <c r="B15" s="23" t="s">
        <v>343</v>
      </c>
      <c r="C15" s="24" t="str">
        <f>'WATCH BILL'!T18</f>
        <v>HDCT</v>
      </c>
      <c r="D15" s="26"/>
      <c r="E15" s="1"/>
      <c r="F15" s="3"/>
      <c r="G15" s="26"/>
    </row>
    <row r="16" spans="2:11" ht="15.5" customHeight="1">
      <c r="B16" s="23" t="s">
        <v>357</v>
      </c>
      <c r="C16" s="24" t="str">
        <f>'WATCH BILL'!V18</f>
        <v>HDCT</v>
      </c>
      <c r="D16" s="26"/>
      <c r="E16" s="1"/>
      <c r="F16" s="3"/>
      <c r="G16" s="26"/>
    </row>
    <row r="17" spans="2:7" ht="15.5" customHeight="1">
      <c r="B17" s="23" t="s">
        <v>345</v>
      </c>
      <c r="C17" s="24">
        <f>'WATCH BILL'!W18</f>
        <v>0</v>
      </c>
      <c r="D17" s="26"/>
      <c r="E17" s="1"/>
      <c r="F17" s="3"/>
      <c r="G17" s="26"/>
    </row>
    <row r="18" spans="2:7" ht="15.5" customHeight="1">
      <c r="B18" s="23" t="s">
        <v>346</v>
      </c>
      <c r="C18" s="24">
        <f>'WATCH BILL'!W18</f>
        <v>0</v>
      </c>
      <c r="D18" s="26"/>
      <c r="E18" s="25"/>
      <c r="F18" s="2"/>
      <c r="G18" s="26"/>
    </row>
    <row r="19" spans="2:7" ht="15.5" customHeight="1">
      <c r="B19" s="44" t="s">
        <v>358</v>
      </c>
      <c r="C19" s="24">
        <f>'WATCH BILL'!W18</f>
        <v>0</v>
      </c>
      <c r="D19" s="26"/>
      <c r="E19" s="25"/>
      <c r="F19" s="2"/>
      <c r="G19" s="26"/>
    </row>
    <row r="20" spans="2:7" ht="15.5" customHeight="1">
      <c r="B20" s="23" t="s">
        <v>348</v>
      </c>
      <c r="C20" s="24">
        <f>'WATCH BILL'!X18</f>
        <v>0</v>
      </c>
      <c r="D20" s="26"/>
      <c r="E20" s="1"/>
      <c r="F20" s="3"/>
      <c r="G20" s="26"/>
    </row>
    <row r="21" spans="2:7" ht="15.5" customHeight="1" thickBot="1">
      <c r="B21" s="28" t="s">
        <v>349</v>
      </c>
      <c r="C21" s="29" t="str">
        <f>'WATCH BILL'!Y18</f>
        <v>HDCT</v>
      </c>
      <c r="D21" s="32"/>
      <c r="E21" s="45"/>
      <c r="F21" s="46"/>
      <c r="G21" s="32"/>
    </row>
    <row r="23" spans="2:7" ht="15" thickBot="1"/>
    <row r="24" spans="2:7" ht="15" thickBot="1">
      <c r="B24" s="5" t="s">
        <v>90</v>
      </c>
      <c r="C24" s="6" t="s">
        <v>91</v>
      </c>
      <c r="D24" s="7" t="s">
        <v>116</v>
      </c>
      <c r="E24" s="5" t="s">
        <v>116</v>
      </c>
      <c r="F24" s="8" t="s">
        <v>332</v>
      </c>
      <c r="G24" s="9"/>
    </row>
    <row r="25" spans="2:7" ht="15" thickBot="1">
      <c r="B25" s="11"/>
      <c r="C25" s="12"/>
      <c r="D25" s="13"/>
      <c r="E25" s="11"/>
      <c r="F25" s="11" t="s">
        <v>333</v>
      </c>
      <c r="G25" s="11" t="s">
        <v>97</v>
      </c>
    </row>
    <row r="26" spans="2:7" ht="25.5" customHeight="1" thickBot="1">
      <c r="B26" s="14">
        <f>'WATCH BILL'!A19</f>
        <v>3</v>
      </c>
      <c r="C26" s="14" t="str">
        <f>'WATCH BILL'!B19</f>
        <v xml:space="preserve">Fore AWL </v>
      </c>
      <c r="D26" s="14" t="str">
        <f>'WATCH BILL'!C19</f>
        <v>Fore AWL</v>
      </c>
      <c r="E26" s="14" t="str">
        <f>'WATCH BILL'!F19</f>
        <v>T.D.- Stbd</v>
      </c>
      <c r="F26" s="14" t="str">
        <f>'WATCH BILL'!G19</f>
        <v>Fore deck</v>
      </c>
      <c r="G26" s="14">
        <f>'WATCH BILL'!H19</f>
        <v>1</v>
      </c>
    </row>
    <row r="27" spans="2:7" ht="15.5" customHeight="1">
      <c r="B27" s="34" t="s">
        <v>334</v>
      </c>
      <c r="C27" s="19"/>
      <c r="D27" s="22"/>
      <c r="E27" s="42"/>
      <c r="F27" s="43"/>
      <c r="G27" s="22"/>
    </row>
    <row r="28" spans="2:7" ht="15.5" customHeight="1">
      <c r="B28" s="23" t="s">
        <v>335</v>
      </c>
      <c r="C28" s="24" t="str">
        <f>'WATCH BILL'!M19</f>
        <v>Fore mast</v>
      </c>
      <c r="D28" s="26"/>
      <c r="E28" s="25"/>
      <c r="F28" s="2"/>
      <c r="G28" s="26"/>
    </row>
    <row r="29" spans="2:7" ht="15.5" customHeight="1">
      <c r="B29" s="23" t="s">
        <v>336</v>
      </c>
      <c r="C29" s="24">
        <f>'WATCH BILL'!Q19</f>
        <v>0</v>
      </c>
      <c r="D29" s="26"/>
      <c r="E29" s="1"/>
      <c r="F29" s="3"/>
      <c r="G29" s="26"/>
    </row>
    <row r="30" spans="2:7" ht="15.5" customHeight="1">
      <c r="B30" s="23"/>
      <c r="C30" s="24" t="s">
        <v>116</v>
      </c>
      <c r="D30" s="26"/>
      <c r="E30" s="1"/>
      <c r="F30" s="3"/>
      <c r="G30" s="26"/>
    </row>
    <row r="31" spans="2:7" ht="15.5" customHeight="1">
      <c r="B31" s="23" t="s">
        <v>192</v>
      </c>
      <c r="C31" s="24" t="str">
        <f>'WATCH BILL'!M19</f>
        <v>Fore mast</v>
      </c>
      <c r="D31" s="26"/>
      <c r="E31" s="1"/>
      <c r="F31" s="3"/>
      <c r="G31" s="26"/>
    </row>
    <row r="32" spans="2:7" ht="15.5" customHeight="1">
      <c r="B32" s="23" t="s">
        <v>339</v>
      </c>
      <c r="C32" s="24" t="e">
        <f>'WATCH BILL'!#REF!</f>
        <v>#REF!</v>
      </c>
      <c r="D32" s="26"/>
      <c r="E32" s="1"/>
      <c r="F32" s="3"/>
      <c r="G32" s="26"/>
    </row>
    <row r="33" spans="2:7" ht="15.5" customHeight="1">
      <c r="B33" s="23"/>
      <c r="C33" s="24" t="s">
        <v>116</v>
      </c>
      <c r="D33" s="26"/>
      <c r="E33" s="1"/>
      <c r="F33" s="3"/>
      <c r="G33" s="26"/>
    </row>
    <row r="34" spans="2:7" ht="15.5" customHeight="1">
      <c r="B34" s="23" t="s">
        <v>340</v>
      </c>
      <c r="C34" s="24" t="s">
        <v>116</v>
      </c>
      <c r="D34" s="26"/>
      <c r="E34" s="25"/>
      <c r="F34" s="2"/>
      <c r="G34" s="26"/>
    </row>
    <row r="35" spans="2:7" ht="15.5" customHeight="1">
      <c r="B35" s="78" t="s">
        <v>103</v>
      </c>
      <c r="C35" s="24" t="str">
        <f>'WATCH BILL'!R19</f>
        <v>I/C LR 1 Prep</v>
      </c>
      <c r="D35" s="26"/>
      <c r="E35" s="1"/>
      <c r="F35" s="3"/>
      <c r="G35" s="26"/>
    </row>
    <row r="36" spans="2:7" ht="15.5" customHeight="1">
      <c r="B36" s="23" t="s">
        <v>342</v>
      </c>
      <c r="C36" s="24" t="str">
        <f>'WATCH BILL'!S19</f>
        <v>Hose/Suit</v>
      </c>
      <c r="D36" s="26"/>
      <c r="E36" s="1"/>
      <c r="F36" s="3"/>
      <c r="G36" s="26"/>
    </row>
    <row r="37" spans="2:7" ht="15.5" customHeight="1">
      <c r="B37" s="23" t="s">
        <v>343</v>
      </c>
      <c r="C37" s="24">
        <f>'WATCH BILL'!T19</f>
        <v>0</v>
      </c>
      <c r="D37" s="26"/>
      <c r="E37" s="1"/>
      <c r="F37" s="3"/>
      <c r="G37" s="26"/>
    </row>
    <row r="38" spans="2:7" ht="15.5" customHeight="1">
      <c r="B38" s="23" t="s">
        <v>357</v>
      </c>
      <c r="C38" s="24">
        <f>'WATCH BILL'!V19</f>
        <v>0</v>
      </c>
      <c r="D38" s="26"/>
      <c r="E38" s="1"/>
      <c r="F38" s="3"/>
      <c r="G38" s="26"/>
    </row>
    <row r="39" spans="2:7" ht="15.5" customHeight="1">
      <c r="B39" s="23" t="s">
        <v>345</v>
      </c>
      <c r="C39" s="24" t="str">
        <f>'WATCH BILL'!W19</f>
        <v>Recovery from aloft</v>
      </c>
      <c r="D39" s="26"/>
      <c r="E39" s="1"/>
      <c r="F39" s="3"/>
      <c r="G39" s="26"/>
    </row>
    <row r="40" spans="2:7" ht="15.5" customHeight="1">
      <c r="B40" s="23" t="s">
        <v>346</v>
      </c>
      <c r="C40" s="24" t="str">
        <f>'WATCH BILL'!W19</f>
        <v>Recovery from aloft</v>
      </c>
      <c r="D40" s="26"/>
      <c r="E40" s="25"/>
      <c r="F40" s="2"/>
      <c r="G40" s="26"/>
    </row>
    <row r="41" spans="2:7" ht="15.5" customHeight="1">
      <c r="B41" s="23" t="s">
        <v>347</v>
      </c>
      <c r="C41" s="24" t="str">
        <f>'WATCH BILL'!W19</f>
        <v>Recovery from aloft</v>
      </c>
      <c r="D41" s="26"/>
      <c r="E41" s="25"/>
      <c r="F41" s="2"/>
      <c r="G41" s="26"/>
    </row>
    <row r="42" spans="2:7" ht="15.5" customHeight="1">
      <c r="B42" s="23" t="s">
        <v>348</v>
      </c>
      <c r="C42" s="24">
        <f>'WATCH BILL'!X19</f>
        <v>0</v>
      </c>
      <c r="D42" s="26"/>
      <c r="E42" s="1"/>
      <c r="F42" s="3"/>
      <c r="G42" s="26"/>
    </row>
    <row r="43" spans="2:7" ht="15.5" customHeight="1" thickBot="1">
      <c r="B43" s="28" t="s">
        <v>349</v>
      </c>
      <c r="C43" s="24">
        <f>'WATCH BILL'!Y19</f>
        <v>0</v>
      </c>
      <c r="D43" s="32"/>
      <c r="E43" s="45"/>
      <c r="F43" s="46"/>
      <c r="G43" s="32"/>
    </row>
    <row r="45" spans="2:7" ht="15" thickBot="1"/>
    <row r="46" spans="2:7" ht="15" thickBot="1">
      <c r="B46" s="5" t="s">
        <v>90</v>
      </c>
      <c r="C46" s="6" t="s">
        <v>91</v>
      </c>
      <c r="D46" s="7" t="s">
        <v>116</v>
      </c>
      <c r="E46" s="5" t="s">
        <v>116</v>
      </c>
      <c r="F46" s="8" t="s">
        <v>332</v>
      </c>
      <c r="G46" s="9"/>
    </row>
    <row r="47" spans="2:7" ht="15" thickBot="1">
      <c r="B47" s="11"/>
      <c r="C47" s="12"/>
      <c r="D47" s="13"/>
      <c r="E47" s="11"/>
      <c r="F47" s="11" t="s">
        <v>333</v>
      </c>
      <c r="G47" s="11" t="s">
        <v>97</v>
      </c>
    </row>
    <row r="48" spans="2:7" ht="25.5" customHeight="1" thickBot="1">
      <c r="B48" s="14">
        <f>'WATCH BILL'!A20</f>
        <v>4</v>
      </c>
      <c r="C48" s="14" t="str">
        <f>'WATCH BILL'!B20</f>
        <v>F3 topman</v>
      </c>
      <c r="D48" s="14" t="str">
        <f>'WATCH BILL'!C20</f>
        <v xml:space="preserve"> Boat Crew</v>
      </c>
      <c r="E48" s="14" t="str">
        <f>'WATCH BILL'!F20</f>
        <v>T.D.- Stbd</v>
      </c>
      <c r="F48" s="14" t="str">
        <f>'WATCH BILL'!G20</f>
        <v>Fore deck</v>
      </c>
      <c r="G48" s="14">
        <f>'WATCH BILL'!H20</f>
        <v>1</v>
      </c>
    </row>
    <row r="49" spans="2:7" ht="15.5" customHeight="1">
      <c r="B49" s="34" t="s">
        <v>334</v>
      </c>
      <c r="C49" s="19"/>
      <c r="D49" s="22"/>
      <c r="E49" s="42"/>
      <c r="F49" s="43"/>
      <c r="G49" s="22"/>
    </row>
    <row r="50" spans="2:7" ht="15.5" customHeight="1">
      <c r="B50" s="23" t="s">
        <v>335</v>
      </c>
      <c r="C50" s="24" t="str">
        <f>'WATCH BILL'!M20</f>
        <v>Fore mast</v>
      </c>
      <c r="D50" s="26"/>
      <c r="E50" s="25"/>
      <c r="F50" s="2"/>
      <c r="G50" s="26"/>
    </row>
    <row r="51" spans="2:7" ht="15.5" customHeight="1">
      <c r="B51" s="23" t="s">
        <v>336</v>
      </c>
      <c r="C51" s="24">
        <f>'WATCH BILL'!Q20</f>
        <v>0</v>
      </c>
      <c r="D51" s="26"/>
      <c r="E51" s="1"/>
      <c r="F51" s="3"/>
      <c r="G51" s="26"/>
    </row>
    <row r="52" spans="2:7" ht="15.5" customHeight="1">
      <c r="B52" s="23"/>
      <c r="C52" s="24" t="s">
        <v>116</v>
      </c>
      <c r="D52" s="26"/>
      <c r="E52" s="1"/>
      <c r="F52" s="3"/>
      <c r="G52" s="26"/>
    </row>
    <row r="53" spans="2:7" ht="15.5" customHeight="1">
      <c r="B53" s="23" t="s">
        <v>192</v>
      </c>
      <c r="C53" s="24" t="str">
        <f>'WATCH BILL'!M20</f>
        <v>Fore mast</v>
      </c>
      <c r="D53" s="26"/>
      <c r="E53" s="1"/>
      <c r="F53" s="3"/>
      <c r="G53" s="26"/>
    </row>
    <row r="54" spans="2:7" ht="15.5" customHeight="1">
      <c r="B54" s="23" t="s">
        <v>339</v>
      </c>
      <c r="C54" s="24" t="e">
        <f>'WATCH BILL'!#REF!</f>
        <v>#REF!</v>
      </c>
      <c r="D54" s="26"/>
      <c r="E54" s="1"/>
      <c r="F54" s="3"/>
      <c r="G54" s="26"/>
    </row>
    <row r="55" spans="2:7" ht="15.5" customHeight="1">
      <c r="B55" s="23"/>
      <c r="C55" s="24" t="s">
        <v>116</v>
      </c>
      <c r="D55" s="26"/>
      <c r="E55" s="1"/>
      <c r="F55" s="3"/>
      <c r="G55" s="26"/>
    </row>
    <row r="56" spans="2:7" ht="15.5" customHeight="1">
      <c r="B56" s="23" t="s">
        <v>340</v>
      </c>
      <c r="C56" s="24" t="s">
        <v>116</v>
      </c>
      <c r="D56" s="26"/>
      <c r="E56" s="47"/>
      <c r="F56" s="4"/>
      <c r="G56" s="26"/>
    </row>
    <row r="57" spans="2:7" ht="15.5" customHeight="1">
      <c r="B57" s="78" t="s">
        <v>103</v>
      </c>
      <c r="C57" s="24" t="str">
        <f>'WATCH BILL'!R20</f>
        <v>Prepare LR1</v>
      </c>
      <c r="D57" s="26"/>
      <c r="E57" s="1"/>
      <c r="F57" s="3"/>
      <c r="G57" s="26"/>
    </row>
    <row r="58" spans="2:7" ht="15.5" customHeight="1">
      <c r="B58" s="23" t="s">
        <v>342</v>
      </c>
      <c r="C58" s="24">
        <f>'WATCH BILL'!S20</f>
        <v>0</v>
      </c>
      <c r="D58" s="26"/>
      <c r="E58" s="1"/>
      <c r="F58" s="3"/>
      <c r="G58" s="26"/>
    </row>
    <row r="59" spans="2:7" ht="15.5" customHeight="1">
      <c r="B59" s="23" t="s">
        <v>343</v>
      </c>
      <c r="C59" s="24" t="str">
        <f>'WATCH BILL'!T20</f>
        <v>Climbing Spotter</v>
      </c>
      <c r="D59" s="26"/>
      <c r="E59" s="1"/>
      <c r="F59" s="3"/>
      <c r="G59" s="26"/>
    </row>
    <row r="60" spans="2:7" ht="15.5" customHeight="1">
      <c r="B60" s="23" t="s">
        <v>344</v>
      </c>
      <c r="C60" s="24" t="str">
        <f>'WATCH BILL'!V20</f>
        <v xml:space="preserve"> </v>
      </c>
      <c r="D60" s="26"/>
      <c r="E60" s="1"/>
      <c r="F60" s="3"/>
      <c r="G60" s="26"/>
    </row>
    <row r="61" spans="2:7" ht="15.5" customHeight="1">
      <c r="B61" s="23" t="s">
        <v>345</v>
      </c>
      <c r="C61" s="24" t="str">
        <f>'WATCH BILL'!W20</f>
        <v xml:space="preserve"> </v>
      </c>
      <c r="D61" s="26"/>
      <c r="E61" s="1"/>
      <c r="F61" s="3"/>
      <c r="G61" s="26"/>
    </row>
    <row r="62" spans="2:7" ht="15.5" customHeight="1">
      <c r="B62" s="23" t="s">
        <v>346</v>
      </c>
      <c r="C62" s="24" t="str">
        <f>'WATCH BILL'!W20</f>
        <v xml:space="preserve"> </v>
      </c>
      <c r="D62" s="26"/>
      <c r="E62" s="25"/>
      <c r="F62" s="2"/>
      <c r="G62" s="26"/>
    </row>
    <row r="63" spans="2:7" ht="15.5" customHeight="1">
      <c r="B63" s="23" t="s">
        <v>351</v>
      </c>
      <c r="C63" s="24" t="str">
        <f>'WATCH BILL'!W20</f>
        <v xml:space="preserve"> </v>
      </c>
      <c r="D63" s="26"/>
      <c r="E63" s="47"/>
      <c r="F63" s="4"/>
      <c r="G63" s="26"/>
    </row>
    <row r="64" spans="2:7" ht="15.5" customHeight="1">
      <c r="B64" s="23" t="s">
        <v>348</v>
      </c>
      <c r="C64" s="24">
        <f>'WATCH BILL'!X20</f>
        <v>0</v>
      </c>
      <c r="D64" s="26"/>
      <c r="E64" s="1"/>
      <c r="F64" s="3"/>
      <c r="G64" s="26"/>
    </row>
    <row r="65" spans="2:7" ht="15.5" customHeight="1" thickBot="1">
      <c r="B65" s="28" t="s">
        <v>349</v>
      </c>
      <c r="C65" s="24">
        <f>'WATCH BILL'!Y20</f>
        <v>0</v>
      </c>
      <c r="D65" s="32"/>
      <c r="E65" s="45"/>
      <c r="F65" s="46"/>
      <c r="G65" s="32"/>
    </row>
    <row r="66" spans="2:7" ht="15.5" customHeight="1">
      <c r="B66" s="35"/>
      <c r="C66" s="4"/>
      <c r="D66" s="4"/>
      <c r="E66" s="35"/>
      <c r="F66" s="59"/>
      <c r="G66" s="4"/>
    </row>
    <row r="67" spans="2:7" ht="15.5" customHeight="1">
      <c r="B67" s="35"/>
      <c r="C67" s="4"/>
      <c r="D67" s="4"/>
      <c r="E67" s="35"/>
      <c r="F67" s="59"/>
      <c r="G67" s="4"/>
    </row>
    <row r="68" spans="2:7" ht="15" thickBot="1"/>
    <row r="69" spans="2:7" ht="15" thickBot="1">
      <c r="B69" s="5" t="s">
        <v>90</v>
      </c>
      <c r="C69" s="6" t="s">
        <v>91</v>
      </c>
      <c r="D69" s="7" t="s">
        <v>116</v>
      </c>
      <c r="E69" s="5" t="s">
        <v>116</v>
      </c>
      <c r="F69" s="8" t="s">
        <v>332</v>
      </c>
      <c r="G69" s="9"/>
    </row>
    <row r="70" spans="2:7" ht="15" thickBot="1">
      <c r="B70" s="11"/>
      <c r="C70" s="12"/>
      <c r="D70" s="13"/>
      <c r="E70" s="11"/>
      <c r="F70" s="11" t="s">
        <v>333</v>
      </c>
      <c r="G70" s="11" t="s">
        <v>97</v>
      </c>
    </row>
    <row r="71" spans="2:7" ht="25.5" customHeight="1" thickBot="1">
      <c r="B71" s="14">
        <f>'WATCH BILL'!A21</f>
        <v>5</v>
      </c>
      <c r="C71" s="14" t="str">
        <f>'WATCH BILL'!B21</f>
        <v>F4 topman</v>
      </c>
      <c r="D71" s="14" t="str">
        <f>'WATCH BILL'!C21</f>
        <v>Fore Topman</v>
      </c>
      <c r="E71" s="14" t="str">
        <f>'WATCH BILL'!F21</f>
        <v>T.D.- Stbd</v>
      </c>
      <c r="F71" s="14" t="str">
        <f>'WATCH BILL'!G21</f>
        <v>Fore deck</v>
      </c>
      <c r="G71" s="14">
        <f>'WATCH BILL'!H21</f>
        <v>1</v>
      </c>
    </row>
    <row r="72" spans="2:7" ht="15.5" customHeight="1">
      <c r="B72" s="34" t="s">
        <v>334</v>
      </c>
      <c r="C72" s="19"/>
      <c r="D72" s="22"/>
      <c r="E72" s="42"/>
      <c r="F72" s="43"/>
      <c r="G72" s="22"/>
    </row>
    <row r="73" spans="2:7" ht="15.5" customHeight="1">
      <c r="B73" s="23" t="s">
        <v>335</v>
      </c>
      <c r="C73" s="24" t="str">
        <f>'WATCH BILL'!M21</f>
        <v>Fore mast</v>
      </c>
      <c r="D73" s="26"/>
      <c r="E73" s="25"/>
      <c r="F73" s="2"/>
      <c r="G73" s="26"/>
    </row>
    <row r="74" spans="2:7" ht="15.5" customHeight="1">
      <c r="B74" s="23" t="s">
        <v>336</v>
      </c>
      <c r="C74" s="24">
        <f>'WATCH BILL'!Q21</f>
        <v>0</v>
      </c>
      <c r="D74" s="26"/>
      <c r="E74" s="1"/>
      <c r="F74" s="3"/>
      <c r="G74" s="26"/>
    </row>
    <row r="75" spans="2:7" ht="15.5" customHeight="1">
      <c r="B75" s="23"/>
      <c r="C75" s="24" t="s">
        <v>116</v>
      </c>
      <c r="D75" s="26"/>
      <c r="E75" s="1"/>
      <c r="F75" s="3"/>
      <c r="G75" s="26"/>
    </row>
    <row r="76" spans="2:7" ht="15.5" customHeight="1">
      <c r="B76" s="23" t="s">
        <v>192</v>
      </c>
      <c r="C76" s="24" t="str">
        <f>'WATCH BILL'!M21</f>
        <v>Fore mast</v>
      </c>
      <c r="D76" s="26"/>
      <c r="E76" s="1"/>
      <c r="F76" s="3"/>
      <c r="G76" s="26"/>
    </row>
    <row r="77" spans="2:7" ht="15.5" customHeight="1">
      <c r="B77" s="23" t="s">
        <v>359</v>
      </c>
      <c r="C77" s="24" t="e">
        <f>'WATCH BILL'!#REF!</f>
        <v>#REF!</v>
      </c>
      <c r="D77" s="26"/>
      <c r="E77" s="1"/>
      <c r="F77" s="3"/>
      <c r="G77" s="26"/>
    </row>
    <row r="78" spans="2:7" ht="15.5" customHeight="1">
      <c r="B78" s="23"/>
      <c r="C78" s="24" t="s">
        <v>116</v>
      </c>
      <c r="D78" s="26"/>
      <c r="E78" s="1"/>
      <c r="F78" s="3"/>
      <c r="G78" s="26"/>
    </row>
    <row r="79" spans="2:7" ht="15.5" customHeight="1">
      <c r="B79" s="23" t="s">
        <v>340</v>
      </c>
      <c r="C79" s="24" t="s">
        <v>116</v>
      </c>
      <c r="D79" s="26"/>
      <c r="E79" s="47"/>
      <c r="F79" s="4"/>
      <c r="G79" s="26"/>
    </row>
    <row r="80" spans="2:7" ht="15.5" customHeight="1">
      <c r="B80" s="78" t="s">
        <v>103</v>
      </c>
      <c r="C80" s="24" t="str">
        <f>'WATCH BILL'!R21</f>
        <v>Prepare LR1</v>
      </c>
      <c r="D80" s="26"/>
      <c r="E80" s="1"/>
      <c r="F80" s="3"/>
      <c r="G80" s="26"/>
    </row>
    <row r="81" spans="2:7" ht="15.5" customHeight="1">
      <c r="B81" s="23" t="s">
        <v>342</v>
      </c>
      <c r="C81" s="24">
        <f>'WATCH BILL'!S21</f>
        <v>0</v>
      </c>
      <c r="D81" s="26"/>
      <c r="E81" s="1"/>
      <c r="F81" s="3"/>
      <c r="G81" s="26"/>
    </row>
    <row r="82" spans="2:7" ht="15.5" customHeight="1">
      <c r="B82" s="23" t="s">
        <v>343</v>
      </c>
      <c r="C82" s="24">
        <f>'WATCH BILL'!T21</f>
        <v>0</v>
      </c>
      <c r="D82" s="26"/>
      <c r="E82" s="1"/>
      <c r="F82" s="3"/>
      <c r="G82" s="26"/>
    </row>
    <row r="83" spans="2:7" ht="15.5" customHeight="1">
      <c r="B83" s="23" t="s">
        <v>344</v>
      </c>
      <c r="C83" s="24">
        <f>'WATCH BILL'!V21</f>
        <v>0</v>
      </c>
      <c r="D83" s="26"/>
      <c r="E83" s="1"/>
      <c r="F83" s="3"/>
      <c r="G83" s="26"/>
    </row>
    <row r="84" spans="2:7" ht="15.5" customHeight="1">
      <c r="B84" s="23" t="s">
        <v>345</v>
      </c>
      <c r="C84" s="24">
        <f>'WATCH BILL'!W21</f>
        <v>0</v>
      </c>
      <c r="D84" s="26"/>
      <c r="E84" s="1"/>
      <c r="F84" s="3"/>
      <c r="G84" s="26"/>
    </row>
    <row r="85" spans="2:7" ht="15.5" customHeight="1">
      <c r="B85" s="23" t="s">
        <v>346</v>
      </c>
      <c r="C85" s="24">
        <f>'WATCH BILL'!W21</f>
        <v>0</v>
      </c>
      <c r="D85" s="26"/>
      <c r="E85" s="25"/>
      <c r="F85" s="2"/>
      <c r="G85" s="26"/>
    </row>
    <row r="86" spans="2:7" ht="15.5" customHeight="1">
      <c r="B86" s="23" t="s">
        <v>347</v>
      </c>
      <c r="C86" s="24">
        <f>'WATCH BILL'!W21</f>
        <v>0</v>
      </c>
      <c r="D86" s="26"/>
      <c r="E86" s="47"/>
      <c r="F86" s="4"/>
      <c r="G86" s="26"/>
    </row>
    <row r="87" spans="2:7" ht="15.5" customHeight="1">
      <c r="B87" s="23" t="s">
        <v>348</v>
      </c>
      <c r="C87" s="24">
        <f>'WATCH BILL'!X21</f>
        <v>0</v>
      </c>
      <c r="D87" s="26"/>
      <c r="E87" s="1"/>
      <c r="F87" s="3"/>
      <c r="G87" s="26"/>
    </row>
    <row r="88" spans="2:7" ht="15.5" customHeight="1" thickBot="1">
      <c r="B88" s="28" t="s">
        <v>349</v>
      </c>
      <c r="C88" s="29">
        <f>'WATCH BILL'!Y21</f>
        <v>0</v>
      </c>
      <c r="D88" s="32"/>
      <c r="E88" s="45"/>
      <c r="F88" s="46"/>
      <c r="G88" s="32"/>
    </row>
    <row r="90" spans="2:7" ht="15" thickBot="1"/>
    <row r="91" spans="2:7" ht="15" thickBot="1">
      <c r="B91" s="5" t="s">
        <v>90</v>
      </c>
      <c r="C91" s="6" t="s">
        <v>91</v>
      </c>
      <c r="D91" s="7" t="s">
        <v>116</v>
      </c>
      <c r="E91" s="5" t="s">
        <v>116</v>
      </c>
      <c r="F91" s="8" t="s">
        <v>332</v>
      </c>
      <c r="G91" s="9"/>
    </row>
    <row r="92" spans="2:7" ht="15" thickBot="1">
      <c r="B92" s="11"/>
      <c r="C92" s="12"/>
      <c r="D92" s="13"/>
      <c r="E92" s="11"/>
      <c r="F92" s="11" t="s">
        <v>333</v>
      </c>
      <c r="G92" s="11" t="s">
        <v>97</v>
      </c>
    </row>
    <row r="93" spans="2:7" ht="25.5" customHeight="1" thickBot="1">
      <c r="B93" s="14">
        <f>'WATCH BILL'!A22</f>
        <v>6</v>
      </c>
      <c r="C93" s="14" t="str">
        <f>'WATCH BILL'!B22</f>
        <v>F5 Climber</v>
      </c>
      <c r="D93" s="14" t="str">
        <f>'WATCH BILL'!C22</f>
        <v>Fore Topman</v>
      </c>
      <c r="E93" s="14" t="str">
        <f>'WATCH BILL'!F22</f>
        <v>T.D.- Stbd</v>
      </c>
      <c r="F93" s="14" t="str">
        <f>'WATCH BILL'!G22</f>
        <v>Fore deck</v>
      </c>
      <c r="G93" s="14">
        <f>'WATCH BILL'!H22</f>
        <v>1</v>
      </c>
    </row>
    <row r="94" spans="2:7" ht="15.5" customHeight="1">
      <c r="B94" s="34" t="s">
        <v>334</v>
      </c>
      <c r="C94" s="19"/>
      <c r="D94" s="22"/>
      <c r="E94" s="42"/>
      <c r="F94" s="43"/>
      <c r="G94" s="22"/>
    </row>
    <row r="95" spans="2:7" ht="15.5" customHeight="1">
      <c r="B95" s="23" t="s">
        <v>335</v>
      </c>
      <c r="C95" s="24" t="str">
        <f>'WATCH BILL'!M22</f>
        <v>Fore mast</v>
      </c>
      <c r="D95" s="26"/>
      <c r="E95" s="25"/>
      <c r="F95" s="2"/>
      <c r="G95" s="26"/>
    </row>
    <row r="96" spans="2:7" ht="15.5" customHeight="1">
      <c r="B96" s="23" t="s">
        <v>336</v>
      </c>
      <c r="C96" s="24">
        <f>'WATCH BILL'!Q22</f>
        <v>0</v>
      </c>
      <c r="D96" s="26"/>
      <c r="E96" s="1"/>
      <c r="F96" s="3"/>
      <c r="G96" s="26"/>
    </row>
    <row r="97" spans="2:7" ht="15.5" customHeight="1">
      <c r="B97" s="23"/>
      <c r="C97" s="24" t="s">
        <v>116</v>
      </c>
      <c r="D97" s="26"/>
      <c r="E97" s="1"/>
      <c r="F97" s="3"/>
      <c r="G97" s="26"/>
    </row>
    <row r="98" spans="2:7" ht="15.5" customHeight="1">
      <c r="B98" s="23" t="s">
        <v>192</v>
      </c>
      <c r="C98" s="24" t="str">
        <f>'WATCH BILL'!M22</f>
        <v>Fore mast</v>
      </c>
      <c r="D98" s="26"/>
      <c r="E98" s="1"/>
      <c r="F98" s="3"/>
      <c r="G98" s="26"/>
    </row>
    <row r="99" spans="2:7" ht="15.5" customHeight="1">
      <c r="B99" s="23" t="s">
        <v>339</v>
      </c>
      <c r="C99" s="24" t="e">
        <f>'WATCH BILL'!#REF!</f>
        <v>#REF!</v>
      </c>
      <c r="D99" s="26"/>
      <c r="E99" s="1"/>
      <c r="F99" s="3"/>
      <c r="G99" s="26"/>
    </row>
    <row r="100" spans="2:7" ht="15.5" customHeight="1">
      <c r="B100" s="23"/>
      <c r="C100" s="24" t="s">
        <v>116</v>
      </c>
      <c r="D100" s="26"/>
      <c r="E100" s="1"/>
      <c r="F100" s="3"/>
      <c r="G100" s="26"/>
    </row>
    <row r="101" spans="2:7" ht="15.5" customHeight="1">
      <c r="B101" s="23" t="s">
        <v>340</v>
      </c>
      <c r="C101" s="24" t="s">
        <v>116</v>
      </c>
      <c r="D101" s="26"/>
      <c r="E101" s="47"/>
      <c r="F101" s="4"/>
      <c r="G101" s="26"/>
    </row>
    <row r="102" spans="2:7" ht="15.5" customHeight="1">
      <c r="B102" s="78" t="s">
        <v>103</v>
      </c>
      <c r="C102" s="24" t="str">
        <f>'WATCH BILL'!R22</f>
        <v>Carly Float</v>
      </c>
      <c r="D102" s="26"/>
      <c r="E102" s="1"/>
      <c r="F102" s="3"/>
      <c r="G102" s="26"/>
    </row>
    <row r="103" spans="2:7" ht="15.5" customHeight="1">
      <c r="B103" s="23" t="s">
        <v>342</v>
      </c>
      <c r="C103" s="24">
        <f>'WATCH BILL'!S22</f>
        <v>0</v>
      </c>
      <c r="D103" s="26"/>
      <c r="E103" s="1"/>
      <c r="F103" s="3"/>
      <c r="G103" s="26"/>
    </row>
    <row r="104" spans="2:7" ht="15.5" customHeight="1">
      <c r="B104" s="23" t="s">
        <v>343</v>
      </c>
      <c r="C104" s="24">
        <f>'WATCH BILL'!T22</f>
        <v>0</v>
      </c>
      <c r="D104" s="26"/>
      <c r="E104" s="1"/>
      <c r="F104" s="3"/>
      <c r="G104" s="26"/>
    </row>
    <row r="105" spans="2:7" ht="15.5" customHeight="1">
      <c r="B105" s="23" t="s">
        <v>344</v>
      </c>
      <c r="C105" s="24">
        <f>'WATCH BILL'!V22</f>
        <v>0</v>
      </c>
      <c r="D105" s="26"/>
      <c r="E105" s="1"/>
      <c r="F105" s="3"/>
      <c r="G105" s="26"/>
    </row>
    <row r="106" spans="2:7" ht="15.5" customHeight="1">
      <c r="B106" s="23" t="s">
        <v>345</v>
      </c>
      <c r="C106" s="24">
        <f>'WATCH BILL'!W22</f>
        <v>0</v>
      </c>
      <c r="D106" s="26"/>
      <c r="E106" s="1"/>
      <c r="F106" s="3"/>
      <c r="G106" s="26"/>
    </row>
    <row r="107" spans="2:7" ht="15.5" customHeight="1">
      <c r="B107" s="23" t="s">
        <v>346</v>
      </c>
      <c r="C107" s="24">
        <f>'WATCH BILL'!W22</f>
        <v>0</v>
      </c>
      <c r="D107" s="26"/>
      <c r="E107" s="25"/>
      <c r="F107" s="2"/>
      <c r="G107" s="26"/>
    </row>
    <row r="108" spans="2:7" ht="15.5" customHeight="1">
      <c r="B108" s="23" t="s">
        <v>347</v>
      </c>
      <c r="C108" s="24">
        <f>'WATCH BILL'!W22</f>
        <v>0</v>
      </c>
      <c r="D108" s="26"/>
      <c r="E108" s="47"/>
      <c r="F108" s="4"/>
      <c r="G108" s="26"/>
    </row>
    <row r="109" spans="2:7" ht="15.5" customHeight="1">
      <c r="B109" s="23" t="s">
        <v>348</v>
      </c>
      <c r="C109" s="24">
        <f>'WATCH BILL'!X22</f>
        <v>0</v>
      </c>
      <c r="D109" s="26"/>
      <c r="E109" s="1"/>
      <c r="F109" s="3"/>
      <c r="G109" s="26"/>
    </row>
    <row r="110" spans="2:7" ht="15.5" customHeight="1" thickBot="1">
      <c r="B110" s="28" t="s">
        <v>349</v>
      </c>
      <c r="C110" s="29">
        <f>'WATCH BILL'!Y22</f>
        <v>0</v>
      </c>
      <c r="D110" s="32"/>
      <c r="E110" s="45"/>
      <c r="F110" s="46"/>
      <c r="G110" s="32"/>
    </row>
    <row r="112" spans="2:7" ht="15" thickBot="1"/>
    <row r="113" spans="2:7" ht="15" thickBot="1">
      <c r="B113" s="5" t="s">
        <v>90</v>
      </c>
      <c r="C113" s="6" t="s">
        <v>91</v>
      </c>
      <c r="D113" s="7" t="s">
        <v>116</v>
      </c>
      <c r="E113" s="5" t="s">
        <v>116</v>
      </c>
      <c r="F113" s="8" t="s">
        <v>332</v>
      </c>
      <c r="G113" s="9"/>
    </row>
    <row r="114" spans="2:7" ht="15" thickBot="1">
      <c r="B114" s="11"/>
      <c r="C114" s="12"/>
      <c r="D114" s="13"/>
      <c r="E114" s="11"/>
      <c r="F114" s="11" t="s">
        <v>333</v>
      </c>
      <c r="G114" s="11" t="s">
        <v>97</v>
      </c>
    </row>
    <row r="115" spans="2:7" ht="25.5" customHeight="1" thickBot="1">
      <c r="B115" s="14">
        <f>'WATCH BILL'!A23</f>
        <v>7</v>
      </c>
      <c r="C115" s="14" t="str">
        <f>'WATCH BILL'!B23</f>
        <v>F6 Climber</v>
      </c>
      <c r="D115" s="14" t="str">
        <f>'WATCH BILL'!C23</f>
        <v>Party Ldr.- B.S.</v>
      </c>
      <c r="E115" s="14" t="str">
        <f>'WATCH BILL'!F23</f>
        <v>T.D.- Stbd</v>
      </c>
      <c r="F115" s="14" t="str">
        <f>'WATCH BILL'!G23</f>
        <v>Fore deck</v>
      </c>
      <c r="G115" s="14">
        <f>'WATCH BILL'!H23</f>
        <v>1</v>
      </c>
    </row>
    <row r="116" spans="2:7" ht="15.5" customHeight="1">
      <c r="B116" s="34" t="s">
        <v>334</v>
      </c>
      <c r="C116" s="19"/>
      <c r="D116" s="22"/>
      <c r="E116" s="42"/>
      <c r="F116" s="43"/>
      <c r="G116" s="22"/>
    </row>
    <row r="117" spans="2:7" ht="15.5" customHeight="1">
      <c r="B117" s="23" t="s">
        <v>335</v>
      </c>
      <c r="C117" s="24" t="str">
        <f>'WATCH BILL'!M23</f>
        <v>Fore mast</v>
      </c>
      <c r="D117" s="26"/>
      <c r="E117" s="25"/>
      <c r="F117" s="2"/>
      <c r="G117" s="26"/>
    </row>
    <row r="118" spans="2:7" ht="15.5" customHeight="1">
      <c r="B118" s="23" t="s">
        <v>336</v>
      </c>
      <c r="C118" s="24">
        <f>'WATCH BILL'!Q23</f>
        <v>0</v>
      </c>
      <c r="D118" s="26"/>
      <c r="E118" s="1"/>
      <c r="F118" s="3"/>
      <c r="G118" s="26"/>
    </row>
    <row r="119" spans="2:7" ht="15.5" customHeight="1">
      <c r="B119" s="23"/>
      <c r="C119" s="24" t="s">
        <v>116</v>
      </c>
      <c r="D119" s="26"/>
      <c r="E119" s="1"/>
      <c r="F119" s="3"/>
      <c r="G119" s="26"/>
    </row>
    <row r="120" spans="2:7" ht="15.5" customHeight="1">
      <c r="B120" s="23" t="s">
        <v>192</v>
      </c>
      <c r="C120" s="24" t="str">
        <f>'WATCH BILL'!M23</f>
        <v>Fore mast</v>
      </c>
      <c r="D120" s="26"/>
      <c r="E120" s="1"/>
      <c r="F120" s="3"/>
      <c r="G120" s="26"/>
    </row>
    <row r="121" spans="2:7" ht="15.5" customHeight="1">
      <c r="B121" s="23" t="s">
        <v>339</v>
      </c>
      <c r="C121" s="24" t="e">
        <f>'WATCH BILL'!#REF!</f>
        <v>#REF!</v>
      </c>
      <c r="D121" s="26"/>
      <c r="E121" s="1"/>
      <c r="F121" s="3"/>
      <c r="G121" s="26"/>
    </row>
    <row r="122" spans="2:7" ht="15.5" customHeight="1">
      <c r="B122" s="23"/>
      <c r="C122" s="24" t="s">
        <v>116</v>
      </c>
      <c r="D122" s="26"/>
      <c r="E122" s="1"/>
      <c r="F122" s="3"/>
      <c r="G122" s="26"/>
    </row>
    <row r="123" spans="2:7" ht="15.5" customHeight="1">
      <c r="B123" s="23" t="s">
        <v>340</v>
      </c>
      <c r="C123" s="24" t="s">
        <v>116</v>
      </c>
      <c r="D123" s="26"/>
      <c r="E123" s="47"/>
      <c r="F123" s="4"/>
      <c r="G123" s="26"/>
    </row>
    <row r="124" spans="2:7" ht="15.5" customHeight="1">
      <c r="B124" s="78" t="s">
        <v>103</v>
      </c>
      <c r="C124" s="24">
        <f>'WATCH BILL'!R23</f>
        <v>0</v>
      </c>
      <c r="D124" s="26"/>
      <c r="E124" s="1"/>
      <c r="F124" s="3"/>
      <c r="G124" s="26"/>
    </row>
    <row r="125" spans="2:7" ht="15.5" customHeight="1">
      <c r="B125" s="23" t="s">
        <v>342</v>
      </c>
      <c r="C125" s="24" t="str">
        <f>'WATCH BILL'!S23</f>
        <v xml:space="preserve"> </v>
      </c>
      <c r="D125" s="26"/>
      <c r="E125" s="1"/>
      <c r="F125" s="3"/>
      <c r="G125" s="26"/>
    </row>
    <row r="126" spans="2:7" ht="15.5" customHeight="1">
      <c r="B126" s="23" t="s">
        <v>343</v>
      </c>
      <c r="C126" s="24" t="str">
        <f>'WATCH BILL'!T23</f>
        <v xml:space="preserve"> </v>
      </c>
      <c r="D126" s="26"/>
      <c r="E126" s="1"/>
      <c r="F126" s="3"/>
      <c r="G126" s="26"/>
    </row>
    <row r="127" spans="2:7" ht="15.5" customHeight="1">
      <c r="B127" s="23" t="s">
        <v>344</v>
      </c>
      <c r="C127" s="24">
        <f>'WATCH BILL'!V23</f>
        <v>0</v>
      </c>
      <c r="D127" s="26"/>
      <c r="E127" s="1"/>
      <c r="F127" s="3"/>
      <c r="G127" s="26"/>
    </row>
    <row r="128" spans="2:7" ht="15.5" customHeight="1">
      <c r="B128" s="23" t="s">
        <v>345</v>
      </c>
      <c r="C128" s="24" t="str">
        <f>'WATCH BILL'!W23</f>
        <v xml:space="preserve"> </v>
      </c>
      <c r="D128" s="26"/>
      <c r="E128" s="1"/>
      <c r="F128" s="3"/>
      <c r="G128" s="26"/>
    </row>
    <row r="129" spans="2:7" ht="15.5" customHeight="1">
      <c r="B129" s="23" t="s">
        <v>346</v>
      </c>
      <c r="C129" s="24" t="str">
        <f>'WATCH BILL'!W23</f>
        <v xml:space="preserve"> </v>
      </c>
      <c r="D129" s="26"/>
      <c r="E129" s="25"/>
      <c r="F129" s="2"/>
      <c r="G129" s="26"/>
    </row>
    <row r="130" spans="2:7" ht="15.5" customHeight="1">
      <c r="B130" s="23" t="s">
        <v>347</v>
      </c>
      <c r="C130" s="24" t="str">
        <f>'WATCH BILL'!W23</f>
        <v xml:space="preserve"> </v>
      </c>
      <c r="D130" s="26"/>
      <c r="E130" s="47"/>
      <c r="F130" s="4"/>
      <c r="G130" s="26"/>
    </row>
    <row r="131" spans="2:7" ht="15.5" customHeight="1">
      <c r="B131" s="23" t="s">
        <v>348</v>
      </c>
      <c r="C131" s="24">
        <f>'WATCH BILL'!X23</f>
        <v>0</v>
      </c>
      <c r="D131" s="26"/>
      <c r="E131" s="1"/>
      <c r="F131" s="3"/>
      <c r="G131" s="26"/>
    </row>
    <row r="132" spans="2:7" ht="15.5" customHeight="1" thickBot="1">
      <c r="B132" s="28" t="s">
        <v>349</v>
      </c>
      <c r="C132" s="29" t="str">
        <f>'WATCH BILL'!Y23</f>
        <v xml:space="preserve"> </v>
      </c>
      <c r="D132" s="32"/>
      <c r="E132" s="45"/>
      <c r="F132" s="46"/>
      <c r="G132" s="32"/>
    </row>
    <row r="133" spans="2:7" ht="15.5" customHeight="1">
      <c r="B133" s="35"/>
      <c r="C133" s="4"/>
      <c r="D133" s="4"/>
      <c r="E133" s="35"/>
      <c r="F133" s="59"/>
      <c r="G133" s="4"/>
    </row>
    <row r="135" spans="2:7" ht="15" thickBot="1"/>
    <row r="136" spans="2:7" ht="15" thickBot="1">
      <c r="B136" s="5" t="s">
        <v>90</v>
      </c>
      <c r="C136" s="6" t="s">
        <v>91</v>
      </c>
      <c r="D136" s="7" t="s">
        <v>116</v>
      </c>
      <c r="E136" s="5" t="s">
        <v>116</v>
      </c>
      <c r="F136" s="8" t="s">
        <v>332</v>
      </c>
      <c r="G136" s="9"/>
    </row>
    <row r="137" spans="2:7" ht="15" thickBot="1">
      <c r="B137" s="11"/>
      <c r="C137" s="12"/>
      <c r="D137" s="13"/>
      <c r="E137" s="11"/>
      <c r="F137" s="11" t="s">
        <v>333</v>
      </c>
      <c r="G137" s="11" t="s">
        <v>97</v>
      </c>
    </row>
    <row r="138" spans="2:7" ht="25.5" customHeight="1" thickBot="1">
      <c r="B138" s="14">
        <f>'WATCH BILL'!A24</f>
        <v>8</v>
      </c>
      <c r="C138" s="14" t="str">
        <f>'WATCH BILL'!B24</f>
        <v xml:space="preserve">F7 </v>
      </c>
      <c r="D138" s="14" t="str">
        <f>'WATCH BILL'!C24</f>
        <v xml:space="preserve"> Emerg. Party</v>
      </c>
      <c r="E138" s="14" t="str">
        <f>'WATCH BILL'!F24</f>
        <v>T.D.- Stbd</v>
      </c>
      <c r="F138" s="14" t="str">
        <f>'WATCH BILL'!G24</f>
        <v>Fore deck</v>
      </c>
      <c r="G138" s="14">
        <f>'WATCH BILL'!H24</f>
        <v>1</v>
      </c>
    </row>
    <row r="139" spans="2:7" ht="15.5" customHeight="1">
      <c r="B139" s="34" t="s">
        <v>334</v>
      </c>
      <c r="C139" s="19"/>
      <c r="D139" s="22"/>
      <c r="E139" s="42"/>
      <c r="F139" s="43"/>
      <c r="G139" s="22"/>
    </row>
    <row r="140" spans="2:7" ht="15.5" customHeight="1">
      <c r="B140" s="23" t="s">
        <v>335</v>
      </c>
      <c r="C140" s="24" t="str">
        <f>'WATCH BILL'!M24</f>
        <v>Fore mast</v>
      </c>
      <c r="D140" s="26"/>
      <c r="E140" s="25"/>
      <c r="F140" s="2"/>
      <c r="G140" s="26"/>
    </row>
    <row r="141" spans="2:7" ht="15.5" customHeight="1">
      <c r="B141" s="23" t="s">
        <v>336</v>
      </c>
      <c r="C141" s="24" t="str">
        <f>'WATCH BILL'!Q24</f>
        <v>Davit Aft Guy</v>
      </c>
      <c r="D141" s="26"/>
      <c r="E141" s="1"/>
      <c r="F141" s="3"/>
      <c r="G141" s="26"/>
    </row>
    <row r="142" spans="2:7" ht="15.5" customHeight="1">
      <c r="B142" s="23"/>
      <c r="C142" s="24" t="s">
        <v>116</v>
      </c>
      <c r="D142" s="26"/>
      <c r="E142" s="1"/>
      <c r="F142" s="3"/>
      <c r="G142" s="26"/>
    </row>
    <row r="143" spans="2:7" ht="15.5" customHeight="1">
      <c r="B143" s="23" t="s">
        <v>192</v>
      </c>
      <c r="C143" s="24" t="str">
        <f>'WATCH BILL'!M24</f>
        <v>Fore mast</v>
      </c>
      <c r="D143" s="26"/>
      <c r="E143" s="1"/>
      <c r="F143" s="3"/>
      <c r="G143" s="26"/>
    </row>
    <row r="144" spans="2:7" ht="15.5" customHeight="1">
      <c r="B144" s="23" t="s">
        <v>339</v>
      </c>
      <c r="C144" s="24" t="e">
        <f>'WATCH BILL'!#REF!</f>
        <v>#REF!</v>
      </c>
      <c r="D144" s="26"/>
      <c r="E144" s="1"/>
      <c r="F144" s="3"/>
      <c r="G144" s="26"/>
    </row>
    <row r="145" spans="2:7" ht="15.5" customHeight="1">
      <c r="B145" s="23"/>
      <c r="C145" s="24" t="s">
        <v>116</v>
      </c>
      <c r="D145" s="26"/>
      <c r="E145" s="1"/>
      <c r="F145" s="3"/>
      <c r="G145" s="26"/>
    </row>
    <row r="146" spans="2:7" ht="15.5" customHeight="1">
      <c r="B146" s="23" t="s">
        <v>340</v>
      </c>
      <c r="C146" s="24" t="s">
        <v>116</v>
      </c>
      <c r="D146" s="26"/>
      <c r="E146" s="47"/>
      <c r="F146" s="4"/>
      <c r="G146" s="26"/>
    </row>
    <row r="147" spans="2:7" ht="15.5" customHeight="1">
      <c r="B147" s="78" t="s">
        <v>103</v>
      </c>
      <c r="C147" s="24">
        <f>'WATCH BILL'!R24</f>
        <v>0</v>
      </c>
      <c r="D147" s="26"/>
      <c r="E147" s="1"/>
      <c r="F147" s="3"/>
      <c r="G147" s="26"/>
    </row>
    <row r="148" spans="2:7" ht="15.5" customHeight="1">
      <c r="B148" s="23" t="s">
        <v>342</v>
      </c>
      <c r="C148" s="24">
        <f>'WATCH BILL'!S24</f>
        <v>0</v>
      </c>
      <c r="D148" s="26"/>
      <c r="E148" s="1"/>
      <c r="F148" s="3"/>
      <c r="G148" s="26"/>
    </row>
    <row r="149" spans="2:7" ht="15.5" customHeight="1">
      <c r="B149" s="23" t="s">
        <v>343</v>
      </c>
      <c r="C149" s="24" t="str">
        <f>'WATCH BILL'!T24</f>
        <v xml:space="preserve"> </v>
      </c>
      <c r="D149" s="26"/>
      <c r="E149" s="1"/>
      <c r="F149" s="3"/>
      <c r="G149" s="26"/>
    </row>
    <row r="150" spans="2:7" ht="15.5" customHeight="1">
      <c r="B150" s="23" t="s">
        <v>344</v>
      </c>
      <c r="C150" s="24" t="str">
        <f>'WATCH BILL'!V24</f>
        <v xml:space="preserve"> </v>
      </c>
      <c r="D150" s="26"/>
      <c r="E150" s="1"/>
      <c r="F150" s="3"/>
      <c r="G150" s="26"/>
    </row>
    <row r="151" spans="2:7" ht="15.5" customHeight="1">
      <c r="B151" s="23" t="s">
        <v>345</v>
      </c>
      <c r="C151" s="24" t="str">
        <f>'WATCH BILL'!W24</f>
        <v>I/C Stretcher Party</v>
      </c>
      <c r="D151" s="26"/>
      <c r="E151" s="1"/>
      <c r="F151" s="3"/>
      <c r="G151" s="26"/>
    </row>
    <row r="152" spans="2:7" ht="15.5" customHeight="1">
      <c r="B152" s="23" t="s">
        <v>346</v>
      </c>
      <c r="C152" s="24" t="str">
        <f>'WATCH BILL'!W24</f>
        <v>I/C Stretcher Party</v>
      </c>
      <c r="D152" s="26"/>
      <c r="E152" s="25"/>
      <c r="F152" s="2"/>
      <c r="G152" s="26"/>
    </row>
    <row r="153" spans="2:7" ht="15.5" customHeight="1">
      <c r="B153" s="23" t="s">
        <v>347</v>
      </c>
      <c r="C153" s="24" t="str">
        <f>'WATCH BILL'!W24</f>
        <v>I/C Stretcher Party</v>
      </c>
      <c r="D153" s="26"/>
      <c r="E153" s="47"/>
      <c r="F153" s="4"/>
      <c r="G153" s="26"/>
    </row>
    <row r="154" spans="2:7" ht="15.5" customHeight="1">
      <c r="B154" s="23" t="s">
        <v>348</v>
      </c>
      <c r="C154" s="24" t="str">
        <f>'WATCH BILL'!X25</f>
        <v>Spill Kit</v>
      </c>
      <c r="D154" s="26"/>
      <c r="E154" s="1"/>
      <c r="F154" s="3"/>
      <c r="G154" s="26"/>
    </row>
    <row r="155" spans="2:7" ht="15.5" customHeight="1" thickBot="1">
      <c r="B155" s="28" t="s">
        <v>349</v>
      </c>
      <c r="C155" s="29">
        <f>'WATCH BILL'!Y25</f>
        <v>0</v>
      </c>
      <c r="D155" s="32"/>
      <c r="E155" s="45"/>
      <c r="F155" s="46"/>
      <c r="G155" s="32"/>
    </row>
    <row r="157" spans="2:7" ht="15" thickBot="1"/>
    <row r="158" spans="2:7" ht="15" thickBot="1">
      <c r="B158" s="5" t="s">
        <v>90</v>
      </c>
      <c r="C158" s="6" t="s">
        <v>91</v>
      </c>
      <c r="D158" s="7" t="s">
        <v>116</v>
      </c>
      <c r="E158" s="5" t="s">
        <v>116</v>
      </c>
      <c r="F158" s="8" t="s">
        <v>332</v>
      </c>
      <c r="G158" s="9"/>
    </row>
    <row r="159" spans="2:7" ht="15" thickBot="1">
      <c r="B159" s="11"/>
      <c r="C159" s="12"/>
      <c r="D159" s="13"/>
      <c r="E159" s="11"/>
      <c r="F159" s="11" t="s">
        <v>333</v>
      </c>
      <c r="G159" s="11" t="s">
        <v>97</v>
      </c>
    </row>
    <row r="160" spans="2:7" ht="25.5" customHeight="1" thickBot="1">
      <c r="B160" s="14">
        <f>'WATCH BILL'!A25</f>
        <v>9</v>
      </c>
      <c r="C160" s="14" t="str">
        <f>'WATCH BILL'!B25</f>
        <v>F8</v>
      </c>
      <c r="D160" s="14" t="str">
        <f>'WATCH BILL'!C25</f>
        <v xml:space="preserve"> Emerg. Party Ldr</v>
      </c>
      <c r="E160" s="14" t="str">
        <f>'WATCH BILL'!F25</f>
        <v>T.D.- Stbd</v>
      </c>
      <c r="F160" s="14" t="str">
        <f>'WATCH BILL'!G25</f>
        <v>Fore deck</v>
      </c>
      <c r="G160" s="14">
        <f>'WATCH BILL'!H25</f>
        <v>1</v>
      </c>
    </row>
    <row r="161" spans="2:7" ht="15.5" customHeight="1">
      <c r="B161" s="34" t="s">
        <v>334</v>
      </c>
      <c r="C161" s="19"/>
      <c r="D161" s="22"/>
      <c r="E161" s="42"/>
      <c r="F161" s="43"/>
      <c r="G161" s="22"/>
    </row>
    <row r="162" spans="2:7" ht="15.5" customHeight="1">
      <c r="B162" s="23" t="s">
        <v>335</v>
      </c>
      <c r="C162" s="24" t="str">
        <f>'WATCH BILL'!M25</f>
        <v>Fore mast</v>
      </c>
      <c r="D162" s="26"/>
      <c r="E162" s="25"/>
      <c r="F162" s="2"/>
      <c r="G162" s="26"/>
    </row>
    <row r="163" spans="2:7" ht="15.5" customHeight="1">
      <c r="B163" s="23" t="s">
        <v>336</v>
      </c>
      <c r="C163" s="24" t="str">
        <f>'WATCH BILL'!Q25</f>
        <v>Davit Fall</v>
      </c>
      <c r="D163" s="26"/>
      <c r="E163" s="1"/>
      <c r="F163" s="3"/>
      <c r="G163" s="26"/>
    </row>
    <row r="164" spans="2:7" ht="15.5" customHeight="1">
      <c r="B164" s="23"/>
      <c r="C164" s="24" t="s">
        <v>116</v>
      </c>
      <c r="D164" s="26"/>
      <c r="E164" s="1"/>
      <c r="F164" s="3"/>
      <c r="G164" s="26"/>
    </row>
    <row r="165" spans="2:7" ht="15.5" customHeight="1">
      <c r="B165" s="23" t="s">
        <v>192</v>
      </c>
      <c r="C165" s="24" t="str">
        <f>'WATCH BILL'!M25</f>
        <v>Fore mast</v>
      </c>
      <c r="D165" s="26"/>
      <c r="E165" s="1"/>
      <c r="F165" s="3"/>
      <c r="G165" s="26"/>
    </row>
    <row r="166" spans="2:7" ht="15.5" customHeight="1">
      <c r="B166" s="23" t="s">
        <v>339</v>
      </c>
      <c r="C166" s="24" t="e">
        <f>'WATCH BILL'!#REF!</f>
        <v>#REF!</v>
      </c>
      <c r="D166" s="26"/>
      <c r="E166" s="1"/>
      <c r="F166" s="3"/>
      <c r="G166" s="26"/>
    </row>
    <row r="167" spans="2:7" ht="15.5" customHeight="1">
      <c r="B167" s="23"/>
      <c r="C167" s="24" t="s">
        <v>116</v>
      </c>
      <c r="D167" s="26"/>
      <c r="E167" s="1"/>
      <c r="F167" s="3"/>
      <c r="G167" s="26"/>
    </row>
    <row r="168" spans="2:7" ht="15.5" customHeight="1">
      <c r="B168" s="23" t="s">
        <v>340</v>
      </c>
      <c r="C168" s="24" t="s">
        <v>116</v>
      </c>
      <c r="D168" s="26"/>
      <c r="E168" s="47"/>
      <c r="F168" s="4"/>
      <c r="G168" s="26"/>
    </row>
    <row r="169" spans="2:7" ht="15.5" customHeight="1">
      <c r="B169" s="78" t="s">
        <v>103</v>
      </c>
      <c r="C169" s="24">
        <f>'WATCH BILL'!R25</f>
        <v>0</v>
      </c>
      <c r="D169" s="26"/>
      <c r="E169" s="1"/>
      <c r="F169" s="3"/>
      <c r="G169" s="26"/>
    </row>
    <row r="170" spans="2:7" ht="15.5" customHeight="1">
      <c r="B170" s="23" t="s">
        <v>342</v>
      </c>
      <c r="C170" s="24" t="str">
        <f>'WATCH BILL'!S25</f>
        <v xml:space="preserve"> </v>
      </c>
      <c r="D170" s="26"/>
      <c r="E170" s="1"/>
      <c r="F170" s="3"/>
      <c r="G170" s="26"/>
    </row>
    <row r="171" spans="2:7" ht="15.5" customHeight="1">
      <c r="B171" s="23" t="s">
        <v>343</v>
      </c>
      <c r="C171" s="24" t="str">
        <f>'WATCH BILL'!T25</f>
        <v xml:space="preserve"> </v>
      </c>
      <c r="D171" s="26"/>
      <c r="E171" s="1"/>
      <c r="F171" s="3"/>
      <c r="G171" s="26"/>
    </row>
    <row r="172" spans="2:7" ht="15.5" customHeight="1">
      <c r="B172" s="23" t="s">
        <v>344</v>
      </c>
      <c r="C172" s="24">
        <f>'WATCH BILL'!V25</f>
        <v>0</v>
      </c>
      <c r="D172" s="26"/>
      <c r="E172" s="1"/>
      <c r="F172" s="3"/>
      <c r="G172" s="26"/>
    </row>
    <row r="173" spans="2:7" ht="15.5" customHeight="1">
      <c r="B173" s="23" t="s">
        <v>345</v>
      </c>
      <c r="C173" s="24">
        <f>'WATCH BILL'!W25</f>
        <v>0</v>
      </c>
      <c r="D173" s="26"/>
      <c r="E173" s="1"/>
      <c r="F173" s="3"/>
      <c r="G173" s="26"/>
    </row>
    <row r="174" spans="2:7" ht="15.5" customHeight="1">
      <c r="B174" s="23" t="s">
        <v>346</v>
      </c>
      <c r="C174" s="24">
        <f>'WATCH BILL'!W25</f>
        <v>0</v>
      </c>
      <c r="D174" s="26"/>
      <c r="E174" s="25"/>
      <c r="F174" s="2"/>
      <c r="G174" s="26"/>
    </row>
    <row r="175" spans="2:7" ht="15.5" customHeight="1">
      <c r="B175" s="23" t="s">
        <v>347</v>
      </c>
      <c r="C175" s="24">
        <f>'WATCH BILL'!W25</f>
        <v>0</v>
      </c>
      <c r="D175" s="26"/>
      <c r="E175" s="47"/>
      <c r="F175" s="4"/>
      <c r="G175" s="26"/>
    </row>
    <row r="176" spans="2:7" ht="15.5" customHeight="1">
      <c r="B176" s="23" t="s">
        <v>348</v>
      </c>
      <c r="C176" s="24" t="str">
        <f>'WATCH BILL'!X25</f>
        <v>Spill Kit</v>
      </c>
      <c r="D176" s="26"/>
      <c r="E176" s="1"/>
      <c r="F176" s="3"/>
      <c r="G176" s="26"/>
    </row>
    <row r="177" spans="2:7" ht="15.5" customHeight="1" thickBot="1">
      <c r="B177" s="28" t="s">
        <v>349</v>
      </c>
      <c r="C177" s="24">
        <f>'WATCH BILL'!Y25</f>
        <v>0</v>
      </c>
      <c r="D177" s="32"/>
      <c r="E177" s="45"/>
      <c r="F177" s="46"/>
      <c r="G177" s="32"/>
    </row>
    <row r="179" spans="2:7" ht="15" thickBot="1"/>
    <row r="180" spans="2:7" ht="15" thickBot="1">
      <c r="B180" s="5" t="s">
        <v>90</v>
      </c>
      <c r="C180" s="6" t="s">
        <v>91</v>
      </c>
      <c r="D180" s="7" t="s">
        <v>116</v>
      </c>
      <c r="E180" s="5" t="s">
        <v>116</v>
      </c>
      <c r="F180" s="8" t="s">
        <v>332</v>
      </c>
      <c r="G180" s="9"/>
    </row>
    <row r="181" spans="2:7" ht="15" thickBot="1">
      <c r="B181" s="11"/>
      <c r="C181" s="12"/>
      <c r="D181" s="13"/>
      <c r="E181" s="11"/>
      <c r="F181" s="11" t="s">
        <v>333</v>
      </c>
      <c r="G181" s="11" t="s">
        <v>97</v>
      </c>
    </row>
    <row r="182" spans="2:7" ht="25.5" customHeight="1" thickBot="1">
      <c r="B182" s="14">
        <f>'WATCH BILL'!A26</f>
        <v>10</v>
      </c>
      <c r="C182" s="14" t="str">
        <f>'WATCH BILL'!B26</f>
        <v>F9</v>
      </c>
      <c r="D182" s="14" t="str">
        <f>'WATCH BILL'!C26</f>
        <v>Forward Lookout</v>
      </c>
      <c r="E182" s="14" t="str">
        <f>'WATCH BILL'!F26</f>
        <v>T.D.- Stbd</v>
      </c>
      <c r="F182" s="14" t="str">
        <f>'WATCH BILL'!G26</f>
        <v>Fore deck</v>
      </c>
      <c r="G182" s="14">
        <f>'WATCH BILL'!H26</f>
        <v>1</v>
      </c>
    </row>
    <row r="183" spans="2:7" ht="15.5" customHeight="1">
      <c r="B183" s="34" t="s">
        <v>334</v>
      </c>
      <c r="C183" s="19"/>
      <c r="D183" s="22"/>
      <c r="E183" s="48"/>
      <c r="F183" s="49"/>
      <c r="G183" s="50"/>
    </row>
    <row r="184" spans="2:7" ht="15.5" customHeight="1">
      <c r="B184" s="23" t="s">
        <v>335</v>
      </c>
      <c r="C184" s="24" t="str">
        <f>'WATCH BILL'!M26</f>
        <v>Fore mast</v>
      </c>
      <c r="D184" s="26"/>
      <c r="E184" s="47"/>
      <c r="F184" s="4"/>
      <c r="G184" s="51"/>
    </row>
    <row r="185" spans="2:7" ht="15.5" customHeight="1">
      <c r="B185" s="23" t="s">
        <v>336</v>
      </c>
      <c r="C185" s="24" t="str">
        <f>'WATCH BILL'!Q26</f>
        <v>Davit Fall/Fwd. Bowsing Line</v>
      </c>
      <c r="D185" s="26"/>
      <c r="E185" s="12"/>
      <c r="F185" s="35"/>
      <c r="G185" s="51"/>
    </row>
    <row r="186" spans="2:7" ht="15.5" customHeight="1">
      <c r="B186" s="23"/>
      <c r="C186" s="24" t="s">
        <v>116</v>
      </c>
      <c r="D186" s="26"/>
      <c r="E186" s="12"/>
      <c r="F186" s="35"/>
      <c r="G186" s="51"/>
    </row>
    <row r="187" spans="2:7" ht="15.5" customHeight="1">
      <c r="B187" s="23" t="s">
        <v>192</v>
      </c>
      <c r="C187" s="24" t="str">
        <f>'WATCH BILL'!M26</f>
        <v>Fore mast</v>
      </c>
      <c r="D187" s="26"/>
      <c r="E187" s="12"/>
      <c r="F187" s="35"/>
      <c r="G187" s="51"/>
    </row>
    <row r="188" spans="2:7" ht="15.5" customHeight="1">
      <c r="B188" s="23" t="s">
        <v>339</v>
      </c>
      <c r="C188" s="24" t="e">
        <f>'WATCH BILL'!#REF!</f>
        <v>#REF!</v>
      </c>
      <c r="D188" s="26"/>
      <c r="E188" s="12"/>
      <c r="F188" s="35"/>
      <c r="G188" s="51"/>
    </row>
    <row r="189" spans="2:7" ht="15.5" customHeight="1">
      <c r="B189" s="23"/>
      <c r="C189" s="24" t="s">
        <v>116</v>
      </c>
      <c r="D189" s="26"/>
      <c r="E189" s="12"/>
      <c r="F189" s="35"/>
      <c r="G189" s="51"/>
    </row>
    <row r="190" spans="2:7" ht="15.5" customHeight="1">
      <c r="B190" s="23" t="s">
        <v>340</v>
      </c>
      <c r="C190" s="24" t="s">
        <v>116</v>
      </c>
      <c r="D190" s="26"/>
      <c r="E190" s="47"/>
      <c r="F190" s="4"/>
      <c r="G190" s="51"/>
    </row>
    <row r="191" spans="2:7" ht="15.5" customHeight="1">
      <c r="B191" s="78" t="s">
        <v>103</v>
      </c>
      <c r="C191" s="24">
        <f>'WATCH BILL'!R26</f>
        <v>0</v>
      </c>
      <c r="D191" s="26"/>
      <c r="E191" s="12"/>
      <c r="F191" s="35"/>
      <c r="G191" s="51"/>
    </row>
    <row r="192" spans="2:7" ht="15.5" customHeight="1">
      <c r="B192" s="23" t="s">
        <v>342</v>
      </c>
      <c r="C192" s="24">
        <f>'WATCH BILL'!S26</f>
        <v>0</v>
      </c>
      <c r="D192" s="26"/>
      <c r="E192" s="12"/>
      <c r="F192" s="35"/>
      <c r="G192" s="51"/>
    </row>
    <row r="193" spans="2:7" ht="15.5" customHeight="1">
      <c r="B193" s="23" t="s">
        <v>343</v>
      </c>
      <c r="C193" s="24">
        <f>'WATCH BILL'!T26</f>
        <v>0</v>
      </c>
      <c r="D193" s="26"/>
      <c r="E193" s="12"/>
      <c r="F193" s="35"/>
      <c r="G193" s="51"/>
    </row>
    <row r="194" spans="2:7" ht="15.5" customHeight="1">
      <c r="B194" s="23" t="s">
        <v>344</v>
      </c>
      <c r="C194" s="24">
        <f>'WATCH BILL'!V26</f>
        <v>0</v>
      </c>
      <c r="D194" s="26"/>
      <c r="E194" s="12"/>
      <c r="F194" s="35"/>
      <c r="G194" s="51"/>
    </row>
    <row r="195" spans="2:7" ht="15.5" customHeight="1">
      <c r="B195" s="23" t="s">
        <v>345</v>
      </c>
      <c r="C195" s="24" t="str">
        <f>'WATCH BILL'!W26</f>
        <v>Stretcher party</v>
      </c>
      <c r="D195" s="26"/>
      <c r="E195" s="12"/>
      <c r="F195" s="35"/>
      <c r="G195" s="51"/>
    </row>
    <row r="196" spans="2:7" ht="15.5" customHeight="1">
      <c r="B196" s="23" t="s">
        <v>346</v>
      </c>
      <c r="C196" s="24" t="str">
        <f>'WATCH BILL'!W26</f>
        <v>Stretcher party</v>
      </c>
      <c r="D196" s="26"/>
      <c r="E196" s="47"/>
      <c r="F196" s="4"/>
      <c r="G196" s="51"/>
    </row>
    <row r="197" spans="2:7" ht="15.5" customHeight="1">
      <c r="B197" s="23" t="s">
        <v>347</v>
      </c>
      <c r="C197" s="24" t="str">
        <f>'WATCH BILL'!W26</f>
        <v>Stretcher party</v>
      </c>
      <c r="D197" s="26"/>
      <c r="E197" s="47"/>
      <c r="F197" s="4"/>
      <c r="G197" s="51"/>
    </row>
    <row r="198" spans="2:7" ht="15.5" customHeight="1">
      <c r="B198" s="23" t="s">
        <v>348</v>
      </c>
      <c r="C198" s="24" t="str">
        <f>'WATCH BILL'!X26</f>
        <v>Boom</v>
      </c>
      <c r="D198" s="26"/>
      <c r="E198" s="12"/>
      <c r="F198" s="35"/>
      <c r="G198" s="51"/>
    </row>
    <row r="199" spans="2:7" ht="15.5" customHeight="1" thickBot="1">
      <c r="B199" s="28" t="s">
        <v>349</v>
      </c>
      <c r="C199" s="24" t="str">
        <f>'WATCH BILL'!Y26</f>
        <v>Search Party</v>
      </c>
      <c r="D199" s="32"/>
      <c r="E199" s="52"/>
      <c r="F199" s="53"/>
      <c r="G199" s="54"/>
    </row>
    <row r="200" spans="2:7" ht="15.5" customHeight="1">
      <c r="B200" s="35"/>
      <c r="C200" s="4"/>
      <c r="D200" s="4"/>
      <c r="E200" s="35"/>
      <c r="F200" s="59"/>
      <c r="G200" s="4"/>
    </row>
    <row r="202" spans="2:7" ht="15" thickBot="1">
      <c r="B202" s="36" t="s">
        <v>116</v>
      </c>
    </row>
    <row r="203" spans="2:7" ht="15" thickBot="1">
      <c r="B203" s="5" t="s">
        <v>90</v>
      </c>
      <c r="C203" s="6" t="s">
        <v>91</v>
      </c>
      <c r="D203" s="7" t="s">
        <v>116</v>
      </c>
      <c r="E203" s="5" t="s">
        <v>116</v>
      </c>
      <c r="F203" s="8" t="s">
        <v>332</v>
      </c>
      <c r="G203" s="9"/>
    </row>
    <row r="204" spans="2:7" ht="15" thickBot="1">
      <c r="B204" s="11"/>
      <c r="C204" s="12"/>
      <c r="D204" s="13"/>
      <c r="E204" s="11"/>
      <c r="F204" s="11" t="s">
        <v>333</v>
      </c>
      <c r="G204" s="11" t="s">
        <v>97</v>
      </c>
    </row>
    <row r="205" spans="2:7" ht="25.5" customHeight="1" thickBot="1">
      <c r="B205" s="14">
        <f>'WATCH BILL'!A28</f>
        <v>12</v>
      </c>
      <c r="C205" s="14" t="str">
        <f>'WATCH BILL'!B28</f>
        <v>F11 Coxswain</v>
      </c>
      <c r="D205" s="14" t="str">
        <f>'WATCH BILL'!C28</f>
        <v xml:space="preserve"> Fore Topman</v>
      </c>
      <c r="E205" s="14" t="str">
        <f>'WATCH BILL'!F28</f>
        <v>T.D.- Stbd</v>
      </c>
      <c r="F205" s="14" t="str">
        <f>'WATCH BILL'!G28</f>
        <v>Fore deck</v>
      </c>
      <c r="G205" s="14">
        <f>'WATCH BILL'!H28</f>
        <v>1</v>
      </c>
    </row>
    <row r="206" spans="2:7" ht="15.5" customHeight="1">
      <c r="B206" s="34" t="s">
        <v>334</v>
      </c>
      <c r="C206" s="38" t="s">
        <v>116</v>
      </c>
      <c r="D206" s="22"/>
      <c r="E206" s="42"/>
      <c r="F206" s="43"/>
      <c r="G206" s="22"/>
    </row>
    <row r="207" spans="2:7" ht="15.5" customHeight="1">
      <c r="B207" s="23" t="s">
        <v>335</v>
      </c>
      <c r="C207" s="39" t="str">
        <f>'WATCH BILL'!M28</f>
        <v>Fore mast</v>
      </c>
      <c r="D207" s="26"/>
      <c r="E207" s="25"/>
      <c r="F207" s="2"/>
      <c r="G207" s="26"/>
    </row>
    <row r="208" spans="2:7" ht="15.5" customHeight="1">
      <c r="B208" s="23" t="s">
        <v>336</v>
      </c>
      <c r="C208" s="39" t="str">
        <f>'WATCH BILL'!Q28</f>
        <v>Sea Boat Coxswain</v>
      </c>
      <c r="D208" s="26"/>
      <c r="E208" s="1"/>
      <c r="F208" s="3"/>
      <c r="G208" s="26"/>
    </row>
    <row r="209" spans="2:7" ht="15.5" customHeight="1">
      <c r="B209" s="23"/>
      <c r="C209" s="39" t="s">
        <v>116</v>
      </c>
      <c r="D209" s="26"/>
      <c r="E209" s="1"/>
      <c r="F209" s="3"/>
      <c r="G209" s="26"/>
    </row>
    <row r="210" spans="2:7" ht="15.5" customHeight="1">
      <c r="B210" s="23" t="s">
        <v>192</v>
      </c>
      <c r="C210" s="39" t="str">
        <f>'WATCH BILL'!M28</f>
        <v>Fore mast</v>
      </c>
      <c r="D210" s="26"/>
      <c r="E210" s="1"/>
      <c r="F210" s="3"/>
      <c r="G210" s="26"/>
    </row>
    <row r="211" spans="2:7" ht="15.5" customHeight="1">
      <c r="B211" s="23" t="s">
        <v>339</v>
      </c>
      <c r="C211" s="39" t="e">
        <f>'WATCH BILL'!#REF!</f>
        <v>#REF!</v>
      </c>
      <c r="D211" s="26"/>
      <c r="E211" s="1"/>
      <c r="F211" s="3"/>
      <c r="G211" s="26"/>
    </row>
    <row r="212" spans="2:7" ht="15.5" customHeight="1">
      <c r="B212" s="23"/>
      <c r="C212" s="39" t="s">
        <v>116</v>
      </c>
      <c r="D212" s="26"/>
      <c r="E212" s="1"/>
      <c r="F212" s="3"/>
      <c r="G212" s="26"/>
    </row>
    <row r="213" spans="2:7" ht="15.5" customHeight="1">
      <c r="B213" s="23" t="s">
        <v>340</v>
      </c>
      <c r="C213" s="39" t="s">
        <v>116</v>
      </c>
      <c r="D213" s="26"/>
      <c r="E213" s="47"/>
      <c r="F213" s="4"/>
      <c r="G213" s="26"/>
    </row>
    <row r="214" spans="2:7" ht="15.5" customHeight="1">
      <c r="B214" s="78" t="s">
        <v>103</v>
      </c>
      <c r="C214" s="39" t="str">
        <f>'WATCH BILL'!R28</f>
        <v>Sea Boat Gripes</v>
      </c>
      <c r="D214" s="26"/>
      <c r="E214" s="1"/>
      <c r="F214" s="3"/>
      <c r="G214" s="26"/>
    </row>
    <row r="215" spans="2:7" ht="15.5" customHeight="1">
      <c r="B215" s="23" t="s">
        <v>342</v>
      </c>
      <c r="C215" s="39">
        <f>'WATCH BILL'!S28</f>
        <v>0</v>
      </c>
      <c r="D215" s="26"/>
      <c r="E215" s="1"/>
      <c r="F215" s="3"/>
      <c r="G215" s="26"/>
    </row>
    <row r="216" spans="2:7" ht="15.5" customHeight="1">
      <c r="B216" s="23" t="s">
        <v>343</v>
      </c>
      <c r="C216" s="39">
        <f>'WATCH BILL'!T28</f>
        <v>0</v>
      </c>
      <c r="D216" s="26"/>
      <c r="E216" s="1"/>
      <c r="F216" s="3"/>
      <c r="G216" s="26"/>
    </row>
    <row r="217" spans="2:7" ht="15.5" customHeight="1">
      <c r="B217" s="23" t="s">
        <v>344</v>
      </c>
      <c r="C217" s="39">
        <f>'WATCH BILL'!V28</f>
        <v>0</v>
      </c>
      <c r="D217" s="26"/>
      <c r="E217" s="1"/>
      <c r="F217" s="3"/>
      <c r="G217" s="26"/>
    </row>
    <row r="218" spans="2:7" ht="15.5" customHeight="1">
      <c r="B218" s="23" t="s">
        <v>345</v>
      </c>
      <c r="C218" s="39">
        <f>'WATCH BILL'!W28</f>
        <v>0</v>
      </c>
      <c r="D218" s="26"/>
      <c r="E218" s="1"/>
      <c r="F218" s="3"/>
      <c r="G218" s="26"/>
    </row>
    <row r="219" spans="2:7" ht="15.5" customHeight="1">
      <c r="B219" s="23" t="s">
        <v>346</v>
      </c>
      <c r="C219" s="39">
        <f>'WATCH BILL'!W28</f>
        <v>0</v>
      </c>
      <c r="D219" s="26"/>
      <c r="E219" s="47"/>
      <c r="F219" s="4"/>
      <c r="G219" s="26"/>
    </row>
    <row r="220" spans="2:7" ht="15.5" customHeight="1">
      <c r="B220" s="23" t="s">
        <v>347</v>
      </c>
      <c r="C220" s="39">
        <f>'WATCH BILL'!W28</f>
        <v>0</v>
      </c>
      <c r="D220" s="26"/>
      <c r="E220" s="1"/>
      <c r="F220" s="3"/>
      <c r="G220" s="26"/>
    </row>
    <row r="221" spans="2:7" ht="15.5" customHeight="1">
      <c r="B221" s="23" t="s">
        <v>348</v>
      </c>
      <c r="C221" s="39">
        <f>'WATCH BILL'!X28</f>
        <v>0</v>
      </c>
      <c r="D221" s="26"/>
      <c r="E221" s="47"/>
      <c r="F221" s="4"/>
      <c r="G221" s="26"/>
    </row>
    <row r="222" spans="2:7" ht="15.5" customHeight="1" thickBot="1">
      <c r="B222" s="28" t="s">
        <v>349</v>
      </c>
      <c r="C222" s="40">
        <f>'WATCH BILL'!Y28</f>
        <v>0</v>
      </c>
      <c r="D222" s="32"/>
      <c r="E222" s="45"/>
      <c r="F222" s="46"/>
      <c r="G222" s="32"/>
    </row>
    <row r="224" spans="2:7" ht="15" thickBot="1"/>
    <row r="225" spans="2:7" ht="15" thickBot="1">
      <c r="B225" s="5" t="s">
        <v>90</v>
      </c>
      <c r="C225" s="6" t="s">
        <v>91</v>
      </c>
      <c r="D225" s="7" t="s">
        <v>116</v>
      </c>
      <c r="E225" s="5" t="s">
        <v>116</v>
      </c>
      <c r="F225" s="8" t="s">
        <v>332</v>
      </c>
      <c r="G225" s="9"/>
    </row>
    <row r="226" spans="2:7" ht="15" thickBot="1">
      <c r="B226" s="11"/>
      <c r="C226" s="12"/>
      <c r="D226" s="13"/>
      <c r="E226" s="11"/>
      <c r="F226" s="11" t="s">
        <v>333</v>
      </c>
      <c r="G226" s="11" t="s">
        <v>97</v>
      </c>
    </row>
    <row r="227" spans="2:7" ht="25.5" customHeight="1" thickBot="1">
      <c r="B227" s="14">
        <f>'WATCH BILL'!A29</f>
        <v>13</v>
      </c>
      <c r="C227" s="14" t="str">
        <f>'WATCH BILL'!B29</f>
        <v>F12</v>
      </c>
      <c r="D227" s="14" t="str">
        <f>'WATCH BILL'!C29</f>
        <v xml:space="preserve"> Emerg. Party</v>
      </c>
      <c r="E227" s="14" t="str">
        <f>'WATCH BILL'!F29</f>
        <v>T.D.- Stbd</v>
      </c>
      <c r="F227" s="14" t="str">
        <f>'WATCH BILL'!G29</f>
        <v>Fore deck</v>
      </c>
      <c r="G227" s="14">
        <f>'WATCH BILL'!H29</f>
        <v>1</v>
      </c>
    </row>
    <row r="228" spans="2:7" ht="15.5" customHeight="1">
      <c r="B228" s="34" t="s">
        <v>334</v>
      </c>
      <c r="C228" s="38" t="s">
        <v>116</v>
      </c>
      <c r="D228" s="22"/>
      <c r="E228" s="42"/>
      <c r="F228" s="43"/>
      <c r="G228" s="22"/>
    </row>
    <row r="229" spans="2:7" ht="15.5" customHeight="1">
      <c r="B229" s="23" t="s">
        <v>335</v>
      </c>
      <c r="C229" s="39" t="str">
        <f>'WATCH BILL'!M29</f>
        <v>Fore mast</v>
      </c>
      <c r="D229" s="26"/>
      <c r="E229" s="25"/>
      <c r="F229" s="2"/>
      <c r="G229" s="26"/>
    </row>
    <row r="230" spans="2:7" ht="15.5" customHeight="1">
      <c r="B230" s="23" t="s">
        <v>336</v>
      </c>
      <c r="C230" s="39" t="str">
        <f>'WATCH BILL'!Q29</f>
        <v xml:space="preserve"> </v>
      </c>
      <c r="D230" s="26"/>
      <c r="E230" s="1"/>
      <c r="F230" s="3"/>
      <c r="G230" s="26"/>
    </row>
    <row r="231" spans="2:7" ht="15.5" customHeight="1">
      <c r="B231" s="23"/>
      <c r="C231" s="39" t="s">
        <v>116</v>
      </c>
      <c r="D231" s="26"/>
      <c r="E231" s="1"/>
      <c r="F231" s="3"/>
      <c r="G231" s="26"/>
    </row>
    <row r="232" spans="2:7" ht="15.5" customHeight="1">
      <c r="B232" s="23" t="s">
        <v>192</v>
      </c>
      <c r="C232" s="39" t="str">
        <f>'WATCH BILL'!M29</f>
        <v>Fore mast</v>
      </c>
      <c r="D232" s="26"/>
      <c r="E232" s="1"/>
      <c r="F232" s="3"/>
      <c r="G232" s="26"/>
    </row>
    <row r="233" spans="2:7" ht="15.5" customHeight="1">
      <c r="B233" s="23" t="s">
        <v>360</v>
      </c>
      <c r="C233" s="39" t="e">
        <f>'WATCH BILL'!#REF!</f>
        <v>#REF!</v>
      </c>
      <c r="D233" s="26"/>
      <c r="E233" s="1"/>
      <c r="F233" s="3"/>
      <c r="G233" s="26"/>
    </row>
    <row r="234" spans="2:7" ht="15.5" customHeight="1">
      <c r="B234" s="23"/>
      <c r="C234" s="39" t="s">
        <v>116</v>
      </c>
      <c r="D234" s="26"/>
      <c r="E234" s="1"/>
      <c r="F234" s="3"/>
      <c r="G234" s="26"/>
    </row>
    <row r="235" spans="2:7" ht="15.5" customHeight="1">
      <c r="B235" s="23" t="s">
        <v>340</v>
      </c>
      <c r="C235" s="39" t="s">
        <v>116</v>
      </c>
      <c r="D235" s="26"/>
      <c r="E235" s="47"/>
      <c r="F235" s="4"/>
      <c r="G235" s="26"/>
    </row>
    <row r="236" spans="2:7" ht="15.5" customHeight="1">
      <c r="B236" s="78" t="s">
        <v>103</v>
      </c>
      <c r="C236" s="39" t="str">
        <f>'WATCH BILL'!R29</f>
        <v xml:space="preserve"> </v>
      </c>
      <c r="D236" s="26"/>
      <c r="E236" s="1"/>
      <c r="F236" s="3"/>
      <c r="G236" s="26"/>
    </row>
    <row r="237" spans="2:7" ht="15.5" customHeight="1">
      <c r="B237" s="23" t="s">
        <v>342</v>
      </c>
      <c r="C237" s="39" t="str">
        <f>'WATCH BILL'!S29</f>
        <v xml:space="preserve"> </v>
      </c>
      <c r="D237" s="26"/>
      <c r="E237" s="1"/>
      <c r="F237" s="3"/>
      <c r="G237" s="26"/>
    </row>
    <row r="238" spans="2:7" ht="15.5" customHeight="1">
      <c r="B238" s="23" t="s">
        <v>343</v>
      </c>
      <c r="C238" s="39" t="str">
        <f>'WATCH BILL'!T29</f>
        <v xml:space="preserve"> </v>
      </c>
      <c r="D238" s="26"/>
      <c r="E238" s="1"/>
      <c r="F238" s="3"/>
      <c r="G238" s="26"/>
    </row>
    <row r="239" spans="2:7" ht="15.5" customHeight="1">
      <c r="B239" s="23" t="s">
        <v>344</v>
      </c>
      <c r="C239" s="39" t="str">
        <f>'WATCH BILL'!V29</f>
        <v xml:space="preserve"> </v>
      </c>
      <c r="D239" s="26"/>
      <c r="E239" s="1"/>
      <c r="F239" s="3"/>
      <c r="G239" s="26"/>
    </row>
    <row r="240" spans="2:7" ht="15.5" customHeight="1">
      <c r="B240" s="23" t="s">
        <v>345</v>
      </c>
      <c r="C240" s="39" t="str">
        <f>'WATCH BILL'!W29</f>
        <v xml:space="preserve"> </v>
      </c>
      <c r="D240" s="26"/>
      <c r="E240" s="1"/>
      <c r="F240" s="3"/>
      <c r="G240" s="26"/>
    </row>
    <row r="241" spans="2:7" ht="15.5" customHeight="1">
      <c r="B241" s="23" t="s">
        <v>346</v>
      </c>
      <c r="C241" s="39" t="str">
        <f>'WATCH BILL'!W29</f>
        <v xml:space="preserve"> </v>
      </c>
      <c r="D241" s="26"/>
      <c r="E241" s="47"/>
      <c r="F241" s="4"/>
      <c r="G241" s="26"/>
    </row>
    <row r="242" spans="2:7" ht="15.5" customHeight="1">
      <c r="B242" s="23" t="s">
        <v>347</v>
      </c>
      <c r="C242" s="39" t="str">
        <f>'WATCH BILL'!W29</f>
        <v xml:space="preserve"> </v>
      </c>
      <c r="D242" s="26"/>
      <c r="E242" s="1"/>
      <c r="F242" s="3"/>
      <c r="G242" s="26"/>
    </row>
    <row r="243" spans="2:7" ht="15.5" customHeight="1">
      <c r="B243" s="23" t="s">
        <v>348</v>
      </c>
      <c r="C243" s="39" t="str">
        <f>'WATCH BILL'!X29</f>
        <v xml:space="preserve"> </v>
      </c>
      <c r="D243" s="26"/>
      <c r="E243" s="47"/>
      <c r="F243" s="4"/>
      <c r="G243" s="26"/>
    </row>
    <row r="244" spans="2:7" ht="15.5" customHeight="1" thickBot="1">
      <c r="B244" s="28" t="s">
        <v>349</v>
      </c>
      <c r="C244" s="40" t="str">
        <f>'WATCH BILL'!Y29</f>
        <v xml:space="preserve"> </v>
      </c>
      <c r="D244" s="32"/>
      <c r="E244" s="45"/>
      <c r="F244" s="46"/>
      <c r="G244" s="32"/>
    </row>
    <row r="246" spans="2:7" ht="15" thickBot="1">
      <c r="B246" s="10" t="s">
        <v>116</v>
      </c>
    </row>
    <row r="247" spans="2:7" ht="15" thickBot="1">
      <c r="B247" s="5" t="s">
        <v>90</v>
      </c>
      <c r="C247" s="6" t="s">
        <v>91</v>
      </c>
      <c r="D247" s="7" t="s">
        <v>116</v>
      </c>
      <c r="E247" s="5" t="s">
        <v>116</v>
      </c>
      <c r="F247" s="8" t="s">
        <v>332</v>
      </c>
      <c r="G247" s="9"/>
    </row>
    <row r="248" spans="2:7" ht="15" thickBot="1">
      <c r="B248" s="11"/>
      <c r="C248" s="12"/>
      <c r="D248" s="13"/>
      <c r="E248" s="11"/>
      <c r="F248" s="11" t="s">
        <v>333</v>
      </c>
      <c r="G248" s="11" t="s">
        <v>97</v>
      </c>
    </row>
    <row r="249" spans="2:7" ht="25.5" customHeight="1" thickBot="1">
      <c r="B249" s="14">
        <f>'WATCH BILL'!A30</f>
        <v>14</v>
      </c>
      <c r="C249" s="14" t="str">
        <f>'WATCH BILL'!B30</f>
        <v>F13</v>
      </c>
      <c r="D249" s="14" t="str">
        <f>'WATCH BILL'!C51</f>
        <v>Sea Boat Coxn.</v>
      </c>
      <c r="E249" s="14" t="str">
        <f>'WATCH BILL'!F30</f>
        <v>T.D.- Stbd</v>
      </c>
      <c r="F249" s="14" t="str">
        <f>'WATCH BILL'!G30</f>
        <v>Fore deck</v>
      </c>
      <c r="G249" s="14">
        <f>'WATCH BILL'!H30</f>
        <v>1</v>
      </c>
    </row>
    <row r="250" spans="2:7" ht="15.5" customHeight="1">
      <c r="B250" s="34" t="s">
        <v>334</v>
      </c>
      <c r="C250" s="38" t="s">
        <v>116</v>
      </c>
      <c r="D250" s="22"/>
      <c r="E250" s="42"/>
      <c r="F250" s="43"/>
      <c r="G250" s="22"/>
    </row>
    <row r="251" spans="2:7" ht="15.5" customHeight="1">
      <c r="B251" s="23" t="s">
        <v>335</v>
      </c>
      <c r="C251" s="39" t="str">
        <f>'WATCH BILL'!M51</f>
        <v>Main mast</v>
      </c>
      <c r="D251" s="26"/>
      <c r="E251" s="25"/>
      <c r="F251" s="2"/>
      <c r="G251" s="26"/>
    </row>
    <row r="252" spans="2:7" ht="15.5" customHeight="1">
      <c r="B252" s="23" t="s">
        <v>336</v>
      </c>
      <c r="C252" s="39">
        <f>'WATCH BILL'!Q30</f>
        <v>0</v>
      </c>
      <c r="D252" s="26"/>
      <c r="E252" s="1"/>
      <c r="F252" s="3"/>
      <c r="G252" s="26"/>
    </row>
    <row r="253" spans="2:7" ht="15.5" customHeight="1">
      <c r="B253" s="23"/>
      <c r="C253" s="39" t="s">
        <v>116</v>
      </c>
      <c r="D253" s="26"/>
      <c r="E253" s="1"/>
      <c r="F253" s="3"/>
      <c r="G253" s="26"/>
    </row>
    <row r="254" spans="2:7" ht="15.5" customHeight="1">
      <c r="B254" s="23" t="s">
        <v>192</v>
      </c>
      <c r="C254" s="39" t="str">
        <f>'WATCH BILL'!M30</f>
        <v>Fore mast</v>
      </c>
      <c r="D254" s="26"/>
      <c r="E254" s="1"/>
      <c r="F254" s="3"/>
      <c r="G254" s="26"/>
    </row>
    <row r="255" spans="2:7" ht="15.5" customHeight="1">
      <c r="B255" s="23" t="s">
        <v>339</v>
      </c>
      <c r="C255" s="39" t="e">
        <f>'WATCH BILL'!#REF!</f>
        <v>#REF!</v>
      </c>
      <c r="D255" s="26"/>
      <c r="E255" s="1"/>
      <c r="F255" s="3"/>
      <c r="G255" s="26"/>
    </row>
    <row r="256" spans="2:7" ht="15.5" customHeight="1">
      <c r="B256" s="23"/>
      <c r="C256" s="39" t="s">
        <v>116</v>
      </c>
      <c r="D256" s="26"/>
      <c r="E256" s="1"/>
      <c r="F256" s="3"/>
      <c r="G256" s="26"/>
    </row>
    <row r="257" spans="2:7" ht="15.5" customHeight="1">
      <c r="B257" s="23" t="s">
        <v>340</v>
      </c>
      <c r="C257" s="39" t="s">
        <v>116</v>
      </c>
      <c r="D257" s="26"/>
      <c r="E257" s="47"/>
      <c r="F257" s="4"/>
      <c r="G257" s="26"/>
    </row>
    <row r="258" spans="2:7" ht="15.5" customHeight="1">
      <c r="B258" s="78" t="s">
        <v>103</v>
      </c>
      <c r="C258" s="39">
        <f>'WATCH BILL'!R30</f>
        <v>0</v>
      </c>
      <c r="D258" s="26"/>
      <c r="E258" s="1"/>
      <c r="F258" s="3"/>
      <c r="G258" s="26"/>
    </row>
    <row r="259" spans="2:7" ht="15.5" customHeight="1">
      <c r="B259" s="23" t="s">
        <v>342</v>
      </c>
      <c r="C259" s="39">
        <f>'WATCH BILL'!S30</f>
        <v>0</v>
      </c>
      <c r="D259" s="26"/>
      <c r="E259" s="1"/>
      <c r="F259" s="3"/>
      <c r="G259" s="26"/>
    </row>
    <row r="260" spans="2:7" ht="15.5" customHeight="1">
      <c r="B260" s="23" t="s">
        <v>343</v>
      </c>
      <c r="C260" s="39">
        <f>'WATCH BILL'!T30</f>
        <v>0</v>
      </c>
      <c r="D260" s="26"/>
      <c r="E260" s="1"/>
      <c r="F260" s="3"/>
      <c r="G260" s="26"/>
    </row>
    <row r="261" spans="2:7" ht="15.5" customHeight="1">
      <c r="B261" s="23" t="s">
        <v>344</v>
      </c>
      <c r="C261" s="39">
        <f>'WATCH BILL'!V30</f>
        <v>0</v>
      </c>
      <c r="D261" s="26"/>
      <c r="E261" s="1"/>
      <c r="F261" s="3"/>
      <c r="G261" s="26"/>
    </row>
    <row r="262" spans="2:7" ht="15.5" customHeight="1">
      <c r="B262" s="23" t="s">
        <v>345</v>
      </c>
      <c r="C262" s="39">
        <f>'WATCH BILL'!W30</f>
        <v>0</v>
      </c>
      <c r="D262" s="26"/>
      <c r="E262" s="1"/>
      <c r="F262" s="3"/>
      <c r="G262" s="26"/>
    </row>
    <row r="263" spans="2:7" ht="15.5" customHeight="1">
      <c r="B263" s="23" t="s">
        <v>346</v>
      </c>
      <c r="C263" s="39">
        <f>'WATCH BILL'!W30</f>
        <v>0</v>
      </c>
      <c r="D263" s="26"/>
      <c r="E263" s="47"/>
      <c r="F263" s="4"/>
      <c r="G263" s="26"/>
    </row>
    <row r="264" spans="2:7" ht="15.5" customHeight="1">
      <c r="B264" s="23" t="s">
        <v>347</v>
      </c>
      <c r="C264" s="39">
        <f>'WATCH BILL'!W30</f>
        <v>0</v>
      </c>
      <c r="D264" s="26"/>
      <c r="E264" s="1"/>
      <c r="F264" s="3"/>
      <c r="G264" s="26"/>
    </row>
    <row r="265" spans="2:7" ht="15.5" customHeight="1">
      <c r="B265" s="23" t="s">
        <v>348</v>
      </c>
      <c r="C265" s="39">
        <f>'WATCH BILL'!X30</f>
        <v>0</v>
      </c>
      <c r="D265" s="26"/>
      <c r="E265" s="47"/>
      <c r="F265" s="4"/>
      <c r="G265" s="26"/>
    </row>
    <row r="266" spans="2:7" ht="15.5" customHeight="1" thickBot="1">
      <c r="B266" s="28" t="s">
        <v>349</v>
      </c>
      <c r="C266" s="40">
        <f>'WATCH BILL'!Y30</f>
        <v>0</v>
      </c>
      <c r="D266" s="32"/>
      <c r="E266" s="45"/>
      <c r="F266" s="46"/>
      <c r="G266" s="32"/>
    </row>
    <row r="268" spans="2:7" ht="15" thickBot="1"/>
    <row r="269" spans="2:7" ht="15" thickBot="1">
      <c r="B269" s="5" t="s">
        <v>90</v>
      </c>
      <c r="C269" s="6" t="s">
        <v>91</v>
      </c>
      <c r="D269" s="7" t="s">
        <v>116</v>
      </c>
      <c r="E269" s="5" t="s">
        <v>116</v>
      </c>
      <c r="F269" s="8" t="s">
        <v>332</v>
      </c>
      <c r="G269" s="9"/>
    </row>
    <row r="270" spans="2:7" ht="15" thickBot="1">
      <c r="B270" s="11"/>
      <c r="C270" s="12"/>
      <c r="D270" s="13"/>
      <c r="E270" s="11"/>
      <c r="F270" s="11" t="s">
        <v>333</v>
      </c>
      <c r="G270" s="11" t="s">
        <v>97</v>
      </c>
    </row>
    <row r="271" spans="2:7" ht="18" thickBot="1">
      <c r="B271" s="14" t="str">
        <f>'WATCH BILL'!A31</f>
        <v/>
      </c>
      <c r="C271" s="14" t="str">
        <f>'WATCH BILL'!B31</f>
        <v>F14</v>
      </c>
      <c r="D271" s="14">
        <f>'WATCH BILL'!C73</f>
        <v>0</v>
      </c>
      <c r="E271" s="14" t="str">
        <f>'WATCH BILL'!F31</f>
        <v>T.D.- Stbd</v>
      </c>
      <c r="F271" s="14" t="str">
        <f>'WATCH BILL'!G31</f>
        <v>Fore deck</v>
      </c>
      <c r="G271" s="14">
        <f>'WATCH BILL'!H31</f>
        <v>1</v>
      </c>
    </row>
    <row r="272" spans="2:7">
      <c r="B272" s="34" t="s">
        <v>334</v>
      </c>
      <c r="C272" s="38" t="s">
        <v>116</v>
      </c>
      <c r="D272" s="22"/>
      <c r="E272" s="42"/>
      <c r="F272" s="43"/>
      <c r="G272" s="22"/>
    </row>
    <row r="273" spans="2:7">
      <c r="B273" s="23" t="s">
        <v>335</v>
      </c>
      <c r="C273" s="39" t="str">
        <f>'WATCH BILL'!M31</f>
        <v>Fore mast</v>
      </c>
      <c r="D273" s="26"/>
      <c r="E273" s="25"/>
      <c r="F273" s="2"/>
      <c r="G273" s="26"/>
    </row>
    <row r="274" spans="2:7">
      <c r="B274" s="23" t="s">
        <v>336</v>
      </c>
      <c r="C274" s="39">
        <f>'WATCH BILL'!Q31</f>
        <v>0</v>
      </c>
      <c r="D274" s="26"/>
      <c r="E274" s="1"/>
      <c r="F274" s="3"/>
      <c r="G274" s="26"/>
    </row>
    <row r="275" spans="2:7">
      <c r="B275" s="23"/>
      <c r="C275" s="39" t="s">
        <v>116</v>
      </c>
      <c r="D275" s="26"/>
      <c r="E275" s="1"/>
      <c r="F275" s="3"/>
      <c r="G275" s="26"/>
    </row>
    <row r="276" spans="2:7">
      <c r="B276" s="23" t="s">
        <v>192</v>
      </c>
      <c r="C276" s="39" t="str">
        <f>'WATCH BILL'!M31</f>
        <v>Fore mast</v>
      </c>
      <c r="D276" s="26"/>
      <c r="E276" s="1"/>
      <c r="F276" s="3"/>
      <c r="G276" s="26"/>
    </row>
    <row r="277" spans="2:7">
      <c r="B277" s="23" t="s">
        <v>339</v>
      </c>
      <c r="C277" s="39" t="e">
        <f>'WATCH BILL'!#REF!</f>
        <v>#REF!</v>
      </c>
      <c r="D277" s="26"/>
      <c r="E277" s="1"/>
      <c r="F277" s="3"/>
      <c r="G277" s="26"/>
    </row>
    <row r="278" spans="2:7">
      <c r="B278" s="23"/>
      <c r="C278" s="39" t="s">
        <v>116</v>
      </c>
      <c r="D278" s="26"/>
      <c r="E278" s="1"/>
      <c r="F278" s="3"/>
      <c r="G278" s="26"/>
    </row>
    <row r="279" spans="2:7">
      <c r="B279" s="23" t="s">
        <v>340</v>
      </c>
      <c r="C279" s="39" t="s">
        <v>116</v>
      </c>
      <c r="D279" s="26"/>
      <c r="E279" s="47"/>
      <c r="F279" s="4"/>
      <c r="G279" s="26"/>
    </row>
    <row r="280" spans="2:7">
      <c r="B280" s="78" t="s">
        <v>103</v>
      </c>
      <c r="C280" s="39">
        <f>'WATCH BILL'!R31</f>
        <v>0</v>
      </c>
      <c r="D280" s="26"/>
      <c r="E280" s="1"/>
      <c r="F280" s="3"/>
      <c r="G280" s="26"/>
    </row>
    <row r="281" spans="2:7">
      <c r="B281" s="23" t="s">
        <v>342</v>
      </c>
      <c r="C281" s="39">
        <f>'WATCH BILL'!S31</f>
        <v>0</v>
      </c>
      <c r="D281" s="26"/>
      <c r="E281" s="1"/>
      <c r="F281" s="3"/>
      <c r="G281" s="26"/>
    </row>
    <row r="282" spans="2:7">
      <c r="B282" s="23" t="s">
        <v>343</v>
      </c>
      <c r="C282" s="39">
        <f>'WATCH BILL'!T31</f>
        <v>0</v>
      </c>
      <c r="D282" s="26"/>
      <c r="E282" s="1"/>
      <c r="F282" s="3"/>
      <c r="G282" s="26"/>
    </row>
    <row r="283" spans="2:7">
      <c r="B283" s="23" t="s">
        <v>344</v>
      </c>
      <c r="C283" s="39">
        <f>'WATCH BILL'!V31</f>
        <v>0</v>
      </c>
      <c r="D283" s="26"/>
      <c r="E283" s="1"/>
      <c r="F283" s="3"/>
      <c r="G283" s="26"/>
    </row>
    <row r="284" spans="2:7">
      <c r="B284" s="23" t="s">
        <v>345</v>
      </c>
      <c r="C284" s="39">
        <f>'WATCH BILL'!W31</f>
        <v>0</v>
      </c>
      <c r="D284" s="26"/>
      <c r="E284" s="1"/>
      <c r="F284" s="3"/>
      <c r="G284" s="26"/>
    </row>
    <row r="285" spans="2:7">
      <c r="B285" s="23" t="s">
        <v>346</v>
      </c>
      <c r="C285" s="39">
        <f>'WATCH BILL'!W31</f>
        <v>0</v>
      </c>
      <c r="D285" s="26"/>
      <c r="E285" s="47"/>
      <c r="F285" s="4"/>
      <c r="G285" s="26"/>
    </row>
    <row r="286" spans="2:7">
      <c r="B286" s="23" t="s">
        <v>347</v>
      </c>
      <c r="C286" s="39">
        <f>'WATCH BILL'!W31</f>
        <v>0</v>
      </c>
      <c r="D286" s="26"/>
      <c r="E286" s="1"/>
      <c r="F286" s="3"/>
      <c r="G286" s="26"/>
    </row>
    <row r="287" spans="2:7">
      <c r="B287" s="23" t="s">
        <v>348</v>
      </c>
      <c r="C287" s="39">
        <f>'WATCH BILL'!X31</f>
        <v>0</v>
      </c>
      <c r="D287" s="26"/>
      <c r="E287" s="47"/>
      <c r="F287" s="4"/>
      <c r="G287" s="26"/>
    </row>
    <row r="288" spans="2:7" ht="15" thickBot="1">
      <c r="B288" s="28" t="s">
        <v>349</v>
      </c>
      <c r="C288" s="40">
        <f>'WATCH BILL'!Y31</f>
        <v>0</v>
      </c>
      <c r="D288" s="32"/>
      <c r="E288" s="45"/>
      <c r="F288" s="46"/>
      <c r="G288" s="32"/>
    </row>
    <row r="290" spans="2:7" ht="15" thickBot="1"/>
    <row r="291" spans="2:7" ht="15" thickBot="1">
      <c r="B291" s="5" t="s">
        <v>90</v>
      </c>
      <c r="C291" s="6" t="s">
        <v>91</v>
      </c>
      <c r="D291" s="7" t="s">
        <v>116</v>
      </c>
      <c r="E291" s="5" t="s">
        <v>116</v>
      </c>
      <c r="F291" s="8" t="s">
        <v>332</v>
      </c>
      <c r="G291" s="9"/>
    </row>
    <row r="292" spans="2:7" ht="15" thickBot="1">
      <c r="B292" s="11"/>
      <c r="C292" s="12"/>
      <c r="D292" s="13"/>
      <c r="E292" s="11"/>
      <c r="F292" s="11" t="s">
        <v>333</v>
      </c>
      <c r="G292" s="11" t="s">
        <v>97</v>
      </c>
    </row>
    <row r="293" spans="2:7" ht="18" thickBot="1">
      <c r="B293" s="14" t="str">
        <f>'WATCH BILL'!A32</f>
        <v/>
      </c>
      <c r="C293" s="14" t="str">
        <f>'WATCH BILL'!B32</f>
        <v>F15</v>
      </c>
      <c r="D293" s="14">
        <f>'WATCH BILL'!C95</f>
        <v>0</v>
      </c>
      <c r="E293" s="14" t="str">
        <f>'WATCH BILL'!F32</f>
        <v>T.D.- Stbd</v>
      </c>
      <c r="F293" s="14" t="str">
        <f>'WATCH BILL'!G32</f>
        <v>Fore deck</v>
      </c>
      <c r="G293" s="14">
        <f>'WATCH BILL'!H32</f>
        <v>1</v>
      </c>
    </row>
    <row r="294" spans="2:7">
      <c r="B294" s="34" t="s">
        <v>334</v>
      </c>
      <c r="C294" s="38" t="s">
        <v>116</v>
      </c>
      <c r="D294" s="22"/>
      <c r="E294" s="42"/>
      <c r="F294" s="43"/>
      <c r="G294" s="22"/>
    </row>
    <row r="295" spans="2:7">
      <c r="B295" s="23" t="s">
        <v>335</v>
      </c>
      <c r="C295" s="39" t="str">
        <f>'WATCH BILL'!M32</f>
        <v>Fore mast</v>
      </c>
      <c r="D295" s="26"/>
      <c r="E295" s="25"/>
      <c r="F295" s="2"/>
      <c r="G295" s="26"/>
    </row>
    <row r="296" spans="2:7">
      <c r="B296" s="23" t="s">
        <v>336</v>
      </c>
      <c r="C296" s="39">
        <f>'WATCH BILL'!Q32</f>
        <v>0</v>
      </c>
      <c r="D296" s="26"/>
      <c r="E296" s="1"/>
      <c r="F296" s="3"/>
      <c r="G296" s="26"/>
    </row>
    <row r="297" spans="2:7">
      <c r="B297" s="23"/>
      <c r="C297" s="39" t="s">
        <v>116</v>
      </c>
      <c r="D297" s="26"/>
      <c r="E297" s="1"/>
      <c r="F297" s="3"/>
      <c r="G297" s="26"/>
    </row>
    <row r="298" spans="2:7">
      <c r="B298" s="23" t="s">
        <v>192</v>
      </c>
      <c r="C298" s="39" t="str">
        <f>'WATCH BILL'!M32</f>
        <v>Fore mast</v>
      </c>
      <c r="D298" s="26"/>
      <c r="E298" s="1"/>
      <c r="F298" s="3"/>
      <c r="G298" s="26"/>
    </row>
    <row r="299" spans="2:7">
      <c r="B299" s="23" t="s">
        <v>339</v>
      </c>
      <c r="C299" s="39" t="e">
        <f>'WATCH BILL'!#REF!</f>
        <v>#REF!</v>
      </c>
      <c r="D299" s="26"/>
      <c r="E299" s="1"/>
      <c r="F299" s="3"/>
      <c r="G299" s="26"/>
    </row>
    <row r="300" spans="2:7">
      <c r="B300" s="23"/>
      <c r="C300" s="39" t="s">
        <v>116</v>
      </c>
      <c r="D300" s="26"/>
      <c r="E300" s="1"/>
      <c r="F300" s="3"/>
      <c r="G300" s="26"/>
    </row>
    <row r="301" spans="2:7">
      <c r="B301" s="23" t="s">
        <v>340</v>
      </c>
      <c r="C301" s="39" t="s">
        <v>116</v>
      </c>
      <c r="D301" s="26"/>
      <c r="E301" s="47"/>
      <c r="F301" s="4"/>
      <c r="G301" s="26"/>
    </row>
    <row r="302" spans="2:7">
      <c r="B302" s="78" t="s">
        <v>103</v>
      </c>
      <c r="C302" s="39" t="str">
        <f>'WATCH BILL'!R32</f>
        <v xml:space="preserve"> </v>
      </c>
      <c r="D302" s="26"/>
      <c r="E302" s="1"/>
      <c r="F302" s="3"/>
      <c r="G302" s="26"/>
    </row>
    <row r="303" spans="2:7">
      <c r="B303" s="23" t="s">
        <v>342</v>
      </c>
      <c r="C303" s="39">
        <f>'WATCH BILL'!S32</f>
        <v>0</v>
      </c>
      <c r="D303" s="26"/>
      <c r="E303" s="1"/>
      <c r="F303" s="3"/>
      <c r="G303" s="26"/>
    </row>
    <row r="304" spans="2:7">
      <c r="B304" s="23" t="s">
        <v>343</v>
      </c>
      <c r="C304" s="39">
        <f>'WATCH BILL'!T32</f>
        <v>0</v>
      </c>
      <c r="D304" s="26"/>
      <c r="E304" s="1"/>
      <c r="F304" s="3"/>
      <c r="G304" s="26"/>
    </row>
    <row r="305" spans="2:7">
      <c r="B305" s="23" t="s">
        <v>344</v>
      </c>
      <c r="C305" s="39">
        <f>'WATCH BILL'!V32</f>
        <v>0</v>
      </c>
      <c r="D305" s="26"/>
      <c r="E305" s="1"/>
      <c r="F305" s="3"/>
      <c r="G305" s="26"/>
    </row>
    <row r="306" spans="2:7">
      <c r="B306" s="23" t="s">
        <v>345</v>
      </c>
      <c r="C306" s="39">
        <f>'WATCH BILL'!W32</f>
        <v>0</v>
      </c>
      <c r="D306" s="26"/>
      <c r="E306" s="1"/>
      <c r="F306" s="3"/>
      <c r="G306" s="26"/>
    </row>
    <row r="307" spans="2:7">
      <c r="B307" s="23" t="s">
        <v>346</v>
      </c>
      <c r="C307" s="39">
        <f>'WATCH BILL'!W32</f>
        <v>0</v>
      </c>
      <c r="D307" s="26"/>
      <c r="E307" s="47"/>
      <c r="F307" s="4"/>
      <c r="G307" s="26"/>
    </row>
    <row r="308" spans="2:7">
      <c r="B308" s="23" t="s">
        <v>347</v>
      </c>
      <c r="C308" s="39">
        <f>'WATCH BILL'!W32</f>
        <v>0</v>
      </c>
      <c r="D308" s="26"/>
      <c r="E308" s="1"/>
      <c r="F308" s="3"/>
      <c r="G308" s="26"/>
    </row>
    <row r="309" spans="2:7">
      <c r="B309" s="23" t="s">
        <v>348</v>
      </c>
      <c r="C309" s="39">
        <f>'WATCH BILL'!X32</f>
        <v>0</v>
      </c>
      <c r="D309" s="26"/>
      <c r="E309" s="47"/>
      <c r="F309" s="4"/>
      <c r="G309" s="26"/>
    </row>
    <row r="310" spans="2:7" ht="15" thickBot="1">
      <c r="B310" s="28" t="s">
        <v>349</v>
      </c>
      <c r="C310" s="40">
        <f>'WATCH BILL'!Y32</f>
        <v>0</v>
      </c>
      <c r="D310" s="32"/>
      <c r="E310" s="45"/>
      <c r="F310" s="46"/>
      <c r="G310" s="32"/>
    </row>
    <row r="312" spans="2:7" ht="15" thickBot="1"/>
    <row r="313" spans="2:7" ht="15" thickBot="1">
      <c r="B313" s="5"/>
      <c r="C313" s="6"/>
      <c r="D313" s="7"/>
      <c r="E313" s="5"/>
      <c r="F313" s="8"/>
      <c r="G313" s="9"/>
    </row>
    <row r="314" spans="2:7" ht="15" thickBot="1">
      <c r="B314" s="11"/>
      <c r="C314" s="12"/>
      <c r="D314" s="13"/>
      <c r="E314" s="11"/>
      <c r="F314" s="11"/>
      <c r="G314" s="11"/>
    </row>
    <row r="315" spans="2:7" ht="18" thickBot="1">
      <c r="B315" s="14" t="str">
        <f>'WATCH BILL'!A33</f>
        <v/>
      </c>
      <c r="C315" s="14" t="str">
        <f>'WATCH BILL'!B33</f>
        <v>F16</v>
      </c>
      <c r="D315" s="14">
        <f>'WATCH BILL'!C117</f>
        <v>0</v>
      </c>
      <c r="E315" s="14" t="str">
        <f>'WATCH BILL'!F33</f>
        <v>T.D.- Stbd</v>
      </c>
      <c r="F315" s="14" t="str">
        <f>'WATCH BILL'!G33</f>
        <v>Fore deck</v>
      </c>
      <c r="G315" s="14">
        <f>'WATCH BILL'!H33</f>
        <v>1</v>
      </c>
    </row>
    <row r="316" spans="2:7">
      <c r="B316" s="34" t="s">
        <v>334</v>
      </c>
      <c r="C316" s="38" t="s">
        <v>361</v>
      </c>
      <c r="D316" s="22"/>
      <c r="E316" s="42"/>
      <c r="F316" s="43"/>
      <c r="G316" s="22"/>
    </row>
    <row r="317" spans="2:7">
      <c r="B317" s="23" t="s">
        <v>335</v>
      </c>
      <c r="C317" s="39" t="str">
        <f>'WATCH BILL'!M33</f>
        <v>Fore mast</v>
      </c>
      <c r="D317" s="26"/>
      <c r="E317" s="25"/>
      <c r="F317" s="2"/>
      <c r="G317" s="26"/>
    </row>
    <row r="318" spans="2:7">
      <c r="B318" s="23" t="s">
        <v>336</v>
      </c>
      <c r="C318" s="39">
        <f>'WATCH BILL'!Q33</f>
        <v>0</v>
      </c>
      <c r="D318" s="26"/>
      <c r="E318" s="1"/>
      <c r="F318" s="3"/>
      <c r="G318" s="26"/>
    </row>
    <row r="319" spans="2:7">
      <c r="B319" s="23"/>
      <c r="C319" s="39" t="s">
        <v>116</v>
      </c>
      <c r="D319" s="26"/>
      <c r="E319" s="1"/>
      <c r="F319" s="3"/>
      <c r="G319" s="26"/>
    </row>
    <row r="320" spans="2:7">
      <c r="B320" s="23" t="s">
        <v>192</v>
      </c>
      <c r="C320" s="39" t="str">
        <f>'WATCH BILL'!M33</f>
        <v>Fore mast</v>
      </c>
      <c r="D320" s="26"/>
      <c r="E320" s="1"/>
      <c r="F320" s="3"/>
      <c r="G320" s="26"/>
    </row>
    <row r="321" spans="2:7">
      <c r="B321" s="23" t="s">
        <v>339</v>
      </c>
      <c r="C321" s="39" t="e">
        <f>'WATCH BILL'!#REF!</f>
        <v>#REF!</v>
      </c>
      <c r="D321" s="26"/>
      <c r="E321" s="1"/>
      <c r="F321" s="3"/>
      <c r="G321" s="26"/>
    </row>
    <row r="322" spans="2:7">
      <c r="B322" s="23"/>
      <c r="C322" s="39" t="s">
        <v>116</v>
      </c>
      <c r="D322" s="26"/>
      <c r="E322" s="1"/>
      <c r="F322" s="3"/>
      <c r="G322" s="26"/>
    </row>
    <row r="323" spans="2:7">
      <c r="B323" s="23" t="s">
        <v>340</v>
      </c>
      <c r="C323" s="39" t="s">
        <v>116</v>
      </c>
      <c r="D323" s="26"/>
      <c r="E323" s="47"/>
      <c r="F323" s="4"/>
      <c r="G323" s="26"/>
    </row>
    <row r="324" spans="2:7">
      <c r="B324" s="78" t="s">
        <v>103</v>
      </c>
      <c r="C324" s="39">
        <f>'WATCH BILL'!R33</f>
        <v>0</v>
      </c>
      <c r="D324" s="26"/>
      <c r="E324" s="1"/>
      <c r="F324" s="3"/>
      <c r="G324" s="26"/>
    </row>
    <row r="325" spans="2:7">
      <c r="B325" s="23" t="s">
        <v>342</v>
      </c>
      <c r="C325" s="39">
        <f>'WATCH BILL'!S33</f>
        <v>0</v>
      </c>
      <c r="D325" s="26"/>
      <c r="E325" s="1"/>
      <c r="F325" s="3"/>
      <c r="G325" s="26"/>
    </row>
    <row r="326" spans="2:7">
      <c r="B326" s="23" t="s">
        <v>343</v>
      </c>
      <c r="C326" s="39">
        <f>'WATCH BILL'!T33</f>
        <v>0</v>
      </c>
      <c r="D326" s="26"/>
      <c r="E326" s="1"/>
      <c r="F326" s="3"/>
      <c r="G326" s="26"/>
    </row>
    <row r="327" spans="2:7">
      <c r="B327" s="23" t="s">
        <v>344</v>
      </c>
      <c r="C327" s="39">
        <f>'WATCH BILL'!V33</f>
        <v>0</v>
      </c>
      <c r="D327" s="26"/>
      <c r="E327" s="1"/>
      <c r="F327" s="3"/>
      <c r="G327" s="26"/>
    </row>
    <row r="328" spans="2:7">
      <c r="B328" s="23" t="s">
        <v>345</v>
      </c>
      <c r="C328" s="39">
        <f>'WATCH BILL'!W33</f>
        <v>0</v>
      </c>
      <c r="D328" s="26"/>
      <c r="E328" s="1"/>
      <c r="F328" s="3"/>
      <c r="G328" s="26"/>
    </row>
    <row r="329" spans="2:7">
      <c r="B329" s="23" t="s">
        <v>346</v>
      </c>
      <c r="C329" s="39">
        <f>'WATCH BILL'!W33</f>
        <v>0</v>
      </c>
      <c r="D329" s="26"/>
      <c r="E329" s="47"/>
      <c r="F329" s="4"/>
      <c r="G329" s="26"/>
    </row>
    <row r="330" spans="2:7">
      <c r="B330" s="23" t="s">
        <v>347</v>
      </c>
      <c r="C330" s="39">
        <f>'WATCH BILL'!W33</f>
        <v>0</v>
      </c>
      <c r="D330" s="26"/>
      <c r="E330" s="1"/>
      <c r="F330" s="3"/>
      <c r="G330" s="26"/>
    </row>
    <row r="331" spans="2:7">
      <c r="B331" s="23" t="s">
        <v>348</v>
      </c>
      <c r="C331" s="39">
        <f>'WATCH BILL'!X117</f>
        <v>0</v>
      </c>
      <c r="D331" s="26"/>
      <c r="E331" s="47"/>
      <c r="F331" s="4"/>
      <c r="G331" s="26"/>
    </row>
    <row r="332" spans="2:7" ht="15" thickBot="1">
      <c r="B332" s="28" t="s">
        <v>349</v>
      </c>
      <c r="C332" s="40">
        <f>'WATCH BILL'!Y117</f>
        <v>0</v>
      </c>
      <c r="D332" s="32"/>
      <c r="E332" s="45"/>
      <c r="F332" s="46"/>
      <c r="G332" s="32"/>
    </row>
    <row r="337" spans="2:7" ht="15" thickBot="1"/>
    <row r="338" spans="2:7" ht="15" thickBot="1">
      <c r="B338" s="5"/>
      <c r="C338" s="6"/>
      <c r="D338" s="7"/>
      <c r="E338" s="5"/>
      <c r="F338" s="8"/>
      <c r="G338" s="9"/>
    </row>
    <row r="339" spans="2:7" ht="15" thickBot="1">
      <c r="B339" s="11"/>
      <c r="C339" s="12"/>
      <c r="D339" s="13"/>
      <c r="E339" s="11"/>
      <c r="F339" s="11"/>
      <c r="G339" s="11"/>
    </row>
    <row r="340" spans="2:7" ht="18" thickBot="1">
      <c r="B340" s="14"/>
      <c r="C340" s="15"/>
      <c r="D340" s="33"/>
      <c r="E340" s="16"/>
      <c r="F340" s="16"/>
      <c r="G340" s="14"/>
    </row>
    <row r="341" spans="2:7">
      <c r="B341" s="34"/>
      <c r="C341" s="19"/>
      <c r="D341" s="22"/>
      <c r="E341" s="42"/>
      <c r="F341" s="43"/>
      <c r="G341" s="22"/>
    </row>
    <row r="342" spans="2:7">
      <c r="B342" s="23"/>
      <c r="C342" s="24"/>
      <c r="D342" s="26"/>
      <c r="E342" s="25"/>
      <c r="F342" s="2"/>
      <c r="G342" s="26"/>
    </row>
    <row r="343" spans="2:7">
      <c r="B343" s="23"/>
      <c r="C343" s="24"/>
      <c r="D343" s="26"/>
      <c r="E343" s="1"/>
      <c r="F343" s="3"/>
      <c r="G343" s="26"/>
    </row>
    <row r="344" spans="2:7">
      <c r="B344" s="23"/>
      <c r="C344" s="24"/>
      <c r="D344" s="26"/>
      <c r="E344" s="1"/>
      <c r="F344" s="3"/>
      <c r="G344" s="26"/>
    </row>
    <row r="345" spans="2:7">
      <c r="B345" s="23"/>
      <c r="C345" s="24"/>
      <c r="D345" s="26"/>
      <c r="E345" s="1"/>
      <c r="F345" s="3"/>
      <c r="G345" s="26"/>
    </row>
    <row r="346" spans="2:7">
      <c r="B346" s="23"/>
      <c r="C346" s="24"/>
      <c r="D346" s="26"/>
      <c r="E346" s="1"/>
      <c r="F346" s="3"/>
      <c r="G346" s="26"/>
    </row>
    <row r="347" spans="2:7">
      <c r="B347" s="23"/>
      <c r="C347" s="24"/>
      <c r="D347" s="26"/>
      <c r="E347" s="1"/>
      <c r="F347" s="3"/>
      <c r="G347" s="26"/>
    </row>
    <row r="348" spans="2:7">
      <c r="B348" s="23"/>
      <c r="C348" s="24"/>
      <c r="D348" s="26"/>
      <c r="E348" s="47"/>
      <c r="F348" s="4"/>
      <c r="G348" s="26"/>
    </row>
    <row r="349" spans="2:7">
      <c r="B349" s="23"/>
      <c r="C349" s="24"/>
      <c r="D349" s="26"/>
      <c r="E349" s="1"/>
      <c r="F349" s="3"/>
      <c r="G349" s="26"/>
    </row>
    <row r="350" spans="2:7">
      <c r="B350" s="23"/>
      <c r="C350" s="24"/>
      <c r="D350" s="26"/>
      <c r="E350" s="1"/>
      <c r="F350" s="3"/>
      <c r="G350" s="26"/>
    </row>
    <row r="351" spans="2:7">
      <c r="B351" s="23"/>
      <c r="C351" s="24"/>
      <c r="D351" s="26"/>
      <c r="E351" s="1"/>
      <c r="F351" s="3"/>
      <c r="G351" s="26"/>
    </row>
    <row r="352" spans="2:7">
      <c r="B352" s="23"/>
      <c r="C352" s="24"/>
      <c r="D352" s="26"/>
      <c r="E352" s="1"/>
      <c r="F352" s="3"/>
      <c r="G352" s="26"/>
    </row>
    <row r="353" spans="2:7">
      <c r="B353" s="23"/>
      <c r="C353" s="24"/>
      <c r="D353" s="26"/>
      <c r="E353" s="1"/>
      <c r="F353" s="3"/>
      <c r="G353" s="26"/>
    </row>
    <row r="354" spans="2:7">
      <c r="B354" s="23"/>
      <c r="C354" s="24"/>
      <c r="D354" s="26"/>
      <c r="E354" s="25"/>
      <c r="F354" s="2"/>
      <c r="G354" s="26"/>
    </row>
    <row r="355" spans="2:7">
      <c r="B355" s="23"/>
      <c r="C355" s="24"/>
      <c r="D355" s="26"/>
      <c r="E355" s="47"/>
      <c r="F355" s="4"/>
      <c r="G355" s="26"/>
    </row>
    <row r="356" spans="2:7">
      <c r="B356" s="23"/>
      <c r="C356" s="24"/>
      <c r="D356" s="26"/>
      <c r="E356" s="1"/>
      <c r="F356" s="3"/>
      <c r="G356" s="26"/>
    </row>
    <row r="357" spans="2:7" ht="15" thickBot="1">
      <c r="B357" s="28"/>
      <c r="C357" s="29"/>
      <c r="D357" s="32"/>
      <c r="E357" s="45"/>
      <c r="F357" s="46"/>
      <c r="G357" s="32"/>
    </row>
    <row r="358" spans="2:7" ht="15" thickBot="1"/>
    <row r="359" spans="2:7" ht="15" thickBot="1">
      <c r="B359" s="5"/>
      <c r="C359" s="6"/>
      <c r="D359" s="7"/>
      <c r="E359" s="5"/>
      <c r="F359" s="8"/>
      <c r="G359" s="9"/>
    </row>
    <row r="360" spans="2:7" ht="15" thickBot="1">
      <c r="B360" s="11"/>
      <c r="C360" s="12"/>
      <c r="D360" s="13"/>
      <c r="E360" s="11"/>
      <c r="F360" s="11"/>
      <c r="G360" s="11"/>
    </row>
    <row r="361" spans="2:7" ht="18" thickBot="1">
      <c r="B361" s="14"/>
      <c r="C361" s="15"/>
      <c r="D361" s="33"/>
      <c r="E361" s="16"/>
      <c r="F361" s="16"/>
      <c r="G361" s="14"/>
    </row>
    <row r="362" spans="2:7">
      <c r="B362" s="34"/>
      <c r="C362" s="19"/>
      <c r="D362" s="22"/>
      <c r="E362" s="34"/>
      <c r="F362" s="43"/>
      <c r="G362" s="22"/>
    </row>
    <row r="363" spans="2:7">
      <c r="B363" s="27"/>
      <c r="C363" s="56"/>
      <c r="D363" s="57"/>
      <c r="E363" s="1"/>
      <c r="F363" s="3"/>
      <c r="G363" s="26"/>
    </row>
    <row r="364" spans="2:7">
      <c r="B364" s="23"/>
      <c r="C364" s="24"/>
      <c r="D364" s="26"/>
      <c r="E364" s="25"/>
      <c r="F364" s="2"/>
      <c r="G364" s="26"/>
    </row>
    <row r="365" spans="2:7">
      <c r="B365" s="23"/>
      <c r="C365" s="24"/>
      <c r="D365" s="26"/>
      <c r="E365" s="1"/>
      <c r="F365" s="3"/>
      <c r="G365" s="26"/>
    </row>
    <row r="366" spans="2:7">
      <c r="B366" s="23"/>
      <c r="C366" s="24"/>
      <c r="D366" s="26"/>
      <c r="E366" s="1"/>
      <c r="F366" s="3"/>
      <c r="G366" s="26"/>
    </row>
    <row r="367" spans="2:7">
      <c r="B367" s="23"/>
      <c r="C367" s="24"/>
      <c r="D367" s="26"/>
      <c r="E367" s="1"/>
      <c r="F367" s="3"/>
      <c r="G367" s="26"/>
    </row>
    <row r="368" spans="2:7">
      <c r="B368" s="23"/>
      <c r="C368" s="24"/>
      <c r="D368" s="26"/>
      <c r="E368" s="1"/>
      <c r="F368" s="3"/>
      <c r="G368" s="26"/>
    </row>
    <row r="369" spans="2:7">
      <c r="B369" s="23"/>
      <c r="C369" s="24"/>
      <c r="D369" s="26"/>
      <c r="E369" s="1"/>
      <c r="F369" s="3"/>
      <c r="G369" s="26"/>
    </row>
    <row r="370" spans="2:7">
      <c r="B370" s="23"/>
      <c r="C370" s="24"/>
      <c r="D370" s="26"/>
      <c r="E370" s="47"/>
      <c r="F370" s="4"/>
      <c r="G370" s="26"/>
    </row>
    <row r="371" spans="2:7">
      <c r="B371" s="23"/>
      <c r="C371" s="24"/>
      <c r="D371" s="26"/>
      <c r="E371" s="1"/>
      <c r="F371" s="3"/>
      <c r="G371" s="26"/>
    </row>
    <row r="372" spans="2:7">
      <c r="B372" s="23"/>
      <c r="C372" s="24"/>
      <c r="D372" s="26"/>
      <c r="E372" s="1"/>
      <c r="F372" s="3"/>
      <c r="G372" s="26"/>
    </row>
    <row r="373" spans="2:7">
      <c r="B373" s="23"/>
      <c r="C373" s="24"/>
      <c r="D373" s="26"/>
      <c r="E373" s="1"/>
      <c r="F373" s="3"/>
      <c r="G373" s="26"/>
    </row>
    <row r="374" spans="2:7">
      <c r="B374" s="23"/>
      <c r="C374" s="24"/>
      <c r="D374" s="26"/>
      <c r="E374" s="1"/>
      <c r="F374" s="3"/>
      <c r="G374" s="26"/>
    </row>
    <row r="375" spans="2:7">
      <c r="B375" s="23"/>
      <c r="C375" s="24"/>
      <c r="D375" s="26"/>
      <c r="E375" s="1"/>
      <c r="F375" s="3"/>
      <c r="G375" s="26"/>
    </row>
    <row r="376" spans="2:7">
      <c r="B376" s="23"/>
      <c r="C376" s="24"/>
      <c r="D376" s="26"/>
      <c r="E376" s="25"/>
      <c r="F376" s="2"/>
      <c r="G376" s="26"/>
    </row>
    <row r="377" spans="2:7">
      <c r="B377" s="23"/>
      <c r="C377" s="24"/>
      <c r="D377" s="26"/>
      <c r="E377" s="47"/>
      <c r="F377" s="4"/>
      <c r="G377" s="26"/>
    </row>
    <row r="378" spans="2:7">
      <c r="B378" s="23"/>
      <c r="C378" s="24"/>
      <c r="D378" s="26"/>
      <c r="E378" s="1"/>
      <c r="F378" s="3"/>
      <c r="G378" s="26"/>
    </row>
    <row r="379" spans="2:7" ht="15" thickBot="1">
      <c r="B379" s="28"/>
      <c r="C379" s="29"/>
      <c r="D379" s="32"/>
      <c r="E379" s="45"/>
      <c r="F379" s="46"/>
      <c r="G379" s="32"/>
    </row>
  </sheetData>
  <sheetProtection password="CB4B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B1:M355"/>
  <sheetViews>
    <sheetView topLeftCell="A330" workbookViewId="0">
      <selection activeCell="B347" sqref="B347"/>
    </sheetView>
  </sheetViews>
  <sheetFormatPr baseColWidth="10" defaultColWidth="8.83203125" defaultRowHeight="14" x14ac:dyDescent="0"/>
  <cols>
    <col min="1" max="1" width="5.5" customWidth="1"/>
    <col min="2" max="2" width="23" customWidth="1"/>
    <col min="3" max="3" width="19.5" customWidth="1"/>
    <col min="4" max="4" width="5.5" hidden="1" customWidth="1"/>
    <col min="5" max="5" width="13.5" customWidth="1"/>
    <col min="6" max="6" width="16.5" customWidth="1"/>
    <col min="7" max="7" width="10.5" customWidth="1"/>
  </cols>
  <sheetData>
    <row r="1" spans="2:13" ht="15" thickBot="1"/>
    <row r="2" spans="2:13" s="10" customFormat="1" ht="13" thickBot="1">
      <c r="B2" s="5" t="s">
        <v>90</v>
      </c>
      <c r="C2" s="6" t="s">
        <v>91</v>
      </c>
      <c r="D2" s="7" t="s">
        <v>116</v>
      </c>
      <c r="E2" s="5" t="s">
        <v>116</v>
      </c>
      <c r="F2" s="8" t="s">
        <v>332</v>
      </c>
      <c r="G2" s="9"/>
    </row>
    <row r="3" spans="2:13" s="10" customFormat="1" ht="13" thickBot="1">
      <c r="B3" s="11"/>
      <c r="C3" s="12"/>
      <c r="D3" s="13"/>
      <c r="E3" s="11"/>
      <c r="F3" s="11" t="s">
        <v>333</v>
      </c>
      <c r="G3" s="11" t="s">
        <v>97</v>
      </c>
    </row>
    <row r="4" spans="2:13" s="17" customFormat="1" ht="25.5" customHeight="1" thickBot="1">
      <c r="B4" s="14">
        <f>'WATCH BILL'!A49</f>
        <v>15</v>
      </c>
      <c r="C4" s="14" t="str">
        <f>'WATCH BILL'!B49</f>
        <v xml:space="preserve">Main WL </v>
      </c>
      <c r="D4" s="14" t="str">
        <f>'WATCH BILL'!C49</f>
        <v>Main WL</v>
      </c>
      <c r="E4" s="14" t="str">
        <f>'WATCH BILL'!F49</f>
        <v xml:space="preserve">T.D. - Mid. </v>
      </c>
      <c r="F4" s="37" t="str">
        <f>'WATCH BILL'!G49</f>
        <v>Main deck - P</v>
      </c>
      <c r="G4" s="14">
        <f>'WATCH BILL'!H49</f>
        <v>2</v>
      </c>
    </row>
    <row r="5" spans="2:13" ht="15.5" customHeight="1">
      <c r="B5" s="34" t="s">
        <v>334</v>
      </c>
      <c r="C5" s="19"/>
      <c r="D5" s="22"/>
      <c r="E5" s="34"/>
      <c r="F5" s="43"/>
      <c r="G5" s="22"/>
      <c r="M5" t="s">
        <v>83</v>
      </c>
    </row>
    <row r="6" spans="2:13" ht="15.5" customHeight="1">
      <c r="B6" s="23" t="s">
        <v>335</v>
      </c>
      <c r="C6" s="24" t="str">
        <f>'WATCH BILL'!M49</f>
        <v>Main mast</v>
      </c>
      <c r="D6" s="26"/>
      <c r="E6" s="24"/>
      <c r="F6" s="2"/>
      <c r="G6" s="26"/>
    </row>
    <row r="7" spans="2:13" ht="15.5" customHeight="1">
      <c r="B7" s="23" t="s">
        <v>336</v>
      </c>
      <c r="C7" s="24" t="str">
        <f>'WATCH BILL'!Q49</f>
        <v>I/C Launch</v>
      </c>
      <c r="D7" s="26"/>
      <c r="E7" s="23"/>
      <c r="F7" s="3"/>
      <c r="G7" s="26"/>
    </row>
    <row r="8" spans="2:13" ht="15.5" customHeight="1">
      <c r="B8" s="23"/>
      <c r="C8" s="24" t="s">
        <v>116</v>
      </c>
      <c r="D8" s="26"/>
      <c r="E8" s="23"/>
      <c r="F8" s="3"/>
      <c r="G8" s="26"/>
    </row>
    <row r="9" spans="2:13" ht="15.5" customHeight="1">
      <c r="B9" s="23" t="s">
        <v>192</v>
      </c>
      <c r="C9" s="24" t="str">
        <f>'WATCH BILL'!M49</f>
        <v>Main mast</v>
      </c>
      <c r="D9" s="26"/>
      <c r="E9" s="23"/>
      <c r="F9" s="3"/>
      <c r="G9" s="26"/>
    </row>
    <row r="10" spans="2:13" ht="15.5" customHeight="1">
      <c r="B10" s="23" t="s">
        <v>339</v>
      </c>
      <c r="C10" s="24" t="e">
        <f>'WATCH BILL'!#REF!</f>
        <v>#REF!</v>
      </c>
      <c r="D10" s="26"/>
      <c r="E10" s="23"/>
      <c r="F10" s="3"/>
      <c r="G10" s="26"/>
    </row>
    <row r="11" spans="2:13" ht="15.5" customHeight="1">
      <c r="B11" s="23"/>
      <c r="C11" s="24" t="s">
        <v>116</v>
      </c>
      <c r="D11" s="26"/>
      <c r="E11" s="23"/>
      <c r="F11" s="3"/>
      <c r="G11" s="26"/>
    </row>
    <row r="12" spans="2:13" ht="15.5" customHeight="1">
      <c r="B12" s="23" t="s">
        <v>340</v>
      </c>
      <c r="C12" s="24" t="s">
        <v>116</v>
      </c>
      <c r="D12" s="26"/>
      <c r="E12" s="58"/>
      <c r="G12" s="26"/>
    </row>
    <row r="13" spans="2:13" ht="15.5" customHeight="1">
      <c r="B13" s="23" t="s">
        <v>103</v>
      </c>
      <c r="C13" s="24" t="str">
        <f>'WATCH BILL'!R49</f>
        <v>HDCT</v>
      </c>
      <c r="D13" s="26"/>
      <c r="E13" s="23"/>
      <c r="F13" s="3"/>
      <c r="G13" s="26"/>
    </row>
    <row r="14" spans="2:13" ht="15.5" customHeight="1">
      <c r="B14" s="23" t="s">
        <v>342</v>
      </c>
      <c r="C14" s="24" t="str">
        <f>'WATCH BILL'!S49</f>
        <v>HDCT</v>
      </c>
      <c r="D14" s="26"/>
      <c r="E14" s="23"/>
      <c r="F14" s="3"/>
      <c r="G14" s="26"/>
    </row>
    <row r="15" spans="2:13" ht="15.5" customHeight="1">
      <c r="B15" s="23" t="s">
        <v>343</v>
      </c>
      <c r="C15" s="24">
        <f>'WATCH BILL'!T49</f>
        <v>0</v>
      </c>
      <c r="D15" s="26"/>
      <c r="E15" s="23"/>
      <c r="F15" s="3"/>
      <c r="G15" s="26"/>
    </row>
    <row r="16" spans="2:13" ht="15.5" customHeight="1">
      <c r="B16" s="23" t="s">
        <v>344</v>
      </c>
      <c r="C16" s="24" t="str">
        <f>'WATCH BILL'!V49</f>
        <v>HDCT</v>
      </c>
      <c r="D16" s="26"/>
      <c r="E16" s="23"/>
      <c r="F16" s="3"/>
      <c r="G16" s="26"/>
    </row>
    <row r="17" spans="2:7" ht="15.5" customHeight="1">
      <c r="B17" s="23" t="s">
        <v>345</v>
      </c>
      <c r="C17" s="24" t="str">
        <f>'WATCH BILL'!W49</f>
        <v>Recovery from aloft</v>
      </c>
      <c r="D17" s="26"/>
      <c r="E17" s="23"/>
      <c r="F17" s="3"/>
      <c r="G17" s="26"/>
    </row>
    <row r="18" spans="2:7" ht="15.5" customHeight="1">
      <c r="B18" s="23" t="s">
        <v>346</v>
      </c>
      <c r="C18" s="24" t="str">
        <f>'WATCH BILL'!W49</f>
        <v>Recovery from aloft</v>
      </c>
      <c r="D18" s="26"/>
      <c r="E18" s="24"/>
      <c r="F18" s="2"/>
      <c r="G18" s="26"/>
    </row>
    <row r="19" spans="2:7" ht="15.5" customHeight="1">
      <c r="B19" s="23" t="s">
        <v>347</v>
      </c>
      <c r="C19" s="24" t="str">
        <f>'WATCH BILL'!W49</f>
        <v>Recovery from aloft</v>
      </c>
      <c r="D19" s="26"/>
      <c r="E19" s="58"/>
      <c r="G19" s="26"/>
    </row>
    <row r="20" spans="2:7" ht="15.5" customHeight="1">
      <c r="B20" s="23" t="s">
        <v>348</v>
      </c>
      <c r="C20" s="24">
        <f>'WATCH BILL'!X49</f>
        <v>0</v>
      </c>
      <c r="D20" s="26"/>
      <c r="E20" s="23"/>
      <c r="F20" s="3"/>
      <c r="G20" s="26"/>
    </row>
    <row r="21" spans="2:7" ht="15.5" customHeight="1" thickBot="1">
      <c r="B21" s="28" t="s">
        <v>349</v>
      </c>
      <c r="C21" s="29" t="str">
        <f>'WATCH BILL'!Y49</f>
        <v>HDCT</v>
      </c>
      <c r="D21" s="32"/>
      <c r="E21" s="28"/>
      <c r="F21" s="46"/>
      <c r="G21" s="32"/>
    </row>
    <row r="23" spans="2:7" ht="15" thickBot="1"/>
    <row r="24" spans="2:7" ht="15" thickBot="1">
      <c r="B24" s="5" t="s">
        <v>90</v>
      </c>
      <c r="C24" s="6" t="s">
        <v>91</v>
      </c>
      <c r="D24" s="7" t="s">
        <v>116</v>
      </c>
      <c r="E24" s="5" t="s">
        <v>116</v>
      </c>
      <c r="F24" s="8" t="s">
        <v>332</v>
      </c>
      <c r="G24" s="9"/>
    </row>
    <row r="25" spans="2:7" ht="15" thickBot="1">
      <c r="B25" s="11"/>
      <c r="C25" s="12"/>
      <c r="D25" s="13"/>
      <c r="E25" s="11"/>
      <c r="F25" s="11" t="s">
        <v>333</v>
      </c>
      <c r="G25" s="11" t="s">
        <v>97</v>
      </c>
    </row>
    <row r="26" spans="2:7" ht="25.5" customHeight="1" thickBot="1">
      <c r="B26" s="14">
        <f>'WATCH BILL'!A50</f>
        <v>16</v>
      </c>
      <c r="C26" s="14" t="str">
        <f>'WATCH BILL'!B50</f>
        <v>Main AWL</v>
      </c>
      <c r="D26" s="14" t="str">
        <f>'WATCH BILL'!C50</f>
        <v>Main AWL</v>
      </c>
      <c r="E26" s="14" t="str">
        <f>'WATCH BILL'!F50</f>
        <v xml:space="preserve">T.D. - Mid. </v>
      </c>
      <c r="F26" s="37" t="str">
        <f>'WATCH BILL'!G50</f>
        <v>Main deck - P</v>
      </c>
      <c r="G26" s="14">
        <f>'WATCH BILL'!H50</f>
        <v>4</v>
      </c>
    </row>
    <row r="27" spans="2:7" ht="15.5" customHeight="1">
      <c r="B27" s="34" t="s">
        <v>334</v>
      </c>
      <c r="C27" s="19"/>
      <c r="D27" s="22"/>
      <c r="E27" s="34"/>
      <c r="F27" s="43"/>
      <c r="G27" s="22"/>
    </row>
    <row r="28" spans="2:7" ht="15.5" customHeight="1">
      <c r="B28" s="23" t="s">
        <v>335</v>
      </c>
      <c r="C28" s="24" t="str">
        <f>'WATCH BILL'!M50</f>
        <v>Main mast</v>
      </c>
      <c r="D28" s="26"/>
      <c r="E28" s="24"/>
      <c r="F28" s="2"/>
      <c r="G28" s="26"/>
    </row>
    <row r="29" spans="2:7" ht="15.5" customHeight="1">
      <c r="B29" s="23" t="s">
        <v>336</v>
      </c>
      <c r="C29" s="24">
        <f>'WATCH BILL'!Q50</f>
        <v>0</v>
      </c>
      <c r="D29" s="26"/>
      <c r="E29" s="23"/>
      <c r="F29" s="3"/>
      <c r="G29" s="26"/>
    </row>
    <row r="30" spans="2:7" ht="15.5" customHeight="1">
      <c r="B30" s="23"/>
      <c r="C30" s="24" t="s">
        <v>337</v>
      </c>
      <c r="D30" s="26"/>
      <c r="E30" s="23"/>
      <c r="F30" s="3"/>
      <c r="G30" s="26"/>
    </row>
    <row r="31" spans="2:7" ht="15.5" customHeight="1">
      <c r="B31" s="23" t="s">
        <v>192</v>
      </c>
      <c r="C31" s="24" t="str">
        <f>'WATCH BILL'!M50</f>
        <v>Main mast</v>
      </c>
      <c r="D31" s="26"/>
      <c r="E31" s="23"/>
      <c r="F31" s="3"/>
      <c r="G31" s="26"/>
    </row>
    <row r="32" spans="2:7" ht="15.5" customHeight="1">
      <c r="B32" s="23" t="s">
        <v>339</v>
      </c>
      <c r="C32" s="24" t="e">
        <f>'WATCH BILL'!#REF!</f>
        <v>#REF!</v>
      </c>
      <c r="D32" s="26"/>
      <c r="E32" s="23"/>
      <c r="F32" s="3"/>
      <c r="G32" s="26"/>
    </row>
    <row r="33" spans="2:7" ht="15.5" customHeight="1">
      <c r="B33" s="23"/>
      <c r="C33" s="24" t="s">
        <v>116</v>
      </c>
      <c r="D33" s="26"/>
      <c r="E33" s="23"/>
      <c r="F33" s="3"/>
      <c r="G33" s="26"/>
    </row>
    <row r="34" spans="2:7" ht="15.5" customHeight="1">
      <c r="B34" s="23" t="s">
        <v>340</v>
      </c>
      <c r="C34" s="24" t="s">
        <v>116</v>
      </c>
      <c r="D34" s="26"/>
      <c r="E34" s="58"/>
      <c r="G34" s="26"/>
    </row>
    <row r="35" spans="2:7" ht="15.5" customHeight="1">
      <c r="B35" s="23" t="s">
        <v>103</v>
      </c>
      <c r="C35" s="24" t="str">
        <f>'WATCH BILL'!R50</f>
        <v>I/C LR 2 &amp; 4 Prep</v>
      </c>
      <c r="D35" s="26"/>
      <c r="E35" s="23"/>
      <c r="F35" s="3"/>
      <c r="G35" s="26"/>
    </row>
    <row r="36" spans="2:7" ht="15.5" customHeight="1">
      <c r="B36" s="23" t="s">
        <v>342</v>
      </c>
      <c r="C36" s="24" t="str">
        <f>'WATCH BILL'!S50</f>
        <v>I/C Fire Party</v>
      </c>
      <c r="D36" s="26"/>
      <c r="E36" s="23"/>
      <c r="F36" s="3"/>
      <c r="G36" s="26"/>
    </row>
    <row r="37" spans="2:7" ht="15.5" customHeight="1">
      <c r="B37" s="23" t="s">
        <v>343</v>
      </c>
      <c r="C37" s="24" t="str">
        <f>'WATCH BILL'!T50</f>
        <v>HDCT</v>
      </c>
      <c r="D37" s="26"/>
      <c r="E37" s="23"/>
      <c r="F37" s="3"/>
      <c r="G37" s="26"/>
    </row>
    <row r="38" spans="2:7" ht="15.5" customHeight="1">
      <c r="B38" s="23" t="s">
        <v>344</v>
      </c>
      <c r="C38" s="24">
        <f>'WATCH BILL'!V50</f>
        <v>0</v>
      </c>
      <c r="D38" s="26"/>
      <c r="E38" s="23"/>
      <c r="F38" s="3"/>
      <c r="G38" s="26"/>
    </row>
    <row r="39" spans="2:7" ht="15.5" customHeight="1">
      <c r="B39" s="23" t="s">
        <v>345</v>
      </c>
      <c r="C39" s="24">
        <f>'WATCH BILL'!W50</f>
        <v>0</v>
      </c>
      <c r="D39" s="26"/>
      <c r="E39" s="23"/>
      <c r="F39" s="3"/>
      <c r="G39" s="26"/>
    </row>
    <row r="40" spans="2:7" ht="15.5" customHeight="1">
      <c r="B40" s="23" t="s">
        <v>346</v>
      </c>
      <c r="C40" s="24">
        <f>'WATCH BILL'!W50</f>
        <v>0</v>
      </c>
      <c r="D40" s="26"/>
      <c r="E40" s="24"/>
      <c r="F40" s="2"/>
      <c r="G40" s="26"/>
    </row>
    <row r="41" spans="2:7" ht="15.5" customHeight="1">
      <c r="B41" s="23" t="s">
        <v>347</v>
      </c>
      <c r="C41" s="24">
        <f>'WATCH BILL'!W50</f>
        <v>0</v>
      </c>
      <c r="D41" s="26"/>
      <c r="E41" s="58"/>
      <c r="G41" s="26"/>
    </row>
    <row r="42" spans="2:7" ht="15.5" customHeight="1">
      <c r="B42" s="23" t="s">
        <v>348</v>
      </c>
      <c r="C42" s="24">
        <f>'WATCH BILL'!X50</f>
        <v>0</v>
      </c>
      <c r="D42" s="26"/>
      <c r="E42" s="23"/>
      <c r="F42" s="3"/>
      <c r="G42" s="26"/>
    </row>
    <row r="43" spans="2:7" ht="15.5" customHeight="1" thickBot="1">
      <c r="B43" s="28" t="s">
        <v>349</v>
      </c>
      <c r="C43" s="29">
        <f>'WATCH BILL'!Y50</f>
        <v>0</v>
      </c>
      <c r="D43" s="32"/>
      <c r="E43" s="28"/>
      <c r="F43" s="46"/>
      <c r="G43" s="32"/>
    </row>
    <row r="45" spans="2:7" ht="15" thickBot="1"/>
    <row r="46" spans="2:7" ht="15" thickBot="1">
      <c r="B46" s="5" t="s">
        <v>90</v>
      </c>
      <c r="C46" s="6" t="s">
        <v>91</v>
      </c>
      <c r="D46" s="7" t="s">
        <v>116</v>
      </c>
      <c r="E46" s="5" t="s">
        <v>116</v>
      </c>
      <c r="F46" s="8" t="s">
        <v>332</v>
      </c>
      <c r="G46" s="9"/>
    </row>
    <row r="47" spans="2:7" ht="15" thickBot="1">
      <c r="B47" s="11"/>
      <c r="C47" s="12"/>
      <c r="D47" s="13"/>
      <c r="E47" s="11"/>
      <c r="F47" s="11" t="s">
        <v>333</v>
      </c>
      <c r="G47" s="11" t="s">
        <v>97</v>
      </c>
    </row>
    <row r="48" spans="2:7" ht="25.5" customHeight="1" thickBot="1">
      <c r="B48" s="14">
        <f>'WATCH BILL'!A51</f>
        <v>17</v>
      </c>
      <c r="C48" s="37" t="str">
        <f>'WATCH BILL'!B51</f>
        <v>Main 3 Topman</v>
      </c>
      <c r="D48" s="14" t="str">
        <f>'WATCH BILL'!C51</f>
        <v>Sea Boat Coxn.</v>
      </c>
      <c r="E48" s="37" t="str">
        <f>'WATCH BILL'!F51</f>
        <v xml:space="preserve">T.D. - Mid. </v>
      </c>
      <c r="F48" s="37" t="str">
        <f>'WATCH BILL'!G51</f>
        <v>Main deck - P</v>
      </c>
      <c r="G48" s="37">
        <f>'WATCH BILL'!H51</f>
        <v>2</v>
      </c>
    </row>
    <row r="49" spans="2:7" ht="15.5" customHeight="1">
      <c r="B49" s="34" t="s">
        <v>334</v>
      </c>
      <c r="C49" s="19"/>
      <c r="D49" s="22"/>
      <c r="E49" s="34"/>
      <c r="F49" s="43"/>
      <c r="G49" s="22"/>
    </row>
    <row r="50" spans="2:7" ht="15.5" customHeight="1">
      <c r="B50" s="23" t="s">
        <v>335</v>
      </c>
      <c r="C50" s="24" t="str">
        <f>'WATCH BILL'!M51</f>
        <v>Main mast</v>
      </c>
      <c r="D50" s="26"/>
      <c r="E50" s="24"/>
      <c r="F50" s="2"/>
      <c r="G50" s="26"/>
    </row>
    <row r="51" spans="2:7" ht="15.5" customHeight="1">
      <c r="B51" s="23" t="s">
        <v>336</v>
      </c>
      <c r="C51" s="24" t="str">
        <f>'WATCH BILL'!Q51</f>
        <v xml:space="preserve"> </v>
      </c>
      <c r="D51" s="26"/>
      <c r="E51" s="23"/>
      <c r="F51" s="3"/>
      <c r="G51" s="26"/>
    </row>
    <row r="52" spans="2:7" ht="15.5" customHeight="1">
      <c r="B52" s="23"/>
      <c r="C52" s="24" t="s">
        <v>116</v>
      </c>
      <c r="D52" s="26"/>
      <c r="E52" s="23"/>
      <c r="F52" s="3"/>
      <c r="G52" s="26"/>
    </row>
    <row r="53" spans="2:7" ht="15.5" customHeight="1">
      <c r="B53" s="23" t="s">
        <v>192</v>
      </c>
      <c r="C53" s="24" t="str">
        <f>'WATCH BILL'!M51</f>
        <v>Main mast</v>
      </c>
      <c r="D53" s="26"/>
      <c r="E53" s="23"/>
      <c r="F53" s="3"/>
      <c r="G53" s="26"/>
    </row>
    <row r="54" spans="2:7" ht="15.5" customHeight="1">
      <c r="B54" s="23" t="s">
        <v>339</v>
      </c>
      <c r="C54" s="24" t="e">
        <f>'WATCH BILL'!#REF!</f>
        <v>#REF!</v>
      </c>
      <c r="D54" s="26"/>
      <c r="E54" s="23"/>
      <c r="F54" s="3"/>
      <c r="G54" s="26"/>
    </row>
    <row r="55" spans="2:7" ht="15.5" customHeight="1">
      <c r="B55" s="23"/>
      <c r="C55" s="24" t="s">
        <v>116</v>
      </c>
      <c r="D55" s="26"/>
      <c r="E55" s="23"/>
      <c r="F55" s="3"/>
      <c r="G55" s="26"/>
    </row>
    <row r="56" spans="2:7" ht="15.5" customHeight="1">
      <c r="B56" s="23" t="s">
        <v>340</v>
      </c>
      <c r="C56" s="24" t="s">
        <v>116</v>
      </c>
      <c r="D56" s="26"/>
      <c r="E56" s="58"/>
      <c r="G56" s="26"/>
    </row>
    <row r="57" spans="2:7" ht="15.5" customHeight="1">
      <c r="B57" s="23" t="s">
        <v>103</v>
      </c>
      <c r="C57" s="24" t="str">
        <f>'WATCH BILL'!R51</f>
        <v>Prepare LR2</v>
      </c>
      <c r="D57" s="26"/>
      <c r="E57" s="23"/>
      <c r="F57" s="3"/>
      <c r="G57" s="26"/>
    </row>
    <row r="58" spans="2:7" ht="15.5" customHeight="1">
      <c r="B58" s="23" t="s">
        <v>342</v>
      </c>
      <c r="C58" s="24">
        <f>'WATCH BILL'!S51</f>
        <v>0</v>
      </c>
      <c r="D58" s="26"/>
      <c r="E58" s="23"/>
      <c r="F58" s="3"/>
      <c r="G58" s="26"/>
    </row>
    <row r="59" spans="2:7" ht="15.5" customHeight="1">
      <c r="B59" s="23" t="s">
        <v>343</v>
      </c>
      <c r="C59" s="24" t="str">
        <f>'WATCH BILL'!T51</f>
        <v>Climbing Spotter</v>
      </c>
      <c r="D59" s="26"/>
      <c r="E59" s="23"/>
      <c r="F59" s="3"/>
      <c r="G59" s="26"/>
    </row>
    <row r="60" spans="2:7" ht="15.5" customHeight="1">
      <c r="B60" s="23" t="s">
        <v>344</v>
      </c>
      <c r="C60" s="24" t="str">
        <f>'WATCH BILL'!V51</f>
        <v xml:space="preserve"> </v>
      </c>
      <c r="D60" s="26"/>
      <c r="E60" s="23"/>
      <c r="F60" s="3"/>
      <c r="G60" s="26"/>
    </row>
    <row r="61" spans="2:7" ht="15.5" customHeight="1">
      <c r="B61" s="23" t="s">
        <v>362</v>
      </c>
      <c r="C61" s="24" t="str">
        <f>'WATCH BILL'!W51</f>
        <v>Recovery from aloft</v>
      </c>
      <c r="D61" s="26"/>
      <c r="E61" s="23"/>
      <c r="F61" s="3"/>
      <c r="G61" s="26"/>
    </row>
    <row r="62" spans="2:7" ht="15.5" customHeight="1">
      <c r="B62" s="23" t="s">
        <v>346</v>
      </c>
      <c r="C62" s="24" t="str">
        <f>'WATCH BILL'!W51</f>
        <v>Recovery from aloft</v>
      </c>
      <c r="D62" s="26"/>
      <c r="E62" s="24"/>
      <c r="F62" s="2"/>
      <c r="G62" s="26"/>
    </row>
    <row r="63" spans="2:7" ht="15.5" customHeight="1">
      <c r="B63" s="23" t="s">
        <v>347</v>
      </c>
      <c r="C63" s="24" t="str">
        <f>'WATCH BILL'!W51</f>
        <v>Recovery from aloft</v>
      </c>
      <c r="D63" s="26"/>
      <c r="E63" s="58"/>
      <c r="G63" s="26"/>
    </row>
    <row r="64" spans="2:7" ht="15.5" customHeight="1">
      <c r="B64" s="23" t="s">
        <v>348</v>
      </c>
      <c r="C64" s="24">
        <f>'WATCH BILL'!X51</f>
        <v>0</v>
      </c>
      <c r="D64" s="26"/>
      <c r="E64" s="23"/>
      <c r="F64" s="3"/>
      <c r="G64" s="26"/>
    </row>
    <row r="65" spans="2:7" ht="15.5" customHeight="1" thickBot="1">
      <c r="B65" s="28" t="s">
        <v>349</v>
      </c>
      <c r="C65" s="29">
        <f>'WATCH BILL'!Y51</f>
        <v>0</v>
      </c>
      <c r="D65" s="32"/>
      <c r="E65" s="28"/>
      <c r="F65" s="46"/>
      <c r="G65" s="32"/>
    </row>
    <row r="66" spans="2:7" ht="15.5" customHeight="1">
      <c r="B66" s="35"/>
      <c r="C66" s="4"/>
      <c r="D66" s="4"/>
      <c r="E66" s="35"/>
      <c r="F66" s="59"/>
      <c r="G66" s="4"/>
    </row>
    <row r="67" spans="2:7" ht="15.5" customHeight="1">
      <c r="B67" s="35"/>
      <c r="C67" s="4"/>
      <c r="D67" s="4"/>
      <c r="E67" s="35"/>
      <c r="F67" s="59"/>
      <c r="G67" s="4"/>
    </row>
    <row r="68" spans="2:7" ht="15" thickBot="1"/>
    <row r="69" spans="2:7" ht="15" thickBot="1">
      <c r="B69" s="5" t="s">
        <v>90</v>
      </c>
      <c r="C69" s="6" t="s">
        <v>91</v>
      </c>
      <c r="D69" s="7" t="s">
        <v>116</v>
      </c>
      <c r="E69" s="5" t="s">
        <v>116</v>
      </c>
      <c r="F69" s="8" t="s">
        <v>332</v>
      </c>
      <c r="G69" s="9"/>
    </row>
    <row r="70" spans="2:7" ht="15" thickBot="1">
      <c r="B70" s="11"/>
      <c r="C70" s="12"/>
      <c r="D70" s="13"/>
      <c r="E70" s="11"/>
      <c r="F70" s="11" t="s">
        <v>333</v>
      </c>
      <c r="G70" s="11" t="s">
        <v>97</v>
      </c>
    </row>
    <row r="71" spans="2:7" ht="25.5" customHeight="1" thickBot="1">
      <c r="B71" s="14">
        <f>'WATCH BILL'!A52</f>
        <v>18</v>
      </c>
      <c r="C71" s="37" t="str">
        <f>'WATCH BILL'!B52</f>
        <v>Main 4 Topman</v>
      </c>
      <c r="D71" s="14" t="str">
        <f>'WATCH BILL'!C52</f>
        <v>Quartermaster</v>
      </c>
      <c r="E71" s="37" t="str">
        <f>'WATCH BILL'!F52</f>
        <v xml:space="preserve">T.D. - Mid. </v>
      </c>
      <c r="F71" s="37" t="str">
        <f>'WATCH BILL'!G52</f>
        <v>Main deck - P</v>
      </c>
      <c r="G71" s="37">
        <f>'WATCH BILL'!H52</f>
        <v>4</v>
      </c>
    </row>
    <row r="72" spans="2:7" ht="15.5" customHeight="1">
      <c r="B72" s="34" t="s">
        <v>334</v>
      </c>
      <c r="C72" s="19"/>
      <c r="D72" s="22"/>
      <c r="E72" s="34"/>
      <c r="F72" s="43"/>
      <c r="G72" s="22"/>
    </row>
    <row r="73" spans="2:7" ht="15.5" customHeight="1">
      <c r="B73" s="23" t="s">
        <v>335</v>
      </c>
      <c r="C73" s="24" t="str">
        <f>'WATCH BILL'!M52</f>
        <v>Main mast</v>
      </c>
      <c r="D73" s="26"/>
      <c r="E73" s="24"/>
      <c r="F73" s="2"/>
      <c r="G73" s="26"/>
    </row>
    <row r="74" spans="2:7" ht="15.5" customHeight="1">
      <c r="B74" s="23" t="s">
        <v>336</v>
      </c>
      <c r="C74" s="24">
        <f>'WATCH BILL'!Q52</f>
        <v>0</v>
      </c>
      <c r="D74" s="26"/>
      <c r="E74" s="23"/>
      <c r="F74" s="3"/>
      <c r="G74" s="26"/>
    </row>
    <row r="75" spans="2:7" ht="15.5" customHeight="1">
      <c r="B75" s="23"/>
      <c r="C75" s="24" t="s">
        <v>116</v>
      </c>
      <c r="D75" s="26"/>
      <c r="E75" s="23"/>
      <c r="F75" s="3"/>
      <c r="G75" s="26"/>
    </row>
    <row r="76" spans="2:7" ht="15.5" customHeight="1">
      <c r="B76" s="23" t="s">
        <v>192</v>
      </c>
      <c r="C76" s="24" t="str">
        <f>'WATCH BILL'!M52</f>
        <v>Main mast</v>
      </c>
      <c r="D76" s="26"/>
      <c r="E76" s="23"/>
      <c r="F76" s="3"/>
      <c r="G76" s="26"/>
    </row>
    <row r="77" spans="2:7" ht="15.5" customHeight="1">
      <c r="B77" s="23" t="s">
        <v>339</v>
      </c>
      <c r="C77" s="24" t="e">
        <f>'WATCH BILL'!#REF!</f>
        <v>#REF!</v>
      </c>
      <c r="D77" s="26"/>
      <c r="E77" s="23"/>
      <c r="F77" s="3"/>
      <c r="G77" s="26"/>
    </row>
    <row r="78" spans="2:7" ht="15.5" customHeight="1">
      <c r="B78" s="23"/>
      <c r="C78" s="24" t="s">
        <v>116</v>
      </c>
      <c r="D78" s="26"/>
      <c r="E78" s="23"/>
      <c r="F78" s="3"/>
      <c r="G78" s="26"/>
    </row>
    <row r="79" spans="2:7" ht="15.5" customHeight="1">
      <c r="B79" s="23" t="s">
        <v>340</v>
      </c>
      <c r="C79" s="24" t="s">
        <v>116</v>
      </c>
      <c r="D79" s="26"/>
      <c r="E79" s="58"/>
      <c r="G79" s="26"/>
    </row>
    <row r="80" spans="2:7" ht="15.5" customHeight="1">
      <c r="B80" s="23" t="s">
        <v>103</v>
      </c>
      <c r="C80" s="24" t="str">
        <f>'WATCH BILL'!R52</f>
        <v>Prepare LR4</v>
      </c>
      <c r="D80" s="26"/>
      <c r="E80" s="23"/>
      <c r="F80" s="3"/>
      <c r="G80" s="26"/>
    </row>
    <row r="81" spans="2:7" ht="15.5" customHeight="1">
      <c r="B81" s="23" t="s">
        <v>342</v>
      </c>
      <c r="C81" s="24">
        <f>'WATCH BILL'!S52</f>
        <v>0</v>
      </c>
      <c r="D81" s="26"/>
      <c r="E81" s="23"/>
      <c r="F81" s="3"/>
      <c r="G81" s="26"/>
    </row>
    <row r="82" spans="2:7" ht="15.5" customHeight="1">
      <c r="B82" s="23" t="s">
        <v>343</v>
      </c>
      <c r="C82" s="24">
        <f>'WATCH BILL'!T52</f>
        <v>0</v>
      </c>
      <c r="D82" s="26"/>
      <c r="E82" s="23"/>
      <c r="F82" s="3"/>
      <c r="G82" s="26"/>
    </row>
    <row r="83" spans="2:7" ht="15.5" customHeight="1">
      <c r="B83" s="23" t="s">
        <v>344</v>
      </c>
      <c r="C83" s="24">
        <f>'WATCH BILL'!V52</f>
        <v>0</v>
      </c>
      <c r="D83" s="26"/>
      <c r="E83" s="23"/>
      <c r="F83" s="3"/>
      <c r="G83" s="26"/>
    </row>
    <row r="84" spans="2:7" ht="15.5" customHeight="1">
      <c r="B84" s="23" t="s">
        <v>345</v>
      </c>
      <c r="C84" s="24">
        <f>'WATCH BILL'!W52</f>
        <v>0</v>
      </c>
      <c r="D84" s="26"/>
      <c r="E84" s="23"/>
      <c r="F84" s="3"/>
      <c r="G84" s="26"/>
    </row>
    <row r="85" spans="2:7" ht="15.5" customHeight="1">
      <c r="B85" s="23" t="s">
        <v>346</v>
      </c>
      <c r="C85" s="24">
        <f>'WATCH BILL'!W52</f>
        <v>0</v>
      </c>
      <c r="D85" s="26"/>
      <c r="E85" s="24"/>
      <c r="F85" s="2"/>
      <c r="G85" s="26"/>
    </row>
    <row r="86" spans="2:7" ht="15.5" customHeight="1">
      <c r="B86" s="23" t="s">
        <v>347</v>
      </c>
      <c r="C86" s="24">
        <f>'WATCH BILL'!W52</f>
        <v>0</v>
      </c>
      <c r="D86" s="26"/>
      <c r="E86" s="58"/>
      <c r="G86" s="26"/>
    </row>
    <row r="87" spans="2:7" ht="15.5" customHeight="1">
      <c r="B87" s="23" t="s">
        <v>348</v>
      </c>
      <c r="C87" s="24">
        <f>'WATCH BILL'!X52</f>
        <v>0</v>
      </c>
      <c r="D87" s="26"/>
      <c r="E87" s="23"/>
      <c r="F87" s="3"/>
      <c r="G87" s="26"/>
    </row>
    <row r="88" spans="2:7" ht="15.5" customHeight="1" thickBot="1">
      <c r="B88" s="28" t="s">
        <v>349</v>
      </c>
      <c r="C88" s="29">
        <f>'WATCH BILL'!Y52</f>
        <v>0</v>
      </c>
      <c r="D88" s="32"/>
      <c r="E88" s="28"/>
      <c r="F88" s="46"/>
      <c r="G88" s="32"/>
    </row>
    <row r="89" spans="2:7" ht="15.5" customHeight="1">
      <c r="B89" s="35"/>
      <c r="C89" s="4"/>
      <c r="D89" s="4"/>
      <c r="E89" s="35"/>
      <c r="F89" s="59"/>
      <c r="G89" s="4"/>
    </row>
    <row r="90" spans="2:7" ht="15" thickBot="1"/>
    <row r="91" spans="2:7" ht="15" thickBot="1">
      <c r="B91" s="5" t="s">
        <v>90</v>
      </c>
      <c r="C91" s="6" t="s">
        <v>91</v>
      </c>
      <c r="D91" s="7" t="s">
        <v>116</v>
      </c>
      <c r="E91" s="5" t="s">
        <v>116</v>
      </c>
      <c r="F91" s="8" t="s">
        <v>332</v>
      </c>
      <c r="G91" s="9"/>
    </row>
    <row r="92" spans="2:7" ht="15" thickBot="1">
      <c r="B92" s="11"/>
      <c r="C92" s="12"/>
      <c r="D92" s="13"/>
      <c r="E92" s="11"/>
      <c r="F92" s="11" t="s">
        <v>333</v>
      </c>
      <c r="G92" s="11" t="s">
        <v>97</v>
      </c>
    </row>
    <row r="93" spans="2:7" ht="25.5" customHeight="1" thickBot="1">
      <c r="B93" s="14">
        <f>'WATCH BILL'!A53</f>
        <v>19</v>
      </c>
      <c r="C93" s="37" t="str">
        <f>'WATCH BILL'!B53</f>
        <v>Main 5 Climber</v>
      </c>
      <c r="D93" s="37" t="str">
        <f>'WATCH BILL'!C53</f>
        <v>Main Topman</v>
      </c>
      <c r="E93" s="37" t="str">
        <f>'WATCH BILL'!F53</f>
        <v xml:space="preserve">T.D. - Mid. </v>
      </c>
      <c r="F93" s="37" t="str">
        <f>'WATCH BILL'!G53</f>
        <v>Main deck - P</v>
      </c>
      <c r="G93" s="37">
        <f>'WATCH BILL'!H53</f>
        <v>2</v>
      </c>
    </row>
    <row r="94" spans="2:7" ht="15.5" customHeight="1">
      <c r="B94" s="34" t="s">
        <v>334</v>
      </c>
      <c r="C94" s="19"/>
      <c r="D94" s="22"/>
      <c r="E94" s="34"/>
      <c r="F94" s="43"/>
      <c r="G94" s="22"/>
    </row>
    <row r="95" spans="2:7" ht="15.5" customHeight="1">
      <c r="B95" s="23" t="s">
        <v>335</v>
      </c>
      <c r="C95" s="24" t="str">
        <f>'WATCH BILL'!M53</f>
        <v xml:space="preserve">Main mast </v>
      </c>
      <c r="D95" s="26"/>
      <c r="E95" s="24"/>
      <c r="F95" s="2"/>
      <c r="G95" s="26"/>
    </row>
    <row r="96" spans="2:7" ht="15.5" customHeight="1">
      <c r="B96" s="23" t="s">
        <v>336</v>
      </c>
      <c r="C96" s="24">
        <f>'WATCH BILL'!Q53</f>
        <v>0</v>
      </c>
      <c r="D96" s="26"/>
      <c r="E96" s="23"/>
      <c r="F96" s="3"/>
      <c r="G96" s="26"/>
    </row>
    <row r="97" spans="2:7" ht="15.5" customHeight="1">
      <c r="B97" s="23"/>
      <c r="C97" s="24" t="s">
        <v>116</v>
      </c>
      <c r="D97" s="26"/>
      <c r="E97" s="23"/>
      <c r="F97" s="3"/>
      <c r="G97" s="26"/>
    </row>
    <row r="98" spans="2:7" ht="15.5" customHeight="1">
      <c r="B98" s="23" t="s">
        <v>192</v>
      </c>
      <c r="C98" s="24" t="str">
        <f>'WATCH BILL'!M53</f>
        <v xml:space="preserve">Main mast </v>
      </c>
      <c r="D98" s="26"/>
      <c r="E98" s="23"/>
      <c r="F98" s="3"/>
      <c r="G98" s="26"/>
    </row>
    <row r="99" spans="2:7" ht="15.5" customHeight="1">
      <c r="B99" s="23" t="s">
        <v>339</v>
      </c>
      <c r="C99" s="24" t="e">
        <f>'WATCH BILL'!#REF!</f>
        <v>#REF!</v>
      </c>
      <c r="D99" s="26"/>
      <c r="E99" s="23"/>
      <c r="F99" s="3"/>
      <c r="G99" s="26"/>
    </row>
    <row r="100" spans="2:7" ht="15.5" customHeight="1">
      <c r="B100" s="23"/>
      <c r="C100" s="24" t="s">
        <v>116</v>
      </c>
      <c r="D100" s="26"/>
      <c r="E100" s="23"/>
      <c r="F100" s="3"/>
      <c r="G100" s="26"/>
    </row>
    <row r="101" spans="2:7" ht="15.5" customHeight="1">
      <c r="B101" s="23" t="s">
        <v>340</v>
      </c>
      <c r="C101" s="24" t="s">
        <v>116</v>
      </c>
      <c r="D101" s="26"/>
      <c r="E101" s="58"/>
      <c r="G101" s="26"/>
    </row>
    <row r="102" spans="2:7" ht="15.5" customHeight="1">
      <c r="B102" s="23" t="s">
        <v>103</v>
      </c>
      <c r="C102" s="24" t="str">
        <f>'WATCH BILL'!R53</f>
        <v>Prepare LR2</v>
      </c>
      <c r="D102" s="26"/>
      <c r="E102" s="23"/>
      <c r="F102" s="3"/>
      <c r="G102" s="26"/>
    </row>
    <row r="103" spans="2:7" ht="15.5" customHeight="1">
      <c r="B103" s="23" t="s">
        <v>342</v>
      </c>
      <c r="C103" s="24">
        <f>'WATCH BILL'!S53</f>
        <v>0</v>
      </c>
      <c r="D103" s="26"/>
      <c r="E103" s="23"/>
      <c r="F103" s="3"/>
      <c r="G103" s="26"/>
    </row>
    <row r="104" spans="2:7" ht="15.5" customHeight="1">
      <c r="B104" s="23" t="s">
        <v>343</v>
      </c>
      <c r="C104" s="24">
        <f>'WATCH BILL'!T53</f>
        <v>0</v>
      </c>
      <c r="D104" s="26"/>
      <c r="E104" s="23"/>
      <c r="F104" s="3"/>
      <c r="G104" s="26"/>
    </row>
    <row r="105" spans="2:7" ht="15.5" customHeight="1">
      <c r="B105" s="23" t="s">
        <v>344</v>
      </c>
      <c r="C105" s="24">
        <f>'WATCH BILL'!V53</f>
        <v>0</v>
      </c>
      <c r="D105" s="26"/>
      <c r="E105" s="23"/>
      <c r="F105" s="3"/>
      <c r="G105" s="26"/>
    </row>
    <row r="106" spans="2:7" ht="15.5" customHeight="1">
      <c r="B106" s="23" t="s">
        <v>345</v>
      </c>
      <c r="C106" s="24">
        <f>'WATCH BILL'!W53</f>
        <v>0</v>
      </c>
      <c r="D106" s="26"/>
      <c r="E106" s="23"/>
      <c r="F106" s="3"/>
      <c r="G106" s="26"/>
    </row>
    <row r="107" spans="2:7" ht="15.5" customHeight="1">
      <c r="B107" s="23" t="s">
        <v>346</v>
      </c>
      <c r="C107" s="24">
        <f>'WATCH BILL'!W53</f>
        <v>0</v>
      </c>
      <c r="D107" s="26"/>
      <c r="E107" s="24"/>
      <c r="F107" s="2"/>
      <c r="G107" s="26"/>
    </row>
    <row r="108" spans="2:7" ht="15.5" customHeight="1">
      <c r="B108" s="23" t="s">
        <v>347</v>
      </c>
      <c r="C108" s="24">
        <f>'WATCH BILL'!W53</f>
        <v>0</v>
      </c>
      <c r="D108" s="26"/>
      <c r="E108" s="58"/>
      <c r="G108" s="26"/>
    </row>
    <row r="109" spans="2:7" ht="15.5" customHeight="1">
      <c r="B109" s="23" t="s">
        <v>348</v>
      </c>
      <c r="C109" s="24">
        <f>'WATCH BILL'!X53</f>
        <v>0</v>
      </c>
      <c r="D109" s="26"/>
      <c r="E109" s="23"/>
      <c r="F109" s="3"/>
      <c r="G109" s="26"/>
    </row>
    <row r="110" spans="2:7" ht="15.5" customHeight="1" thickBot="1">
      <c r="B110" s="28" t="s">
        <v>349</v>
      </c>
      <c r="C110" s="29">
        <f>'WATCH BILL'!Y53</f>
        <v>0</v>
      </c>
      <c r="D110" s="32"/>
      <c r="E110" s="28"/>
      <c r="F110" s="46"/>
      <c r="G110" s="32"/>
    </row>
    <row r="112" spans="2:7" ht="15" thickBot="1"/>
    <row r="113" spans="2:7" ht="15" thickBot="1">
      <c r="B113" s="5" t="s">
        <v>90</v>
      </c>
      <c r="C113" s="6" t="s">
        <v>91</v>
      </c>
      <c r="D113" s="7" t="s">
        <v>116</v>
      </c>
      <c r="E113" s="5" t="s">
        <v>116</v>
      </c>
      <c r="F113" s="8" t="s">
        <v>332</v>
      </c>
      <c r="G113" s="9"/>
    </row>
    <row r="114" spans="2:7" ht="15" thickBot="1">
      <c r="B114" s="11"/>
      <c r="C114" s="12"/>
      <c r="D114" s="13"/>
      <c r="E114" s="11"/>
      <c r="F114" s="11" t="s">
        <v>333</v>
      </c>
      <c r="G114" s="11" t="s">
        <v>97</v>
      </c>
    </row>
    <row r="115" spans="2:7" ht="25.5" customHeight="1" thickBot="1">
      <c r="B115" s="14">
        <f>'WATCH BILL'!A54</f>
        <v>20</v>
      </c>
      <c r="C115" s="37" t="str">
        <f>'WATCH BILL'!B54</f>
        <v>Main 6 Climber</v>
      </c>
      <c r="D115" s="37" t="str">
        <f>'WATCH BILL'!C54</f>
        <v>Main Topman</v>
      </c>
      <c r="E115" s="37" t="str">
        <f>'WATCH BILL'!F54</f>
        <v xml:space="preserve">T.D. - Mid. </v>
      </c>
      <c r="F115" s="37" t="str">
        <f>'WATCH BILL'!G54</f>
        <v>Main deck - P</v>
      </c>
      <c r="G115" s="37">
        <f>'WATCH BILL'!H54</f>
        <v>4</v>
      </c>
    </row>
    <row r="116" spans="2:7" ht="15.5" customHeight="1">
      <c r="B116" s="34" t="s">
        <v>334</v>
      </c>
      <c r="C116" s="19"/>
      <c r="D116" s="22"/>
      <c r="E116" s="34"/>
      <c r="F116" s="43"/>
      <c r="G116" s="22"/>
    </row>
    <row r="117" spans="2:7" ht="15.5" customHeight="1">
      <c r="B117" s="23" t="s">
        <v>335</v>
      </c>
      <c r="C117" s="24" t="str">
        <f>'WATCH BILL'!M54</f>
        <v xml:space="preserve">Main mast </v>
      </c>
      <c r="D117" s="26"/>
      <c r="E117" s="24"/>
      <c r="F117" s="2"/>
      <c r="G117" s="26"/>
    </row>
    <row r="118" spans="2:7" ht="15.5" customHeight="1">
      <c r="B118" s="23" t="s">
        <v>336</v>
      </c>
      <c r="C118" s="24">
        <f>'WATCH BILL'!Q54</f>
        <v>0</v>
      </c>
      <c r="D118" s="26"/>
      <c r="E118" s="23"/>
      <c r="F118" s="3"/>
      <c r="G118" s="26"/>
    </row>
    <row r="119" spans="2:7" ht="15.5" customHeight="1">
      <c r="B119" s="23"/>
      <c r="C119" s="24" t="s">
        <v>116</v>
      </c>
      <c r="D119" s="26"/>
      <c r="E119" s="23"/>
      <c r="F119" s="3"/>
      <c r="G119" s="26"/>
    </row>
    <row r="120" spans="2:7" ht="15.5" customHeight="1">
      <c r="B120" s="23" t="s">
        <v>192</v>
      </c>
      <c r="C120" s="24" t="str">
        <f>'WATCH BILL'!M54</f>
        <v xml:space="preserve">Main mast </v>
      </c>
      <c r="D120" s="26"/>
      <c r="E120" s="23"/>
      <c r="F120" s="3"/>
      <c r="G120" s="26"/>
    </row>
    <row r="121" spans="2:7" ht="15.5" customHeight="1">
      <c r="B121" s="23" t="s">
        <v>339</v>
      </c>
      <c r="C121" s="24" t="e">
        <f>'WATCH BILL'!#REF!</f>
        <v>#REF!</v>
      </c>
      <c r="D121" s="26"/>
      <c r="E121" s="23"/>
      <c r="F121" s="3"/>
      <c r="G121" s="26"/>
    </row>
    <row r="122" spans="2:7" ht="15.5" customHeight="1">
      <c r="B122" s="23"/>
      <c r="C122" s="24" t="s">
        <v>116</v>
      </c>
      <c r="D122" s="26"/>
      <c r="E122" s="23"/>
      <c r="F122" s="3"/>
      <c r="G122" s="26"/>
    </row>
    <row r="123" spans="2:7" ht="15.5" customHeight="1">
      <c r="B123" s="23" t="s">
        <v>340</v>
      </c>
      <c r="C123" s="24" t="s">
        <v>116</v>
      </c>
      <c r="D123" s="26"/>
      <c r="E123" s="58"/>
      <c r="G123" s="26"/>
    </row>
    <row r="124" spans="2:7" ht="15.5" customHeight="1">
      <c r="B124" s="23" t="s">
        <v>103</v>
      </c>
      <c r="C124" s="24" t="str">
        <f>'WATCH BILL'!R54</f>
        <v>Blankets/1st Aid LR4</v>
      </c>
      <c r="D124" s="26"/>
      <c r="E124" s="23"/>
      <c r="F124" s="3"/>
      <c r="G124" s="26"/>
    </row>
    <row r="125" spans="2:7" ht="15.5" customHeight="1">
      <c r="B125" s="23" t="s">
        <v>342</v>
      </c>
      <c r="C125" s="24">
        <f>'WATCH BILL'!S54</f>
        <v>0</v>
      </c>
      <c r="D125" s="26"/>
      <c r="E125" s="23"/>
      <c r="F125" s="3"/>
      <c r="G125" s="26"/>
    </row>
    <row r="126" spans="2:7" ht="15.5" customHeight="1">
      <c r="B126" s="23" t="s">
        <v>343</v>
      </c>
      <c r="C126" s="24">
        <f>'WATCH BILL'!T54</f>
        <v>0</v>
      </c>
      <c r="D126" s="26"/>
      <c r="E126" s="23"/>
      <c r="F126" s="3"/>
      <c r="G126" s="26"/>
    </row>
    <row r="127" spans="2:7" ht="15.5" customHeight="1">
      <c r="B127" s="23" t="s">
        <v>344</v>
      </c>
      <c r="C127" s="24">
        <f>'WATCH BILL'!V54</f>
        <v>0</v>
      </c>
      <c r="D127" s="26"/>
      <c r="E127" s="23"/>
      <c r="F127" s="3"/>
      <c r="G127" s="26"/>
    </row>
    <row r="128" spans="2:7" ht="15.5" customHeight="1">
      <c r="B128" s="23" t="s">
        <v>345</v>
      </c>
      <c r="C128" s="24">
        <f>'WATCH BILL'!W54</f>
        <v>0</v>
      </c>
      <c r="D128" s="26"/>
      <c r="E128" s="23"/>
      <c r="F128" s="3"/>
      <c r="G128" s="26"/>
    </row>
    <row r="129" spans="2:7" ht="15.5" customHeight="1">
      <c r="B129" s="23" t="s">
        <v>346</v>
      </c>
      <c r="C129" s="24">
        <f>'WATCH BILL'!W54</f>
        <v>0</v>
      </c>
      <c r="D129" s="26"/>
      <c r="E129" s="24"/>
      <c r="F129" s="2"/>
      <c r="G129" s="26"/>
    </row>
    <row r="130" spans="2:7" ht="15.5" customHeight="1">
      <c r="B130" s="23" t="s">
        <v>347</v>
      </c>
      <c r="C130" s="24">
        <f>'WATCH BILL'!W54</f>
        <v>0</v>
      </c>
      <c r="D130" s="26"/>
      <c r="E130" s="58"/>
      <c r="G130" s="26"/>
    </row>
    <row r="131" spans="2:7" ht="15.5" customHeight="1">
      <c r="B131" s="23" t="s">
        <v>348</v>
      </c>
      <c r="C131" s="24">
        <f>'WATCH BILL'!X54</f>
        <v>0</v>
      </c>
      <c r="D131" s="26"/>
      <c r="E131" s="23"/>
      <c r="F131" s="3"/>
      <c r="G131" s="26"/>
    </row>
    <row r="132" spans="2:7" ht="15.5" customHeight="1" thickBot="1">
      <c r="B132" s="28" t="s">
        <v>349</v>
      </c>
      <c r="C132" s="24">
        <f>'WATCH BILL'!Y54</f>
        <v>0</v>
      </c>
      <c r="D132" s="32"/>
      <c r="E132" s="28"/>
      <c r="F132" s="46"/>
      <c r="G132" s="32"/>
    </row>
    <row r="135" spans="2:7" ht="15" thickBot="1"/>
    <row r="136" spans="2:7" ht="15" thickBot="1">
      <c r="B136" s="5" t="s">
        <v>90</v>
      </c>
      <c r="C136" s="6" t="s">
        <v>91</v>
      </c>
      <c r="D136" s="7" t="s">
        <v>116</v>
      </c>
      <c r="E136" s="5" t="s">
        <v>116</v>
      </c>
      <c r="F136" s="8" t="s">
        <v>332</v>
      </c>
      <c r="G136" s="9"/>
    </row>
    <row r="137" spans="2:7" ht="15" thickBot="1">
      <c r="B137" s="11"/>
      <c r="C137" s="12"/>
      <c r="D137" s="13"/>
      <c r="E137" s="11"/>
      <c r="F137" s="11" t="s">
        <v>333</v>
      </c>
      <c r="G137" s="11" t="s">
        <v>97</v>
      </c>
    </row>
    <row r="138" spans="2:7" ht="25.5" customHeight="1" thickBot="1">
      <c r="B138" s="14">
        <f>'WATCH BILL'!A55</f>
        <v>21</v>
      </c>
      <c r="C138" s="14" t="str">
        <f>'WATCH BILL'!B55</f>
        <v>Main 7</v>
      </c>
      <c r="D138" s="14" t="str">
        <f>'WATCH BILL'!C55</f>
        <v>Main Topman</v>
      </c>
      <c r="E138" s="37" t="str">
        <f>'WATCH BILL'!F55</f>
        <v xml:space="preserve">T.D. - Mid. </v>
      </c>
      <c r="F138" s="37" t="str">
        <f>'WATCH BILL'!G55</f>
        <v>Main deck - P</v>
      </c>
      <c r="G138" s="37">
        <f>'WATCH BILL'!H55</f>
        <v>2</v>
      </c>
    </row>
    <row r="139" spans="2:7" ht="15.5" customHeight="1">
      <c r="B139" s="34" t="s">
        <v>334</v>
      </c>
      <c r="C139" s="19"/>
      <c r="D139" s="22"/>
      <c r="E139" s="34"/>
      <c r="F139" s="43"/>
      <c r="G139" s="22"/>
    </row>
    <row r="140" spans="2:7" ht="15.5" customHeight="1">
      <c r="B140" s="23" t="s">
        <v>335</v>
      </c>
      <c r="C140" s="24" t="str">
        <f>'WATCH BILL'!M55</f>
        <v xml:space="preserve">Main mast </v>
      </c>
      <c r="D140" s="26"/>
      <c r="E140" s="24"/>
      <c r="F140" s="2"/>
      <c r="G140" s="26"/>
    </row>
    <row r="141" spans="2:7" ht="15.5" customHeight="1">
      <c r="B141" s="23" t="s">
        <v>336</v>
      </c>
      <c r="C141" s="24" t="str">
        <f>'WATCH BILL'!Q55</f>
        <v>Painter Pennant</v>
      </c>
      <c r="D141" s="26"/>
      <c r="E141" s="23"/>
      <c r="F141" s="3"/>
      <c r="G141" s="26"/>
    </row>
    <row r="142" spans="2:7" ht="15.5" customHeight="1">
      <c r="B142" s="23"/>
      <c r="C142" s="24" t="s">
        <v>116</v>
      </c>
      <c r="D142" s="26"/>
      <c r="E142" s="23"/>
      <c r="F142" s="3"/>
      <c r="G142" s="26"/>
    </row>
    <row r="143" spans="2:7" ht="15.5" customHeight="1">
      <c r="B143" s="23" t="s">
        <v>192</v>
      </c>
      <c r="C143" s="24" t="str">
        <f>'WATCH BILL'!M55</f>
        <v xml:space="preserve">Main mast </v>
      </c>
      <c r="D143" s="26"/>
      <c r="E143" s="23"/>
      <c r="F143" s="3"/>
      <c r="G143" s="26"/>
    </row>
    <row r="144" spans="2:7" ht="15.5" customHeight="1">
      <c r="B144" s="23" t="s">
        <v>339</v>
      </c>
      <c r="C144" s="24" t="e">
        <f>'WATCH BILL'!#REF!</f>
        <v>#REF!</v>
      </c>
      <c r="D144" s="26"/>
      <c r="E144" s="23"/>
      <c r="F144" s="3"/>
      <c r="G144" s="26"/>
    </row>
    <row r="145" spans="2:7" ht="15.5" customHeight="1">
      <c r="B145" s="23"/>
      <c r="C145" s="24" t="s">
        <v>116</v>
      </c>
      <c r="D145" s="26"/>
      <c r="E145" s="23"/>
      <c r="F145" s="3"/>
      <c r="G145" s="26"/>
    </row>
    <row r="146" spans="2:7" ht="15.5" customHeight="1">
      <c r="B146" s="23" t="s">
        <v>340</v>
      </c>
      <c r="C146" s="24" t="s">
        <v>116</v>
      </c>
      <c r="D146" s="26"/>
      <c r="E146" s="58"/>
      <c r="G146" s="26"/>
    </row>
    <row r="147" spans="2:7" ht="15.5" customHeight="1">
      <c r="B147" s="23" t="s">
        <v>103</v>
      </c>
      <c r="C147" s="24" t="str">
        <f>'WATCH BILL'!R55</f>
        <v>Blankets/1st Aid LR2</v>
      </c>
      <c r="D147" s="26"/>
      <c r="E147" s="23"/>
      <c r="F147" s="3"/>
      <c r="G147" s="26"/>
    </row>
    <row r="148" spans="2:7" ht="15.5" customHeight="1">
      <c r="B148" s="23" t="s">
        <v>342</v>
      </c>
      <c r="C148" s="24" t="str">
        <f>'WATCH BILL'!S55</f>
        <v xml:space="preserve"> </v>
      </c>
      <c r="D148" s="26"/>
      <c r="E148" s="23"/>
      <c r="F148" s="3"/>
      <c r="G148" s="26"/>
    </row>
    <row r="149" spans="2:7" ht="15.5" customHeight="1">
      <c r="B149" s="23" t="s">
        <v>343</v>
      </c>
      <c r="C149" s="24">
        <f>'WATCH BILL'!T55</f>
        <v>0</v>
      </c>
      <c r="D149" s="26"/>
      <c r="E149" s="23"/>
      <c r="F149" s="3"/>
      <c r="G149" s="26"/>
    </row>
    <row r="150" spans="2:7" ht="15.5" customHeight="1">
      <c r="B150" s="23" t="s">
        <v>344</v>
      </c>
      <c r="C150" s="24" t="str">
        <f>'WATCH BILL'!V55</f>
        <v>DC/Emerg Steer</v>
      </c>
      <c r="D150" s="26"/>
      <c r="E150" s="23"/>
      <c r="F150" s="3"/>
      <c r="G150" s="26"/>
    </row>
    <row r="151" spans="2:7" ht="15.5" customHeight="1">
      <c r="B151" s="23" t="s">
        <v>345</v>
      </c>
      <c r="C151" s="24">
        <f>'WATCH BILL'!W55</f>
        <v>0</v>
      </c>
      <c r="D151" s="26"/>
      <c r="E151" s="23"/>
      <c r="F151" s="3"/>
      <c r="G151" s="26"/>
    </row>
    <row r="152" spans="2:7" ht="15.5" customHeight="1">
      <c r="B152" s="23" t="s">
        <v>346</v>
      </c>
      <c r="C152" s="24">
        <f>'WATCH BILL'!W55</f>
        <v>0</v>
      </c>
      <c r="D152" s="26"/>
      <c r="E152" s="24"/>
      <c r="F152" s="2"/>
      <c r="G152" s="26"/>
    </row>
    <row r="153" spans="2:7" ht="15.5" customHeight="1">
      <c r="B153" s="23" t="s">
        <v>347</v>
      </c>
      <c r="C153" s="24">
        <f>'WATCH BILL'!W55</f>
        <v>0</v>
      </c>
      <c r="D153" s="26"/>
      <c r="E153" s="58"/>
      <c r="G153" s="26"/>
    </row>
    <row r="154" spans="2:7" ht="15.5" customHeight="1">
      <c r="B154" s="23" t="s">
        <v>348</v>
      </c>
      <c r="C154" s="24" t="str">
        <f>'WATCH BILL'!X55</f>
        <v xml:space="preserve"> </v>
      </c>
      <c r="D154" s="26"/>
      <c r="E154" s="23"/>
      <c r="F154" s="3"/>
      <c r="G154" s="26"/>
    </row>
    <row r="155" spans="2:7" ht="15.5" customHeight="1" thickBot="1">
      <c r="B155" s="28" t="s">
        <v>349</v>
      </c>
      <c r="C155" s="29">
        <f>'WATCH BILL'!Y55</f>
        <v>0</v>
      </c>
      <c r="D155" s="32"/>
      <c r="E155" s="28"/>
      <c r="F155" s="46"/>
      <c r="G155" s="32"/>
    </row>
    <row r="157" spans="2:7" ht="15" thickBot="1"/>
    <row r="158" spans="2:7" ht="15" thickBot="1">
      <c r="B158" s="5" t="s">
        <v>90</v>
      </c>
      <c r="C158" s="6" t="s">
        <v>91</v>
      </c>
      <c r="D158" s="7" t="s">
        <v>116</v>
      </c>
      <c r="E158" s="5" t="s">
        <v>116</v>
      </c>
      <c r="F158" s="8" t="s">
        <v>332</v>
      </c>
      <c r="G158" s="9"/>
    </row>
    <row r="159" spans="2:7" ht="15" thickBot="1">
      <c r="B159" s="11"/>
      <c r="C159" s="12"/>
      <c r="D159" s="13"/>
      <c r="E159" s="11"/>
      <c r="F159" s="11" t="s">
        <v>333</v>
      </c>
      <c r="G159" s="11" t="s">
        <v>97</v>
      </c>
    </row>
    <row r="160" spans="2:7" ht="25.5" customHeight="1" thickBot="1">
      <c r="B160" s="14">
        <f>'WATCH BILL'!A56</f>
        <v>22</v>
      </c>
      <c r="C160" s="14" t="str">
        <f>'WATCH BILL'!B56</f>
        <v>Main 8</v>
      </c>
      <c r="D160" s="14" t="str">
        <f>'WATCH BILL'!C56</f>
        <v>Stern Lookout</v>
      </c>
      <c r="E160" s="37" t="str">
        <f>'WATCH BILL'!F56</f>
        <v xml:space="preserve">T.D. - Mid. </v>
      </c>
      <c r="F160" s="37" t="str">
        <f>'WATCH BILL'!G56</f>
        <v>Main deck - P</v>
      </c>
      <c r="G160" s="37">
        <f>'WATCH BILL'!H56</f>
        <v>4</v>
      </c>
    </row>
    <row r="161" spans="2:7" ht="15.5" customHeight="1">
      <c r="B161" s="34" t="s">
        <v>334</v>
      </c>
      <c r="C161" s="19"/>
      <c r="D161" s="22"/>
      <c r="E161" s="34"/>
      <c r="F161" s="43"/>
      <c r="G161" s="22" t="s">
        <v>116</v>
      </c>
    </row>
    <row r="162" spans="2:7" ht="15.5" customHeight="1">
      <c r="B162" s="23" t="s">
        <v>335</v>
      </c>
      <c r="C162" s="24" t="str">
        <f>'WATCH BILL'!M56</f>
        <v xml:space="preserve">Main mast </v>
      </c>
      <c r="D162" s="26"/>
      <c r="E162" s="24"/>
      <c r="F162" s="2"/>
      <c r="G162" s="26"/>
    </row>
    <row r="163" spans="2:7" ht="15.5" customHeight="1">
      <c r="B163" s="23" t="s">
        <v>336</v>
      </c>
      <c r="C163" s="24" t="str">
        <f>'WATCH BILL'!Q56</f>
        <v>Davit Fwd Guy/painter</v>
      </c>
      <c r="D163" s="26"/>
      <c r="E163" s="23"/>
      <c r="F163" s="3"/>
      <c r="G163" s="26"/>
    </row>
    <row r="164" spans="2:7" ht="15.5" customHeight="1">
      <c r="B164" s="23"/>
      <c r="C164" s="24" t="s">
        <v>116</v>
      </c>
      <c r="D164" s="26"/>
      <c r="E164" s="23"/>
      <c r="F164" s="3"/>
      <c r="G164" s="26"/>
    </row>
    <row r="165" spans="2:7" ht="15.5" customHeight="1">
      <c r="B165" s="23" t="s">
        <v>192</v>
      </c>
      <c r="C165" s="24" t="str">
        <f>'WATCH BILL'!M56</f>
        <v xml:space="preserve">Main mast </v>
      </c>
      <c r="D165" s="26"/>
      <c r="E165" s="23"/>
      <c r="F165" s="3"/>
      <c r="G165" s="26"/>
    </row>
    <row r="166" spans="2:7" ht="15.5" customHeight="1">
      <c r="B166" s="23" t="s">
        <v>339</v>
      </c>
      <c r="C166" s="24" t="e">
        <f>'WATCH BILL'!#REF!</f>
        <v>#REF!</v>
      </c>
      <c r="D166" s="26"/>
      <c r="E166" s="23"/>
      <c r="F166" s="3"/>
      <c r="G166" s="26"/>
    </row>
    <row r="167" spans="2:7" ht="15.5" customHeight="1">
      <c r="B167" s="23"/>
      <c r="C167" s="24" t="s">
        <v>116</v>
      </c>
      <c r="D167" s="26"/>
      <c r="E167" s="23"/>
      <c r="F167" s="3"/>
      <c r="G167" s="26"/>
    </row>
    <row r="168" spans="2:7" ht="15.5" customHeight="1">
      <c r="B168" s="23" t="s">
        <v>340</v>
      </c>
      <c r="C168" s="24" t="s">
        <v>116</v>
      </c>
      <c r="D168" s="26"/>
      <c r="E168" s="58"/>
      <c r="G168" s="26"/>
    </row>
    <row r="169" spans="2:7" ht="15.5" customHeight="1">
      <c r="B169" s="23" t="s">
        <v>103</v>
      </c>
      <c r="C169" s="24" t="str">
        <f>'WATCH BILL'!R56</f>
        <v>Water/Food LR4</v>
      </c>
      <c r="D169" s="26"/>
      <c r="E169" s="23"/>
      <c r="F169" s="3"/>
      <c r="G169" s="26"/>
    </row>
    <row r="170" spans="2:7" ht="15.5" customHeight="1">
      <c r="B170" s="23" t="s">
        <v>342</v>
      </c>
      <c r="C170" s="24">
        <f>'WATCH BILL'!S56</f>
        <v>0</v>
      </c>
      <c r="D170" s="26"/>
      <c r="E170" s="23"/>
      <c r="F170" s="3"/>
      <c r="G170" s="26"/>
    </row>
    <row r="171" spans="2:7" ht="15.5" customHeight="1">
      <c r="B171" s="23" t="s">
        <v>343</v>
      </c>
      <c r="C171" s="24">
        <f>'WATCH BILL'!T56</f>
        <v>0</v>
      </c>
      <c r="D171" s="26"/>
      <c r="E171" s="23"/>
      <c r="F171" s="3"/>
      <c r="G171" s="26"/>
    </row>
    <row r="172" spans="2:7" ht="15.5" customHeight="1">
      <c r="B172" s="23" t="s">
        <v>344</v>
      </c>
      <c r="C172" s="24">
        <f>'WATCH BILL'!V56</f>
        <v>0</v>
      </c>
      <c r="D172" s="26"/>
      <c r="E172" s="23"/>
      <c r="F172" s="3"/>
      <c r="G172" s="26"/>
    </row>
    <row r="173" spans="2:7" ht="15.5" customHeight="1">
      <c r="B173" s="23" t="s">
        <v>345</v>
      </c>
      <c r="C173" s="24" t="str">
        <f>'WATCH BILL'!W56</f>
        <v>Stretcher party</v>
      </c>
      <c r="D173" s="26"/>
      <c r="E173" s="23"/>
      <c r="F173" s="3"/>
      <c r="G173" s="26"/>
    </row>
    <row r="174" spans="2:7" ht="15.5" customHeight="1">
      <c r="B174" s="23" t="s">
        <v>346</v>
      </c>
      <c r="C174" s="24" t="str">
        <f>'WATCH BILL'!W56</f>
        <v>Stretcher party</v>
      </c>
      <c r="D174" s="26"/>
      <c r="E174" s="24"/>
      <c r="F174" s="2"/>
      <c r="G174" s="26"/>
    </row>
    <row r="175" spans="2:7" ht="15.5" customHeight="1">
      <c r="B175" s="23" t="s">
        <v>347</v>
      </c>
      <c r="C175" s="24" t="str">
        <f>'WATCH BILL'!W56</f>
        <v>Stretcher party</v>
      </c>
      <c r="D175" s="26"/>
      <c r="E175" s="58"/>
      <c r="G175" s="26"/>
    </row>
    <row r="176" spans="2:7" ht="15.5" customHeight="1">
      <c r="B176" s="23" t="s">
        <v>348</v>
      </c>
      <c r="C176" s="24" t="str">
        <f>'WATCH BILL'!X56</f>
        <v xml:space="preserve"> </v>
      </c>
      <c r="D176" s="26"/>
      <c r="E176" s="23"/>
      <c r="F176" s="3"/>
      <c r="G176" s="26"/>
    </row>
    <row r="177" spans="2:7" ht="15.5" customHeight="1" thickBot="1">
      <c r="B177" s="28" t="s">
        <v>349</v>
      </c>
      <c r="C177" s="29" t="str">
        <f>'WATCH BILL'!Y56</f>
        <v>Search Party</v>
      </c>
      <c r="D177" s="32"/>
      <c r="E177" s="28"/>
      <c r="F177" s="46"/>
      <c r="G177" s="32"/>
    </row>
    <row r="179" spans="2:7" ht="15" thickBot="1"/>
    <row r="180" spans="2:7" ht="15" thickBot="1">
      <c r="B180" s="5" t="s">
        <v>90</v>
      </c>
      <c r="C180" s="6" t="s">
        <v>91</v>
      </c>
      <c r="D180" s="7" t="s">
        <v>116</v>
      </c>
      <c r="E180" s="5" t="s">
        <v>116</v>
      </c>
      <c r="F180" s="8" t="s">
        <v>332</v>
      </c>
      <c r="G180" s="9"/>
    </row>
    <row r="181" spans="2:7" ht="15" thickBot="1">
      <c r="B181" s="11"/>
      <c r="C181" s="12"/>
      <c r="D181" s="13"/>
      <c r="E181" s="11"/>
      <c r="F181" s="11" t="s">
        <v>333</v>
      </c>
      <c r="G181" s="11" t="s">
        <v>97</v>
      </c>
    </row>
    <row r="182" spans="2:7" ht="25.5" customHeight="1" thickBot="1">
      <c r="B182" s="14">
        <f>'WATCH BILL'!A57</f>
        <v>23</v>
      </c>
      <c r="C182" s="14" t="str">
        <f>'WATCH BILL'!B57</f>
        <v xml:space="preserve">Main 9 </v>
      </c>
      <c r="D182" s="14" t="str">
        <f>'WATCH BILL'!C57</f>
        <v>Main Topman</v>
      </c>
      <c r="E182" s="37" t="str">
        <f>'WATCH BILL'!F57</f>
        <v xml:space="preserve">T.D. - Mid. </v>
      </c>
      <c r="F182" s="37" t="str">
        <f>'WATCH BILL'!G57</f>
        <v>Main deck - P</v>
      </c>
      <c r="G182" s="37">
        <f>'WATCH BILL'!H57</f>
        <v>2</v>
      </c>
    </row>
    <row r="183" spans="2:7" ht="15.5" customHeight="1">
      <c r="B183" s="34" t="s">
        <v>334</v>
      </c>
      <c r="C183" s="19"/>
      <c r="D183" s="22"/>
      <c r="E183" s="34"/>
      <c r="F183" s="43"/>
      <c r="G183" s="22"/>
    </row>
    <row r="184" spans="2:7" ht="15.5" customHeight="1">
      <c r="B184" s="23" t="s">
        <v>335</v>
      </c>
      <c r="C184" s="24" t="str">
        <f>'WATCH BILL'!M57</f>
        <v xml:space="preserve">Main mast </v>
      </c>
      <c r="D184" s="26"/>
      <c r="E184" s="24"/>
      <c r="F184" s="2"/>
      <c r="G184" s="26"/>
    </row>
    <row r="185" spans="2:7" ht="15.5" customHeight="1">
      <c r="B185" s="23" t="s">
        <v>336</v>
      </c>
      <c r="C185" s="24">
        <f>'WATCH BILL'!Q57</f>
        <v>0</v>
      </c>
      <c r="D185" s="26"/>
      <c r="E185" s="23"/>
      <c r="F185" s="3"/>
      <c r="G185" s="26"/>
    </row>
    <row r="186" spans="2:7" ht="15.5" customHeight="1">
      <c r="B186" s="23"/>
      <c r="C186" s="24" t="s">
        <v>116</v>
      </c>
      <c r="D186" s="26"/>
      <c r="E186" s="23"/>
      <c r="F186" s="3"/>
      <c r="G186" s="26"/>
    </row>
    <row r="187" spans="2:7" ht="15.5" customHeight="1">
      <c r="B187" s="23" t="s">
        <v>192</v>
      </c>
      <c r="C187" s="24" t="str">
        <f>'WATCH BILL'!M57</f>
        <v xml:space="preserve">Main mast </v>
      </c>
      <c r="D187" s="26"/>
      <c r="E187" s="23"/>
      <c r="F187" s="3"/>
      <c r="G187" s="26"/>
    </row>
    <row r="188" spans="2:7" ht="15.5" customHeight="1">
      <c r="B188" s="23" t="s">
        <v>339</v>
      </c>
      <c r="C188" s="24" t="e">
        <f>'WATCH BILL'!#REF!</f>
        <v>#REF!</v>
      </c>
      <c r="D188" s="26"/>
      <c r="E188" s="23"/>
      <c r="F188" s="3"/>
      <c r="G188" s="26"/>
    </row>
    <row r="189" spans="2:7" ht="15.5" customHeight="1">
      <c r="B189" s="23"/>
      <c r="C189" s="24" t="s">
        <v>116</v>
      </c>
      <c r="D189" s="26"/>
      <c r="E189" s="23"/>
      <c r="F189" s="3"/>
      <c r="G189" s="26"/>
    </row>
    <row r="190" spans="2:7" ht="15.5" customHeight="1">
      <c r="B190" s="23" t="s">
        <v>340</v>
      </c>
      <c r="C190" s="24" t="s">
        <v>116</v>
      </c>
      <c r="D190" s="26"/>
      <c r="E190" s="58"/>
      <c r="G190" s="26"/>
    </row>
    <row r="191" spans="2:7" ht="15.5" customHeight="1">
      <c r="B191" s="23" t="s">
        <v>103</v>
      </c>
      <c r="C191" s="24" t="str">
        <f>'WATCH BILL'!R57</f>
        <v>Water/Food LR2</v>
      </c>
      <c r="D191" s="26"/>
      <c r="E191" s="23"/>
      <c r="F191" s="3"/>
      <c r="G191" s="26"/>
    </row>
    <row r="192" spans="2:7" ht="15.5" customHeight="1">
      <c r="B192" s="23" t="s">
        <v>342</v>
      </c>
      <c r="C192" s="24">
        <f>'WATCH BILL'!S57</f>
        <v>0</v>
      </c>
      <c r="D192" s="26"/>
      <c r="E192" s="23"/>
      <c r="F192" s="3"/>
      <c r="G192" s="26"/>
    </row>
    <row r="193" spans="2:7" ht="15.5" customHeight="1">
      <c r="B193" s="23" t="s">
        <v>343</v>
      </c>
      <c r="C193" s="24" t="str">
        <f>'WATCH BILL'!T57</f>
        <v xml:space="preserve"> </v>
      </c>
      <c r="D193" s="26"/>
      <c r="E193" s="23"/>
      <c r="F193" s="3"/>
      <c r="G193" s="26"/>
    </row>
    <row r="194" spans="2:7" ht="15.5" customHeight="1">
      <c r="B194" s="23" t="s">
        <v>344</v>
      </c>
      <c r="C194" s="24" t="str">
        <f>'WATCH BILL'!V57</f>
        <v>DC/Emerg Steer</v>
      </c>
      <c r="D194" s="26"/>
      <c r="E194" s="23"/>
      <c r="F194" s="3"/>
      <c r="G194" s="26"/>
    </row>
    <row r="195" spans="2:7" ht="15.5" customHeight="1">
      <c r="B195" s="23" t="s">
        <v>345</v>
      </c>
      <c r="C195" s="24">
        <f>'WATCH BILL'!W57</f>
        <v>0</v>
      </c>
      <c r="D195" s="26"/>
      <c r="E195" s="23"/>
      <c r="F195" s="3"/>
      <c r="G195" s="26"/>
    </row>
    <row r="196" spans="2:7" ht="15.5" customHeight="1">
      <c r="B196" s="23" t="s">
        <v>346</v>
      </c>
      <c r="C196" s="24">
        <f>'WATCH BILL'!W57</f>
        <v>0</v>
      </c>
      <c r="D196" s="26"/>
      <c r="E196" s="24"/>
      <c r="F196" s="2"/>
      <c r="G196" s="26"/>
    </row>
    <row r="197" spans="2:7" ht="15.5" customHeight="1">
      <c r="B197" s="23" t="s">
        <v>363</v>
      </c>
      <c r="C197" s="24">
        <f>'WATCH BILL'!W57</f>
        <v>0</v>
      </c>
      <c r="D197" s="26"/>
      <c r="E197" s="58"/>
      <c r="G197" s="26"/>
    </row>
    <row r="198" spans="2:7" ht="15.5" customHeight="1">
      <c r="B198" s="23" t="s">
        <v>348</v>
      </c>
      <c r="C198" s="24">
        <f>'WATCH BILL'!X57</f>
        <v>0</v>
      </c>
      <c r="D198" s="26"/>
      <c r="E198" s="23"/>
      <c r="F198" s="3"/>
      <c r="G198" s="26"/>
    </row>
    <row r="199" spans="2:7" ht="15.5" customHeight="1" thickBot="1">
      <c r="B199" s="28" t="s">
        <v>349</v>
      </c>
      <c r="C199" s="29">
        <f>'WATCH BILL'!Y57</f>
        <v>0</v>
      </c>
      <c r="D199" s="32"/>
      <c r="E199" s="28"/>
      <c r="F199" s="46"/>
      <c r="G199" s="32"/>
    </row>
    <row r="202" spans="2:7" ht="15" thickBot="1"/>
    <row r="203" spans="2:7" ht="15" thickBot="1">
      <c r="B203" s="5" t="s">
        <v>90</v>
      </c>
      <c r="C203" s="6" t="s">
        <v>91</v>
      </c>
      <c r="D203" s="7" t="s">
        <v>116</v>
      </c>
      <c r="E203" s="5" t="s">
        <v>116</v>
      </c>
      <c r="F203" s="8" t="s">
        <v>332</v>
      </c>
      <c r="G203" s="9"/>
    </row>
    <row r="204" spans="2:7" ht="15" thickBot="1">
      <c r="B204" s="11"/>
      <c r="C204" s="12"/>
      <c r="D204" s="13"/>
      <c r="E204" s="11"/>
      <c r="F204" s="11" t="s">
        <v>333</v>
      </c>
      <c r="G204" s="11" t="s">
        <v>97</v>
      </c>
    </row>
    <row r="205" spans="2:7" ht="25.5" customHeight="1" thickBot="1">
      <c r="B205" s="14">
        <f>'WATCH BILL'!A58</f>
        <v>24</v>
      </c>
      <c r="C205" s="14" t="str">
        <f>'WATCH BILL'!B58</f>
        <v>Main 10</v>
      </c>
      <c r="D205" s="14" t="str">
        <f>'WATCH BILL'!C58</f>
        <v xml:space="preserve"> Emerg. Party</v>
      </c>
      <c r="E205" s="37" t="str">
        <f>'WATCH BILL'!F58</f>
        <v xml:space="preserve">T.D. - Mid. </v>
      </c>
      <c r="F205" s="37" t="str">
        <f>'WATCH BILL'!G58</f>
        <v>Main deck - P</v>
      </c>
      <c r="G205" s="37">
        <f>'WATCH BILL'!H58</f>
        <v>4</v>
      </c>
    </row>
    <row r="206" spans="2:7" ht="15.5" customHeight="1">
      <c r="B206" s="34" t="s">
        <v>334</v>
      </c>
      <c r="C206" s="19"/>
      <c r="D206" s="22"/>
      <c r="E206" s="34"/>
      <c r="F206" s="43"/>
      <c r="G206" s="22"/>
    </row>
    <row r="207" spans="2:7" ht="15.5" customHeight="1">
      <c r="B207" s="23" t="s">
        <v>335</v>
      </c>
      <c r="C207" s="24" t="str">
        <f>'WATCH BILL'!M58</f>
        <v xml:space="preserve">Main mast </v>
      </c>
      <c r="D207" s="26"/>
      <c r="E207" s="24"/>
      <c r="F207" s="2"/>
      <c r="G207" s="26"/>
    </row>
    <row r="208" spans="2:7" ht="15.5" customHeight="1">
      <c r="B208" s="23" t="s">
        <v>336</v>
      </c>
      <c r="C208" s="24" t="str">
        <f>'WATCH BILL'!Q58</f>
        <v xml:space="preserve"> </v>
      </c>
      <c r="D208" s="26"/>
      <c r="E208" s="23"/>
      <c r="F208" s="3"/>
      <c r="G208" s="26"/>
    </row>
    <row r="209" spans="2:7" ht="15.5" customHeight="1">
      <c r="B209" s="23"/>
      <c r="C209" s="24" t="s">
        <v>116</v>
      </c>
      <c r="D209" s="26"/>
      <c r="E209" s="23"/>
      <c r="F209" s="3"/>
      <c r="G209" s="26"/>
    </row>
    <row r="210" spans="2:7" ht="15.5" customHeight="1">
      <c r="B210" s="23" t="s">
        <v>192</v>
      </c>
      <c r="C210" s="24" t="str">
        <f>'WATCH BILL'!M58</f>
        <v xml:space="preserve">Main mast </v>
      </c>
      <c r="D210" s="26"/>
      <c r="E210" s="23"/>
      <c r="F210" s="3"/>
      <c r="G210" s="26"/>
    </row>
    <row r="211" spans="2:7" ht="15.5" customHeight="1">
      <c r="B211" s="23" t="s">
        <v>339</v>
      </c>
      <c r="C211" s="24" t="e">
        <f>'WATCH BILL'!#REF!</f>
        <v>#REF!</v>
      </c>
      <c r="D211" s="26"/>
      <c r="E211" s="23"/>
      <c r="F211" s="3"/>
      <c r="G211" s="26"/>
    </row>
    <row r="212" spans="2:7" ht="15.5" customHeight="1">
      <c r="B212" s="23"/>
      <c r="C212" s="24" t="s">
        <v>116</v>
      </c>
      <c r="D212" s="26"/>
      <c r="E212" s="23"/>
      <c r="F212" s="3"/>
      <c r="G212" s="26"/>
    </row>
    <row r="213" spans="2:7" ht="15.5" customHeight="1">
      <c r="B213" s="23" t="s">
        <v>340</v>
      </c>
      <c r="C213" s="24" t="s">
        <v>116</v>
      </c>
      <c r="D213" s="26"/>
      <c r="E213" s="58"/>
      <c r="G213" s="26"/>
    </row>
    <row r="214" spans="2:7" ht="15.5" customHeight="1">
      <c r="B214" s="23" t="s">
        <v>103</v>
      </c>
      <c r="C214" s="24" t="str">
        <f>'WATCH BILL'!R58</f>
        <v>Prepare LR4</v>
      </c>
      <c r="D214" s="26"/>
      <c r="E214" s="23"/>
      <c r="F214" s="3"/>
      <c r="G214" s="26"/>
    </row>
    <row r="215" spans="2:7" ht="15.5" customHeight="1">
      <c r="B215" s="23" t="s">
        <v>342</v>
      </c>
      <c r="C215" s="24">
        <f>'WATCH BILL'!S58</f>
        <v>0</v>
      </c>
      <c r="D215" s="26"/>
      <c r="E215" s="23"/>
      <c r="F215" s="3"/>
      <c r="G215" s="26"/>
    </row>
    <row r="216" spans="2:7" ht="15.5" customHeight="1">
      <c r="B216" s="23" t="s">
        <v>343</v>
      </c>
      <c r="C216" s="24">
        <f>'WATCH BILL'!T58</f>
        <v>0</v>
      </c>
      <c r="D216" s="26"/>
      <c r="E216" s="23"/>
      <c r="F216" s="3"/>
      <c r="G216" s="26"/>
    </row>
    <row r="217" spans="2:7" ht="15.5" customHeight="1">
      <c r="B217" s="23" t="s">
        <v>344</v>
      </c>
      <c r="C217" s="24">
        <f>'WATCH BILL'!V58</f>
        <v>0</v>
      </c>
      <c r="D217" s="26"/>
      <c r="E217" s="23"/>
      <c r="F217" s="3"/>
      <c r="G217" s="26"/>
    </row>
    <row r="218" spans="2:7" ht="15.5" customHeight="1">
      <c r="B218" s="23" t="s">
        <v>345</v>
      </c>
      <c r="C218" s="24">
        <f>'WATCH BILL'!W58</f>
        <v>0</v>
      </c>
      <c r="D218" s="26"/>
      <c r="E218" s="23"/>
      <c r="F218" s="3"/>
      <c r="G218" s="26"/>
    </row>
    <row r="219" spans="2:7" ht="15.5" customHeight="1">
      <c r="B219" s="23" t="s">
        <v>346</v>
      </c>
      <c r="C219" s="24">
        <f>'WATCH BILL'!W58</f>
        <v>0</v>
      </c>
      <c r="D219" s="26"/>
      <c r="E219" s="24"/>
      <c r="F219" s="2"/>
      <c r="G219" s="26"/>
    </row>
    <row r="220" spans="2:7" ht="15.5" customHeight="1">
      <c r="B220" s="23" t="s">
        <v>347</v>
      </c>
      <c r="C220" s="24">
        <f>'WATCH BILL'!W58</f>
        <v>0</v>
      </c>
      <c r="D220" s="26"/>
      <c r="E220" s="58"/>
      <c r="G220" s="26"/>
    </row>
    <row r="221" spans="2:7" ht="15.5" customHeight="1">
      <c r="B221" s="23" t="s">
        <v>348</v>
      </c>
      <c r="C221" s="24">
        <f>'WATCH BILL'!X58</f>
        <v>0</v>
      </c>
      <c r="D221" s="26"/>
      <c r="E221" s="23"/>
      <c r="F221" s="3"/>
      <c r="G221" s="26"/>
    </row>
    <row r="222" spans="2:7" ht="15.5" customHeight="1" thickBot="1">
      <c r="B222" s="28" t="s">
        <v>349</v>
      </c>
      <c r="C222" s="29">
        <f>'WATCH BILL'!Y58</f>
        <v>0</v>
      </c>
      <c r="D222" s="32"/>
      <c r="E222" s="28"/>
      <c r="F222" s="46"/>
      <c r="G222" s="32"/>
    </row>
    <row r="224" spans="2:7" ht="15" thickBot="1"/>
    <row r="225" spans="2:7" ht="15" thickBot="1">
      <c r="B225" s="5" t="s">
        <v>90</v>
      </c>
      <c r="C225" s="6" t="s">
        <v>91</v>
      </c>
      <c r="D225" s="7" t="s">
        <v>116</v>
      </c>
      <c r="E225" s="5" t="s">
        <v>116</v>
      </c>
      <c r="F225" s="8" t="s">
        <v>332</v>
      </c>
      <c r="G225" s="9"/>
    </row>
    <row r="226" spans="2:7" ht="15" thickBot="1">
      <c r="B226" s="11"/>
      <c r="C226" s="12"/>
      <c r="D226" s="13"/>
      <c r="E226" s="11"/>
      <c r="F226" s="11" t="s">
        <v>333</v>
      </c>
      <c r="G226" s="11" t="s">
        <v>97</v>
      </c>
    </row>
    <row r="227" spans="2:7" ht="25.5" customHeight="1" thickBot="1">
      <c r="B227" s="14">
        <f>'WATCH BILL'!A59</f>
        <v>25</v>
      </c>
      <c r="C227" s="55" t="str">
        <f>'WATCH BILL'!B59</f>
        <v>Main 11 Boat Crew</v>
      </c>
      <c r="D227" s="37" t="str">
        <f>'WATCH BILL'!C59</f>
        <v>Main Topman</v>
      </c>
      <c r="E227" s="37" t="str">
        <f>'WATCH BILL'!F59</f>
        <v xml:space="preserve">T.D. - Mid. </v>
      </c>
      <c r="F227" s="37" t="str">
        <f>'WATCH BILL'!G59</f>
        <v>Main deck - P</v>
      </c>
      <c r="G227" s="37">
        <f>'WATCH BILL'!H59</f>
        <v>2</v>
      </c>
    </row>
    <row r="228" spans="2:7" ht="15.5" customHeight="1">
      <c r="B228" s="34" t="s">
        <v>334</v>
      </c>
      <c r="C228" s="19"/>
      <c r="D228" s="22"/>
      <c r="E228" s="34"/>
      <c r="F228" s="43"/>
      <c r="G228" s="22"/>
    </row>
    <row r="229" spans="2:7" ht="15.5" customHeight="1">
      <c r="B229" s="23" t="s">
        <v>335</v>
      </c>
      <c r="C229" s="24" t="str">
        <f>'WATCH BILL'!M59</f>
        <v xml:space="preserve">Main mast </v>
      </c>
      <c r="D229" s="26"/>
      <c r="E229" s="24"/>
      <c r="F229" s="2"/>
      <c r="G229" s="26"/>
    </row>
    <row r="230" spans="2:7" ht="15.5" customHeight="1">
      <c r="B230" s="23" t="s">
        <v>336</v>
      </c>
      <c r="C230" s="24" t="str">
        <f>'WATCH BILL'!Q59</f>
        <v>Crew of Seaboat</v>
      </c>
      <c r="D230" s="26"/>
      <c r="E230" s="23"/>
      <c r="F230" s="3"/>
      <c r="G230" s="26"/>
    </row>
    <row r="231" spans="2:7" ht="15.5" customHeight="1">
      <c r="B231" s="23"/>
      <c r="C231" s="24" t="s">
        <v>116</v>
      </c>
      <c r="D231" s="26"/>
      <c r="E231" s="23"/>
      <c r="F231" s="3"/>
      <c r="G231" s="26"/>
    </row>
    <row r="232" spans="2:7" ht="15.5" customHeight="1">
      <c r="B232" s="23" t="s">
        <v>192</v>
      </c>
      <c r="C232" s="24" t="str">
        <f>'WATCH BILL'!M59</f>
        <v xml:space="preserve">Main mast </v>
      </c>
      <c r="D232" s="26"/>
      <c r="E232" s="23"/>
      <c r="F232" s="3"/>
      <c r="G232" s="26"/>
    </row>
    <row r="233" spans="2:7" ht="15.5" customHeight="1">
      <c r="B233" s="23" t="s">
        <v>339</v>
      </c>
      <c r="C233" s="24" t="e">
        <f>'WATCH BILL'!#REF!</f>
        <v>#REF!</v>
      </c>
      <c r="D233" s="26"/>
      <c r="E233" s="23"/>
      <c r="F233" s="3"/>
      <c r="G233" s="26"/>
    </row>
    <row r="234" spans="2:7" ht="15.5" customHeight="1">
      <c r="B234" s="23"/>
      <c r="C234" s="24" t="s">
        <v>116</v>
      </c>
      <c r="D234" s="26"/>
      <c r="E234" s="23"/>
      <c r="F234" s="3"/>
      <c r="G234" s="26"/>
    </row>
    <row r="235" spans="2:7" ht="15.5" customHeight="1">
      <c r="B235" s="23" t="s">
        <v>340</v>
      </c>
      <c r="C235" s="24" t="s">
        <v>116</v>
      </c>
      <c r="D235" s="26"/>
      <c r="E235" s="58"/>
      <c r="G235" s="26"/>
    </row>
    <row r="236" spans="2:7" ht="15.5" customHeight="1">
      <c r="B236" s="23" t="s">
        <v>103</v>
      </c>
      <c r="C236" s="24" t="str">
        <f>'WATCH BILL'!R59</f>
        <v>Fwd life boat gripes</v>
      </c>
      <c r="D236" s="26"/>
      <c r="E236" s="23"/>
      <c r="F236" s="3"/>
      <c r="G236" s="26"/>
    </row>
    <row r="237" spans="2:7" ht="15.5" customHeight="1">
      <c r="B237" s="23" t="s">
        <v>342</v>
      </c>
      <c r="C237" s="24" t="str">
        <f>'WATCH BILL'!S59</f>
        <v>Fire Party/Radio</v>
      </c>
      <c r="D237" s="26"/>
      <c r="E237" s="23"/>
      <c r="F237" s="3"/>
      <c r="G237" s="26"/>
    </row>
    <row r="238" spans="2:7" ht="15.5" customHeight="1">
      <c r="B238" s="23" t="s">
        <v>343</v>
      </c>
      <c r="C238" s="24">
        <f>'WATCH BILL'!T59</f>
        <v>0</v>
      </c>
      <c r="D238" s="26"/>
      <c r="E238" s="23"/>
      <c r="F238" s="3"/>
      <c r="G238" s="26"/>
    </row>
    <row r="239" spans="2:7" ht="15.5" customHeight="1">
      <c r="B239" s="23" t="s">
        <v>344</v>
      </c>
      <c r="C239" s="24">
        <f>'WATCH BILL'!V59</f>
        <v>0</v>
      </c>
      <c r="D239" s="26"/>
      <c r="E239" s="23"/>
      <c r="F239" s="3"/>
      <c r="G239" s="26"/>
    </row>
    <row r="240" spans="2:7" ht="15.5" customHeight="1">
      <c r="B240" s="23" t="s">
        <v>345</v>
      </c>
      <c r="C240" s="24">
        <f>'WATCH BILL'!W59</f>
        <v>0</v>
      </c>
      <c r="D240" s="26"/>
      <c r="E240" s="23"/>
      <c r="F240" s="3"/>
      <c r="G240" s="26"/>
    </row>
    <row r="241" spans="2:7" ht="15.5" customHeight="1">
      <c r="B241" s="23" t="s">
        <v>346</v>
      </c>
      <c r="C241" s="24">
        <f>'WATCH BILL'!W59</f>
        <v>0</v>
      </c>
      <c r="D241" s="26"/>
      <c r="E241" s="24"/>
      <c r="F241" s="2"/>
      <c r="G241" s="26"/>
    </row>
    <row r="242" spans="2:7" ht="15.5" customHeight="1">
      <c r="B242" s="23" t="s">
        <v>347</v>
      </c>
      <c r="C242" s="24">
        <f>'WATCH BILL'!W59</f>
        <v>0</v>
      </c>
      <c r="D242" s="26"/>
      <c r="E242" s="58"/>
      <c r="G242" s="26"/>
    </row>
    <row r="243" spans="2:7" ht="15.5" customHeight="1">
      <c r="B243" s="23" t="s">
        <v>348</v>
      </c>
      <c r="C243" s="24">
        <f>'WATCH BILL'!X59</f>
        <v>0</v>
      </c>
      <c r="D243" s="26"/>
      <c r="E243" s="23"/>
      <c r="F243" s="3"/>
      <c r="G243" s="26"/>
    </row>
    <row r="244" spans="2:7" ht="15.5" customHeight="1" thickBot="1">
      <c r="B244" s="28" t="s">
        <v>349</v>
      </c>
      <c r="C244" s="29">
        <f>'WATCH BILL'!Y59</f>
        <v>0</v>
      </c>
      <c r="D244" s="32"/>
      <c r="E244" s="28"/>
      <c r="F244" s="46"/>
      <c r="G244" s="32"/>
    </row>
    <row r="245" spans="2:7" ht="15.5" customHeight="1">
      <c r="B245" s="35"/>
      <c r="C245" s="4"/>
      <c r="D245" s="4"/>
      <c r="E245" s="35"/>
      <c r="F245" s="59"/>
      <c r="G245" s="4"/>
    </row>
    <row r="246" spans="2:7" ht="15" thickBot="1">
      <c r="B246" s="36" t="s">
        <v>116</v>
      </c>
    </row>
    <row r="247" spans="2:7" ht="15" thickBot="1">
      <c r="B247" s="5" t="s">
        <v>90</v>
      </c>
      <c r="C247" s="6" t="s">
        <v>91</v>
      </c>
      <c r="D247" s="7" t="s">
        <v>116</v>
      </c>
      <c r="E247" s="5" t="s">
        <v>116</v>
      </c>
      <c r="F247" s="8" t="s">
        <v>332</v>
      </c>
      <c r="G247" s="9"/>
    </row>
    <row r="248" spans="2:7" ht="15" thickBot="1">
      <c r="B248" s="11"/>
      <c r="C248" s="12"/>
      <c r="D248" s="13"/>
      <c r="E248" s="11"/>
      <c r="F248" s="11" t="s">
        <v>333</v>
      </c>
      <c r="G248" s="11" t="s">
        <v>97</v>
      </c>
    </row>
    <row r="249" spans="2:7" ht="25.5" customHeight="1" thickBot="1">
      <c r="B249" s="14">
        <f>'WATCH BILL'!A60</f>
        <v>26</v>
      </c>
      <c r="C249" s="37" t="str">
        <f>'WATCH BILL'!B60</f>
        <v>Main 12</v>
      </c>
      <c r="D249" s="37" t="str">
        <f>'WATCH BILL'!C60</f>
        <v xml:space="preserve"> Emerg. Party</v>
      </c>
      <c r="E249" s="37" t="str">
        <f>'WATCH BILL'!F60</f>
        <v>T.D. - Mid</v>
      </c>
      <c r="F249" s="37" t="str">
        <f>'WATCH BILL'!G60</f>
        <v>Main deck - P</v>
      </c>
      <c r="G249" s="37">
        <f>'WATCH BILL'!H60</f>
        <v>4</v>
      </c>
    </row>
    <row r="250" spans="2:7" ht="15.5" customHeight="1">
      <c r="B250" s="34" t="s">
        <v>334</v>
      </c>
      <c r="C250" s="19"/>
      <c r="D250" s="22"/>
      <c r="E250" s="34"/>
      <c r="F250" s="43"/>
      <c r="G250" s="22"/>
    </row>
    <row r="251" spans="2:7" ht="15.5" customHeight="1">
      <c r="B251" s="23" t="s">
        <v>335</v>
      </c>
      <c r="C251" s="24" t="str">
        <f>'WATCH BILL'!M81</f>
        <v>Quarterdeck</v>
      </c>
      <c r="D251" s="26"/>
      <c r="E251" s="24"/>
      <c r="F251" s="2"/>
      <c r="G251" s="26"/>
    </row>
    <row r="252" spans="2:7" ht="15.5" customHeight="1">
      <c r="B252" s="23" t="s">
        <v>336</v>
      </c>
      <c r="C252" s="24" t="str">
        <f>'WATCH BILL'!Q60</f>
        <v xml:space="preserve"> </v>
      </c>
      <c r="D252" s="26"/>
      <c r="E252" s="23"/>
      <c r="F252" s="3"/>
      <c r="G252" s="26"/>
    </row>
    <row r="253" spans="2:7" ht="15.5" customHeight="1">
      <c r="B253" s="23"/>
      <c r="C253" s="24" t="s">
        <v>116</v>
      </c>
      <c r="D253" s="26"/>
      <c r="E253" s="23"/>
      <c r="F253" s="3"/>
      <c r="G253" s="26"/>
    </row>
    <row r="254" spans="2:7" ht="15.5" customHeight="1">
      <c r="B254" s="23" t="s">
        <v>192</v>
      </c>
      <c r="C254" s="24" t="str">
        <f>'WATCH BILL'!M60</f>
        <v xml:space="preserve">Main mast </v>
      </c>
      <c r="D254" s="26"/>
      <c r="E254" s="23"/>
      <c r="F254" s="3"/>
      <c r="G254" s="26"/>
    </row>
    <row r="255" spans="2:7" ht="15.5" customHeight="1">
      <c r="B255" s="23" t="s">
        <v>339</v>
      </c>
      <c r="C255" s="24" t="e">
        <f>'WATCH BILL'!#REF!</f>
        <v>#REF!</v>
      </c>
      <c r="D255" s="26"/>
      <c r="E255" s="23"/>
      <c r="F255" s="3"/>
      <c r="G255" s="26"/>
    </row>
    <row r="256" spans="2:7" ht="15.5" customHeight="1">
      <c r="B256" s="23"/>
      <c r="C256" s="24" t="s">
        <v>116</v>
      </c>
      <c r="D256" s="26"/>
      <c r="E256" s="23"/>
      <c r="F256" s="3"/>
      <c r="G256" s="26"/>
    </row>
    <row r="257" spans="2:7" ht="15.5" customHeight="1">
      <c r="B257" s="23" t="s">
        <v>340</v>
      </c>
      <c r="C257" s="24" t="s">
        <v>116</v>
      </c>
      <c r="D257" s="26"/>
      <c r="E257" s="58"/>
      <c r="G257" s="26"/>
    </row>
    <row r="258" spans="2:7" ht="15.5" customHeight="1">
      <c r="B258" s="23" t="s">
        <v>103</v>
      </c>
      <c r="C258" s="24" t="str">
        <f>'WATCH BILL'!R60</f>
        <v xml:space="preserve"> </v>
      </c>
      <c r="D258" s="26"/>
      <c r="E258" s="23"/>
      <c r="F258" s="3"/>
      <c r="G258" s="26"/>
    </row>
    <row r="259" spans="2:7" ht="15.5" customHeight="1">
      <c r="B259" s="23" t="s">
        <v>342</v>
      </c>
      <c r="C259" s="24" t="str">
        <f>'WATCH BILL'!S60</f>
        <v xml:space="preserve"> </v>
      </c>
      <c r="D259" s="26"/>
      <c r="E259" s="23"/>
      <c r="F259" s="3"/>
      <c r="G259" s="26"/>
    </row>
    <row r="260" spans="2:7" ht="15.5" customHeight="1">
      <c r="B260" s="23" t="s">
        <v>343</v>
      </c>
      <c r="C260" s="24" t="str">
        <f>'WATCH BILL'!T60</f>
        <v xml:space="preserve"> </v>
      </c>
      <c r="D260" s="26"/>
      <c r="E260" s="23"/>
      <c r="F260" s="3"/>
      <c r="G260" s="26"/>
    </row>
    <row r="261" spans="2:7" ht="15.5" customHeight="1">
      <c r="B261" s="23" t="s">
        <v>344</v>
      </c>
      <c r="C261" s="24" t="str">
        <f>'WATCH BILL'!V60</f>
        <v xml:space="preserve"> </v>
      </c>
      <c r="D261" s="26"/>
      <c r="E261" s="23"/>
      <c r="F261" s="3"/>
      <c r="G261" s="26"/>
    </row>
    <row r="262" spans="2:7" ht="15.5" customHeight="1">
      <c r="B262" s="23" t="s">
        <v>345</v>
      </c>
      <c r="C262" s="24" t="str">
        <f>'WATCH BILL'!W60</f>
        <v xml:space="preserve"> </v>
      </c>
      <c r="D262" s="26"/>
      <c r="E262" s="23"/>
      <c r="F262" s="3"/>
      <c r="G262" s="26"/>
    </row>
    <row r="263" spans="2:7" ht="15.5" customHeight="1">
      <c r="B263" s="23" t="s">
        <v>346</v>
      </c>
      <c r="C263" s="24" t="str">
        <f>'WATCH BILL'!W60</f>
        <v xml:space="preserve"> </v>
      </c>
      <c r="D263" s="26"/>
      <c r="E263" s="58"/>
      <c r="G263" s="26"/>
    </row>
    <row r="264" spans="2:7" ht="15.5" customHeight="1">
      <c r="B264" s="23" t="s">
        <v>347</v>
      </c>
      <c r="C264" s="24" t="str">
        <f>'WATCH BILL'!W60</f>
        <v xml:space="preserve"> </v>
      </c>
      <c r="D264" s="26"/>
      <c r="E264" s="23"/>
      <c r="F264" s="3"/>
      <c r="G264" s="26"/>
    </row>
    <row r="265" spans="2:7" ht="15.5" customHeight="1">
      <c r="B265" s="23" t="s">
        <v>348</v>
      </c>
      <c r="C265" s="24" t="str">
        <f>'WATCH BILL'!X60</f>
        <v xml:space="preserve"> </v>
      </c>
      <c r="D265" s="26"/>
      <c r="E265" s="58"/>
      <c r="G265" s="26"/>
    </row>
    <row r="266" spans="2:7" ht="15.5" customHeight="1" thickBot="1">
      <c r="B266" s="28" t="s">
        <v>349</v>
      </c>
      <c r="C266" s="29" t="str">
        <f>'WATCH BILL'!Y60</f>
        <v xml:space="preserve"> </v>
      </c>
      <c r="D266" s="32"/>
      <c r="E266" s="28"/>
      <c r="F266" s="46"/>
      <c r="G266" s="32"/>
    </row>
    <row r="268" spans="2:7">
      <c r="B268" s="36" t="s">
        <v>116</v>
      </c>
    </row>
    <row r="269" spans="2:7" ht="15" thickBot="1">
      <c r="B269" s="36"/>
    </row>
    <row r="270" spans="2:7" ht="15" thickBot="1">
      <c r="B270" s="5" t="s">
        <v>90</v>
      </c>
      <c r="C270" s="6" t="s">
        <v>91</v>
      </c>
      <c r="D270" s="7" t="s">
        <v>116</v>
      </c>
      <c r="E270" s="5" t="s">
        <v>116</v>
      </c>
      <c r="F270" s="8" t="s">
        <v>332</v>
      </c>
      <c r="G270" s="9"/>
    </row>
    <row r="271" spans="2:7" ht="15" thickBot="1">
      <c r="B271" s="11"/>
      <c r="C271" s="12"/>
      <c r="D271" s="13"/>
      <c r="E271" s="11"/>
      <c r="F271" s="11" t="s">
        <v>333</v>
      </c>
      <c r="G271" s="11" t="s">
        <v>97</v>
      </c>
    </row>
    <row r="272" spans="2:7" ht="24.75" customHeight="1" thickBot="1">
      <c r="B272" s="14">
        <f>'WATCH BILL'!A61</f>
        <v>27</v>
      </c>
      <c r="C272" s="37" t="str">
        <f>'WATCH BILL'!B61</f>
        <v>Main 13</v>
      </c>
      <c r="D272" s="37">
        <f>'WATCH BILL'!C83</f>
        <v>0</v>
      </c>
      <c r="E272" s="37" t="str">
        <f>'WATCH BILL'!F61</f>
        <v>T.D. - Mid</v>
      </c>
      <c r="F272" s="37" t="str">
        <f>'WATCH BILL'!G61</f>
        <v>Main deck - P</v>
      </c>
      <c r="G272" s="37">
        <f>'WATCH BILL'!H61</f>
        <v>2</v>
      </c>
    </row>
    <row r="273" spans="2:7" ht="15.5" customHeight="1">
      <c r="B273" s="34" t="s">
        <v>334</v>
      </c>
      <c r="C273" s="19"/>
      <c r="D273" s="22"/>
      <c r="E273" s="34"/>
      <c r="F273" s="43"/>
      <c r="G273" s="22"/>
    </row>
    <row r="274" spans="2:7" ht="15.5" customHeight="1">
      <c r="B274" s="23" t="s">
        <v>335</v>
      </c>
      <c r="C274" s="24" t="str">
        <f>'WATCH BILL'!M61</f>
        <v xml:space="preserve">Main mast </v>
      </c>
      <c r="D274" s="26"/>
      <c r="E274" s="24"/>
      <c r="F274" s="2"/>
      <c r="G274" s="26"/>
    </row>
    <row r="275" spans="2:7" ht="15.5" customHeight="1">
      <c r="B275" s="23" t="s">
        <v>336</v>
      </c>
      <c r="C275" s="24">
        <f>'WATCH BILL'!Q61</f>
        <v>0</v>
      </c>
      <c r="D275" s="26"/>
      <c r="E275" s="23"/>
      <c r="F275" s="3"/>
      <c r="G275" s="26"/>
    </row>
    <row r="276" spans="2:7" ht="15.5" customHeight="1">
      <c r="B276" s="23"/>
      <c r="C276" s="24" t="s">
        <v>116</v>
      </c>
      <c r="D276" s="26"/>
      <c r="E276" s="23"/>
      <c r="F276" s="3"/>
      <c r="G276" s="26"/>
    </row>
    <row r="277" spans="2:7" ht="15.5" customHeight="1">
      <c r="B277" s="23" t="s">
        <v>192</v>
      </c>
      <c r="C277" s="24" t="str">
        <f>'WATCH BILL'!M61</f>
        <v xml:space="preserve">Main mast </v>
      </c>
      <c r="D277" s="26"/>
      <c r="E277" s="23"/>
      <c r="F277" s="3"/>
      <c r="G277" s="26"/>
    </row>
    <row r="278" spans="2:7" ht="15.5" customHeight="1">
      <c r="B278" s="23" t="s">
        <v>339</v>
      </c>
      <c r="C278" s="24" t="e">
        <f>'WATCH BILL'!#REF!</f>
        <v>#REF!</v>
      </c>
      <c r="D278" s="26"/>
      <c r="E278" s="23"/>
      <c r="F278" s="3"/>
      <c r="G278" s="26"/>
    </row>
    <row r="279" spans="2:7" ht="15.5" customHeight="1">
      <c r="B279" s="23"/>
      <c r="C279" s="24" t="s">
        <v>116</v>
      </c>
      <c r="D279" s="26"/>
      <c r="E279" s="23"/>
      <c r="F279" s="3"/>
      <c r="G279" s="26"/>
    </row>
    <row r="280" spans="2:7" ht="15.5" customHeight="1">
      <c r="B280" s="23" t="s">
        <v>340</v>
      </c>
      <c r="C280" s="24" t="s">
        <v>116</v>
      </c>
      <c r="D280" s="26"/>
      <c r="E280" s="58"/>
      <c r="G280" s="26"/>
    </row>
    <row r="281" spans="2:7" ht="15.5" customHeight="1">
      <c r="B281" s="23" t="s">
        <v>103</v>
      </c>
      <c r="C281" s="24">
        <f>'WATCH BILL'!R61</f>
        <v>0</v>
      </c>
      <c r="D281" s="26"/>
      <c r="E281" s="23"/>
      <c r="F281" s="3"/>
      <c r="G281" s="26"/>
    </row>
    <row r="282" spans="2:7" ht="15.5" customHeight="1">
      <c r="B282" s="23" t="s">
        <v>342</v>
      </c>
      <c r="C282" s="24">
        <f>'WATCH BILL'!S61</f>
        <v>0</v>
      </c>
      <c r="D282" s="26"/>
      <c r="E282" s="23"/>
      <c r="F282" s="3"/>
      <c r="G282" s="26"/>
    </row>
    <row r="283" spans="2:7" ht="15.5" customHeight="1">
      <c r="B283" s="23" t="s">
        <v>343</v>
      </c>
      <c r="C283" s="24">
        <f>'WATCH BILL'!T61</f>
        <v>0</v>
      </c>
      <c r="D283" s="26"/>
      <c r="E283" s="23"/>
      <c r="F283" s="3"/>
      <c r="G283" s="26"/>
    </row>
    <row r="284" spans="2:7" ht="15.5" customHeight="1">
      <c r="B284" s="23" t="s">
        <v>344</v>
      </c>
      <c r="C284" s="24">
        <f>'WATCH BILL'!V61</f>
        <v>0</v>
      </c>
      <c r="D284" s="26"/>
      <c r="E284" s="23"/>
      <c r="F284" s="3"/>
      <c r="G284" s="26"/>
    </row>
    <row r="285" spans="2:7" ht="15.5" customHeight="1">
      <c r="B285" s="23" t="s">
        <v>345</v>
      </c>
      <c r="C285" s="24">
        <f>'WATCH BILL'!W61</f>
        <v>0</v>
      </c>
      <c r="D285" s="26"/>
      <c r="E285" s="23"/>
      <c r="F285" s="3"/>
      <c r="G285" s="26"/>
    </row>
    <row r="286" spans="2:7" ht="15.5" customHeight="1">
      <c r="B286" s="23" t="s">
        <v>346</v>
      </c>
      <c r="C286" s="24">
        <f>'WATCH BILL'!W61</f>
        <v>0</v>
      </c>
      <c r="D286" s="26"/>
      <c r="E286" s="58"/>
      <c r="G286" s="26"/>
    </row>
    <row r="287" spans="2:7" ht="15.5" customHeight="1">
      <c r="B287" s="23" t="s">
        <v>347</v>
      </c>
      <c r="C287" s="24">
        <f>'WATCH BILL'!W61</f>
        <v>0</v>
      </c>
      <c r="D287" s="26"/>
      <c r="E287" s="23"/>
      <c r="F287" s="3"/>
      <c r="G287" s="26"/>
    </row>
    <row r="288" spans="2:7" ht="15.5" customHeight="1">
      <c r="B288" s="23" t="s">
        <v>348</v>
      </c>
      <c r="C288" s="24">
        <f>'WATCH BILL'!X61</f>
        <v>0</v>
      </c>
      <c r="D288" s="26"/>
      <c r="E288" s="58"/>
      <c r="G288" s="26"/>
    </row>
    <row r="289" spans="2:7" ht="15.5" customHeight="1" thickBot="1">
      <c r="B289" s="28" t="s">
        <v>349</v>
      </c>
      <c r="C289" s="29">
        <f>'WATCH BILL'!Y61</f>
        <v>0</v>
      </c>
      <c r="D289" s="32"/>
      <c r="E289" s="28"/>
      <c r="F289" s="46"/>
      <c r="G289" s="32"/>
    </row>
    <row r="291" spans="2:7" ht="15" thickBot="1"/>
    <row r="292" spans="2:7" ht="15" thickBot="1">
      <c r="B292" s="5" t="s">
        <v>90</v>
      </c>
      <c r="C292" s="6" t="s">
        <v>91</v>
      </c>
      <c r="D292" s="7" t="s">
        <v>116</v>
      </c>
      <c r="E292" s="5" t="s">
        <v>116</v>
      </c>
      <c r="F292" s="8" t="s">
        <v>332</v>
      </c>
      <c r="G292" s="9"/>
    </row>
    <row r="293" spans="2:7" ht="15" thickBot="1">
      <c r="B293" s="11"/>
      <c r="C293" s="12"/>
      <c r="D293" s="13"/>
      <c r="E293" s="11"/>
      <c r="F293" s="11" t="s">
        <v>333</v>
      </c>
      <c r="G293" s="11" t="s">
        <v>97</v>
      </c>
    </row>
    <row r="294" spans="2:7" ht="25.5" customHeight="1" thickBot="1">
      <c r="B294" s="37" t="str">
        <f>'WATCH BILL'!A62</f>
        <v/>
      </c>
      <c r="C294" s="37" t="str">
        <f>'WATCH BILL'!B62</f>
        <v>Main 14</v>
      </c>
      <c r="D294" s="37">
        <f>'WATCH BILL'!C105</f>
        <v>0</v>
      </c>
      <c r="E294" s="37" t="str">
        <f>'WATCH BILL'!F62</f>
        <v>T.D. - Mid</v>
      </c>
      <c r="F294" s="37" t="str">
        <f>'WATCH BILL'!G62</f>
        <v>Main deck - P</v>
      </c>
      <c r="G294" s="37">
        <f>'WATCH BILL'!H62</f>
        <v>4</v>
      </c>
    </row>
    <row r="295" spans="2:7" ht="15.5" customHeight="1">
      <c r="B295" s="34" t="s">
        <v>334</v>
      </c>
      <c r="C295" s="19"/>
      <c r="D295" s="22"/>
      <c r="E295" s="34"/>
      <c r="F295" s="43"/>
      <c r="G295" s="22"/>
    </row>
    <row r="296" spans="2:7" ht="15.5" customHeight="1">
      <c r="B296" s="23" t="s">
        <v>335</v>
      </c>
      <c r="C296" s="24" t="str">
        <f>'WATCH BILL'!M62</f>
        <v xml:space="preserve">Main mast </v>
      </c>
      <c r="D296" s="26"/>
      <c r="E296" s="24"/>
      <c r="F296" s="2"/>
      <c r="G296" s="26"/>
    </row>
    <row r="297" spans="2:7" ht="15.5" customHeight="1">
      <c r="B297" s="23" t="s">
        <v>336</v>
      </c>
      <c r="C297" s="24">
        <f>'WATCH BILL'!Q62</f>
        <v>0</v>
      </c>
      <c r="D297" s="26"/>
      <c r="E297" s="23"/>
      <c r="F297" s="3"/>
      <c r="G297" s="26"/>
    </row>
    <row r="298" spans="2:7" ht="15.5" customHeight="1">
      <c r="B298" s="23"/>
      <c r="C298" s="24" t="s">
        <v>116</v>
      </c>
      <c r="D298" s="26"/>
      <c r="E298" s="23"/>
      <c r="F298" s="3"/>
      <c r="G298" s="26"/>
    </row>
    <row r="299" spans="2:7" ht="15.5" customHeight="1">
      <c r="B299" s="23" t="s">
        <v>192</v>
      </c>
      <c r="C299" s="24" t="str">
        <f>'WATCH BILL'!M62</f>
        <v xml:space="preserve">Main mast </v>
      </c>
      <c r="D299" s="26"/>
      <c r="E299" s="23"/>
      <c r="F299" s="3"/>
      <c r="G299" s="26"/>
    </row>
    <row r="300" spans="2:7" ht="15.5" customHeight="1">
      <c r="B300" s="23" t="s">
        <v>339</v>
      </c>
      <c r="C300" s="24" t="e">
        <f>'WATCH BILL'!#REF!</f>
        <v>#REF!</v>
      </c>
      <c r="D300" s="26"/>
      <c r="E300" s="23"/>
      <c r="F300" s="3"/>
      <c r="G300" s="26"/>
    </row>
    <row r="301" spans="2:7" ht="15.5" customHeight="1">
      <c r="B301" s="23"/>
      <c r="C301" s="24" t="s">
        <v>116</v>
      </c>
      <c r="D301" s="26"/>
      <c r="E301" s="23"/>
      <c r="F301" s="3"/>
      <c r="G301" s="26"/>
    </row>
    <row r="302" spans="2:7" ht="15.5" customHeight="1">
      <c r="B302" s="23" t="s">
        <v>340</v>
      </c>
      <c r="C302" s="24" t="s">
        <v>116</v>
      </c>
      <c r="D302" s="26"/>
      <c r="E302" s="58"/>
      <c r="G302" s="26"/>
    </row>
    <row r="303" spans="2:7" ht="15.5" customHeight="1">
      <c r="B303" s="23" t="s">
        <v>103</v>
      </c>
      <c r="C303" s="24">
        <f>'WATCH BILL'!R62</f>
        <v>0</v>
      </c>
      <c r="D303" s="26"/>
      <c r="E303" s="23"/>
      <c r="F303" s="3"/>
      <c r="G303" s="26"/>
    </row>
    <row r="304" spans="2:7" ht="15.5" customHeight="1">
      <c r="B304" s="23" t="s">
        <v>342</v>
      </c>
      <c r="C304" s="24">
        <f>'WATCH BILL'!S62</f>
        <v>0</v>
      </c>
      <c r="D304" s="26"/>
      <c r="E304" s="23"/>
      <c r="F304" s="3"/>
      <c r="G304" s="26"/>
    </row>
    <row r="305" spans="2:7" ht="15.5" customHeight="1">
      <c r="B305" s="23" t="s">
        <v>343</v>
      </c>
      <c r="C305" s="24">
        <f>'WATCH BILL'!T62</f>
        <v>0</v>
      </c>
      <c r="D305" s="26"/>
      <c r="E305" s="23"/>
      <c r="F305" s="3"/>
      <c r="G305" s="26"/>
    </row>
    <row r="306" spans="2:7" ht="15.5" customHeight="1">
      <c r="B306" s="23" t="s">
        <v>344</v>
      </c>
      <c r="C306" s="24">
        <f>'WATCH BILL'!V62</f>
        <v>0</v>
      </c>
      <c r="D306" s="26"/>
      <c r="E306" s="23"/>
      <c r="F306" s="3"/>
      <c r="G306" s="26"/>
    </row>
    <row r="307" spans="2:7" ht="15.5" customHeight="1">
      <c r="B307" s="23" t="s">
        <v>345</v>
      </c>
      <c r="C307" s="24">
        <f>'WATCH BILL'!W62</f>
        <v>0</v>
      </c>
      <c r="D307" s="26"/>
      <c r="E307" s="23"/>
      <c r="F307" s="3"/>
      <c r="G307" s="26"/>
    </row>
    <row r="308" spans="2:7" ht="15.5" customHeight="1">
      <c r="B308" s="23" t="s">
        <v>346</v>
      </c>
      <c r="C308" s="24">
        <f>'WATCH BILL'!W62</f>
        <v>0</v>
      </c>
      <c r="D308" s="26"/>
      <c r="E308" s="58"/>
      <c r="G308" s="26"/>
    </row>
    <row r="309" spans="2:7" ht="15.5" customHeight="1">
      <c r="B309" s="23" t="s">
        <v>347</v>
      </c>
      <c r="C309" s="24">
        <f>'WATCH BILL'!W62</f>
        <v>0</v>
      </c>
      <c r="D309" s="26"/>
      <c r="E309" s="23"/>
      <c r="F309" s="3"/>
      <c r="G309" s="26"/>
    </row>
    <row r="310" spans="2:7" ht="15.5" customHeight="1">
      <c r="B310" s="23" t="s">
        <v>348</v>
      </c>
      <c r="C310" s="24">
        <f>'WATCH BILL'!X62</f>
        <v>0</v>
      </c>
      <c r="D310" s="26"/>
      <c r="E310" s="58"/>
      <c r="G310" s="26"/>
    </row>
    <row r="311" spans="2:7" ht="15.5" customHeight="1" thickBot="1">
      <c r="B311" s="28" t="s">
        <v>349</v>
      </c>
      <c r="C311" s="29">
        <f>'WATCH BILL'!Y62</f>
        <v>0</v>
      </c>
      <c r="D311" s="32"/>
      <c r="E311" s="28"/>
      <c r="F311" s="46"/>
      <c r="G311" s="32"/>
    </row>
    <row r="313" spans="2:7" ht="15" thickBot="1"/>
    <row r="314" spans="2:7" ht="15" thickBot="1">
      <c r="B314" s="5" t="s">
        <v>90</v>
      </c>
      <c r="C314" s="6" t="s">
        <v>91</v>
      </c>
      <c r="D314" s="7" t="s">
        <v>116</v>
      </c>
      <c r="E314" s="5" t="s">
        <v>116</v>
      </c>
      <c r="F314" s="8" t="s">
        <v>332</v>
      </c>
      <c r="G314" s="9"/>
    </row>
    <row r="315" spans="2:7" ht="15" thickBot="1">
      <c r="B315" s="11"/>
      <c r="C315" s="12"/>
      <c r="D315" s="13"/>
      <c r="E315" s="11"/>
      <c r="F315" s="11" t="s">
        <v>333</v>
      </c>
      <c r="G315" s="11" t="s">
        <v>97</v>
      </c>
    </row>
    <row r="316" spans="2:7" ht="16" thickBot="1">
      <c r="B316" s="37" t="str">
        <f>'WATCH BILL'!A63</f>
        <v/>
      </c>
      <c r="C316" s="37" t="str">
        <f>'WATCH BILL'!B63</f>
        <v>Main 15</v>
      </c>
      <c r="D316" s="37">
        <f>'WATCH BILL'!C127</f>
        <v>0</v>
      </c>
      <c r="E316" s="37" t="str">
        <f>'WATCH BILL'!F63</f>
        <v>T.D. - Mid</v>
      </c>
      <c r="F316" s="37" t="str">
        <f>'WATCH BILL'!G63</f>
        <v>Main deck - P</v>
      </c>
      <c r="G316" s="37">
        <f>'WATCH BILL'!H63</f>
        <v>2</v>
      </c>
    </row>
    <row r="317" spans="2:7">
      <c r="B317" s="34" t="s">
        <v>334</v>
      </c>
      <c r="C317" s="19"/>
      <c r="D317" s="22"/>
      <c r="E317" s="34"/>
      <c r="F317" s="43"/>
      <c r="G317" s="22"/>
    </row>
    <row r="318" spans="2:7">
      <c r="B318" s="23" t="s">
        <v>335</v>
      </c>
      <c r="C318" s="24" t="str">
        <f>'WATCH BILL'!M63</f>
        <v xml:space="preserve">Main mast </v>
      </c>
      <c r="D318" s="26"/>
      <c r="E318" s="24"/>
      <c r="F318" s="2"/>
      <c r="G318" s="26"/>
    </row>
    <row r="319" spans="2:7">
      <c r="B319" s="23" t="s">
        <v>336</v>
      </c>
      <c r="C319" s="24">
        <f>'WATCH BILL'!Q63</f>
        <v>0</v>
      </c>
      <c r="D319" s="26"/>
      <c r="E319" s="23"/>
      <c r="F319" s="3"/>
      <c r="G319" s="26"/>
    </row>
    <row r="320" spans="2:7">
      <c r="B320" s="23"/>
      <c r="C320" s="24" t="s">
        <v>116</v>
      </c>
      <c r="D320" s="26"/>
      <c r="E320" s="23"/>
      <c r="F320" s="3"/>
      <c r="G320" s="26"/>
    </row>
    <row r="321" spans="2:7">
      <c r="B321" s="23" t="s">
        <v>192</v>
      </c>
      <c r="C321" s="24" t="str">
        <f>'WATCH BILL'!M63</f>
        <v xml:space="preserve">Main mast </v>
      </c>
      <c r="D321" s="26"/>
      <c r="E321" s="23"/>
      <c r="F321" s="3"/>
      <c r="G321" s="26"/>
    </row>
    <row r="322" spans="2:7">
      <c r="B322" s="23" t="s">
        <v>339</v>
      </c>
      <c r="C322" s="24" t="e">
        <f>'WATCH BILL'!#REF!</f>
        <v>#REF!</v>
      </c>
      <c r="D322" s="26"/>
      <c r="E322" s="23"/>
      <c r="F322" s="3"/>
      <c r="G322" s="26"/>
    </row>
    <row r="323" spans="2:7">
      <c r="B323" s="23"/>
      <c r="C323" s="24" t="s">
        <v>116</v>
      </c>
      <c r="D323" s="26"/>
      <c r="E323" s="23"/>
      <c r="F323" s="3"/>
      <c r="G323" s="26"/>
    </row>
    <row r="324" spans="2:7">
      <c r="B324" s="23" t="s">
        <v>340</v>
      </c>
      <c r="C324" s="24" t="s">
        <v>116</v>
      </c>
      <c r="D324" s="26"/>
      <c r="E324" s="58"/>
      <c r="G324" s="26"/>
    </row>
    <row r="325" spans="2:7">
      <c r="B325" s="23" t="s">
        <v>103</v>
      </c>
      <c r="C325" s="24">
        <f>'WATCH BILL'!R63</f>
        <v>0</v>
      </c>
      <c r="D325" s="26"/>
      <c r="E325" s="23"/>
      <c r="F325" s="3"/>
      <c r="G325" s="26"/>
    </row>
    <row r="326" spans="2:7">
      <c r="B326" s="23" t="s">
        <v>342</v>
      </c>
      <c r="C326" s="24">
        <f>'WATCH BILL'!S63</f>
        <v>0</v>
      </c>
      <c r="D326" s="26"/>
      <c r="E326" s="23"/>
      <c r="F326" s="3"/>
      <c r="G326" s="26"/>
    </row>
    <row r="327" spans="2:7">
      <c r="B327" s="23" t="s">
        <v>343</v>
      </c>
      <c r="C327" s="24">
        <f>'WATCH BILL'!T63</f>
        <v>0</v>
      </c>
      <c r="D327" s="26"/>
      <c r="E327" s="23"/>
      <c r="F327" s="3"/>
      <c r="G327" s="26"/>
    </row>
    <row r="328" spans="2:7">
      <c r="B328" s="23" t="s">
        <v>344</v>
      </c>
      <c r="C328" s="24">
        <f>'WATCH BILL'!V63</f>
        <v>0</v>
      </c>
      <c r="D328" s="26"/>
      <c r="E328" s="23"/>
      <c r="F328" s="3"/>
      <c r="G328" s="26"/>
    </row>
    <row r="329" spans="2:7">
      <c r="B329" s="23" t="s">
        <v>345</v>
      </c>
      <c r="C329" s="24">
        <f>'WATCH BILL'!W63</f>
        <v>0</v>
      </c>
      <c r="D329" s="26"/>
      <c r="E329" s="23"/>
      <c r="F329" s="3"/>
      <c r="G329" s="26"/>
    </row>
    <row r="330" spans="2:7">
      <c r="B330" s="23" t="s">
        <v>346</v>
      </c>
      <c r="C330" s="24">
        <f>'WATCH BILL'!W63</f>
        <v>0</v>
      </c>
      <c r="D330" s="26"/>
      <c r="E330" s="58"/>
      <c r="G330" s="26"/>
    </row>
    <row r="331" spans="2:7">
      <c r="B331" s="23" t="s">
        <v>347</v>
      </c>
      <c r="C331" s="24">
        <f>'WATCH BILL'!W63</f>
        <v>0</v>
      </c>
      <c r="D331" s="26"/>
      <c r="E331" s="23"/>
      <c r="F331" s="3"/>
      <c r="G331" s="26"/>
    </row>
    <row r="332" spans="2:7">
      <c r="B332" s="23" t="s">
        <v>348</v>
      </c>
      <c r="C332" s="24">
        <f>'WATCH BILL'!X63</f>
        <v>0</v>
      </c>
      <c r="D332" s="26"/>
      <c r="E332" s="58"/>
      <c r="G332" s="26"/>
    </row>
    <row r="333" spans="2:7" ht="15" thickBot="1">
      <c r="B333" s="28" t="s">
        <v>349</v>
      </c>
      <c r="C333" s="29">
        <f>'WATCH BILL'!Y63</f>
        <v>0</v>
      </c>
      <c r="D333" s="32"/>
      <c r="E333" s="28"/>
      <c r="F333" s="46"/>
      <c r="G333" s="32"/>
    </row>
    <row r="335" spans="2:7" ht="15" thickBot="1"/>
    <row r="336" spans="2:7" ht="15" thickBot="1">
      <c r="B336" s="5" t="s">
        <v>90</v>
      </c>
      <c r="C336" s="6" t="s">
        <v>91</v>
      </c>
      <c r="D336" s="7" t="s">
        <v>116</v>
      </c>
      <c r="E336" s="5" t="s">
        <v>116</v>
      </c>
      <c r="F336" s="8" t="s">
        <v>332</v>
      </c>
      <c r="G336" s="9"/>
    </row>
    <row r="337" spans="2:7" ht="15" thickBot="1">
      <c r="B337" s="11"/>
      <c r="C337" s="12"/>
      <c r="D337" s="13"/>
      <c r="E337" s="11"/>
      <c r="F337" s="11" t="s">
        <v>333</v>
      </c>
      <c r="G337" s="11" t="s">
        <v>97</v>
      </c>
    </row>
    <row r="338" spans="2:7" ht="16" thickBot="1">
      <c r="B338" s="37" t="str">
        <f>'WATCH BILL'!A64</f>
        <v/>
      </c>
      <c r="C338" s="37" t="str">
        <f>'WATCH BILL'!B64</f>
        <v>Main 16</v>
      </c>
      <c r="D338" s="37">
        <f>'WATCH BILL'!C149</f>
        <v>0</v>
      </c>
      <c r="E338" s="37" t="str">
        <f>'WATCH BILL'!F64</f>
        <v>T.D. - Mid</v>
      </c>
      <c r="F338" s="37" t="str">
        <f>'WATCH BILL'!G64</f>
        <v>Main deck - P</v>
      </c>
      <c r="G338" s="37">
        <f>'WATCH BILL'!H64</f>
        <v>4</v>
      </c>
    </row>
    <row r="339" spans="2:7">
      <c r="B339" s="34" t="s">
        <v>334</v>
      </c>
      <c r="C339" s="19"/>
      <c r="D339" s="22"/>
      <c r="E339" s="34"/>
      <c r="F339" s="43"/>
      <c r="G339" s="22"/>
    </row>
    <row r="340" spans="2:7">
      <c r="B340" s="23" t="s">
        <v>335</v>
      </c>
      <c r="C340" s="24" t="str">
        <f>'WATCH BILL'!M64</f>
        <v xml:space="preserve">Main mast </v>
      </c>
      <c r="D340" s="26"/>
      <c r="E340" s="24"/>
      <c r="F340" s="2"/>
      <c r="G340" s="26"/>
    </row>
    <row r="341" spans="2:7">
      <c r="B341" s="23" t="s">
        <v>336</v>
      </c>
      <c r="C341" s="24">
        <f>'WATCH BILL'!Q64</f>
        <v>0</v>
      </c>
      <c r="D341" s="26"/>
      <c r="E341" s="23"/>
      <c r="F341" s="3"/>
      <c r="G341" s="26"/>
    </row>
    <row r="342" spans="2:7">
      <c r="B342" s="23"/>
      <c r="C342" s="24" t="s">
        <v>116</v>
      </c>
      <c r="D342" s="26"/>
      <c r="E342" s="23"/>
      <c r="F342" s="3"/>
      <c r="G342" s="26"/>
    </row>
    <row r="343" spans="2:7">
      <c r="B343" s="23" t="s">
        <v>192</v>
      </c>
      <c r="C343" s="24" t="str">
        <f>'WATCH BILL'!M64</f>
        <v xml:space="preserve">Main mast </v>
      </c>
      <c r="D343" s="26"/>
      <c r="E343" s="23"/>
      <c r="F343" s="3"/>
      <c r="G343" s="26"/>
    </row>
    <row r="344" spans="2:7">
      <c r="B344" s="23" t="s">
        <v>339</v>
      </c>
      <c r="C344" s="24" t="e">
        <f>'WATCH BILL'!#REF!</f>
        <v>#REF!</v>
      </c>
      <c r="D344" s="26"/>
      <c r="E344" s="23"/>
      <c r="F344" s="3"/>
      <c r="G344" s="26"/>
    </row>
    <row r="345" spans="2:7">
      <c r="B345" s="23"/>
      <c r="C345" s="24" t="s">
        <v>116</v>
      </c>
      <c r="D345" s="26"/>
      <c r="E345" s="23"/>
      <c r="F345" s="3"/>
      <c r="G345" s="26"/>
    </row>
    <row r="346" spans="2:7">
      <c r="B346" s="23" t="s">
        <v>340</v>
      </c>
      <c r="C346" s="24" t="s">
        <v>116</v>
      </c>
      <c r="D346" s="26"/>
      <c r="E346" s="58"/>
      <c r="G346" s="26"/>
    </row>
    <row r="347" spans="2:7">
      <c r="B347" s="23" t="s">
        <v>103</v>
      </c>
      <c r="C347" s="24">
        <f>'WATCH BILL'!R64</f>
        <v>0</v>
      </c>
      <c r="D347" s="26"/>
      <c r="E347" s="23"/>
      <c r="F347" s="3"/>
      <c r="G347" s="26"/>
    </row>
    <row r="348" spans="2:7">
      <c r="B348" s="23" t="s">
        <v>342</v>
      </c>
      <c r="C348" s="24">
        <f>'WATCH BILL'!S64</f>
        <v>0</v>
      </c>
      <c r="D348" s="26"/>
      <c r="E348" s="23"/>
      <c r="F348" s="3"/>
      <c r="G348" s="26"/>
    </row>
    <row r="349" spans="2:7">
      <c r="B349" s="23" t="s">
        <v>343</v>
      </c>
      <c r="C349" s="24">
        <f>'WATCH BILL'!T64</f>
        <v>0</v>
      </c>
      <c r="D349" s="26"/>
      <c r="E349" s="23"/>
      <c r="F349" s="3"/>
      <c r="G349" s="26"/>
    </row>
    <row r="350" spans="2:7">
      <c r="B350" s="23" t="s">
        <v>344</v>
      </c>
      <c r="C350" s="24">
        <f>'WATCH BILL'!V64</f>
        <v>0</v>
      </c>
      <c r="D350" s="26"/>
      <c r="E350" s="23"/>
      <c r="F350" s="3"/>
      <c r="G350" s="26"/>
    </row>
    <row r="351" spans="2:7">
      <c r="B351" s="23" t="s">
        <v>345</v>
      </c>
      <c r="C351" s="24">
        <f>'WATCH BILL'!W64</f>
        <v>0</v>
      </c>
      <c r="D351" s="26"/>
      <c r="E351" s="23"/>
      <c r="F351" s="3"/>
      <c r="G351" s="26"/>
    </row>
    <row r="352" spans="2:7">
      <c r="B352" s="23" t="s">
        <v>346</v>
      </c>
      <c r="C352" s="24">
        <f>'WATCH BILL'!W64</f>
        <v>0</v>
      </c>
      <c r="D352" s="26"/>
      <c r="E352" s="58"/>
      <c r="G352" s="26"/>
    </row>
    <row r="353" spans="2:7">
      <c r="B353" s="23" t="s">
        <v>347</v>
      </c>
      <c r="C353" s="24">
        <f>'WATCH BILL'!W64</f>
        <v>0</v>
      </c>
      <c r="D353" s="26"/>
      <c r="E353" s="23"/>
      <c r="F353" s="3"/>
      <c r="G353" s="26"/>
    </row>
    <row r="354" spans="2:7">
      <c r="B354" s="23" t="s">
        <v>348</v>
      </c>
      <c r="C354" s="24">
        <f>'WATCH BILL'!X64</f>
        <v>0</v>
      </c>
      <c r="D354" s="26"/>
      <c r="E354" s="58"/>
      <c r="G354" s="26"/>
    </row>
    <row r="355" spans="2:7" ht="15" thickBot="1">
      <c r="B355" s="28" t="s">
        <v>349</v>
      </c>
      <c r="C355" s="29">
        <f>'WATCH BILL'!Y64</f>
        <v>0</v>
      </c>
      <c r="D355" s="32"/>
      <c r="E355" s="28"/>
      <c r="F355" s="46"/>
      <c r="G355" s="32"/>
    </row>
  </sheetData>
  <sheetProtection password="CB13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N357"/>
  <sheetViews>
    <sheetView topLeftCell="A15" workbookViewId="0">
      <selection activeCell="F6" sqref="F6"/>
    </sheetView>
  </sheetViews>
  <sheetFormatPr baseColWidth="10" defaultColWidth="8.83203125" defaultRowHeight="14" x14ac:dyDescent="0"/>
  <cols>
    <col min="1" max="1" width="5.5" customWidth="1"/>
    <col min="2" max="2" width="22.83203125" customWidth="1"/>
    <col min="3" max="3" width="19.5" customWidth="1"/>
    <col min="4" max="4" width="5.5" hidden="1" customWidth="1"/>
    <col min="5" max="5" width="13.5" customWidth="1"/>
    <col min="6" max="6" width="16.5" customWidth="1"/>
    <col min="7" max="7" width="9.5" customWidth="1"/>
  </cols>
  <sheetData>
    <row r="1" spans="1:14" ht="15" thickBot="1">
      <c r="A1" t="s">
        <v>116</v>
      </c>
    </row>
    <row r="2" spans="1:14" s="10" customFormat="1" ht="13" thickBot="1">
      <c r="B2" s="5" t="s">
        <v>90</v>
      </c>
      <c r="C2" s="6" t="s">
        <v>91</v>
      </c>
      <c r="D2" s="7" t="s">
        <v>116</v>
      </c>
      <c r="E2" s="5" t="s">
        <v>116</v>
      </c>
      <c r="F2" s="8" t="s">
        <v>332</v>
      </c>
      <c r="G2" s="9"/>
    </row>
    <row r="3" spans="1:14" s="10" customFormat="1" ht="13" thickBot="1">
      <c r="B3" s="11"/>
      <c r="C3" s="12"/>
      <c r="D3" s="13"/>
      <c r="E3" s="11"/>
      <c r="F3" s="11" t="s">
        <v>333</v>
      </c>
      <c r="G3" s="11" t="s">
        <v>97</v>
      </c>
    </row>
    <row r="4" spans="1:14" s="17" customFormat="1" ht="25.5" customHeight="1" thickBot="1">
      <c r="B4" s="14" t="str">
        <f>'WATCH BILL'!A80</f>
        <v/>
      </c>
      <c r="C4" s="14" t="str">
        <f>'WATCH BILL'!B80</f>
        <v>MZ WL</v>
      </c>
      <c r="D4" s="14">
        <f>'WATCH BILL'!C80</f>
        <v>0</v>
      </c>
      <c r="E4" s="37" t="str">
        <f>'WATCH BILL'!F80</f>
        <v>T.D. - Port.</v>
      </c>
      <c r="F4" s="37" t="str">
        <f>'WATCH BILL'!G80</f>
        <v>Main deck - S</v>
      </c>
      <c r="G4" s="37">
        <f>'WATCH BILL'!H80</f>
        <v>3</v>
      </c>
      <c r="N4" s="17" t="s">
        <v>84</v>
      </c>
    </row>
    <row r="5" spans="1:14" ht="15.5" customHeight="1">
      <c r="B5" s="34" t="s">
        <v>334</v>
      </c>
      <c r="C5" s="19"/>
      <c r="D5" s="22"/>
      <c r="E5" s="34"/>
      <c r="F5" s="43"/>
      <c r="G5" s="22"/>
    </row>
    <row r="6" spans="1:14" ht="15.5" customHeight="1">
      <c r="B6" s="23" t="s">
        <v>335</v>
      </c>
      <c r="C6" s="24" t="str">
        <f>'WATCH BILL'!M80</f>
        <v>Quarterdeck</v>
      </c>
      <c r="D6" s="26"/>
      <c r="E6" s="24"/>
      <c r="F6" s="2"/>
      <c r="G6" s="26"/>
    </row>
    <row r="7" spans="1:14" ht="15.5" customHeight="1">
      <c r="B7" s="23" t="s">
        <v>336</v>
      </c>
      <c r="C7" s="24">
        <f>'WATCH BILL'!Q80</f>
        <v>0</v>
      </c>
      <c r="D7" s="26"/>
      <c r="E7" s="23"/>
      <c r="F7" s="3"/>
      <c r="G7" s="26"/>
    </row>
    <row r="8" spans="1:14" ht="15.5" customHeight="1">
      <c r="B8" s="23"/>
      <c r="C8" s="24" t="s">
        <v>116</v>
      </c>
      <c r="D8" s="26"/>
      <c r="E8" s="23"/>
      <c r="F8" s="3"/>
      <c r="G8" s="26"/>
    </row>
    <row r="9" spans="1:14" ht="15.5" customHeight="1">
      <c r="B9" s="23" t="s">
        <v>192</v>
      </c>
      <c r="C9" s="24" t="str">
        <f>'WATCH BILL'!M80</f>
        <v>Quarterdeck</v>
      </c>
      <c r="D9" s="26"/>
      <c r="E9" s="23"/>
      <c r="F9" s="3"/>
      <c r="G9" s="26"/>
    </row>
    <row r="10" spans="1:14" ht="15.5" customHeight="1">
      <c r="B10" s="23" t="s">
        <v>364</v>
      </c>
      <c r="C10" s="24" t="e">
        <f>'WATCH BILL'!#REF!</f>
        <v>#REF!</v>
      </c>
      <c r="D10" s="26"/>
      <c r="E10" s="23"/>
      <c r="F10" s="3"/>
      <c r="G10" s="26"/>
    </row>
    <row r="11" spans="1:14" ht="15.5" customHeight="1">
      <c r="B11" s="23"/>
      <c r="C11" s="24" t="s">
        <v>116</v>
      </c>
      <c r="D11" s="26"/>
      <c r="E11" s="23"/>
      <c r="F11" s="3"/>
      <c r="G11" s="26"/>
    </row>
    <row r="12" spans="1:14" ht="15.5" customHeight="1">
      <c r="B12" s="23" t="s">
        <v>340</v>
      </c>
      <c r="C12" s="24" t="s">
        <v>116</v>
      </c>
      <c r="D12" s="26"/>
      <c r="E12" s="58"/>
      <c r="G12" s="26"/>
    </row>
    <row r="13" spans="1:14" ht="15.5" customHeight="1">
      <c r="B13" s="23" t="s">
        <v>341</v>
      </c>
      <c r="C13" s="24" t="str">
        <f>'WATCH BILL'!R80</f>
        <v>HDCT</v>
      </c>
      <c r="D13" s="26"/>
      <c r="E13" s="23"/>
      <c r="F13" s="3"/>
      <c r="G13" s="26"/>
    </row>
    <row r="14" spans="1:14" ht="15.5" customHeight="1">
      <c r="B14" s="23" t="s">
        <v>342</v>
      </c>
      <c r="C14" s="24" t="str">
        <f>'WATCH BILL'!S80</f>
        <v>HDCT</v>
      </c>
      <c r="D14" s="26"/>
      <c r="E14" s="23"/>
      <c r="F14" s="3"/>
      <c r="G14" s="26"/>
    </row>
    <row r="15" spans="1:14" ht="15.5" customHeight="1">
      <c r="B15" s="23" t="s">
        <v>343</v>
      </c>
      <c r="C15" s="24" t="str">
        <f>'WATCH BILL'!T80</f>
        <v>HDCT</v>
      </c>
      <c r="D15" s="26"/>
      <c r="E15" s="23"/>
      <c r="F15" s="3"/>
      <c r="G15" s="26"/>
    </row>
    <row r="16" spans="1:14" ht="15.5" customHeight="1">
      <c r="B16" s="23" t="s">
        <v>344</v>
      </c>
      <c r="C16" s="24" t="str">
        <f>'WATCH BILL'!V80</f>
        <v>DC Radio/Emerg Steer</v>
      </c>
      <c r="D16" s="26"/>
      <c r="E16" s="23"/>
      <c r="F16" s="3"/>
      <c r="G16" s="26"/>
    </row>
    <row r="17" spans="2:7" ht="15.5" customHeight="1">
      <c r="B17" s="23" t="s">
        <v>345</v>
      </c>
      <c r="C17" s="24">
        <f>'WATCH BILL'!W80</f>
        <v>0</v>
      </c>
      <c r="D17" s="26"/>
      <c r="E17" s="23"/>
      <c r="F17" s="3"/>
      <c r="G17" s="26"/>
    </row>
    <row r="18" spans="2:7" ht="15.5" customHeight="1">
      <c r="B18" s="23" t="s">
        <v>346</v>
      </c>
      <c r="C18" s="24">
        <f>'WATCH BILL'!W80</f>
        <v>0</v>
      </c>
      <c r="D18" s="26"/>
      <c r="E18" s="24"/>
      <c r="F18" s="2"/>
      <c r="G18" s="26"/>
    </row>
    <row r="19" spans="2:7" ht="15.5" customHeight="1">
      <c r="B19" s="23" t="s">
        <v>347</v>
      </c>
      <c r="C19" s="24">
        <f>'WATCH BILL'!W80</f>
        <v>0</v>
      </c>
      <c r="D19" s="26"/>
      <c r="E19" s="58"/>
      <c r="G19" s="26"/>
    </row>
    <row r="20" spans="2:7" ht="15.5" customHeight="1">
      <c r="B20" s="23" t="s">
        <v>348</v>
      </c>
      <c r="C20" s="24">
        <f>'WATCH BILL'!X80</f>
        <v>0</v>
      </c>
      <c r="D20" s="26"/>
      <c r="E20" s="23"/>
      <c r="F20" s="3"/>
      <c r="G20" s="26"/>
    </row>
    <row r="21" spans="2:7" ht="15.5" customHeight="1" thickBot="1">
      <c r="B21" s="28" t="s">
        <v>349</v>
      </c>
      <c r="C21" s="29" t="str">
        <f>'WATCH BILL'!Y80</f>
        <v>HDCT</v>
      </c>
      <c r="D21" s="32"/>
      <c r="E21" s="28"/>
      <c r="F21" s="46"/>
      <c r="G21" s="32"/>
    </row>
    <row r="22" spans="2:7">
      <c r="C22" s="61"/>
    </row>
    <row r="23" spans="2:7" ht="15" thickBot="1"/>
    <row r="24" spans="2:7" ht="15" thickBot="1">
      <c r="B24" s="5" t="s">
        <v>90</v>
      </c>
      <c r="C24" s="6" t="s">
        <v>91</v>
      </c>
      <c r="D24" s="7" t="s">
        <v>116</v>
      </c>
      <c r="E24" s="5" t="s">
        <v>116</v>
      </c>
      <c r="F24" s="8" t="s">
        <v>332</v>
      </c>
      <c r="G24" s="9"/>
    </row>
    <row r="25" spans="2:7" ht="15" thickBot="1">
      <c r="B25" s="11"/>
      <c r="C25" s="12"/>
      <c r="D25" s="13"/>
      <c r="E25" s="11"/>
      <c r="F25" s="11" t="s">
        <v>333</v>
      </c>
      <c r="G25" s="11" t="s">
        <v>97</v>
      </c>
    </row>
    <row r="26" spans="2:7" ht="25.5" customHeight="1" thickBot="1">
      <c r="B26" s="14" t="str">
        <f>'WATCH BILL'!A81</f>
        <v/>
      </c>
      <c r="C26" s="14" t="str">
        <f>'WATCH BILL'!B81</f>
        <v>MZ AWL</v>
      </c>
      <c r="D26" s="14">
        <f>'WATCH BILL'!C81</f>
        <v>0</v>
      </c>
      <c r="E26" s="37" t="str">
        <f>'WATCH BILL'!F81</f>
        <v>T.D. - Port.</v>
      </c>
      <c r="F26" s="37" t="str">
        <f>'WATCH BILL'!G81</f>
        <v>Main deck - S</v>
      </c>
      <c r="G26" s="37">
        <f>'WATCH BILL'!H81</f>
        <v>5</v>
      </c>
    </row>
    <row r="27" spans="2:7" ht="15.5" customHeight="1">
      <c r="B27" s="34" t="s">
        <v>334</v>
      </c>
      <c r="C27" s="19"/>
      <c r="D27" s="22"/>
      <c r="E27" s="34"/>
      <c r="F27" s="43"/>
      <c r="G27" s="22"/>
    </row>
    <row r="28" spans="2:7" ht="15.5" customHeight="1">
      <c r="B28" s="23" t="s">
        <v>335</v>
      </c>
      <c r="C28" s="24" t="str">
        <f>'WATCH BILL'!M81</f>
        <v>Quarterdeck</v>
      </c>
      <c r="D28" s="26"/>
      <c r="E28" s="24"/>
      <c r="F28" s="2"/>
      <c r="G28" s="26"/>
    </row>
    <row r="29" spans="2:7" ht="15.5" customHeight="1">
      <c r="B29" s="23" t="s">
        <v>336</v>
      </c>
      <c r="C29" s="24">
        <f>'WATCH BILL'!Q81</f>
        <v>0</v>
      </c>
      <c r="D29" s="26"/>
      <c r="E29" s="23"/>
      <c r="F29" s="3"/>
      <c r="G29" s="26"/>
    </row>
    <row r="30" spans="2:7" ht="15.5" customHeight="1">
      <c r="B30" s="23"/>
      <c r="C30" s="24" t="s">
        <v>116</v>
      </c>
      <c r="D30" s="26"/>
      <c r="E30" s="23"/>
      <c r="F30" s="3"/>
      <c r="G30" s="26"/>
    </row>
    <row r="31" spans="2:7" ht="15.5" customHeight="1">
      <c r="B31" s="23" t="s">
        <v>192</v>
      </c>
      <c r="C31" s="24" t="str">
        <f>'WATCH BILL'!M81</f>
        <v>Quarterdeck</v>
      </c>
      <c r="D31" s="26"/>
      <c r="E31" s="23"/>
      <c r="F31" s="3"/>
      <c r="G31" s="26"/>
    </row>
    <row r="32" spans="2:7" ht="15.5" customHeight="1">
      <c r="B32" s="23" t="s">
        <v>339</v>
      </c>
      <c r="C32" s="24" t="e">
        <f>'WATCH BILL'!#REF!</f>
        <v>#REF!</v>
      </c>
      <c r="D32" s="26"/>
      <c r="E32" s="23"/>
      <c r="F32" s="3"/>
      <c r="G32" s="26"/>
    </row>
    <row r="33" spans="2:7" ht="15.5" customHeight="1">
      <c r="B33" s="23"/>
      <c r="C33" s="24" t="s">
        <v>116</v>
      </c>
      <c r="D33" s="26"/>
      <c r="E33" s="23"/>
      <c r="F33" s="3"/>
      <c r="G33" s="26"/>
    </row>
    <row r="34" spans="2:7" ht="15.5" customHeight="1">
      <c r="B34" s="23" t="s">
        <v>340</v>
      </c>
      <c r="C34" s="24" t="s">
        <v>116</v>
      </c>
      <c r="D34" s="26"/>
      <c r="E34" s="58"/>
      <c r="G34" s="26"/>
    </row>
    <row r="35" spans="2:7" ht="15.5" customHeight="1">
      <c r="B35" s="23" t="s">
        <v>341</v>
      </c>
      <c r="C35" s="24" t="str">
        <f>'WATCH BILL'!R81</f>
        <v>I/C LR 3 &amp; 5 Prep</v>
      </c>
      <c r="D35" s="26"/>
      <c r="E35" s="23"/>
      <c r="F35" s="3"/>
      <c r="G35" s="26"/>
    </row>
    <row r="36" spans="2:7" ht="15.5" customHeight="1">
      <c r="B36" s="23" t="s">
        <v>342</v>
      </c>
      <c r="C36" s="24" t="str">
        <f>'WATCH BILL'!S81</f>
        <v>Hose/Suit</v>
      </c>
      <c r="D36" s="26"/>
      <c r="E36" s="23"/>
      <c r="F36" s="3"/>
      <c r="G36" s="26"/>
    </row>
    <row r="37" spans="2:7" ht="15.5" customHeight="1">
      <c r="B37" s="23" t="s">
        <v>343</v>
      </c>
      <c r="C37" s="24">
        <f>'WATCH BILL'!T81</f>
        <v>0</v>
      </c>
      <c r="D37" s="26"/>
      <c r="E37" s="23"/>
      <c r="F37" s="3"/>
      <c r="G37" s="26"/>
    </row>
    <row r="38" spans="2:7" ht="15.5" customHeight="1">
      <c r="B38" s="23" t="s">
        <v>344</v>
      </c>
      <c r="C38" s="24" t="str">
        <f>'WATCH BILL'!V81</f>
        <v>HDCT</v>
      </c>
      <c r="D38" s="26"/>
      <c r="E38" s="23"/>
      <c r="F38" s="3"/>
      <c r="G38" s="26"/>
    </row>
    <row r="39" spans="2:7" ht="15.5" customHeight="1">
      <c r="B39" s="23" t="s">
        <v>345</v>
      </c>
      <c r="C39" s="24" t="str">
        <f>'WATCH BILL'!W81</f>
        <v>Recovery from Aloft</v>
      </c>
      <c r="D39" s="26"/>
      <c r="E39" s="23"/>
      <c r="F39" s="3"/>
      <c r="G39" s="26"/>
    </row>
    <row r="40" spans="2:7" ht="15.5" customHeight="1">
      <c r="B40" s="23" t="s">
        <v>346</v>
      </c>
      <c r="C40" s="24" t="str">
        <f>'WATCH BILL'!W81</f>
        <v>Recovery from Aloft</v>
      </c>
      <c r="D40" s="26"/>
      <c r="E40" s="24"/>
      <c r="F40" s="2"/>
      <c r="G40" s="26"/>
    </row>
    <row r="41" spans="2:7" ht="15.5" customHeight="1">
      <c r="B41" s="23" t="s">
        <v>347</v>
      </c>
      <c r="C41" s="24" t="str">
        <f>'WATCH BILL'!W81</f>
        <v>Recovery from Aloft</v>
      </c>
      <c r="D41" s="26"/>
      <c r="E41" s="58"/>
      <c r="G41" s="26"/>
    </row>
    <row r="42" spans="2:7" ht="15.5" customHeight="1">
      <c r="B42" s="23" t="s">
        <v>348</v>
      </c>
      <c r="C42" s="24">
        <f>'WATCH BILL'!X81</f>
        <v>0</v>
      </c>
      <c r="D42" s="26"/>
      <c r="E42" s="23"/>
      <c r="F42" s="3"/>
      <c r="G42" s="26"/>
    </row>
    <row r="43" spans="2:7" ht="15.5" customHeight="1" thickBot="1">
      <c r="B43" s="28" t="s">
        <v>349</v>
      </c>
      <c r="C43" s="29">
        <f>'WATCH BILL'!Y81</f>
        <v>0</v>
      </c>
      <c r="D43" s="32"/>
      <c r="E43" s="28"/>
      <c r="F43" s="46"/>
      <c r="G43" s="32"/>
    </row>
    <row r="45" spans="2:7" ht="15" thickBot="1"/>
    <row r="46" spans="2:7" ht="15" thickBot="1">
      <c r="B46" s="5" t="s">
        <v>90</v>
      </c>
      <c r="C46" s="6" t="s">
        <v>91</v>
      </c>
      <c r="D46" s="7" t="s">
        <v>116</v>
      </c>
      <c r="E46" s="5" t="s">
        <v>116</v>
      </c>
      <c r="F46" s="8" t="s">
        <v>332</v>
      </c>
      <c r="G46" s="9"/>
    </row>
    <row r="47" spans="2:7" ht="15" thickBot="1">
      <c r="B47" s="11"/>
      <c r="C47" s="12"/>
      <c r="D47" s="13"/>
      <c r="E47" s="11"/>
      <c r="F47" s="11" t="s">
        <v>333</v>
      </c>
      <c r="G47" s="11" t="s">
        <v>97</v>
      </c>
    </row>
    <row r="48" spans="2:7" ht="25.5" customHeight="1" thickBot="1">
      <c r="B48" s="14" t="str">
        <f>'WATCH BILL'!A82</f>
        <v/>
      </c>
      <c r="C48" s="14" t="str">
        <f>'WATCH BILL'!B82</f>
        <v>MZ 3 Topman</v>
      </c>
      <c r="D48" s="14">
        <f>'WATCH BILL'!C82</f>
        <v>0</v>
      </c>
      <c r="E48" s="37" t="str">
        <f>'WATCH BILL'!F82</f>
        <v>T.D. - Port.</v>
      </c>
      <c r="F48" s="37" t="str">
        <f>'WATCH BILL'!G82</f>
        <v>Main deck - S</v>
      </c>
      <c r="G48" s="37">
        <f>'WATCH BILL'!H82</f>
        <v>3</v>
      </c>
    </row>
    <row r="49" spans="2:7" ht="15.5" customHeight="1">
      <c r="B49" s="34" t="s">
        <v>334</v>
      </c>
      <c r="C49" s="19"/>
      <c r="D49" s="22"/>
      <c r="E49" s="34"/>
      <c r="F49" s="43"/>
      <c r="G49" s="22"/>
    </row>
    <row r="50" spans="2:7" ht="15.5" customHeight="1">
      <c r="B50" s="23" t="s">
        <v>335</v>
      </c>
      <c r="C50" s="24" t="str">
        <f>'WATCH BILL'!M82</f>
        <v>Quarterdeck</v>
      </c>
      <c r="D50" s="26"/>
      <c r="E50" s="24"/>
      <c r="F50" s="2"/>
      <c r="G50" s="26"/>
    </row>
    <row r="51" spans="2:7" ht="15.5" customHeight="1">
      <c r="B51" s="23" t="s">
        <v>336</v>
      </c>
      <c r="C51" s="24" t="str">
        <f>'WATCH BILL'!Q82</f>
        <v xml:space="preserve"> </v>
      </c>
      <c r="D51" s="26"/>
      <c r="E51" s="23"/>
      <c r="F51" s="3"/>
      <c r="G51" s="26"/>
    </row>
    <row r="52" spans="2:7" ht="15.5" customHeight="1">
      <c r="B52" s="23"/>
      <c r="C52" s="24" t="s">
        <v>116</v>
      </c>
      <c r="D52" s="26"/>
      <c r="E52" s="23"/>
      <c r="F52" s="3"/>
      <c r="G52" s="26"/>
    </row>
    <row r="53" spans="2:7" ht="15.5" customHeight="1">
      <c r="B53" s="23" t="s">
        <v>192</v>
      </c>
      <c r="C53" s="24" t="str">
        <f>'WATCH BILL'!M82</f>
        <v>Quarterdeck</v>
      </c>
      <c r="D53" s="26"/>
      <c r="E53" s="23"/>
      <c r="F53" s="3"/>
      <c r="G53" s="26"/>
    </row>
    <row r="54" spans="2:7" ht="15.5" customHeight="1">
      <c r="B54" s="23" t="s">
        <v>339</v>
      </c>
      <c r="C54" s="24" t="e">
        <f>'WATCH BILL'!#REF!</f>
        <v>#REF!</v>
      </c>
      <c r="D54" s="26"/>
      <c r="E54" s="23"/>
      <c r="F54" s="3"/>
      <c r="G54" s="26"/>
    </row>
    <row r="55" spans="2:7" ht="15.5" customHeight="1">
      <c r="B55" s="23"/>
      <c r="C55" s="24" t="s">
        <v>116</v>
      </c>
      <c r="D55" s="26"/>
      <c r="E55" s="23"/>
      <c r="F55" s="3"/>
      <c r="G55" s="26"/>
    </row>
    <row r="56" spans="2:7" ht="15.5" customHeight="1">
      <c r="B56" s="23" t="s">
        <v>340</v>
      </c>
      <c r="C56" s="24" t="s">
        <v>116</v>
      </c>
      <c r="D56" s="26"/>
      <c r="E56" s="58"/>
      <c r="G56" s="26"/>
    </row>
    <row r="57" spans="2:7" ht="15.5" customHeight="1">
      <c r="B57" s="23" t="s">
        <v>341</v>
      </c>
      <c r="C57" s="24" t="str">
        <f>'WATCH BILL'!R82</f>
        <v>Prepare LR3</v>
      </c>
      <c r="D57" s="26"/>
      <c r="E57" s="23"/>
      <c r="F57" s="3"/>
      <c r="G57" s="26"/>
    </row>
    <row r="58" spans="2:7" ht="15.5" customHeight="1">
      <c r="B58" s="23" t="s">
        <v>342</v>
      </c>
      <c r="C58" s="24" t="str">
        <f>'WATCH BILL'!S82</f>
        <v xml:space="preserve"> </v>
      </c>
      <c r="D58" s="26"/>
      <c r="E58" s="23"/>
      <c r="F58" s="3"/>
      <c r="G58" s="26"/>
    </row>
    <row r="59" spans="2:7" ht="15.5" customHeight="1">
      <c r="B59" s="23" t="s">
        <v>343</v>
      </c>
      <c r="C59" s="24" t="str">
        <f>'WATCH BILL'!T82</f>
        <v>Climbing Spotter</v>
      </c>
      <c r="D59" s="26"/>
      <c r="E59" s="23"/>
      <c r="F59" s="3"/>
      <c r="G59" s="26"/>
    </row>
    <row r="60" spans="2:7" ht="15.5" customHeight="1">
      <c r="B60" s="23" t="s">
        <v>344</v>
      </c>
      <c r="C60" s="24" t="str">
        <f>'WATCH BILL'!V82</f>
        <v xml:space="preserve"> </v>
      </c>
      <c r="D60" s="26"/>
      <c r="E60" s="23"/>
      <c r="F60" s="3"/>
      <c r="G60" s="26"/>
    </row>
    <row r="61" spans="2:7" ht="15.5" customHeight="1">
      <c r="B61" s="23" t="s">
        <v>345</v>
      </c>
      <c r="C61" s="24" t="str">
        <f>'WATCH BILL'!W82</f>
        <v>Recovery from Aloft</v>
      </c>
      <c r="D61" s="26"/>
      <c r="E61" s="23"/>
      <c r="F61" s="3"/>
      <c r="G61" s="26"/>
    </row>
    <row r="62" spans="2:7" ht="15.5" customHeight="1">
      <c r="B62" s="23" t="s">
        <v>346</v>
      </c>
      <c r="C62" s="24" t="str">
        <f>'WATCH BILL'!W82</f>
        <v>Recovery from Aloft</v>
      </c>
      <c r="D62" s="26"/>
      <c r="E62" s="24"/>
      <c r="F62" s="2"/>
      <c r="G62" s="26"/>
    </row>
    <row r="63" spans="2:7" ht="15.5" customHeight="1">
      <c r="B63" s="23" t="s">
        <v>347</v>
      </c>
      <c r="C63" s="24" t="str">
        <f>'WATCH BILL'!W82</f>
        <v>Recovery from Aloft</v>
      </c>
      <c r="D63" s="26"/>
      <c r="E63" s="58"/>
      <c r="G63" s="26"/>
    </row>
    <row r="64" spans="2:7" ht="15.5" customHeight="1">
      <c r="B64" s="23" t="s">
        <v>348</v>
      </c>
      <c r="C64" s="24" t="str">
        <f>'WATCH BILL'!X82</f>
        <v xml:space="preserve"> </v>
      </c>
      <c r="D64" s="26"/>
      <c r="E64" s="23"/>
      <c r="F64" s="3"/>
      <c r="G64" s="26"/>
    </row>
    <row r="65" spans="2:7" ht="15.5" customHeight="1" thickBot="1">
      <c r="B65" s="28" t="s">
        <v>349</v>
      </c>
      <c r="C65" s="29" t="str">
        <f>'WATCH BILL'!Y82</f>
        <v xml:space="preserve"> </v>
      </c>
      <c r="D65" s="32"/>
      <c r="E65" s="28"/>
      <c r="F65" s="46"/>
      <c r="G65" s="32"/>
    </row>
    <row r="66" spans="2:7" ht="15.5" customHeight="1">
      <c r="B66" s="35"/>
      <c r="C66" s="4"/>
      <c r="D66" s="4"/>
      <c r="E66" s="35"/>
      <c r="F66" s="59"/>
      <c r="G66" s="4"/>
    </row>
    <row r="67" spans="2:7" ht="15.5" customHeight="1">
      <c r="B67" s="35"/>
      <c r="C67" s="4"/>
      <c r="D67" s="4"/>
      <c r="E67" s="35"/>
      <c r="F67" s="59"/>
      <c r="G67" s="4"/>
    </row>
    <row r="68" spans="2:7" ht="15" thickBot="1"/>
    <row r="69" spans="2:7" ht="15" thickBot="1">
      <c r="B69" s="5" t="s">
        <v>90</v>
      </c>
      <c r="C69" s="6" t="s">
        <v>91</v>
      </c>
      <c r="D69" s="7" t="s">
        <v>116</v>
      </c>
      <c r="E69" s="5" t="s">
        <v>116</v>
      </c>
      <c r="F69" s="8" t="s">
        <v>332</v>
      </c>
      <c r="G69" s="9"/>
    </row>
    <row r="70" spans="2:7" ht="15" thickBot="1">
      <c r="B70" s="11"/>
      <c r="C70" s="12"/>
      <c r="D70" s="13"/>
      <c r="E70" s="11"/>
      <c r="F70" s="11" t="s">
        <v>333</v>
      </c>
      <c r="G70" s="11" t="s">
        <v>97</v>
      </c>
    </row>
    <row r="71" spans="2:7" ht="25.5" customHeight="1" thickBot="1">
      <c r="B71" s="14" t="str">
        <f>'WATCH BILL'!A83</f>
        <v/>
      </c>
      <c r="C71" s="14" t="str">
        <f>'WATCH BILL'!B83</f>
        <v>MZ 4 Topman</v>
      </c>
      <c r="D71" s="14">
        <f>'WATCH BILL'!C83</f>
        <v>0</v>
      </c>
      <c r="E71" s="37" t="str">
        <f>'WATCH BILL'!F83</f>
        <v>T.D. - Port.</v>
      </c>
      <c r="F71" s="37" t="str">
        <f>'WATCH BILL'!G83</f>
        <v>Main deck - S</v>
      </c>
      <c r="G71" s="37">
        <f>'WATCH BILL'!H83</f>
        <v>5</v>
      </c>
    </row>
    <row r="72" spans="2:7" ht="15.5" customHeight="1">
      <c r="B72" s="34" t="s">
        <v>334</v>
      </c>
      <c r="C72" s="19"/>
      <c r="D72" s="22"/>
      <c r="E72" s="34"/>
      <c r="F72" s="43"/>
      <c r="G72" s="22"/>
    </row>
    <row r="73" spans="2:7" ht="15.5" customHeight="1">
      <c r="B73" s="23" t="s">
        <v>335</v>
      </c>
      <c r="C73" s="24" t="str">
        <f>'WATCH BILL'!M83</f>
        <v>Quarterdeck</v>
      </c>
      <c r="D73" s="26"/>
      <c r="E73" s="24"/>
      <c r="F73" s="2"/>
      <c r="G73" s="26"/>
    </row>
    <row r="74" spans="2:7" ht="15.5" customHeight="1">
      <c r="B74" s="23" t="s">
        <v>336</v>
      </c>
      <c r="C74" s="24">
        <f>'WATCH BILL'!Q83</f>
        <v>0</v>
      </c>
      <c r="D74" s="26"/>
      <c r="E74" s="23"/>
      <c r="F74" s="3"/>
      <c r="G74" s="26"/>
    </row>
    <row r="75" spans="2:7" ht="15.5" customHeight="1">
      <c r="B75" s="23"/>
      <c r="C75" s="24" t="s">
        <v>116</v>
      </c>
      <c r="D75" s="26"/>
      <c r="E75" s="23"/>
      <c r="F75" s="3"/>
      <c r="G75" s="26"/>
    </row>
    <row r="76" spans="2:7" ht="15.5" customHeight="1">
      <c r="B76" s="23" t="s">
        <v>192</v>
      </c>
      <c r="C76" s="24" t="str">
        <f>'WATCH BILL'!M83</f>
        <v>Quarterdeck</v>
      </c>
      <c r="D76" s="26"/>
      <c r="E76" s="23"/>
      <c r="F76" s="3"/>
      <c r="G76" s="26"/>
    </row>
    <row r="77" spans="2:7" ht="15.5" customHeight="1">
      <c r="B77" s="23" t="s">
        <v>339</v>
      </c>
      <c r="C77" s="24" t="e">
        <f>'WATCH BILL'!#REF!</f>
        <v>#REF!</v>
      </c>
      <c r="D77" s="26"/>
      <c r="E77" s="23"/>
      <c r="F77" s="3"/>
      <c r="G77" s="26"/>
    </row>
    <row r="78" spans="2:7" ht="15.5" customHeight="1">
      <c r="B78" s="23"/>
      <c r="C78" s="24" t="s">
        <v>116</v>
      </c>
      <c r="D78" s="26"/>
      <c r="E78" s="23"/>
      <c r="F78" s="3"/>
      <c r="G78" s="26"/>
    </row>
    <row r="79" spans="2:7" ht="15.5" customHeight="1">
      <c r="B79" s="23" t="s">
        <v>340</v>
      </c>
      <c r="C79" s="24" t="s">
        <v>116</v>
      </c>
      <c r="D79" s="26"/>
      <c r="E79" s="58"/>
      <c r="G79" s="26"/>
    </row>
    <row r="80" spans="2:7" ht="15.5" customHeight="1">
      <c r="B80" s="23" t="s">
        <v>341</v>
      </c>
      <c r="C80" s="24" t="str">
        <f>'WATCH BILL'!R83</f>
        <v>Prepare LR5</v>
      </c>
      <c r="D80" s="26"/>
      <c r="E80" s="23"/>
      <c r="F80" s="3"/>
      <c r="G80" s="26"/>
    </row>
    <row r="81" spans="2:7" ht="15.5" customHeight="1">
      <c r="B81" s="23" t="s">
        <v>342</v>
      </c>
      <c r="C81" s="24">
        <f>'WATCH BILL'!S83</f>
        <v>0</v>
      </c>
      <c r="D81" s="26"/>
      <c r="E81" s="23"/>
      <c r="F81" s="3"/>
      <c r="G81" s="26"/>
    </row>
    <row r="82" spans="2:7" ht="15.5" customHeight="1">
      <c r="B82" s="23" t="s">
        <v>343</v>
      </c>
      <c r="C82" s="24">
        <f>'WATCH BILL'!T83</f>
        <v>0</v>
      </c>
      <c r="D82" s="26"/>
      <c r="E82" s="23"/>
      <c r="F82" s="3"/>
      <c r="G82" s="26"/>
    </row>
    <row r="83" spans="2:7" ht="15.5" customHeight="1">
      <c r="B83" s="23" t="s">
        <v>344</v>
      </c>
      <c r="C83" s="24" t="str">
        <f>'WATCH BILL'!V83</f>
        <v xml:space="preserve"> </v>
      </c>
      <c r="D83" s="26"/>
      <c r="E83" s="23"/>
      <c r="F83" s="3"/>
      <c r="G83" s="26"/>
    </row>
    <row r="84" spans="2:7" ht="15.5" customHeight="1">
      <c r="B84" s="23" t="s">
        <v>345</v>
      </c>
      <c r="C84" s="24" t="str">
        <f>'WATCH BILL'!W83</f>
        <v xml:space="preserve"> </v>
      </c>
      <c r="D84" s="26"/>
      <c r="E84" s="23"/>
      <c r="F84" s="3"/>
      <c r="G84" s="26"/>
    </row>
    <row r="85" spans="2:7" ht="15.5" customHeight="1">
      <c r="B85" s="23" t="s">
        <v>346</v>
      </c>
      <c r="C85" s="24" t="str">
        <f>'WATCH BILL'!W83</f>
        <v xml:space="preserve"> </v>
      </c>
      <c r="D85" s="26"/>
      <c r="E85" s="24"/>
      <c r="F85" s="2"/>
      <c r="G85" s="26"/>
    </row>
    <row r="86" spans="2:7" ht="15.5" customHeight="1">
      <c r="B86" s="23" t="s">
        <v>347</v>
      </c>
      <c r="C86" s="24" t="str">
        <f>'WATCH BILL'!W83</f>
        <v xml:space="preserve"> </v>
      </c>
      <c r="D86" s="26"/>
      <c r="E86" s="58"/>
      <c r="G86" s="26"/>
    </row>
    <row r="87" spans="2:7" ht="15.5" customHeight="1">
      <c r="B87" s="23" t="s">
        <v>348</v>
      </c>
      <c r="C87" s="24" t="str">
        <f>'WATCH BILL'!X83</f>
        <v>Boom</v>
      </c>
      <c r="D87" s="26"/>
      <c r="E87" s="23"/>
      <c r="F87" s="3"/>
      <c r="G87" s="26"/>
    </row>
    <row r="88" spans="2:7" ht="15.5" customHeight="1" thickBot="1">
      <c r="B88" s="28" t="s">
        <v>349</v>
      </c>
      <c r="C88" s="29">
        <f>'WATCH BILL'!Y83</f>
        <v>0</v>
      </c>
      <c r="D88" s="32"/>
      <c r="E88" s="28"/>
      <c r="F88" s="46"/>
      <c r="G88" s="32"/>
    </row>
    <row r="89" spans="2:7" ht="15.5" customHeight="1">
      <c r="B89" s="35"/>
      <c r="C89" s="4"/>
      <c r="D89" s="4"/>
      <c r="E89" s="35"/>
      <c r="F89" s="59"/>
      <c r="G89" s="4"/>
    </row>
    <row r="90" spans="2:7" ht="15" thickBot="1"/>
    <row r="91" spans="2:7" ht="15" thickBot="1">
      <c r="B91" s="5" t="s">
        <v>90</v>
      </c>
      <c r="C91" s="6" t="s">
        <v>91</v>
      </c>
      <c r="D91" s="7" t="s">
        <v>116</v>
      </c>
      <c r="E91" s="5" t="s">
        <v>116</v>
      </c>
      <c r="F91" s="8" t="s">
        <v>332</v>
      </c>
      <c r="G91" s="9"/>
    </row>
    <row r="92" spans="2:7" ht="15" thickBot="1">
      <c r="B92" s="11"/>
      <c r="C92" s="12"/>
      <c r="D92" s="13"/>
      <c r="E92" s="11"/>
      <c r="F92" s="11" t="s">
        <v>333</v>
      </c>
      <c r="G92" s="11" t="s">
        <v>97</v>
      </c>
    </row>
    <row r="93" spans="2:7" ht="25.5" customHeight="1" thickBot="1">
      <c r="B93" s="14" t="str">
        <f>'WATCH BILL'!A84</f>
        <v/>
      </c>
      <c r="C93" s="14" t="str">
        <f>'WATCH BILL'!B84</f>
        <v>MZ 5 Climber</v>
      </c>
      <c r="D93" s="14">
        <f>'WATCH BILL'!C84</f>
        <v>0</v>
      </c>
      <c r="E93" s="37" t="str">
        <f>'WATCH BILL'!F84</f>
        <v>T.D. - Port.</v>
      </c>
      <c r="F93" s="37" t="str">
        <f>'WATCH BILL'!G84</f>
        <v>Main deck - S</v>
      </c>
      <c r="G93" s="37">
        <f>'WATCH BILL'!H84</f>
        <v>3</v>
      </c>
    </row>
    <row r="94" spans="2:7" ht="15.5" customHeight="1">
      <c r="B94" s="34" t="s">
        <v>334</v>
      </c>
      <c r="C94" s="19"/>
      <c r="D94" s="22"/>
      <c r="E94" s="34"/>
      <c r="F94" s="43"/>
      <c r="G94" s="22"/>
    </row>
    <row r="95" spans="2:7" ht="15.5" customHeight="1">
      <c r="B95" s="23" t="s">
        <v>335</v>
      </c>
      <c r="C95" s="24" t="str">
        <f>'WATCH BILL'!M84</f>
        <v>Quarterdeck</v>
      </c>
      <c r="D95" s="26"/>
      <c r="E95" s="24"/>
      <c r="F95" s="2"/>
      <c r="G95" s="26"/>
    </row>
    <row r="96" spans="2:7" ht="15.5" customHeight="1">
      <c r="B96" s="23" t="s">
        <v>336</v>
      </c>
      <c r="C96" s="24">
        <f>'WATCH BILL'!Q84</f>
        <v>0</v>
      </c>
      <c r="D96" s="26"/>
      <c r="E96" s="23"/>
      <c r="F96" s="3"/>
      <c r="G96" s="26"/>
    </row>
    <row r="97" spans="2:7" ht="15.5" customHeight="1">
      <c r="B97" s="23"/>
      <c r="C97" s="24" t="s">
        <v>116</v>
      </c>
      <c r="D97" s="26"/>
      <c r="E97" s="23"/>
      <c r="F97" s="3"/>
      <c r="G97" s="26"/>
    </row>
    <row r="98" spans="2:7" ht="15.5" customHeight="1">
      <c r="B98" s="23" t="s">
        <v>192</v>
      </c>
      <c r="C98" s="24" t="str">
        <f>'WATCH BILL'!M84</f>
        <v>Quarterdeck</v>
      </c>
      <c r="D98" s="26"/>
      <c r="E98" s="23"/>
      <c r="F98" s="3"/>
      <c r="G98" s="26"/>
    </row>
    <row r="99" spans="2:7" ht="15.5" customHeight="1">
      <c r="B99" s="23" t="s">
        <v>339</v>
      </c>
      <c r="C99" s="24" t="e">
        <f>'WATCH BILL'!#REF!</f>
        <v>#REF!</v>
      </c>
      <c r="D99" s="26"/>
      <c r="E99" s="23"/>
      <c r="F99" s="3"/>
      <c r="G99" s="26"/>
    </row>
    <row r="100" spans="2:7" ht="15.5" customHeight="1">
      <c r="B100" s="23"/>
      <c r="C100" s="24" t="s">
        <v>116</v>
      </c>
      <c r="D100" s="26"/>
      <c r="E100" s="23"/>
      <c r="F100" s="3"/>
      <c r="G100" s="26"/>
    </row>
    <row r="101" spans="2:7" ht="15.5" customHeight="1">
      <c r="B101" s="23" t="s">
        <v>340</v>
      </c>
      <c r="C101" s="24" t="s">
        <v>116</v>
      </c>
      <c r="D101" s="26"/>
      <c r="E101" s="58"/>
      <c r="G101" s="26"/>
    </row>
    <row r="102" spans="2:7" ht="15.5" customHeight="1">
      <c r="B102" s="23" t="s">
        <v>341</v>
      </c>
      <c r="C102" s="24" t="str">
        <f>'WATCH BILL'!R84</f>
        <v>Prepare LR3</v>
      </c>
      <c r="D102" s="26"/>
      <c r="E102" s="23"/>
      <c r="F102" s="3"/>
      <c r="G102" s="26"/>
    </row>
    <row r="103" spans="2:7" ht="15.5" customHeight="1">
      <c r="B103" s="23" t="s">
        <v>342</v>
      </c>
      <c r="C103" s="24">
        <f>'WATCH BILL'!S84</f>
        <v>0</v>
      </c>
      <c r="D103" s="26"/>
      <c r="E103" s="23"/>
      <c r="F103" s="3"/>
      <c r="G103" s="26"/>
    </row>
    <row r="104" spans="2:7" ht="15.5" customHeight="1">
      <c r="B104" s="23" t="s">
        <v>343</v>
      </c>
      <c r="C104" s="24">
        <f>'WATCH BILL'!T84</f>
        <v>0</v>
      </c>
      <c r="D104" s="26"/>
      <c r="E104" s="23"/>
      <c r="F104" s="3"/>
      <c r="G104" s="26"/>
    </row>
    <row r="105" spans="2:7" ht="15.5" customHeight="1">
      <c r="B105" s="23" t="s">
        <v>344</v>
      </c>
      <c r="C105" s="24">
        <f>'WATCH BILL'!V84</f>
        <v>0</v>
      </c>
      <c r="D105" s="26"/>
      <c r="E105" s="23"/>
      <c r="F105" s="3"/>
      <c r="G105" s="26"/>
    </row>
    <row r="106" spans="2:7" ht="15.5" customHeight="1">
      <c r="B106" s="23" t="s">
        <v>345</v>
      </c>
      <c r="C106" s="24">
        <f>'WATCH BILL'!W84</f>
        <v>0</v>
      </c>
      <c r="D106" s="26"/>
      <c r="E106" s="23"/>
      <c r="F106" s="3"/>
      <c r="G106" s="26"/>
    </row>
    <row r="107" spans="2:7" ht="15.5" customHeight="1">
      <c r="B107" s="23" t="s">
        <v>346</v>
      </c>
      <c r="C107" s="24">
        <f>'WATCH BILL'!W84</f>
        <v>0</v>
      </c>
      <c r="D107" s="26"/>
      <c r="E107" s="24"/>
      <c r="F107" s="2"/>
      <c r="G107" s="26"/>
    </row>
    <row r="108" spans="2:7" ht="15.5" customHeight="1">
      <c r="B108" s="23" t="s">
        <v>347</v>
      </c>
      <c r="C108" s="24">
        <f>'WATCH BILL'!W84</f>
        <v>0</v>
      </c>
      <c r="D108" s="26"/>
      <c r="E108" s="58"/>
      <c r="G108" s="26"/>
    </row>
    <row r="109" spans="2:7" ht="15.5" customHeight="1">
      <c r="B109" s="23" t="s">
        <v>348</v>
      </c>
      <c r="C109" s="24">
        <f>'WATCH BILL'!X84</f>
        <v>0</v>
      </c>
      <c r="D109" s="26"/>
      <c r="E109" s="23"/>
      <c r="F109" s="3"/>
      <c r="G109" s="26"/>
    </row>
    <row r="110" spans="2:7" ht="15.5" customHeight="1" thickBot="1">
      <c r="B110" s="28" t="s">
        <v>349</v>
      </c>
      <c r="C110" s="29">
        <f>'WATCH BILL'!Y75</f>
        <v>0</v>
      </c>
      <c r="D110" s="32"/>
      <c r="E110" s="28"/>
      <c r="F110" s="46"/>
      <c r="G110" s="32"/>
    </row>
    <row r="112" spans="2:7" ht="15" thickBot="1"/>
    <row r="113" spans="2:7" ht="15" thickBot="1">
      <c r="B113" s="5" t="s">
        <v>90</v>
      </c>
      <c r="C113" s="6" t="s">
        <v>91</v>
      </c>
      <c r="D113" s="7" t="s">
        <v>116</v>
      </c>
      <c r="E113" s="5" t="s">
        <v>116</v>
      </c>
      <c r="F113" s="8" t="s">
        <v>332</v>
      </c>
      <c r="G113" s="9"/>
    </row>
    <row r="114" spans="2:7" ht="15" thickBot="1">
      <c r="B114" s="11"/>
      <c r="C114" s="12"/>
      <c r="D114" s="13"/>
      <c r="E114" s="11"/>
      <c r="F114" s="11" t="s">
        <v>333</v>
      </c>
      <c r="G114" s="11" t="s">
        <v>97</v>
      </c>
    </row>
    <row r="115" spans="2:7" ht="25.5" customHeight="1" thickBot="1">
      <c r="B115" s="14" t="str">
        <f>'WATCH BILL'!A85</f>
        <v/>
      </c>
      <c r="C115" s="14" t="str">
        <f>'WATCH BILL'!B85</f>
        <v>MZ 6 Climber</v>
      </c>
      <c r="D115" s="14">
        <f>'WATCH BILL'!C85</f>
        <v>0</v>
      </c>
      <c r="E115" s="37" t="str">
        <f>'WATCH BILL'!F85</f>
        <v>T.D. - Port.</v>
      </c>
      <c r="F115" s="37" t="str">
        <f>'WATCH BILL'!G85</f>
        <v>Main deck - S</v>
      </c>
      <c r="G115" s="37">
        <f>'WATCH BILL'!H85</f>
        <v>5</v>
      </c>
    </row>
    <row r="116" spans="2:7" ht="15.5" customHeight="1">
      <c r="B116" s="34" t="s">
        <v>334</v>
      </c>
      <c r="C116" s="19"/>
      <c r="D116" s="22"/>
      <c r="E116" s="34"/>
      <c r="F116" s="43"/>
      <c r="G116" s="22"/>
    </row>
    <row r="117" spans="2:7" ht="15.5" customHeight="1">
      <c r="B117" s="23" t="s">
        <v>335</v>
      </c>
      <c r="C117" s="24" t="str">
        <f>'WATCH BILL'!M85</f>
        <v>Quarterdeck</v>
      </c>
      <c r="D117" s="26"/>
      <c r="E117" s="24"/>
      <c r="F117" s="2"/>
      <c r="G117" s="26"/>
    </row>
    <row r="118" spans="2:7" ht="15.5" customHeight="1">
      <c r="B118" s="23" t="s">
        <v>336</v>
      </c>
      <c r="C118" s="24">
        <f>'WATCH BILL'!Q85</f>
        <v>0</v>
      </c>
      <c r="D118" s="26"/>
      <c r="E118" s="23"/>
      <c r="F118" s="3"/>
      <c r="G118" s="26"/>
    </row>
    <row r="119" spans="2:7" ht="15.5" customHeight="1">
      <c r="B119" s="23"/>
      <c r="C119" s="24" t="s">
        <v>116</v>
      </c>
      <c r="D119" s="26"/>
      <c r="E119" s="23"/>
      <c r="F119" s="3"/>
      <c r="G119" s="26"/>
    </row>
    <row r="120" spans="2:7" ht="15.5" customHeight="1">
      <c r="B120" s="23" t="s">
        <v>192</v>
      </c>
      <c r="C120" s="24" t="str">
        <f>'WATCH BILL'!M85</f>
        <v>Quarterdeck</v>
      </c>
      <c r="D120" s="26"/>
      <c r="E120" s="23"/>
      <c r="F120" s="3"/>
      <c r="G120" s="26"/>
    </row>
    <row r="121" spans="2:7" ht="15.5" customHeight="1">
      <c r="B121" s="23" t="s">
        <v>339</v>
      </c>
      <c r="C121" s="24" t="e">
        <f>'WATCH BILL'!#REF!</f>
        <v>#REF!</v>
      </c>
      <c r="D121" s="26"/>
      <c r="E121" s="23"/>
      <c r="F121" s="3"/>
      <c r="G121" s="26"/>
    </row>
    <row r="122" spans="2:7" ht="15.5" customHeight="1">
      <c r="B122" s="23"/>
      <c r="C122" s="24" t="s">
        <v>116</v>
      </c>
      <c r="D122" s="26"/>
      <c r="E122" s="23"/>
      <c r="F122" s="3"/>
      <c r="G122" s="26"/>
    </row>
    <row r="123" spans="2:7" ht="15.5" customHeight="1">
      <c r="B123" s="23" t="s">
        <v>340</v>
      </c>
      <c r="C123" s="24" t="s">
        <v>116</v>
      </c>
      <c r="D123" s="26"/>
      <c r="E123" s="58"/>
      <c r="G123" s="26"/>
    </row>
    <row r="124" spans="2:7" ht="15.5" customHeight="1">
      <c r="B124" s="23" t="s">
        <v>341</v>
      </c>
      <c r="C124" s="24" t="str">
        <f>'WATCH BILL'!R85</f>
        <v>Prepare LR5</v>
      </c>
      <c r="D124" s="26"/>
      <c r="E124" s="23"/>
      <c r="F124" s="3"/>
      <c r="G124" s="26"/>
    </row>
    <row r="125" spans="2:7" ht="15.5" customHeight="1">
      <c r="B125" s="23" t="s">
        <v>342</v>
      </c>
      <c r="C125" s="24">
        <f>'WATCH BILL'!S85</f>
        <v>0</v>
      </c>
      <c r="D125" s="26"/>
      <c r="E125" s="23"/>
      <c r="F125" s="3"/>
      <c r="G125" s="26"/>
    </row>
    <row r="126" spans="2:7" ht="15.5" customHeight="1">
      <c r="B126" s="23" t="s">
        <v>343</v>
      </c>
      <c r="C126" s="24">
        <f>'WATCH BILL'!T85</f>
        <v>0</v>
      </c>
      <c r="D126" s="26"/>
      <c r="E126" s="23"/>
      <c r="F126" s="3"/>
      <c r="G126" s="26"/>
    </row>
    <row r="127" spans="2:7" ht="15.5" customHeight="1">
      <c r="B127" s="23" t="s">
        <v>344</v>
      </c>
      <c r="C127" s="24">
        <f>'WATCH BILL'!V85</f>
        <v>0</v>
      </c>
      <c r="D127" s="26"/>
      <c r="E127" s="23"/>
      <c r="F127" s="3"/>
      <c r="G127" s="26"/>
    </row>
    <row r="128" spans="2:7" ht="15.5" customHeight="1">
      <c r="B128" s="23" t="s">
        <v>345</v>
      </c>
      <c r="C128" s="24" t="str">
        <f>'WATCH BILL'!W85</f>
        <v>Stretcher party</v>
      </c>
      <c r="D128" s="26"/>
      <c r="E128" s="23"/>
      <c r="F128" s="3"/>
      <c r="G128" s="26"/>
    </row>
    <row r="129" spans="2:7" ht="15.5" customHeight="1">
      <c r="B129" s="23" t="s">
        <v>346</v>
      </c>
      <c r="C129" s="24" t="str">
        <f>'WATCH BILL'!W85</f>
        <v>Stretcher party</v>
      </c>
      <c r="D129" s="26"/>
      <c r="E129" s="24"/>
      <c r="F129" s="2"/>
      <c r="G129" s="26"/>
    </row>
    <row r="130" spans="2:7" ht="15.5" customHeight="1">
      <c r="B130" s="23" t="s">
        <v>347</v>
      </c>
      <c r="C130" s="24" t="str">
        <f>'WATCH BILL'!W85</f>
        <v>Stretcher party</v>
      </c>
      <c r="D130" s="26"/>
      <c r="E130" s="58"/>
      <c r="G130" s="26"/>
    </row>
    <row r="131" spans="2:7" ht="15.5" customHeight="1">
      <c r="B131" s="23" t="s">
        <v>348</v>
      </c>
      <c r="C131" s="24">
        <f>'WATCH BILL'!X85</f>
        <v>0</v>
      </c>
      <c r="D131" s="26"/>
      <c r="E131" s="23"/>
      <c r="F131" s="3"/>
      <c r="G131" s="26"/>
    </row>
    <row r="132" spans="2:7" ht="15.5" customHeight="1" thickBot="1">
      <c r="B132" s="28" t="s">
        <v>349</v>
      </c>
      <c r="C132" s="29" t="str">
        <f>'WATCH BILL'!Y85</f>
        <v>Search Party</v>
      </c>
      <c r="D132" s="32"/>
      <c r="E132" s="28"/>
      <c r="F132" s="46"/>
      <c r="G132" s="32"/>
    </row>
    <row r="133" spans="2:7" ht="15.5" customHeight="1">
      <c r="B133" s="35"/>
      <c r="C133" s="4"/>
      <c r="D133" s="4"/>
      <c r="E133" s="35"/>
      <c r="F133" s="59"/>
      <c r="G133" s="4"/>
    </row>
    <row r="134" spans="2:7" ht="15.5" customHeight="1">
      <c r="B134" s="35"/>
      <c r="C134" s="4"/>
      <c r="D134" s="4"/>
      <c r="E134" s="35"/>
      <c r="F134" s="59"/>
      <c r="G134" s="4"/>
    </row>
    <row r="135" spans="2:7" ht="15" thickBot="1"/>
    <row r="136" spans="2:7" ht="15" thickBot="1">
      <c r="B136" s="5" t="s">
        <v>90</v>
      </c>
      <c r="C136" s="6" t="s">
        <v>91</v>
      </c>
      <c r="D136" s="7" t="s">
        <v>116</v>
      </c>
      <c r="E136" s="5" t="s">
        <v>116</v>
      </c>
      <c r="F136" s="8" t="s">
        <v>332</v>
      </c>
      <c r="G136" s="9"/>
    </row>
    <row r="137" spans="2:7" ht="15" thickBot="1">
      <c r="B137" s="11"/>
      <c r="C137" s="12"/>
      <c r="D137" s="13"/>
      <c r="E137" s="11"/>
      <c r="F137" s="11" t="s">
        <v>333</v>
      </c>
      <c r="G137" s="11" t="s">
        <v>97</v>
      </c>
    </row>
    <row r="138" spans="2:7" ht="25.5" customHeight="1" thickBot="1">
      <c r="B138" s="14" t="str">
        <f>'WATCH BILL'!A86</f>
        <v/>
      </c>
      <c r="C138" s="14" t="str">
        <f>'WATCH BILL'!B86</f>
        <v>MZ 7</v>
      </c>
      <c r="D138" s="14">
        <f>'WATCH BILL'!C86</f>
        <v>0</v>
      </c>
      <c r="E138" s="37" t="str">
        <f>'WATCH BILL'!F86</f>
        <v>T.D. - Port.</v>
      </c>
      <c r="F138" s="37" t="str">
        <f>'WATCH BILL'!G86</f>
        <v>Main deck - S</v>
      </c>
      <c r="G138" s="37">
        <f>'WATCH BILL'!H86</f>
        <v>3</v>
      </c>
    </row>
    <row r="139" spans="2:7" ht="15.5" customHeight="1">
      <c r="B139" s="34" t="s">
        <v>334</v>
      </c>
      <c r="C139" s="19"/>
      <c r="D139" s="22"/>
      <c r="E139" s="34"/>
      <c r="F139" s="43"/>
      <c r="G139" s="22"/>
    </row>
    <row r="140" spans="2:7" ht="15.5" customHeight="1">
      <c r="B140" s="23" t="s">
        <v>335</v>
      </c>
      <c r="C140" s="24" t="str">
        <f>'WATCH BILL'!M86</f>
        <v>Quarterdeck</v>
      </c>
      <c r="D140" s="26"/>
      <c r="E140" s="24"/>
      <c r="F140" s="2"/>
      <c r="G140" s="26"/>
    </row>
    <row r="141" spans="2:7" ht="15.5" customHeight="1">
      <c r="B141" s="23" t="s">
        <v>336</v>
      </c>
      <c r="C141" s="24" t="str">
        <f>'WATCH BILL'!Q86</f>
        <v xml:space="preserve"> </v>
      </c>
      <c r="D141" s="26"/>
      <c r="E141" s="23"/>
      <c r="F141" s="3"/>
      <c r="G141" s="26"/>
    </row>
    <row r="142" spans="2:7" ht="15.5" customHeight="1">
      <c r="B142" s="23"/>
      <c r="C142" s="24" t="s">
        <v>116</v>
      </c>
      <c r="D142" s="26"/>
      <c r="E142" s="23"/>
      <c r="F142" s="3"/>
      <c r="G142" s="26"/>
    </row>
    <row r="143" spans="2:7" ht="15.5" customHeight="1">
      <c r="B143" s="23" t="s">
        <v>192</v>
      </c>
      <c r="C143" s="24" t="str">
        <f>'WATCH BILL'!M86</f>
        <v>Quarterdeck</v>
      </c>
      <c r="D143" s="26"/>
      <c r="E143" s="23"/>
      <c r="F143" s="3"/>
      <c r="G143" s="26"/>
    </row>
    <row r="144" spans="2:7" ht="15.5" customHeight="1">
      <c r="B144" s="23" t="s">
        <v>339</v>
      </c>
      <c r="C144" s="24" t="e">
        <f>'WATCH BILL'!#REF!</f>
        <v>#REF!</v>
      </c>
      <c r="D144" s="26"/>
      <c r="E144" s="23"/>
      <c r="F144" s="3"/>
      <c r="G144" s="26"/>
    </row>
    <row r="145" spans="2:7" ht="15.5" customHeight="1">
      <c r="B145" s="23"/>
      <c r="C145" s="24" t="s">
        <v>116</v>
      </c>
      <c r="D145" s="26"/>
      <c r="E145" s="23"/>
      <c r="F145" s="3"/>
      <c r="G145" s="26"/>
    </row>
    <row r="146" spans="2:7" ht="15.5" customHeight="1">
      <c r="B146" s="23" t="s">
        <v>340</v>
      </c>
      <c r="C146" s="24" t="s">
        <v>116</v>
      </c>
      <c r="D146" s="26"/>
      <c r="E146" s="58"/>
      <c r="G146" s="26"/>
    </row>
    <row r="147" spans="2:7" ht="15.5" customHeight="1">
      <c r="B147" s="23" t="s">
        <v>341</v>
      </c>
      <c r="C147" s="24" t="str">
        <f>'WATCH BILL'!R86</f>
        <v>Blankets/1st Aid LR3</v>
      </c>
      <c r="D147" s="26"/>
      <c r="E147" s="23"/>
      <c r="F147" s="3"/>
      <c r="G147" s="26"/>
    </row>
    <row r="148" spans="2:7" ht="15.5" customHeight="1">
      <c r="B148" s="23" t="s">
        <v>342</v>
      </c>
      <c r="C148" s="24">
        <f>'WATCH BILL'!S86</f>
        <v>0</v>
      </c>
      <c r="D148" s="26"/>
      <c r="E148" s="23"/>
      <c r="F148" s="3"/>
      <c r="G148" s="26"/>
    </row>
    <row r="149" spans="2:7" ht="15.5" customHeight="1">
      <c r="B149" s="23" t="s">
        <v>343</v>
      </c>
      <c r="C149" s="24">
        <f>'WATCH BILL'!T86</f>
        <v>0</v>
      </c>
      <c r="D149" s="26"/>
      <c r="E149" s="23"/>
      <c r="F149" s="3"/>
      <c r="G149" s="26"/>
    </row>
    <row r="150" spans="2:7" ht="15.5" customHeight="1">
      <c r="B150" s="23" t="s">
        <v>344</v>
      </c>
      <c r="C150" s="24">
        <f>'WATCH BILL'!V86</f>
        <v>0</v>
      </c>
      <c r="D150" s="26"/>
      <c r="E150" s="23"/>
      <c r="F150" s="3"/>
      <c r="G150" s="26"/>
    </row>
    <row r="151" spans="2:7" ht="15.5" customHeight="1">
      <c r="B151" s="23" t="s">
        <v>345</v>
      </c>
      <c r="C151" s="24" t="str">
        <f>'WATCH BILL'!W86</f>
        <v xml:space="preserve"> </v>
      </c>
      <c r="D151" s="26"/>
      <c r="E151" s="23"/>
      <c r="F151" s="3"/>
      <c r="G151" s="26"/>
    </row>
    <row r="152" spans="2:7" ht="15.5" customHeight="1">
      <c r="B152" s="23" t="s">
        <v>346</v>
      </c>
      <c r="C152" s="24" t="str">
        <f>'WATCH BILL'!W86</f>
        <v xml:space="preserve"> </v>
      </c>
      <c r="D152" s="26"/>
      <c r="E152" s="24"/>
      <c r="F152" s="2"/>
      <c r="G152" s="26"/>
    </row>
    <row r="153" spans="2:7" ht="15.5" customHeight="1">
      <c r="B153" s="23" t="s">
        <v>347</v>
      </c>
      <c r="C153" s="24" t="str">
        <f>'WATCH BILL'!W86</f>
        <v xml:space="preserve"> </v>
      </c>
      <c r="D153" s="26"/>
      <c r="E153" s="58"/>
      <c r="G153" s="26"/>
    </row>
    <row r="154" spans="2:7" ht="15.5" customHeight="1">
      <c r="B154" s="23" t="s">
        <v>348</v>
      </c>
      <c r="C154" s="24" t="str">
        <f>'WATCH BILL'!X86</f>
        <v>Spill Kit</v>
      </c>
      <c r="D154" s="26"/>
      <c r="E154" s="23"/>
      <c r="F154" s="3"/>
      <c r="G154" s="26"/>
    </row>
    <row r="155" spans="2:7" ht="15.5" customHeight="1" thickBot="1">
      <c r="B155" s="28" t="s">
        <v>349</v>
      </c>
      <c r="C155" s="29">
        <f>'WATCH BILL'!Y86</f>
        <v>0</v>
      </c>
      <c r="D155" s="32"/>
      <c r="E155" s="28"/>
      <c r="F155" s="46"/>
      <c r="G155" s="32"/>
    </row>
    <row r="157" spans="2:7" ht="15" thickBot="1"/>
    <row r="158" spans="2:7" ht="15" thickBot="1">
      <c r="B158" s="5" t="s">
        <v>90</v>
      </c>
      <c r="C158" s="6" t="s">
        <v>91</v>
      </c>
      <c r="D158" s="7" t="s">
        <v>116</v>
      </c>
      <c r="E158" s="5" t="s">
        <v>116</v>
      </c>
      <c r="F158" s="8" t="s">
        <v>332</v>
      </c>
      <c r="G158" s="9"/>
    </row>
    <row r="159" spans="2:7" ht="15" thickBot="1">
      <c r="B159" s="11"/>
      <c r="C159" s="12"/>
      <c r="D159" s="13"/>
      <c r="E159" s="11"/>
      <c r="F159" s="11" t="s">
        <v>333</v>
      </c>
      <c r="G159" s="11" t="s">
        <v>97</v>
      </c>
    </row>
    <row r="160" spans="2:7" ht="25.5" customHeight="1" thickBot="1">
      <c r="B160" s="14" t="str">
        <f>'WATCH BILL'!A87</f>
        <v/>
      </c>
      <c r="C160" s="14" t="str">
        <f>'WATCH BILL'!B87</f>
        <v>MZ 8</v>
      </c>
      <c r="D160" s="14">
        <f>'WATCH BILL'!C87</f>
        <v>0</v>
      </c>
      <c r="E160" s="37" t="str">
        <f>'WATCH BILL'!F87</f>
        <v>T.D. - Port.</v>
      </c>
      <c r="F160" s="37" t="str">
        <f>'WATCH BILL'!G87</f>
        <v>Main deck - S</v>
      </c>
      <c r="G160" s="37">
        <f>'WATCH BILL'!H87</f>
        <v>5</v>
      </c>
    </row>
    <row r="161" spans="2:7" ht="15.5" customHeight="1">
      <c r="B161" s="34" t="s">
        <v>334</v>
      </c>
      <c r="C161" s="19"/>
      <c r="D161" s="22"/>
      <c r="E161" s="34"/>
      <c r="F161" s="43"/>
      <c r="G161" s="22"/>
    </row>
    <row r="162" spans="2:7" ht="15.5" customHeight="1">
      <c r="B162" s="23" t="s">
        <v>335</v>
      </c>
      <c r="C162" s="24" t="str">
        <f>'WATCH BILL'!M87</f>
        <v>Captain's Runner</v>
      </c>
      <c r="D162" s="26"/>
      <c r="E162" s="24"/>
      <c r="F162" s="2"/>
      <c r="G162" s="26"/>
    </row>
    <row r="163" spans="2:7" ht="15.5" customHeight="1">
      <c r="B163" s="23" t="s">
        <v>336</v>
      </c>
      <c r="C163" s="24" t="str">
        <f>'WATCH BILL'!Q87</f>
        <v>Captain's Runner</v>
      </c>
      <c r="D163" s="26"/>
      <c r="E163" s="23"/>
      <c r="F163" s="3"/>
      <c r="G163" s="26"/>
    </row>
    <row r="164" spans="2:7" ht="15.5" customHeight="1">
      <c r="B164" s="23"/>
      <c r="C164" s="24" t="s">
        <v>116</v>
      </c>
      <c r="D164" s="26"/>
      <c r="E164" s="23"/>
      <c r="F164" s="3"/>
      <c r="G164" s="26"/>
    </row>
    <row r="165" spans="2:7" ht="15.5" customHeight="1">
      <c r="B165" s="23" t="s">
        <v>192</v>
      </c>
      <c r="C165" s="24" t="str">
        <f>'WATCH BILL'!M87</f>
        <v>Captain's Runner</v>
      </c>
      <c r="D165" s="26"/>
      <c r="E165" s="23"/>
      <c r="F165" s="3"/>
      <c r="G165" s="26"/>
    </row>
    <row r="166" spans="2:7" ht="15.5" customHeight="1">
      <c r="B166" s="23" t="s">
        <v>365</v>
      </c>
      <c r="C166" s="24" t="e">
        <f>'WATCH BILL'!#REF!</f>
        <v>#REF!</v>
      </c>
      <c r="D166" s="26"/>
      <c r="E166" s="23"/>
      <c r="F166" s="3"/>
      <c r="G166" s="26"/>
    </row>
    <row r="167" spans="2:7" ht="15.5" customHeight="1">
      <c r="B167" s="23"/>
      <c r="C167" s="24" t="s">
        <v>116</v>
      </c>
      <c r="D167" s="26"/>
      <c r="E167" s="23"/>
      <c r="F167" s="3"/>
      <c r="G167" s="26"/>
    </row>
    <row r="168" spans="2:7" ht="15.5" customHeight="1">
      <c r="B168" s="23" t="s">
        <v>340</v>
      </c>
      <c r="C168" s="24" t="s">
        <v>116</v>
      </c>
      <c r="D168" s="26"/>
      <c r="E168" s="58"/>
      <c r="G168" s="26"/>
    </row>
    <row r="169" spans="2:7" ht="15.5" customHeight="1">
      <c r="B169" s="23" t="s">
        <v>341</v>
      </c>
      <c r="C169" s="24" t="str">
        <f>'WATCH BILL'!R87</f>
        <v>Blankets/1st Aid LR5</v>
      </c>
      <c r="D169" s="26"/>
      <c r="E169" s="23"/>
      <c r="F169" s="3"/>
      <c r="G169" s="26"/>
    </row>
    <row r="170" spans="2:7" ht="15.5" customHeight="1">
      <c r="B170" s="23" t="s">
        <v>342</v>
      </c>
      <c r="C170" s="24" t="str">
        <f>'WATCH BILL'!S87</f>
        <v>Captain's Runner</v>
      </c>
      <c r="D170" s="26"/>
      <c r="E170" s="23"/>
      <c r="F170" s="3"/>
      <c r="G170" s="26"/>
    </row>
    <row r="171" spans="2:7" ht="15.5" customHeight="1">
      <c r="B171" s="23" t="s">
        <v>343</v>
      </c>
      <c r="C171" s="24" t="str">
        <f>'WATCH BILL'!T87</f>
        <v>Captain's Runner</v>
      </c>
      <c r="D171" s="26"/>
      <c r="E171" s="23"/>
      <c r="F171" s="3"/>
      <c r="G171" s="26"/>
    </row>
    <row r="172" spans="2:7" ht="15.5" customHeight="1">
      <c r="B172" s="23" t="s">
        <v>344</v>
      </c>
      <c r="C172" s="24" t="str">
        <f>'WATCH BILL'!V87</f>
        <v>Captain's Runner</v>
      </c>
      <c r="D172" s="26"/>
      <c r="E172" s="23"/>
      <c r="F172" s="3"/>
      <c r="G172" s="26"/>
    </row>
    <row r="173" spans="2:7" ht="15.5" customHeight="1">
      <c r="B173" s="23" t="s">
        <v>345</v>
      </c>
      <c r="C173" s="24" t="str">
        <f>'WATCH BILL'!W87</f>
        <v>Captain's Runner</v>
      </c>
      <c r="D173" s="26"/>
      <c r="E173" s="23"/>
      <c r="F173" s="3"/>
      <c r="G173" s="26"/>
    </row>
    <row r="174" spans="2:7" ht="15.5" customHeight="1">
      <c r="B174" s="23" t="s">
        <v>346</v>
      </c>
      <c r="C174" s="24" t="str">
        <f>'WATCH BILL'!W87</f>
        <v>Captain's Runner</v>
      </c>
      <c r="D174" s="26"/>
      <c r="E174" s="24"/>
      <c r="F174" s="2"/>
      <c r="G174" s="26"/>
    </row>
    <row r="175" spans="2:7" ht="15.5" customHeight="1">
      <c r="B175" s="23" t="s">
        <v>347</v>
      </c>
      <c r="C175" s="24" t="str">
        <f>'WATCH BILL'!W87</f>
        <v>Captain's Runner</v>
      </c>
      <c r="D175" s="26"/>
      <c r="E175" s="58"/>
      <c r="G175" s="26"/>
    </row>
    <row r="176" spans="2:7" ht="15.5" customHeight="1">
      <c r="B176" s="23" t="s">
        <v>348</v>
      </c>
      <c r="C176" s="24" t="str">
        <f>'WATCH BILL'!X87</f>
        <v>Captain's Runner</v>
      </c>
      <c r="D176" s="26"/>
      <c r="E176" s="23"/>
      <c r="F176" s="3"/>
      <c r="G176" s="26"/>
    </row>
    <row r="177" spans="2:7" ht="15.5" customHeight="1" thickBot="1">
      <c r="B177" s="28" t="s">
        <v>349</v>
      </c>
      <c r="C177" s="29" t="str">
        <f>'WATCH BILL'!Y87</f>
        <v>Captain's Runner</v>
      </c>
      <c r="D177" s="32"/>
      <c r="E177" s="28"/>
      <c r="F177" s="46"/>
      <c r="G177" s="32"/>
    </row>
    <row r="179" spans="2:7" ht="15" thickBot="1"/>
    <row r="180" spans="2:7" ht="15" thickBot="1">
      <c r="B180" s="5" t="s">
        <v>90</v>
      </c>
      <c r="C180" s="6" t="s">
        <v>91</v>
      </c>
      <c r="D180" s="7" t="s">
        <v>116</v>
      </c>
      <c r="E180" s="5" t="s">
        <v>116</v>
      </c>
      <c r="F180" s="8" t="s">
        <v>332</v>
      </c>
      <c r="G180" s="9"/>
    </row>
    <row r="181" spans="2:7" ht="15" thickBot="1">
      <c r="B181" s="11"/>
      <c r="C181" s="12"/>
      <c r="D181" s="13"/>
      <c r="E181" s="11"/>
      <c r="F181" s="11" t="s">
        <v>333</v>
      </c>
      <c r="G181" s="11" t="s">
        <v>97</v>
      </c>
    </row>
    <row r="182" spans="2:7" ht="24.75" customHeight="1" thickBot="1">
      <c r="B182" s="14" t="str">
        <f>'WATCH BILL'!A88</f>
        <v/>
      </c>
      <c r="C182" s="14" t="str">
        <f>'WATCH BILL'!B88</f>
        <v>MZ 9</v>
      </c>
      <c r="D182" s="14">
        <f>'WATCH BILL'!C88</f>
        <v>0</v>
      </c>
      <c r="E182" s="37" t="str">
        <f>'WATCH BILL'!F88</f>
        <v>T.D. - Port.</v>
      </c>
      <c r="F182" s="37" t="str">
        <f>'WATCH BILL'!G88</f>
        <v>Main deck - S</v>
      </c>
      <c r="G182" s="37">
        <f>'WATCH BILL'!H88</f>
        <v>3</v>
      </c>
    </row>
    <row r="183" spans="2:7" ht="15.5" customHeight="1">
      <c r="B183" s="34" t="s">
        <v>334</v>
      </c>
      <c r="C183" s="19"/>
      <c r="D183" s="22"/>
      <c r="E183" s="34"/>
      <c r="F183" s="43"/>
      <c r="G183" s="22"/>
    </row>
    <row r="184" spans="2:7" ht="15.5" customHeight="1">
      <c r="B184" s="23" t="s">
        <v>335</v>
      </c>
      <c r="C184" s="24" t="str">
        <f>'WATCH BILL'!M88</f>
        <v xml:space="preserve">Qtr.deck </v>
      </c>
      <c r="D184" s="26"/>
      <c r="E184" s="24"/>
      <c r="F184" s="2"/>
      <c r="G184" s="26"/>
    </row>
    <row r="185" spans="2:7" ht="15.5" customHeight="1">
      <c r="B185" s="23" t="s">
        <v>336</v>
      </c>
      <c r="C185" s="24" t="str">
        <f>'WATCH BILL'!Q88</f>
        <v>Aft Bowsing line</v>
      </c>
      <c r="D185" s="26"/>
      <c r="E185" s="23"/>
      <c r="F185" s="3"/>
      <c r="G185" s="26"/>
    </row>
    <row r="186" spans="2:7" ht="15.5" customHeight="1">
      <c r="B186" s="23"/>
      <c r="C186" s="24" t="s">
        <v>116</v>
      </c>
      <c r="D186" s="26"/>
      <c r="E186" s="23"/>
      <c r="F186" s="3"/>
      <c r="G186" s="26"/>
    </row>
    <row r="187" spans="2:7" ht="15.5" customHeight="1">
      <c r="B187" s="23" t="s">
        <v>192</v>
      </c>
      <c r="C187" s="24" t="str">
        <f>'WATCH BILL'!M88</f>
        <v xml:space="preserve">Qtr.deck </v>
      </c>
      <c r="D187" s="26"/>
      <c r="E187" s="23"/>
      <c r="F187" s="3"/>
      <c r="G187" s="26"/>
    </row>
    <row r="188" spans="2:7" ht="15.5" customHeight="1">
      <c r="B188" s="23" t="s">
        <v>339</v>
      </c>
      <c r="C188" s="24" t="e">
        <f>'WATCH BILL'!#REF!</f>
        <v>#REF!</v>
      </c>
      <c r="D188" s="26"/>
      <c r="E188" s="23"/>
      <c r="F188" s="3"/>
      <c r="G188" s="26"/>
    </row>
    <row r="189" spans="2:7" ht="15.5" customHeight="1">
      <c r="B189" s="23"/>
      <c r="C189" s="24" t="s">
        <v>116</v>
      </c>
      <c r="D189" s="26"/>
      <c r="E189" s="23"/>
      <c r="F189" s="3"/>
      <c r="G189" s="26"/>
    </row>
    <row r="190" spans="2:7" ht="15.5" customHeight="1">
      <c r="B190" s="23" t="s">
        <v>340</v>
      </c>
      <c r="C190" s="24" t="s">
        <v>116</v>
      </c>
      <c r="D190" s="26"/>
      <c r="E190" s="58"/>
      <c r="G190" s="26"/>
    </row>
    <row r="191" spans="2:7" ht="15.5" customHeight="1">
      <c r="B191" s="23" t="s">
        <v>341</v>
      </c>
      <c r="C191" s="24">
        <f>'WATCH BILL'!R88</f>
        <v>0</v>
      </c>
      <c r="D191" s="26"/>
      <c r="E191" s="23"/>
      <c r="F191" s="3"/>
      <c r="G191" s="26"/>
    </row>
    <row r="192" spans="2:7" ht="15.5" customHeight="1">
      <c r="B192" s="23" t="s">
        <v>342</v>
      </c>
      <c r="C192" s="24">
        <f>'WATCH BILL'!S88</f>
        <v>0</v>
      </c>
      <c r="D192" s="26"/>
      <c r="E192" s="23"/>
      <c r="F192" s="3"/>
      <c r="G192" s="26"/>
    </row>
    <row r="193" spans="2:7" ht="15.5" customHeight="1">
      <c r="B193" s="23" t="s">
        <v>343</v>
      </c>
      <c r="C193" s="24">
        <f>'WATCH BILL'!T88</f>
        <v>0</v>
      </c>
      <c r="D193" s="26"/>
      <c r="E193" s="23"/>
      <c r="F193" s="3"/>
      <c r="G193" s="26"/>
    </row>
    <row r="194" spans="2:7" ht="15.5" customHeight="1">
      <c r="B194" s="23" t="s">
        <v>344</v>
      </c>
      <c r="C194" s="24">
        <f>'WATCH BILL'!V88</f>
        <v>0</v>
      </c>
      <c r="D194" s="26"/>
      <c r="E194" s="23"/>
      <c r="F194" s="3"/>
      <c r="G194" s="26"/>
    </row>
    <row r="195" spans="2:7" ht="15.5" customHeight="1">
      <c r="B195" s="23" t="s">
        <v>345</v>
      </c>
      <c r="C195" s="24">
        <f>'WATCH BILL'!W88</f>
        <v>0</v>
      </c>
      <c r="D195" s="26"/>
      <c r="E195" s="23"/>
      <c r="F195" s="3"/>
      <c r="G195" s="26"/>
    </row>
    <row r="196" spans="2:7" ht="15.5" customHeight="1">
      <c r="B196" s="23" t="s">
        <v>346</v>
      </c>
      <c r="C196" s="24">
        <f>'WATCH BILL'!W88</f>
        <v>0</v>
      </c>
      <c r="D196" s="26"/>
      <c r="E196" s="24"/>
      <c r="F196" s="2"/>
      <c r="G196" s="26"/>
    </row>
    <row r="197" spans="2:7" ht="15.5" customHeight="1">
      <c r="B197" s="23" t="s">
        <v>347</v>
      </c>
      <c r="C197" s="24">
        <f>'WATCH BILL'!W88</f>
        <v>0</v>
      </c>
      <c r="D197" s="26"/>
      <c r="E197" s="58"/>
      <c r="G197" s="26"/>
    </row>
    <row r="198" spans="2:7" ht="15.5" customHeight="1">
      <c r="B198" s="23" t="s">
        <v>348</v>
      </c>
      <c r="C198" s="24">
        <f>'WATCH BILL'!X88</f>
        <v>0</v>
      </c>
      <c r="D198" s="26"/>
      <c r="E198" s="23"/>
      <c r="F198" s="3"/>
      <c r="G198" s="26"/>
    </row>
    <row r="199" spans="2:7" ht="15.5" customHeight="1" thickBot="1">
      <c r="B199" s="28" t="s">
        <v>349</v>
      </c>
      <c r="C199" s="29">
        <f>'WATCH BILL'!Y88</f>
        <v>0</v>
      </c>
      <c r="D199" s="32"/>
      <c r="E199" s="28"/>
      <c r="F199" s="46"/>
      <c r="G199" s="32"/>
    </row>
    <row r="202" spans="2:7" ht="15" thickBot="1"/>
    <row r="203" spans="2:7" ht="15" thickBot="1">
      <c r="B203" s="5" t="s">
        <v>90</v>
      </c>
      <c r="C203" s="6" t="s">
        <v>91</v>
      </c>
      <c r="D203" s="7" t="s">
        <v>116</v>
      </c>
      <c r="E203" s="5" t="s">
        <v>116</v>
      </c>
      <c r="F203" s="8" t="s">
        <v>332</v>
      </c>
      <c r="G203" s="9"/>
    </row>
    <row r="204" spans="2:7" ht="15" thickBot="1">
      <c r="B204" s="11"/>
      <c r="C204" s="12"/>
      <c r="D204" s="13"/>
      <c r="E204" s="11"/>
      <c r="F204" s="11" t="s">
        <v>333</v>
      </c>
      <c r="G204" s="11" t="s">
        <v>97</v>
      </c>
    </row>
    <row r="205" spans="2:7" ht="25.5" customHeight="1" thickBot="1">
      <c r="B205" s="14" t="str">
        <f>'WATCH BILL'!A89</f>
        <v/>
      </c>
      <c r="C205" s="14" t="str">
        <f>'WATCH BILL'!B89</f>
        <v>MZ 10</v>
      </c>
      <c r="D205" s="14">
        <f>'WATCH BILL'!C89</f>
        <v>0</v>
      </c>
      <c r="E205" s="37" t="str">
        <f>'WATCH BILL'!F89</f>
        <v>T.D. - Port.</v>
      </c>
      <c r="F205" s="37" t="str">
        <f>'WATCH BILL'!G89</f>
        <v>Main deck - S</v>
      </c>
      <c r="G205" s="37">
        <f>'WATCH BILL'!H89</f>
        <v>5</v>
      </c>
    </row>
    <row r="206" spans="2:7" ht="15.5" customHeight="1">
      <c r="B206" s="34" t="s">
        <v>334</v>
      </c>
      <c r="C206" s="19"/>
      <c r="D206" s="22"/>
      <c r="E206" s="34"/>
      <c r="F206" s="43"/>
      <c r="G206" s="22"/>
    </row>
    <row r="207" spans="2:7" ht="15.5" customHeight="1">
      <c r="B207" s="23" t="s">
        <v>335</v>
      </c>
      <c r="C207" s="24" t="str">
        <f>'WATCH BILL'!M89</f>
        <v>Stern Lookout</v>
      </c>
      <c r="D207" s="26"/>
      <c r="E207" s="24"/>
      <c r="F207" s="2"/>
      <c r="G207" s="26"/>
    </row>
    <row r="208" spans="2:7" ht="15.5" customHeight="1">
      <c r="B208" s="23" t="s">
        <v>336</v>
      </c>
      <c r="C208" s="24" t="str">
        <f>'WATCH BILL'!Q89</f>
        <v>Stern Lookout</v>
      </c>
      <c r="D208" s="26"/>
      <c r="E208" s="23"/>
      <c r="F208" s="3"/>
      <c r="G208" s="26"/>
    </row>
    <row r="209" spans="2:7" ht="15.5" customHeight="1">
      <c r="B209" s="23"/>
      <c r="C209" s="24" t="s">
        <v>116</v>
      </c>
      <c r="D209" s="26"/>
      <c r="E209" s="23"/>
      <c r="F209" s="3"/>
      <c r="G209" s="26"/>
    </row>
    <row r="210" spans="2:7" ht="15.5" customHeight="1">
      <c r="B210" s="23" t="s">
        <v>192</v>
      </c>
      <c r="C210" s="24" t="str">
        <f>'WATCH BILL'!M89</f>
        <v>Stern Lookout</v>
      </c>
      <c r="D210" s="26"/>
      <c r="E210" s="23"/>
      <c r="F210" s="3"/>
      <c r="G210" s="26"/>
    </row>
    <row r="211" spans="2:7" ht="15.5" customHeight="1">
      <c r="B211" s="23" t="s">
        <v>339</v>
      </c>
      <c r="C211" s="24" t="e">
        <f>'WATCH BILL'!#REF!</f>
        <v>#REF!</v>
      </c>
      <c r="D211" s="26"/>
      <c r="E211" s="23"/>
      <c r="F211" s="3"/>
      <c r="G211" s="26"/>
    </row>
    <row r="212" spans="2:7" ht="15.5" customHeight="1">
      <c r="B212" s="23"/>
      <c r="C212" s="24" t="s">
        <v>116</v>
      </c>
      <c r="D212" s="26"/>
      <c r="E212" s="23"/>
      <c r="F212" s="3"/>
      <c r="G212" s="26"/>
    </row>
    <row r="213" spans="2:7" ht="15.5" customHeight="1">
      <c r="B213" s="23" t="s">
        <v>340</v>
      </c>
      <c r="C213" s="24" t="s">
        <v>116</v>
      </c>
      <c r="D213" s="26"/>
      <c r="E213" s="58"/>
      <c r="G213" s="26"/>
    </row>
    <row r="214" spans="2:7" ht="15.5" customHeight="1">
      <c r="B214" s="23" t="s">
        <v>341</v>
      </c>
      <c r="C214" s="24">
        <f>'WATCH BILL'!R89</f>
        <v>0</v>
      </c>
      <c r="D214" s="26"/>
      <c r="E214" s="23"/>
      <c r="F214" s="3"/>
      <c r="G214" s="26"/>
    </row>
    <row r="215" spans="2:7" ht="15.5" customHeight="1">
      <c r="B215" s="23" t="s">
        <v>342</v>
      </c>
      <c r="C215" s="24" t="str">
        <f>'WATCH BILL'!S89</f>
        <v>Stern Lookout</v>
      </c>
      <c r="D215" s="26"/>
      <c r="E215" s="23"/>
      <c r="F215" s="3"/>
      <c r="G215" s="26"/>
    </row>
    <row r="216" spans="2:7" ht="15.5" customHeight="1">
      <c r="B216" s="23" t="s">
        <v>343</v>
      </c>
      <c r="C216" s="24" t="str">
        <f>'WATCH BILL'!T89</f>
        <v>Stern Lookout</v>
      </c>
      <c r="D216" s="26"/>
      <c r="E216" s="23"/>
      <c r="F216" s="3"/>
      <c r="G216" s="26"/>
    </row>
    <row r="217" spans="2:7" ht="15.5" customHeight="1">
      <c r="B217" s="23" t="s">
        <v>344</v>
      </c>
      <c r="C217" s="24" t="str">
        <f>'WATCH BILL'!V89</f>
        <v>Stern Lookout</v>
      </c>
      <c r="D217" s="26"/>
      <c r="E217" s="23"/>
      <c r="F217" s="3"/>
      <c r="G217" s="26"/>
    </row>
    <row r="218" spans="2:7" ht="15.5" customHeight="1">
      <c r="B218" s="23" t="s">
        <v>345</v>
      </c>
      <c r="C218" s="24" t="str">
        <f>'WATCH BILL'!W89</f>
        <v>Stern Lookout</v>
      </c>
      <c r="D218" s="26"/>
      <c r="E218" s="23"/>
      <c r="F218" s="3"/>
      <c r="G218" s="26"/>
    </row>
    <row r="219" spans="2:7" ht="15.5" customHeight="1">
      <c r="B219" s="23" t="s">
        <v>346</v>
      </c>
      <c r="C219" s="24" t="str">
        <f>'WATCH BILL'!W89</f>
        <v>Stern Lookout</v>
      </c>
      <c r="D219" s="26"/>
      <c r="E219" s="24"/>
      <c r="F219" s="2"/>
      <c r="G219" s="26"/>
    </row>
    <row r="220" spans="2:7" ht="15.5" customHeight="1">
      <c r="B220" s="23" t="s">
        <v>347</v>
      </c>
      <c r="C220" s="24" t="str">
        <f>'WATCH BILL'!W89</f>
        <v>Stern Lookout</v>
      </c>
      <c r="D220" s="26"/>
      <c r="E220" s="58"/>
      <c r="G220" s="26"/>
    </row>
    <row r="221" spans="2:7" ht="15.5" customHeight="1">
      <c r="B221" s="23" t="s">
        <v>348</v>
      </c>
      <c r="C221" s="24" t="str">
        <f>'WATCH BILL'!X89</f>
        <v>Stern Lookout</v>
      </c>
      <c r="D221" s="26"/>
      <c r="E221" s="23"/>
      <c r="F221" s="3"/>
      <c r="G221" s="26"/>
    </row>
    <row r="222" spans="2:7" ht="15.5" customHeight="1" thickBot="1">
      <c r="B222" s="28" t="s">
        <v>349</v>
      </c>
      <c r="C222" s="29" t="str">
        <f>'WATCH BILL'!Y89</f>
        <v>Stern Lookout</v>
      </c>
      <c r="D222" s="32"/>
      <c r="E222" s="28"/>
      <c r="F222" s="46"/>
      <c r="G222" s="32"/>
    </row>
    <row r="224" spans="2:7" ht="15" thickBot="1"/>
    <row r="225" spans="2:7" ht="15" thickBot="1">
      <c r="B225" s="5" t="s">
        <v>90</v>
      </c>
      <c r="C225" s="6" t="s">
        <v>91</v>
      </c>
      <c r="D225" s="7" t="s">
        <v>116</v>
      </c>
      <c r="E225" s="5" t="s">
        <v>116</v>
      </c>
      <c r="F225" s="8" t="s">
        <v>332</v>
      </c>
      <c r="G225" s="9"/>
    </row>
    <row r="226" spans="2:7" ht="15" thickBot="1">
      <c r="B226" s="11"/>
      <c r="C226" s="12"/>
      <c r="D226" s="13"/>
      <c r="E226" s="11"/>
      <c r="F226" s="11" t="s">
        <v>333</v>
      </c>
      <c r="G226" s="11" t="s">
        <v>97</v>
      </c>
    </row>
    <row r="227" spans="2:7" ht="25.5" customHeight="1" thickBot="1">
      <c r="B227" s="14" t="str">
        <f>'WATCH BILL'!A90</f>
        <v/>
      </c>
      <c r="C227" s="16" t="str">
        <f>'WATCH BILL'!B90</f>
        <v>MZ 11 Helmsman</v>
      </c>
      <c r="D227" s="14">
        <f>'WATCH BILL'!C90</f>
        <v>0</v>
      </c>
      <c r="E227" s="37" t="str">
        <f>'WATCH BILL'!F90</f>
        <v>T.D. - Port.</v>
      </c>
      <c r="F227" s="37" t="str">
        <f>'WATCH BILL'!G90</f>
        <v>Main deck - S</v>
      </c>
      <c r="G227" s="37">
        <f>'WATCH BILL'!H90</f>
        <v>3</v>
      </c>
    </row>
    <row r="228" spans="2:7" ht="15.5" customHeight="1">
      <c r="B228" s="34" t="s">
        <v>334</v>
      </c>
      <c r="C228" s="19"/>
      <c r="D228" s="22"/>
      <c r="E228" s="34"/>
      <c r="F228" s="43"/>
      <c r="G228" s="22"/>
    </row>
    <row r="229" spans="2:7" ht="15.5" customHeight="1">
      <c r="B229" s="23" t="s">
        <v>335</v>
      </c>
      <c r="C229" s="24" t="str">
        <f>'WATCH BILL'!M90</f>
        <v>M Helmsman</v>
      </c>
      <c r="D229" s="26"/>
      <c r="E229" s="24"/>
      <c r="F229" s="2"/>
      <c r="G229" s="26"/>
    </row>
    <row r="230" spans="2:7" ht="15.5" customHeight="1">
      <c r="B230" s="23" t="s">
        <v>336</v>
      </c>
      <c r="C230" s="24" t="str">
        <f>'WATCH BILL'!Q90</f>
        <v>Helmsman</v>
      </c>
      <c r="D230" s="26"/>
      <c r="E230" s="23"/>
      <c r="F230" s="3"/>
      <c r="G230" s="26"/>
    </row>
    <row r="231" spans="2:7" ht="15.5" customHeight="1">
      <c r="B231" s="23"/>
      <c r="C231" s="24" t="s">
        <v>337</v>
      </c>
      <c r="D231" s="26"/>
      <c r="E231" s="23"/>
      <c r="F231" s="3"/>
      <c r="G231" s="26"/>
    </row>
    <row r="232" spans="2:7" ht="15.5" customHeight="1">
      <c r="B232" s="23" t="s">
        <v>192</v>
      </c>
      <c r="C232" s="24" t="str">
        <f>'WATCH BILL'!M90</f>
        <v>M Helmsman</v>
      </c>
      <c r="D232" s="26"/>
      <c r="E232" s="23"/>
      <c r="F232" s="3"/>
      <c r="G232" s="26"/>
    </row>
    <row r="233" spans="2:7" ht="15.5" customHeight="1">
      <c r="B233" s="23" t="s">
        <v>339</v>
      </c>
      <c r="C233" s="24" t="e">
        <f>'WATCH BILL'!#REF!</f>
        <v>#REF!</v>
      </c>
      <c r="D233" s="26"/>
      <c r="E233" s="23"/>
      <c r="F233" s="3"/>
      <c r="G233" s="26"/>
    </row>
    <row r="234" spans="2:7" ht="15.5" customHeight="1">
      <c r="B234" s="23"/>
      <c r="C234" s="24" t="s">
        <v>116</v>
      </c>
      <c r="D234" s="26"/>
      <c r="E234" s="23"/>
      <c r="F234" s="3"/>
      <c r="G234" s="26"/>
    </row>
    <row r="235" spans="2:7" ht="15.5" customHeight="1">
      <c r="B235" s="23" t="s">
        <v>340</v>
      </c>
      <c r="C235" s="24" t="s">
        <v>116</v>
      </c>
      <c r="D235" s="26"/>
      <c r="E235" s="58"/>
      <c r="G235" s="26"/>
    </row>
    <row r="236" spans="2:7" ht="15.5" customHeight="1">
      <c r="B236" s="23" t="s">
        <v>341</v>
      </c>
      <c r="C236" s="24">
        <f>'WATCH BILL'!R90</f>
        <v>0</v>
      </c>
      <c r="D236" s="26"/>
      <c r="E236" s="23"/>
      <c r="F236" s="3"/>
      <c r="G236" s="26"/>
    </row>
    <row r="237" spans="2:7" ht="15.5" customHeight="1">
      <c r="B237" s="23" t="s">
        <v>342</v>
      </c>
      <c r="C237" s="24" t="str">
        <f>'WATCH BILL'!S90</f>
        <v>Helmsman</v>
      </c>
      <c r="D237" s="26"/>
      <c r="E237" s="23"/>
      <c r="F237" s="3"/>
      <c r="G237" s="26"/>
    </row>
    <row r="238" spans="2:7" ht="15.5" customHeight="1">
      <c r="B238" s="23" t="s">
        <v>343</v>
      </c>
      <c r="C238" s="24" t="str">
        <f>'WATCH BILL'!T90</f>
        <v>Helmsman</v>
      </c>
      <c r="D238" s="26"/>
      <c r="E238" s="23"/>
      <c r="F238" s="3"/>
      <c r="G238" s="26"/>
    </row>
    <row r="239" spans="2:7" ht="15.5" customHeight="1">
      <c r="B239" s="23" t="s">
        <v>344</v>
      </c>
      <c r="C239" s="24" t="str">
        <f>'WATCH BILL'!V90</f>
        <v>Helmsman</v>
      </c>
      <c r="D239" s="26"/>
      <c r="E239" s="23"/>
      <c r="F239" s="3"/>
      <c r="G239" s="26"/>
    </row>
    <row r="240" spans="2:7" ht="15.5" customHeight="1">
      <c r="B240" s="23" t="s">
        <v>345</v>
      </c>
      <c r="C240" s="24" t="str">
        <f>'WATCH BILL'!W90</f>
        <v>Helmsman</v>
      </c>
      <c r="D240" s="26"/>
      <c r="E240" s="23"/>
      <c r="F240" s="3"/>
      <c r="G240" s="26"/>
    </row>
    <row r="241" spans="2:7" ht="15.5" customHeight="1">
      <c r="B241" s="23" t="s">
        <v>346</v>
      </c>
      <c r="C241" s="24" t="str">
        <f>'WATCH BILL'!W90</f>
        <v>Helmsman</v>
      </c>
      <c r="D241" s="26"/>
      <c r="E241" s="24"/>
      <c r="F241" s="2"/>
      <c r="G241" s="26"/>
    </row>
    <row r="242" spans="2:7" ht="15.5" customHeight="1">
      <c r="B242" s="23" t="s">
        <v>347</v>
      </c>
      <c r="C242" s="24" t="str">
        <f>'WATCH BILL'!W90</f>
        <v>Helmsman</v>
      </c>
      <c r="D242" s="26"/>
      <c r="E242" s="58"/>
      <c r="G242" s="26"/>
    </row>
    <row r="243" spans="2:7" ht="15.5" customHeight="1">
      <c r="B243" s="23" t="s">
        <v>348</v>
      </c>
      <c r="C243" s="24" t="str">
        <f>'WATCH BILL'!X90</f>
        <v>Helmsman</v>
      </c>
      <c r="D243" s="26"/>
      <c r="E243" s="23"/>
      <c r="F243" s="3"/>
      <c r="G243" s="26"/>
    </row>
    <row r="244" spans="2:7" ht="15.5" customHeight="1" thickBot="1">
      <c r="B244" s="28" t="s">
        <v>349</v>
      </c>
      <c r="C244" s="29" t="str">
        <f>'WATCH BILL'!Y90</f>
        <v>Helmsman</v>
      </c>
      <c r="D244" s="32"/>
      <c r="E244" s="28"/>
      <c r="F244" s="46"/>
      <c r="G244" s="32"/>
    </row>
    <row r="245" spans="2:7" ht="15.5" customHeight="1">
      <c r="B245" s="35"/>
      <c r="C245" s="61"/>
      <c r="D245" s="4"/>
      <c r="E245" s="35"/>
      <c r="F245" s="59"/>
      <c r="G245" s="4"/>
    </row>
    <row r="246" spans="2:7" ht="12.75" customHeight="1" thickBot="1">
      <c r="B246" s="36" t="s">
        <v>116</v>
      </c>
    </row>
    <row r="247" spans="2:7" ht="15" thickBot="1">
      <c r="B247" s="5" t="s">
        <v>90</v>
      </c>
      <c r="C247" s="6" t="s">
        <v>91</v>
      </c>
      <c r="D247" s="7" t="s">
        <v>116</v>
      </c>
      <c r="E247" s="5" t="s">
        <v>116</v>
      </c>
      <c r="F247" s="8" t="s">
        <v>332</v>
      </c>
      <c r="G247" s="9"/>
    </row>
    <row r="248" spans="2:7" ht="15" thickBot="1">
      <c r="B248" s="11"/>
      <c r="C248" s="12"/>
      <c r="D248" s="13"/>
      <c r="E248" s="11"/>
      <c r="F248" s="11" t="s">
        <v>333</v>
      </c>
      <c r="G248" s="11" t="s">
        <v>97</v>
      </c>
    </row>
    <row r="249" spans="2:7" ht="25.5" customHeight="1" thickBot="1">
      <c r="B249" s="14" t="str">
        <f>'WATCH BILL'!A91</f>
        <v/>
      </c>
      <c r="C249" s="16" t="str">
        <f>'WATCH BILL'!B91</f>
        <v>MZ 12</v>
      </c>
      <c r="D249" s="14">
        <f>'WATCH BILL'!C112</f>
        <v>0</v>
      </c>
      <c r="E249" s="37" t="str">
        <f>'WATCH BILL'!F91</f>
        <v>T.D. - Port.</v>
      </c>
      <c r="F249" s="37" t="str">
        <f>'WATCH BILL'!G91</f>
        <v>Main deck - S</v>
      </c>
      <c r="G249" s="37">
        <f>'WATCH BILL'!H91</f>
        <v>5</v>
      </c>
    </row>
    <row r="250" spans="2:7" ht="15.5" customHeight="1">
      <c r="B250" s="34" t="s">
        <v>334</v>
      </c>
      <c r="C250" s="19"/>
      <c r="D250" s="22"/>
      <c r="E250" s="34"/>
      <c r="F250" s="43"/>
      <c r="G250" s="22"/>
    </row>
    <row r="251" spans="2:7" ht="15.5" customHeight="1">
      <c r="B251" s="23" t="s">
        <v>335</v>
      </c>
      <c r="C251" s="24" t="str">
        <f>'WATCH BILL'!M91</f>
        <v>Quarterdeck</v>
      </c>
      <c r="D251" s="26"/>
      <c r="E251" s="24"/>
      <c r="F251" s="2"/>
      <c r="G251" s="26"/>
    </row>
    <row r="252" spans="2:7" ht="15.5" customHeight="1">
      <c r="B252" s="23" t="s">
        <v>336</v>
      </c>
      <c r="C252" s="24" t="str">
        <f>'WATCH BILL'!Q91</f>
        <v xml:space="preserve"> </v>
      </c>
      <c r="D252" s="26"/>
      <c r="E252" s="23"/>
      <c r="F252" s="3"/>
      <c r="G252" s="26"/>
    </row>
    <row r="253" spans="2:7" ht="15.5" customHeight="1">
      <c r="B253" s="23"/>
      <c r="C253" s="24" t="s">
        <v>337</v>
      </c>
      <c r="D253" s="26"/>
      <c r="E253" s="23"/>
      <c r="F253" s="3"/>
      <c r="G253" s="26"/>
    </row>
    <row r="254" spans="2:7" ht="15.5" customHeight="1">
      <c r="B254" s="23" t="s">
        <v>192</v>
      </c>
      <c r="C254" s="24" t="str">
        <f>'WATCH BILL'!M91</f>
        <v>Quarterdeck</v>
      </c>
      <c r="D254" s="26"/>
      <c r="E254" s="23"/>
      <c r="F254" s="3"/>
      <c r="G254" s="26"/>
    </row>
    <row r="255" spans="2:7" ht="15.5" customHeight="1">
      <c r="B255" s="23" t="s">
        <v>339</v>
      </c>
      <c r="C255" s="24" t="e">
        <f>'WATCH BILL'!#REF!</f>
        <v>#REF!</v>
      </c>
      <c r="D255" s="26"/>
      <c r="E255" s="23"/>
      <c r="F255" s="3"/>
      <c r="G255" s="26"/>
    </row>
    <row r="256" spans="2:7" ht="15.5" customHeight="1">
      <c r="B256" s="23"/>
      <c r="C256" s="24" t="s">
        <v>116</v>
      </c>
      <c r="D256" s="26"/>
      <c r="E256" s="23"/>
      <c r="F256" s="3"/>
      <c r="G256" s="26"/>
    </row>
    <row r="257" spans="2:7" ht="15.5" customHeight="1">
      <c r="B257" s="23" t="s">
        <v>340</v>
      </c>
      <c r="C257" s="24" t="s">
        <v>116</v>
      </c>
      <c r="D257" s="26"/>
      <c r="E257" s="58"/>
      <c r="G257" s="26"/>
    </row>
    <row r="258" spans="2:7" ht="15.5" customHeight="1">
      <c r="B258" s="23" t="s">
        <v>341</v>
      </c>
      <c r="C258" s="24" t="str">
        <f>'WATCH BILL'!R91</f>
        <v xml:space="preserve"> </v>
      </c>
      <c r="D258" s="26"/>
      <c r="E258" s="23"/>
      <c r="F258" s="3"/>
      <c r="G258" s="26"/>
    </row>
    <row r="259" spans="2:7" ht="15.5" customHeight="1">
      <c r="B259" s="23" t="s">
        <v>342</v>
      </c>
      <c r="C259" s="24" t="str">
        <f>'WATCH BILL'!S91</f>
        <v xml:space="preserve"> </v>
      </c>
      <c r="D259" s="26"/>
      <c r="E259" s="23"/>
      <c r="F259" s="3"/>
      <c r="G259" s="26"/>
    </row>
    <row r="260" spans="2:7" ht="15.5" customHeight="1">
      <c r="B260" s="23" t="s">
        <v>343</v>
      </c>
      <c r="C260" s="24" t="str">
        <f>'WATCH BILL'!T91</f>
        <v xml:space="preserve"> </v>
      </c>
      <c r="D260" s="26"/>
      <c r="E260" s="23"/>
      <c r="F260" s="3"/>
      <c r="G260" s="26"/>
    </row>
    <row r="261" spans="2:7" ht="15.5" customHeight="1">
      <c r="B261" s="23" t="s">
        <v>344</v>
      </c>
      <c r="C261" s="24" t="str">
        <f>'WATCH BILL'!V91</f>
        <v xml:space="preserve"> </v>
      </c>
      <c r="D261" s="26"/>
      <c r="E261" s="23"/>
      <c r="F261" s="3"/>
      <c r="G261" s="26"/>
    </row>
    <row r="262" spans="2:7" ht="15.5" customHeight="1">
      <c r="B262" s="23" t="s">
        <v>345</v>
      </c>
      <c r="C262" s="24" t="str">
        <f>'WATCH BILL'!W91</f>
        <v xml:space="preserve"> </v>
      </c>
      <c r="D262" s="26"/>
      <c r="E262" s="23"/>
      <c r="F262" s="3"/>
      <c r="G262" s="26"/>
    </row>
    <row r="263" spans="2:7" ht="15.5" customHeight="1">
      <c r="B263" s="23" t="s">
        <v>346</v>
      </c>
      <c r="C263" s="24" t="str">
        <f>'WATCH BILL'!W91</f>
        <v xml:space="preserve"> </v>
      </c>
      <c r="D263" s="26"/>
      <c r="E263" s="58"/>
      <c r="G263" s="26"/>
    </row>
    <row r="264" spans="2:7" ht="15.5" customHeight="1">
      <c r="B264" s="23" t="s">
        <v>347</v>
      </c>
      <c r="C264" s="24" t="str">
        <f>'WATCH BILL'!W91</f>
        <v xml:space="preserve"> </v>
      </c>
      <c r="D264" s="26"/>
      <c r="E264" s="23"/>
      <c r="F264" s="3"/>
      <c r="G264" s="26"/>
    </row>
    <row r="265" spans="2:7" ht="15.5" customHeight="1">
      <c r="B265" s="23" t="s">
        <v>348</v>
      </c>
      <c r="C265" s="24" t="str">
        <f>'WATCH BILL'!X91</f>
        <v xml:space="preserve"> </v>
      </c>
      <c r="D265" s="26"/>
      <c r="E265" s="58"/>
      <c r="G265" s="26"/>
    </row>
    <row r="266" spans="2:7" ht="15" customHeight="1" thickBot="1">
      <c r="B266" s="28" t="s">
        <v>349</v>
      </c>
      <c r="C266" s="29">
        <f>'WATCH BILL'!Y81</f>
        <v>0</v>
      </c>
      <c r="D266" s="32"/>
      <c r="E266" s="28"/>
      <c r="F266" s="46"/>
      <c r="G266" s="32"/>
    </row>
    <row r="267" spans="2:7">
      <c r="C267" s="61"/>
    </row>
    <row r="268" spans="2:7">
      <c r="C268" s="4"/>
    </row>
    <row r="269" spans="2:7" ht="15" thickBot="1">
      <c r="B269" s="36" t="s">
        <v>116</v>
      </c>
    </row>
    <row r="270" spans="2:7" ht="15" thickBot="1">
      <c r="B270" s="5" t="s">
        <v>90</v>
      </c>
      <c r="C270" s="6" t="s">
        <v>91</v>
      </c>
      <c r="D270" s="7" t="s">
        <v>116</v>
      </c>
      <c r="E270" s="5" t="s">
        <v>116</v>
      </c>
      <c r="F270" s="8" t="s">
        <v>332</v>
      </c>
      <c r="G270" s="9"/>
    </row>
    <row r="271" spans="2:7" ht="15" thickBot="1">
      <c r="B271" s="11"/>
      <c r="C271" s="12"/>
      <c r="D271" s="13"/>
      <c r="E271" s="11"/>
      <c r="F271" s="11" t="s">
        <v>333</v>
      </c>
      <c r="G271" s="11" t="s">
        <v>97</v>
      </c>
    </row>
    <row r="272" spans="2:7" ht="25.5" customHeight="1" thickBot="1">
      <c r="B272" s="14" t="str">
        <f>'WATCH BILL'!A92</f>
        <v/>
      </c>
      <c r="C272" s="16" t="str">
        <f>'WATCH BILL'!B92</f>
        <v>MZ 13</v>
      </c>
      <c r="D272" s="14">
        <f>'WATCH BILL'!C135</f>
        <v>0</v>
      </c>
      <c r="E272" s="37" t="str">
        <f>'WATCH BILL'!F92</f>
        <v>T.D. - Port.</v>
      </c>
      <c r="F272" s="37" t="str">
        <f>'WATCH BILL'!G92</f>
        <v>Main deck - S</v>
      </c>
      <c r="G272" s="37">
        <f>'WATCH BILL'!H92</f>
        <v>3</v>
      </c>
    </row>
    <row r="273" spans="2:7" ht="15.5" customHeight="1">
      <c r="B273" s="34" t="s">
        <v>334</v>
      </c>
      <c r="C273" s="19"/>
      <c r="D273" s="22"/>
      <c r="E273" s="34"/>
      <c r="F273" s="43"/>
      <c r="G273" s="22"/>
    </row>
    <row r="274" spans="2:7" ht="15.5" customHeight="1">
      <c r="B274" s="23" t="s">
        <v>335</v>
      </c>
      <c r="C274" s="24" t="str">
        <f>'WATCH BILL'!M92</f>
        <v>Quarterdeck</v>
      </c>
      <c r="D274" s="26"/>
      <c r="E274" s="24"/>
      <c r="F274" s="2"/>
      <c r="G274" s="26"/>
    </row>
    <row r="275" spans="2:7" ht="15.5" customHeight="1">
      <c r="B275" s="23" t="s">
        <v>336</v>
      </c>
      <c r="C275" s="24">
        <f>'WATCH BILL'!Q92</f>
        <v>0</v>
      </c>
      <c r="D275" s="26"/>
      <c r="E275" s="23"/>
      <c r="F275" s="3"/>
      <c r="G275" s="26"/>
    </row>
    <row r="276" spans="2:7" ht="15.5" customHeight="1">
      <c r="B276" s="23"/>
      <c r="C276" s="24" t="s">
        <v>337</v>
      </c>
      <c r="D276" s="26"/>
      <c r="E276" s="23"/>
      <c r="F276" s="3"/>
      <c r="G276" s="26"/>
    </row>
    <row r="277" spans="2:7" ht="15.5" customHeight="1">
      <c r="B277" s="23" t="s">
        <v>192</v>
      </c>
      <c r="C277" s="24" t="str">
        <f>'WATCH BILL'!M92</f>
        <v>Quarterdeck</v>
      </c>
      <c r="D277" s="26"/>
      <c r="E277" s="23"/>
      <c r="F277" s="3"/>
      <c r="G277" s="26"/>
    </row>
    <row r="278" spans="2:7" ht="15.5" customHeight="1">
      <c r="B278" s="23" t="s">
        <v>339</v>
      </c>
      <c r="C278" s="24" t="e">
        <f>'WATCH BILL'!#REF!</f>
        <v>#REF!</v>
      </c>
      <c r="D278" s="26"/>
      <c r="E278" s="23"/>
      <c r="F278" s="3"/>
      <c r="G278" s="26"/>
    </row>
    <row r="279" spans="2:7" ht="15.5" customHeight="1">
      <c r="B279" s="23"/>
      <c r="C279" s="24" t="s">
        <v>116</v>
      </c>
      <c r="D279" s="26"/>
      <c r="E279" s="23"/>
      <c r="F279" s="3"/>
      <c r="G279" s="26"/>
    </row>
    <row r="280" spans="2:7" ht="15.5" customHeight="1">
      <c r="B280" s="23" t="s">
        <v>340</v>
      </c>
      <c r="C280" s="24" t="s">
        <v>116</v>
      </c>
      <c r="D280" s="26"/>
      <c r="E280" s="58"/>
      <c r="G280" s="26"/>
    </row>
    <row r="281" spans="2:7" ht="15.5" customHeight="1">
      <c r="B281" s="23" t="s">
        <v>341</v>
      </c>
      <c r="C281" s="24" t="str">
        <f>'WATCH BILL'!M92</f>
        <v>Quarterdeck</v>
      </c>
      <c r="D281" s="26"/>
      <c r="E281" s="23"/>
      <c r="F281" s="3"/>
      <c r="G281" s="26"/>
    </row>
    <row r="282" spans="2:7" ht="15.5" customHeight="1">
      <c r="B282" s="23" t="s">
        <v>342</v>
      </c>
      <c r="C282" s="24">
        <f>'WATCH BILL'!S92</f>
        <v>0</v>
      </c>
      <c r="D282" s="26"/>
      <c r="E282" s="23"/>
      <c r="F282" s="3"/>
      <c r="G282" s="26"/>
    </row>
    <row r="283" spans="2:7" ht="15.5" customHeight="1">
      <c r="B283" s="23" t="s">
        <v>343</v>
      </c>
      <c r="C283" s="24">
        <f>'WATCH BILL'!T92</f>
        <v>0</v>
      </c>
      <c r="D283" s="26"/>
      <c r="E283" s="23"/>
      <c r="F283" s="3"/>
      <c r="G283" s="26"/>
    </row>
    <row r="284" spans="2:7" ht="15.5" customHeight="1">
      <c r="B284" s="23" t="s">
        <v>344</v>
      </c>
      <c r="C284" s="24">
        <f>'WATCH BILL'!V92</f>
        <v>0</v>
      </c>
      <c r="D284" s="26"/>
      <c r="E284" s="23"/>
      <c r="F284" s="3"/>
      <c r="G284" s="26"/>
    </row>
    <row r="285" spans="2:7" ht="15.5" customHeight="1">
      <c r="B285" s="23" t="s">
        <v>345</v>
      </c>
      <c r="C285" s="24">
        <f>'WATCH BILL'!W92</f>
        <v>0</v>
      </c>
      <c r="D285" s="26"/>
      <c r="E285" s="23"/>
      <c r="F285" s="3"/>
      <c r="G285" s="26"/>
    </row>
    <row r="286" spans="2:7" ht="15.5" customHeight="1">
      <c r="B286" s="23" t="s">
        <v>346</v>
      </c>
      <c r="C286" s="24">
        <f>'WATCH BILL'!W92</f>
        <v>0</v>
      </c>
      <c r="D286" s="26"/>
      <c r="E286" s="58"/>
      <c r="G286" s="26"/>
    </row>
    <row r="287" spans="2:7" ht="15.5" customHeight="1">
      <c r="B287" s="23" t="s">
        <v>347</v>
      </c>
      <c r="C287" s="24">
        <f>'WATCH BILL'!W92</f>
        <v>0</v>
      </c>
      <c r="D287" s="26"/>
      <c r="E287" s="23"/>
      <c r="F287" s="3"/>
      <c r="G287" s="26"/>
    </row>
    <row r="288" spans="2:7" ht="15.5" customHeight="1">
      <c r="B288" s="23" t="s">
        <v>348</v>
      </c>
      <c r="C288" s="24">
        <f>'WATCH BILL'!X92</f>
        <v>0</v>
      </c>
      <c r="D288" s="26"/>
      <c r="E288" s="58"/>
      <c r="G288" s="26"/>
    </row>
    <row r="289" spans="2:7" ht="15.5" customHeight="1" thickBot="1">
      <c r="B289" s="28" t="s">
        <v>349</v>
      </c>
      <c r="C289" s="29">
        <f>'WATCH BILL'!Y92</f>
        <v>0</v>
      </c>
      <c r="D289" s="32"/>
      <c r="E289" s="28"/>
      <c r="F289" s="46"/>
      <c r="G289" s="32"/>
    </row>
    <row r="290" spans="2:7">
      <c r="C290" s="61"/>
    </row>
    <row r="291" spans="2:7" ht="15" thickBot="1"/>
    <row r="292" spans="2:7" ht="15" thickBot="1">
      <c r="B292" s="5" t="s">
        <v>90</v>
      </c>
      <c r="C292" s="6" t="s">
        <v>91</v>
      </c>
      <c r="D292" s="7" t="s">
        <v>116</v>
      </c>
      <c r="E292" s="5" t="s">
        <v>116</v>
      </c>
      <c r="F292" s="8" t="s">
        <v>332</v>
      </c>
      <c r="G292" s="9"/>
    </row>
    <row r="293" spans="2:7" ht="15" thickBot="1">
      <c r="B293" s="11"/>
      <c r="C293" s="12"/>
      <c r="D293" s="13"/>
      <c r="E293" s="11"/>
      <c r="F293" s="11" t="s">
        <v>333</v>
      </c>
      <c r="G293" s="11" t="s">
        <v>97</v>
      </c>
    </row>
    <row r="294" spans="2:7" ht="25.5" customHeight="1" thickBot="1">
      <c r="B294" s="14" t="str">
        <f>'WATCH BILL'!A93</f>
        <v/>
      </c>
      <c r="C294" s="16" t="str">
        <f>'WATCH BILL'!B93</f>
        <v>MZ 14</v>
      </c>
      <c r="D294" s="14">
        <f>'WATCH BILL'!C157</f>
        <v>0</v>
      </c>
      <c r="E294" s="37" t="str">
        <f>'WATCH BILL'!F93</f>
        <v>T.D. - Port.</v>
      </c>
      <c r="F294" s="37" t="str">
        <f>'WATCH BILL'!G93</f>
        <v>Main deck - S</v>
      </c>
      <c r="G294" s="37">
        <f>'WATCH BILL'!H93</f>
        <v>5</v>
      </c>
    </row>
    <row r="295" spans="2:7" ht="15.5" customHeight="1">
      <c r="B295" s="34" t="s">
        <v>334</v>
      </c>
      <c r="C295" s="19"/>
      <c r="D295" s="22"/>
      <c r="E295" s="34"/>
      <c r="F295" s="43"/>
      <c r="G295" s="22"/>
    </row>
    <row r="296" spans="2:7" ht="15.5" customHeight="1">
      <c r="B296" s="23" t="s">
        <v>335</v>
      </c>
      <c r="C296" s="24" t="str">
        <f>'WATCH BILL'!M93</f>
        <v>Quarterdeck</v>
      </c>
      <c r="D296" s="26"/>
      <c r="E296" s="24"/>
      <c r="F296" s="2"/>
      <c r="G296" s="26"/>
    </row>
    <row r="297" spans="2:7" ht="15.5" customHeight="1">
      <c r="B297" s="23" t="s">
        <v>336</v>
      </c>
      <c r="C297" s="24">
        <f>'WATCH BILL'!Q93</f>
        <v>0</v>
      </c>
      <c r="D297" s="26"/>
      <c r="E297" s="23"/>
      <c r="F297" s="3"/>
      <c r="G297" s="26"/>
    </row>
    <row r="298" spans="2:7" ht="15.5" customHeight="1">
      <c r="B298" s="23"/>
      <c r="C298" s="24" t="s">
        <v>337</v>
      </c>
      <c r="D298" s="26"/>
      <c r="E298" s="23"/>
      <c r="F298" s="3"/>
      <c r="G298" s="26"/>
    </row>
    <row r="299" spans="2:7" ht="15.5" customHeight="1">
      <c r="B299" s="23" t="s">
        <v>192</v>
      </c>
      <c r="C299" s="24" t="str">
        <f>'WATCH BILL'!M93</f>
        <v>Quarterdeck</v>
      </c>
      <c r="D299" s="26"/>
      <c r="E299" s="23"/>
      <c r="F299" s="3"/>
      <c r="G299" s="26"/>
    </row>
    <row r="300" spans="2:7" ht="15.5" customHeight="1">
      <c r="B300" s="23" t="s">
        <v>339</v>
      </c>
      <c r="C300" s="24" t="e">
        <f>'WATCH BILL'!#REF!</f>
        <v>#REF!</v>
      </c>
      <c r="D300" s="26"/>
      <c r="E300" s="23"/>
      <c r="F300" s="3"/>
      <c r="G300" s="26"/>
    </row>
    <row r="301" spans="2:7" ht="15.5" customHeight="1">
      <c r="B301" s="23"/>
      <c r="C301" s="24" t="s">
        <v>116</v>
      </c>
      <c r="D301" s="26"/>
      <c r="E301" s="23"/>
      <c r="F301" s="3"/>
      <c r="G301" s="26"/>
    </row>
    <row r="302" spans="2:7" ht="15.5" customHeight="1">
      <c r="B302" s="23" t="s">
        <v>340</v>
      </c>
      <c r="C302" s="24" t="s">
        <v>116</v>
      </c>
      <c r="D302" s="26"/>
      <c r="E302" s="58"/>
      <c r="G302" s="26"/>
    </row>
    <row r="303" spans="2:7" ht="15.5" customHeight="1">
      <c r="B303" s="23" t="s">
        <v>341</v>
      </c>
      <c r="C303" s="24">
        <f>'WATCH BILL'!R93</f>
        <v>0</v>
      </c>
      <c r="D303" s="26"/>
      <c r="E303" s="23"/>
      <c r="F303" s="3"/>
      <c r="G303" s="26"/>
    </row>
    <row r="304" spans="2:7" ht="15.5" customHeight="1">
      <c r="B304" s="23" t="s">
        <v>342</v>
      </c>
      <c r="C304" s="24">
        <f>'WATCH BILL'!S93</f>
        <v>0</v>
      </c>
      <c r="D304" s="26"/>
      <c r="E304" s="23"/>
      <c r="F304" s="3"/>
      <c r="G304" s="26"/>
    </row>
    <row r="305" spans="2:7" ht="15.5" customHeight="1">
      <c r="B305" s="23" t="s">
        <v>343</v>
      </c>
      <c r="C305" s="24">
        <f>'WATCH BILL'!T93</f>
        <v>0</v>
      </c>
      <c r="D305" s="26"/>
      <c r="E305" s="23"/>
      <c r="F305" s="3"/>
      <c r="G305" s="26"/>
    </row>
    <row r="306" spans="2:7" ht="15.5" customHeight="1">
      <c r="B306" s="23" t="s">
        <v>344</v>
      </c>
      <c r="C306" s="24">
        <f>'WATCH BILL'!V93</f>
        <v>0</v>
      </c>
      <c r="D306" s="26"/>
      <c r="E306" s="23"/>
      <c r="F306" s="3"/>
      <c r="G306" s="26"/>
    </row>
    <row r="307" spans="2:7" ht="15.5" customHeight="1">
      <c r="B307" s="23" t="s">
        <v>345</v>
      </c>
      <c r="C307" s="24">
        <f>'WATCH BILL'!W93</f>
        <v>0</v>
      </c>
      <c r="D307" s="26"/>
      <c r="E307" s="23"/>
      <c r="F307" s="3"/>
      <c r="G307" s="26"/>
    </row>
    <row r="308" spans="2:7" ht="15.5" customHeight="1">
      <c r="B308" s="23" t="s">
        <v>346</v>
      </c>
      <c r="C308" s="24">
        <f>'WATCH BILL'!W93</f>
        <v>0</v>
      </c>
      <c r="D308" s="26"/>
      <c r="E308" s="58"/>
      <c r="G308" s="26"/>
    </row>
    <row r="309" spans="2:7" ht="15.5" customHeight="1">
      <c r="B309" s="23" t="s">
        <v>347</v>
      </c>
      <c r="C309" s="24">
        <f>'WATCH BILL'!W93</f>
        <v>0</v>
      </c>
      <c r="D309" s="26"/>
      <c r="E309" s="23"/>
      <c r="F309" s="3"/>
      <c r="G309" s="26"/>
    </row>
    <row r="310" spans="2:7" ht="15.5" customHeight="1">
      <c r="B310" s="23" t="s">
        <v>348</v>
      </c>
      <c r="C310" s="24">
        <f>'WATCH BILL'!X93</f>
        <v>0</v>
      </c>
      <c r="D310" s="26"/>
      <c r="E310" s="58"/>
      <c r="G310" s="26"/>
    </row>
    <row r="311" spans="2:7" ht="15.5" customHeight="1" thickBot="1">
      <c r="B311" s="28" t="s">
        <v>349</v>
      </c>
      <c r="C311" s="29">
        <f>'WATCH BILL'!Y93</f>
        <v>0</v>
      </c>
      <c r="D311" s="32"/>
      <c r="E311" s="28"/>
      <c r="F311" s="46"/>
      <c r="G311" s="32"/>
    </row>
    <row r="314" spans="2:7" ht="15" thickBot="1"/>
    <row r="315" spans="2:7" ht="15" thickBot="1">
      <c r="B315" s="5" t="s">
        <v>90</v>
      </c>
      <c r="C315" s="6" t="s">
        <v>91</v>
      </c>
      <c r="D315" s="7" t="s">
        <v>116</v>
      </c>
      <c r="E315" s="5" t="s">
        <v>116</v>
      </c>
      <c r="F315" s="8" t="s">
        <v>332</v>
      </c>
      <c r="G315" s="9"/>
    </row>
    <row r="316" spans="2:7" ht="15" thickBot="1">
      <c r="B316" s="11"/>
      <c r="C316" s="12"/>
      <c r="D316" s="13"/>
      <c r="E316" s="11"/>
      <c r="F316" s="11" t="s">
        <v>333</v>
      </c>
      <c r="G316" s="11" t="s">
        <v>97</v>
      </c>
    </row>
    <row r="317" spans="2:7" ht="18" thickBot="1">
      <c r="B317" s="14" t="str">
        <f>'WATCH BILL'!A94</f>
        <v/>
      </c>
      <c r="C317" s="16" t="str">
        <f>'WATCH BILL'!B94</f>
        <v>MZ 15</v>
      </c>
      <c r="D317" s="14">
        <f>'WATCH BILL'!C180</f>
        <v>0</v>
      </c>
      <c r="E317" s="37" t="str">
        <f>'WATCH BILL'!F94</f>
        <v>T.D. - Port.</v>
      </c>
      <c r="F317" s="37" t="str">
        <f>'WATCH BILL'!G94</f>
        <v>Main deck - S</v>
      </c>
      <c r="G317" s="37">
        <f>'WATCH BILL'!H94</f>
        <v>3</v>
      </c>
    </row>
    <row r="318" spans="2:7">
      <c r="B318" s="34" t="s">
        <v>334</v>
      </c>
      <c r="C318" s="19"/>
      <c r="D318" s="22"/>
      <c r="E318" s="34"/>
      <c r="F318" s="43"/>
      <c r="G318" s="22"/>
    </row>
    <row r="319" spans="2:7">
      <c r="B319" s="23" t="s">
        <v>335</v>
      </c>
      <c r="C319" s="24" t="str">
        <f>'WATCH BILL'!M94</f>
        <v>Quarterdeck</v>
      </c>
      <c r="D319" s="26"/>
      <c r="E319" s="24"/>
      <c r="F319" s="2"/>
      <c r="G319" s="26"/>
    </row>
    <row r="320" spans="2:7">
      <c r="B320" s="23" t="s">
        <v>336</v>
      </c>
      <c r="C320" s="24">
        <f>'WATCH BILL'!Q94</f>
        <v>0</v>
      </c>
      <c r="D320" s="26"/>
      <c r="E320" s="23"/>
      <c r="F320" s="3"/>
      <c r="G320" s="26"/>
    </row>
    <row r="321" spans="2:7">
      <c r="B321" s="23"/>
      <c r="C321" s="24" t="s">
        <v>337</v>
      </c>
      <c r="D321" s="26"/>
      <c r="E321" s="23"/>
      <c r="F321" s="3"/>
      <c r="G321" s="26"/>
    </row>
    <row r="322" spans="2:7">
      <c r="B322" s="23" t="s">
        <v>192</v>
      </c>
      <c r="C322" s="24" t="str">
        <f>'WATCH BILL'!M94</f>
        <v>Quarterdeck</v>
      </c>
      <c r="D322" s="26"/>
      <c r="E322" s="23"/>
      <c r="F322" s="3"/>
      <c r="G322" s="26"/>
    </row>
    <row r="323" spans="2:7">
      <c r="B323" s="23" t="s">
        <v>339</v>
      </c>
      <c r="C323" s="24" t="e">
        <f>'WATCH BILL'!#REF!</f>
        <v>#REF!</v>
      </c>
      <c r="D323" s="26"/>
      <c r="E323" s="23"/>
      <c r="F323" s="3"/>
      <c r="G323" s="26"/>
    </row>
    <row r="324" spans="2:7">
      <c r="B324" s="23"/>
      <c r="C324" s="24" t="s">
        <v>116</v>
      </c>
      <c r="D324" s="26"/>
      <c r="E324" s="23"/>
      <c r="F324" s="3"/>
      <c r="G324" s="26"/>
    </row>
    <row r="325" spans="2:7">
      <c r="B325" s="23" t="s">
        <v>340</v>
      </c>
      <c r="C325" s="24" t="s">
        <v>116</v>
      </c>
      <c r="D325" s="26"/>
      <c r="E325" s="58"/>
      <c r="G325" s="26"/>
    </row>
    <row r="326" spans="2:7">
      <c r="B326" s="23" t="s">
        <v>341</v>
      </c>
      <c r="C326" s="24">
        <f>'WATCH BILL'!R94</f>
        <v>0</v>
      </c>
      <c r="D326" s="26"/>
      <c r="E326" s="23"/>
      <c r="F326" s="3"/>
      <c r="G326" s="26"/>
    </row>
    <row r="327" spans="2:7">
      <c r="B327" s="23" t="s">
        <v>342</v>
      </c>
      <c r="C327" s="24">
        <f>'WATCH BILL'!S94</f>
        <v>0</v>
      </c>
      <c r="D327" s="26"/>
      <c r="E327" s="23"/>
      <c r="F327" s="3"/>
      <c r="G327" s="26"/>
    </row>
    <row r="328" spans="2:7">
      <c r="B328" s="23" t="s">
        <v>343</v>
      </c>
      <c r="C328" s="24">
        <f>'WATCH BILL'!T94</f>
        <v>0</v>
      </c>
      <c r="D328" s="26"/>
      <c r="E328" s="23"/>
      <c r="F328" s="3"/>
      <c r="G328" s="26"/>
    </row>
    <row r="329" spans="2:7">
      <c r="B329" s="23" t="s">
        <v>344</v>
      </c>
      <c r="C329" s="24">
        <f>'WATCH BILL'!V94</f>
        <v>0</v>
      </c>
      <c r="D329" s="26"/>
      <c r="E329" s="23"/>
      <c r="F329" s="3"/>
      <c r="G329" s="26"/>
    </row>
    <row r="330" spans="2:7">
      <c r="B330" s="23" t="s">
        <v>345</v>
      </c>
      <c r="C330" s="24">
        <f>'WATCH BILL'!W94</f>
        <v>0</v>
      </c>
      <c r="D330" s="26"/>
      <c r="E330" s="23"/>
      <c r="F330" s="3"/>
      <c r="G330" s="26"/>
    </row>
    <row r="331" spans="2:7">
      <c r="B331" s="23" t="s">
        <v>346</v>
      </c>
      <c r="C331" s="24">
        <f>'WATCH BILL'!W94</f>
        <v>0</v>
      </c>
      <c r="D331" s="26"/>
      <c r="E331" s="58"/>
      <c r="G331" s="26"/>
    </row>
    <row r="332" spans="2:7">
      <c r="B332" s="23" t="s">
        <v>347</v>
      </c>
      <c r="C332" s="24">
        <f>'WATCH BILL'!W94</f>
        <v>0</v>
      </c>
      <c r="D332" s="26"/>
      <c r="E332" s="23"/>
      <c r="F332" s="3"/>
      <c r="G332" s="26"/>
    </row>
    <row r="333" spans="2:7">
      <c r="B333" s="23" t="s">
        <v>348</v>
      </c>
      <c r="C333" s="24">
        <f>'WATCH BILL'!X94</f>
        <v>0</v>
      </c>
      <c r="D333" s="26"/>
      <c r="E333" s="58"/>
      <c r="G333" s="26"/>
    </row>
    <row r="334" spans="2:7" ht="15" thickBot="1">
      <c r="B334" s="28" t="s">
        <v>349</v>
      </c>
      <c r="C334" s="29">
        <f>'WATCH BILL'!Y94</f>
        <v>0</v>
      </c>
      <c r="D334" s="32"/>
      <c r="E334" s="28"/>
      <c r="F334" s="46"/>
      <c r="G334" s="32"/>
    </row>
    <row r="337" spans="2:7" ht="15" thickBot="1"/>
    <row r="338" spans="2:7" ht="15" thickBot="1">
      <c r="B338" s="5" t="s">
        <v>90</v>
      </c>
      <c r="C338" s="6" t="s">
        <v>91</v>
      </c>
      <c r="D338" s="7" t="s">
        <v>116</v>
      </c>
      <c r="E338" s="5" t="s">
        <v>116</v>
      </c>
      <c r="F338" s="8" t="s">
        <v>332</v>
      </c>
      <c r="G338" s="9"/>
    </row>
    <row r="339" spans="2:7" ht="15" thickBot="1">
      <c r="B339" s="11"/>
      <c r="C339" s="12"/>
      <c r="D339" s="13"/>
      <c r="E339" s="11"/>
      <c r="F339" s="11" t="s">
        <v>333</v>
      </c>
      <c r="G339" s="11" t="s">
        <v>97</v>
      </c>
    </row>
    <row r="340" spans="2:7" ht="18" thickBot="1">
      <c r="B340" s="14" t="str">
        <f>'WATCH BILL'!A95</f>
        <v/>
      </c>
      <c r="C340" s="16" t="str">
        <f>'WATCH BILL'!B95</f>
        <v xml:space="preserve">MZ16 </v>
      </c>
      <c r="D340" s="14">
        <f>'WATCH BILL'!C203</f>
        <v>0</v>
      </c>
      <c r="E340" s="37" t="str">
        <f>'WATCH BILL'!F95</f>
        <v>T.D. - Port.</v>
      </c>
      <c r="F340" s="37" t="str">
        <f>'WATCH BILL'!G95</f>
        <v>Main deck - S</v>
      </c>
      <c r="G340" s="37">
        <f>'WATCH BILL'!H95</f>
        <v>5</v>
      </c>
    </row>
    <row r="341" spans="2:7">
      <c r="B341" s="34" t="s">
        <v>334</v>
      </c>
      <c r="C341" s="19"/>
      <c r="D341" s="22"/>
      <c r="E341" s="34"/>
      <c r="F341" s="43"/>
      <c r="G341" s="22"/>
    </row>
    <row r="342" spans="2:7">
      <c r="B342" s="23" t="s">
        <v>335</v>
      </c>
      <c r="C342" s="24" t="str">
        <f>'WATCH BILL'!M95</f>
        <v>Quarterdeck</v>
      </c>
      <c r="D342" s="26"/>
      <c r="E342" s="24"/>
      <c r="F342" s="2"/>
      <c r="G342" s="26"/>
    </row>
    <row r="343" spans="2:7">
      <c r="B343" s="23" t="s">
        <v>336</v>
      </c>
      <c r="C343" s="24">
        <f>'WATCH BILL'!Q95</f>
        <v>0</v>
      </c>
      <c r="D343" s="26"/>
      <c r="E343" s="23"/>
      <c r="F343" s="3"/>
      <c r="G343" s="26"/>
    </row>
    <row r="344" spans="2:7">
      <c r="B344" s="23"/>
      <c r="C344" s="24" t="s">
        <v>337</v>
      </c>
      <c r="D344" s="26"/>
      <c r="E344" s="23"/>
      <c r="F344" s="3"/>
      <c r="G344" s="26"/>
    </row>
    <row r="345" spans="2:7">
      <c r="B345" s="23" t="s">
        <v>192</v>
      </c>
      <c r="C345" s="24" t="str">
        <f>'WATCH BILL'!M95</f>
        <v>Quarterdeck</v>
      </c>
      <c r="D345" s="26"/>
      <c r="E345" s="23"/>
      <c r="F345" s="3"/>
      <c r="G345" s="26"/>
    </row>
    <row r="346" spans="2:7">
      <c r="B346" s="23" t="s">
        <v>339</v>
      </c>
      <c r="C346" s="24" t="e">
        <f>'WATCH BILL'!#REF!</f>
        <v>#REF!</v>
      </c>
      <c r="D346" s="26"/>
      <c r="E346" s="23"/>
      <c r="F346" s="3"/>
      <c r="G346" s="26"/>
    </row>
    <row r="347" spans="2:7">
      <c r="B347" s="23"/>
      <c r="C347" s="24" t="s">
        <v>116</v>
      </c>
      <c r="D347" s="26"/>
      <c r="E347" s="23"/>
      <c r="F347" s="3"/>
      <c r="G347" s="26"/>
    </row>
    <row r="348" spans="2:7">
      <c r="B348" s="23" t="s">
        <v>340</v>
      </c>
      <c r="C348" s="24" t="s">
        <v>116</v>
      </c>
      <c r="D348" s="26"/>
      <c r="E348" s="58"/>
      <c r="G348" s="26"/>
    </row>
    <row r="349" spans="2:7">
      <c r="B349" s="23" t="s">
        <v>341</v>
      </c>
      <c r="C349" s="24">
        <f>'WATCH BILL'!R95</f>
        <v>0</v>
      </c>
      <c r="D349" s="26"/>
      <c r="E349" s="23"/>
      <c r="F349" s="3"/>
      <c r="G349" s="26"/>
    </row>
    <row r="350" spans="2:7">
      <c r="B350" s="23" t="s">
        <v>342</v>
      </c>
      <c r="C350" s="24">
        <f>'WATCH BILL'!S95</f>
        <v>0</v>
      </c>
      <c r="D350" s="26"/>
      <c r="E350" s="23"/>
      <c r="F350" s="3"/>
      <c r="G350" s="26"/>
    </row>
    <row r="351" spans="2:7">
      <c r="B351" s="23" t="s">
        <v>343</v>
      </c>
      <c r="C351" s="24">
        <f>'WATCH BILL'!T95</f>
        <v>0</v>
      </c>
      <c r="D351" s="26"/>
      <c r="E351" s="23"/>
      <c r="F351" s="3"/>
      <c r="G351" s="26"/>
    </row>
    <row r="352" spans="2:7">
      <c r="B352" s="23" t="s">
        <v>344</v>
      </c>
      <c r="C352" s="24">
        <f>'WATCH BILL'!V95</f>
        <v>0</v>
      </c>
      <c r="D352" s="26"/>
      <c r="E352" s="23"/>
      <c r="F352" s="3"/>
      <c r="G352" s="26"/>
    </row>
    <row r="353" spans="2:7">
      <c r="B353" s="23" t="s">
        <v>345</v>
      </c>
      <c r="C353" s="24">
        <f>'WATCH BILL'!W95</f>
        <v>0</v>
      </c>
      <c r="D353" s="26"/>
      <c r="E353" s="23"/>
      <c r="F353" s="3"/>
      <c r="G353" s="26"/>
    </row>
    <row r="354" spans="2:7">
      <c r="B354" s="23" t="s">
        <v>346</v>
      </c>
      <c r="C354" s="24">
        <f>'WATCH BILL'!W95</f>
        <v>0</v>
      </c>
      <c r="D354" s="26"/>
      <c r="E354" s="58"/>
      <c r="G354" s="26"/>
    </row>
    <row r="355" spans="2:7">
      <c r="B355" s="23" t="s">
        <v>347</v>
      </c>
      <c r="C355" s="24">
        <f>'WATCH BILL'!W95</f>
        <v>0</v>
      </c>
      <c r="D355" s="26"/>
      <c r="E355" s="23"/>
      <c r="F355" s="3"/>
      <c r="G355" s="26"/>
    </row>
    <row r="356" spans="2:7">
      <c r="B356" s="23" t="s">
        <v>348</v>
      </c>
      <c r="C356" s="24">
        <f>'WATCH BILL'!X95</f>
        <v>0</v>
      </c>
      <c r="D356" s="26"/>
      <c r="E356" s="58"/>
      <c r="G356" s="26"/>
    </row>
    <row r="357" spans="2:7" ht="15" thickBot="1">
      <c r="B357" s="28" t="s">
        <v>349</v>
      </c>
      <c r="C357" s="29">
        <f>'WATCH BILL'!Y95</f>
        <v>0</v>
      </c>
      <c r="D357" s="32"/>
      <c r="E357" s="28"/>
      <c r="F357" s="46"/>
      <c r="G357" s="32"/>
    </row>
  </sheetData>
  <sheetProtection password="C522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B2:L279"/>
  <sheetViews>
    <sheetView topLeftCell="A28" workbookViewId="0">
      <selection activeCell="B271" sqref="B271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16" hidden="1" customWidth="1"/>
    <col min="5" max="5" width="13.5" customWidth="1"/>
    <col min="6" max="6" width="16.5" customWidth="1"/>
    <col min="7" max="7" width="11.5" customWidth="1"/>
  </cols>
  <sheetData>
    <row r="2" spans="2:12" ht="15" thickBot="1"/>
    <row r="3" spans="2:12" s="10" customFormat="1" ht="13" thickBot="1">
      <c r="B3" s="5" t="s">
        <v>90</v>
      </c>
      <c r="C3" s="6" t="s">
        <v>91</v>
      </c>
      <c r="D3" s="7" t="s">
        <v>116</v>
      </c>
      <c r="E3" s="5" t="s">
        <v>331</v>
      </c>
      <c r="F3" s="8" t="s">
        <v>332</v>
      </c>
      <c r="G3" s="9"/>
    </row>
    <row r="4" spans="2:12" s="10" customFormat="1" ht="13" thickBot="1">
      <c r="B4" s="11"/>
      <c r="C4" s="12"/>
      <c r="D4" s="13"/>
      <c r="E4" s="11"/>
      <c r="F4" s="11" t="s">
        <v>333</v>
      </c>
      <c r="G4" s="11" t="s">
        <v>97</v>
      </c>
    </row>
    <row r="5" spans="2:12" s="17" customFormat="1" ht="25.5" customHeight="1" thickBot="1">
      <c r="B5" s="14" t="str">
        <f>'WATCH BILL'!A15</f>
        <v/>
      </c>
      <c r="C5" s="14" t="str">
        <f>'WATCH BILL'!B15</f>
        <v>Chef/ Cook</v>
      </c>
      <c r="D5" s="14">
        <f>'WATCH BILL'!C15</f>
        <v>0</v>
      </c>
      <c r="E5" s="37" t="str">
        <f>'WATCH BILL'!F15</f>
        <v>Deck House</v>
      </c>
      <c r="F5" s="37" t="str">
        <f>'WATCH BILL'!G15</f>
        <v>Fore deck</v>
      </c>
      <c r="G5" s="37">
        <f>'WATCH BILL'!H15</f>
        <v>1</v>
      </c>
    </row>
    <row r="6" spans="2:12" ht="15.5" customHeight="1">
      <c r="B6" s="18" t="s">
        <v>334</v>
      </c>
      <c r="C6" s="19"/>
      <c r="D6" s="20"/>
      <c r="E6" s="21"/>
      <c r="F6" s="21"/>
      <c r="G6" s="22"/>
    </row>
    <row r="7" spans="2:12" ht="15.5" customHeight="1">
      <c r="B7" s="23" t="s">
        <v>335</v>
      </c>
      <c r="C7" s="24" t="str">
        <f>'WATCH BILL'!M15</f>
        <v>Galley</v>
      </c>
      <c r="D7" s="25"/>
      <c r="E7" s="2"/>
      <c r="F7" s="2"/>
      <c r="G7" s="26"/>
    </row>
    <row r="8" spans="2:12" ht="15.5" customHeight="1">
      <c r="B8" s="23" t="s">
        <v>336</v>
      </c>
      <c r="C8" s="24" t="str">
        <f>'WATCH BILL'!Q15</f>
        <v xml:space="preserve"> </v>
      </c>
      <c r="D8" s="25"/>
      <c r="E8" s="2"/>
      <c r="F8" s="2"/>
      <c r="G8" s="26"/>
    </row>
    <row r="9" spans="2:12" ht="15.5" customHeight="1">
      <c r="B9" s="27" t="s">
        <v>337</v>
      </c>
      <c r="C9" s="24" t="s">
        <v>116</v>
      </c>
      <c r="D9" s="25"/>
      <c r="E9" s="2"/>
      <c r="F9" s="2"/>
      <c r="G9" s="26"/>
      <c r="L9" t="s">
        <v>85</v>
      </c>
    </row>
    <row r="10" spans="2:12" ht="15.5" customHeight="1">
      <c r="B10" s="27" t="s">
        <v>338</v>
      </c>
      <c r="C10" s="24" t="str">
        <f>'WATCH BILL'!M15</f>
        <v>Galley</v>
      </c>
      <c r="D10" s="25"/>
      <c r="E10" s="2"/>
      <c r="F10" s="2"/>
      <c r="G10" s="26"/>
    </row>
    <row r="11" spans="2:12" ht="15.5" customHeight="1">
      <c r="B11" s="27" t="s">
        <v>339</v>
      </c>
      <c r="C11" s="24" t="e">
        <f>'WATCH BILL'!#REF!</f>
        <v>#REF!</v>
      </c>
      <c r="D11" s="25"/>
      <c r="E11" s="2"/>
      <c r="F11" s="2"/>
      <c r="G11" s="26"/>
    </row>
    <row r="12" spans="2:12" ht="15.5" customHeight="1">
      <c r="B12" s="23" t="s">
        <v>340</v>
      </c>
      <c r="C12" s="24" t="s">
        <v>116</v>
      </c>
      <c r="D12" s="25"/>
      <c r="E12" s="2"/>
      <c r="F12" s="2"/>
      <c r="G12" s="26"/>
    </row>
    <row r="13" spans="2:12" ht="15.5" customHeight="1">
      <c r="B13" s="78" t="s">
        <v>103</v>
      </c>
      <c r="C13" s="24" t="str">
        <f>'WATCH BILL'!R15</f>
        <v>Water/Food LR1</v>
      </c>
      <c r="D13" s="25"/>
      <c r="E13" s="2"/>
      <c r="F13" s="2"/>
      <c r="G13" s="26"/>
    </row>
    <row r="14" spans="2:12" ht="15.5" customHeight="1">
      <c r="B14" s="23" t="s">
        <v>342</v>
      </c>
      <c r="C14" s="24" t="str">
        <f>'WATCH BILL'!S15</f>
        <v xml:space="preserve"> </v>
      </c>
      <c r="D14" s="25"/>
      <c r="E14" s="2"/>
      <c r="F14" s="2"/>
      <c r="G14" s="26"/>
    </row>
    <row r="15" spans="2:12" ht="15.5" customHeight="1">
      <c r="B15" s="23" t="s">
        <v>343</v>
      </c>
      <c r="C15" s="24" t="str">
        <f>'WATCH BILL'!T15</f>
        <v xml:space="preserve"> </v>
      </c>
      <c r="D15" s="25"/>
      <c r="E15" s="2"/>
      <c r="F15" s="2"/>
      <c r="G15" s="26"/>
    </row>
    <row r="16" spans="2:12" ht="15.5" customHeight="1">
      <c r="B16" s="23" t="s">
        <v>344</v>
      </c>
      <c r="C16" s="24" t="str">
        <f>'WATCH BILL'!V15</f>
        <v xml:space="preserve"> </v>
      </c>
      <c r="D16" s="25"/>
      <c r="E16" s="2"/>
      <c r="F16" s="2"/>
      <c r="G16" s="26"/>
    </row>
    <row r="17" spans="2:7" ht="15.5" customHeight="1">
      <c r="B17" s="23" t="s">
        <v>345</v>
      </c>
      <c r="C17" s="24">
        <f>'WATCH BILL'!W15</f>
        <v>0</v>
      </c>
      <c r="D17" s="25"/>
      <c r="E17" s="2"/>
      <c r="F17" s="2"/>
      <c r="G17" s="26"/>
    </row>
    <row r="18" spans="2:7" ht="15.5" customHeight="1">
      <c r="B18" s="23" t="s">
        <v>346</v>
      </c>
      <c r="C18" s="24">
        <f>'WATCH BILL'!W15</f>
        <v>0</v>
      </c>
      <c r="D18" s="25"/>
      <c r="E18" s="2"/>
      <c r="F18" s="2"/>
      <c r="G18" s="26"/>
    </row>
    <row r="19" spans="2:7" ht="15.5" customHeight="1">
      <c r="B19" s="23" t="s">
        <v>347</v>
      </c>
      <c r="C19" s="24">
        <f>'WATCH BILL'!W15</f>
        <v>0</v>
      </c>
      <c r="D19" s="25"/>
      <c r="E19" s="2"/>
      <c r="F19" s="2"/>
      <c r="G19" s="26"/>
    </row>
    <row r="20" spans="2:7" ht="15.5" customHeight="1">
      <c r="B20" s="23" t="s">
        <v>348</v>
      </c>
      <c r="C20" s="24" t="str">
        <f>'WATCH BILL'!X15</f>
        <v xml:space="preserve"> </v>
      </c>
      <c r="D20" s="25"/>
      <c r="E20" s="2"/>
      <c r="F20" s="2"/>
      <c r="G20" s="26"/>
    </row>
    <row r="21" spans="2:7" ht="15.5" customHeight="1" thickBot="1">
      <c r="B21" s="28" t="s">
        <v>349</v>
      </c>
      <c r="C21" s="29">
        <f>'WATCH BILL'!Y15</f>
        <v>0</v>
      </c>
      <c r="D21" s="30"/>
      <c r="E21" s="31"/>
      <c r="F21" s="31"/>
      <c r="G21" s="32"/>
    </row>
    <row r="23" spans="2:7" ht="15" thickBot="1"/>
    <row r="24" spans="2:7" ht="15" thickBot="1">
      <c r="B24" s="5" t="s">
        <v>90</v>
      </c>
      <c r="C24" s="6" t="s">
        <v>91</v>
      </c>
      <c r="D24" s="7" t="s">
        <v>116</v>
      </c>
      <c r="E24" s="5" t="s">
        <v>331</v>
      </c>
      <c r="F24" s="8" t="s">
        <v>332</v>
      </c>
      <c r="G24" s="9"/>
    </row>
    <row r="25" spans="2:7" ht="15" thickBot="1">
      <c r="B25" s="11"/>
      <c r="C25" s="12"/>
      <c r="D25" s="13"/>
      <c r="E25" s="11"/>
      <c r="F25" s="11" t="s">
        <v>333</v>
      </c>
      <c r="G25" s="11" t="s">
        <v>97</v>
      </c>
    </row>
    <row r="26" spans="2:7" ht="25.5" customHeight="1" thickBot="1">
      <c r="B26" s="14" t="str">
        <f>'WATCH BILL'!A65</f>
        <v/>
      </c>
      <c r="C26" s="14" t="str">
        <f>'WATCH BILL'!B65</f>
        <v>Assist Cook 2</v>
      </c>
      <c r="D26" s="14">
        <f>'WATCH BILL'!C65</f>
        <v>0</v>
      </c>
      <c r="E26" s="37" t="str">
        <f>'WATCH BILL'!F65</f>
        <v>Deck House</v>
      </c>
      <c r="F26" s="37" t="str">
        <f>'WATCH BILL'!G65</f>
        <v>Main deck - P</v>
      </c>
      <c r="G26" s="37">
        <f>'WATCH BILL'!H65</f>
        <v>2</v>
      </c>
    </row>
    <row r="27" spans="2:7" ht="15.5" customHeight="1">
      <c r="B27" s="34" t="s">
        <v>334</v>
      </c>
      <c r="C27" s="19"/>
      <c r="D27" s="20"/>
      <c r="E27" s="21"/>
      <c r="F27" s="21"/>
      <c r="G27" s="22"/>
    </row>
    <row r="28" spans="2:7" ht="15.5" customHeight="1">
      <c r="B28" s="23" t="s">
        <v>335</v>
      </c>
      <c r="C28" s="24" t="str">
        <f>'WATCH BILL'!M65</f>
        <v>Galley</v>
      </c>
      <c r="D28" s="25"/>
      <c r="E28" s="2"/>
      <c r="F28" s="2"/>
      <c r="G28" s="26"/>
    </row>
    <row r="29" spans="2:7" ht="15.5" customHeight="1">
      <c r="B29" s="23" t="s">
        <v>336</v>
      </c>
      <c r="C29" s="24">
        <f>'WATCH BILL'!Q65</f>
        <v>0</v>
      </c>
      <c r="D29" s="25"/>
      <c r="E29" s="2"/>
      <c r="F29" s="2"/>
      <c r="G29" s="26"/>
    </row>
    <row r="30" spans="2:7" ht="15.5" customHeight="1">
      <c r="B30" s="23"/>
      <c r="C30" s="24" t="s">
        <v>116</v>
      </c>
      <c r="D30" s="25"/>
      <c r="E30" s="2"/>
      <c r="F30" s="2"/>
      <c r="G30" s="26"/>
    </row>
    <row r="31" spans="2:7" ht="15.5" customHeight="1">
      <c r="B31" s="27" t="s">
        <v>338</v>
      </c>
      <c r="C31" s="24" t="str">
        <f>'WATCH BILL'!M65</f>
        <v>Galley</v>
      </c>
      <c r="D31" s="25"/>
      <c r="E31" s="2"/>
      <c r="F31" s="2"/>
      <c r="G31" s="26"/>
    </row>
    <row r="32" spans="2:7" ht="15.5" customHeight="1">
      <c r="B32" s="23" t="s">
        <v>339</v>
      </c>
      <c r="C32" s="24" t="e">
        <f>'WATCH BILL'!#REF!</f>
        <v>#REF!</v>
      </c>
      <c r="D32" s="25"/>
      <c r="E32" s="2"/>
      <c r="F32" s="2"/>
      <c r="G32" s="26"/>
    </row>
    <row r="33" spans="2:7" ht="15.5" customHeight="1">
      <c r="B33" s="23" t="s">
        <v>340</v>
      </c>
      <c r="C33" s="24" t="s">
        <v>116</v>
      </c>
      <c r="D33" s="25"/>
      <c r="E33" s="2"/>
      <c r="F33" s="2"/>
      <c r="G33" s="26"/>
    </row>
    <row r="34" spans="2:7" ht="15.5" customHeight="1">
      <c r="B34" s="78" t="s">
        <v>103</v>
      </c>
      <c r="C34" s="24">
        <f>'WATCH BILL'!R65</f>
        <v>0</v>
      </c>
      <c r="D34" s="25"/>
      <c r="E34" s="2"/>
      <c r="F34" s="2"/>
      <c r="G34" s="26"/>
    </row>
    <row r="35" spans="2:7" ht="15.5" customHeight="1">
      <c r="B35" s="23" t="s">
        <v>342</v>
      </c>
      <c r="C35" s="24">
        <f>'WATCH BILL'!S65</f>
        <v>0</v>
      </c>
      <c r="D35" s="25"/>
      <c r="E35" s="2"/>
      <c r="F35" s="2"/>
      <c r="G35" s="26"/>
    </row>
    <row r="36" spans="2:7" ht="15.5" customHeight="1">
      <c r="B36" s="23" t="s">
        <v>343</v>
      </c>
      <c r="C36" s="24">
        <f>'WATCH BILL'!T65</f>
        <v>0</v>
      </c>
      <c r="D36" s="25"/>
      <c r="E36" s="2"/>
      <c r="F36" s="2"/>
      <c r="G36" s="26"/>
    </row>
    <row r="37" spans="2:7" ht="15.5" customHeight="1">
      <c r="B37" s="23" t="s">
        <v>344</v>
      </c>
      <c r="C37" s="24">
        <f>'WATCH BILL'!V65</f>
        <v>0</v>
      </c>
      <c r="D37" s="25"/>
      <c r="E37" s="2"/>
      <c r="F37" s="2"/>
      <c r="G37" s="26"/>
    </row>
    <row r="38" spans="2:7" ht="15.5" customHeight="1">
      <c r="B38" s="23" t="s">
        <v>345</v>
      </c>
      <c r="C38" s="24">
        <f>'WATCH BILL'!W65</f>
        <v>0</v>
      </c>
      <c r="D38" s="25"/>
      <c r="E38" s="2"/>
      <c r="F38" s="2"/>
      <c r="G38" s="26"/>
    </row>
    <row r="39" spans="2:7" ht="15.5" customHeight="1">
      <c r="B39" s="23" t="s">
        <v>346</v>
      </c>
      <c r="C39" s="24">
        <f>'WATCH BILL'!W65</f>
        <v>0</v>
      </c>
      <c r="D39" s="25"/>
      <c r="E39" s="2"/>
      <c r="F39" s="2"/>
      <c r="G39" s="26"/>
    </row>
    <row r="40" spans="2:7" ht="15.5" customHeight="1">
      <c r="B40" s="23" t="s">
        <v>347</v>
      </c>
      <c r="C40" s="24">
        <f>'WATCH BILL'!W65</f>
        <v>0</v>
      </c>
      <c r="D40" s="25"/>
      <c r="E40" s="2"/>
      <c r="F40" s="2"/>
      <c r="G40" s="26"/>
    </row>
    <row r="41" spans="2:7" ht="15.5" customHeight="1">
      <c r="B41" s="23" t="s">
        <v>348</v>
      </c>
      <c r="C41" s="24">
        <f>'WATCH BILL'!X65</f>
        <v>0</v>
      </c>
      <c r="D41" s="25"/>
      <c r="E41" s="2"/>
      <c r="F41" s="2"/>
      <c r="G41" s="26"/>
    </row>
    <row r="42" spans="2:7" ht="15.5" customHeight="1" thickBot="1">
      <c r="B42" s="28" t="s">
        <v>349</v>
      </c>
      <c r="C42" s="24">
        <f>'WATCH BILL'!Y65</f>
        <v>0</v>
      </c>
      <c r="D42" s="30"/>
      <c r="E42" s="31"/>
      <c r="F42" s="31"/>
      <c r="G42" s="32"/>
    </row>
    <row r="43" spans="2:7" ht="15" customHeight="1" thickBot="1">
      <c r="B43" s="35"/>
      <c r="C43" s="4"/>
      <c r="D43" s="4"/>
      <c r="E43" s="4"/>
      <c r="F43" s="4"/>
      <c r="G43" s="4"/>
    </row>
    <row r="44" spans="2:7" ht="15" customHeight="1" thickBot="1">
      <c r="B44" s="5" t="s">
        <v>90</v>
      </c>
      <c r="C44" s="6" t="s">
        <v>91</v>
      </c>
      <c r="D44" s="7" t="s">
        <v>116</v>
      </c>
      <c r="E44" s="5" t="s">
        <v>331</v>
      </c>
      <c r="F44" s="8" t="s">
        <v>332</v>
      </c>
      <c r="G44" s="9"/>
    </row>
    <row r="45" spans="2:7" ht="15" customHeight="1" thickBot="1">
      <c r="B45" s="11"/>
      <c r="C45" s="12"/>
      <c r="D45" s="13"/>
      <c r="E45" s="11"/>
      <c r="F45" s="11" t="s">
        <v>333</v>
      </c>
      <c r="G45" s="11" t="s">
        <v>97</v>
      </c>
    </row>
    <row r="46" spans="2:7" ht="27" customHeight="1" thickBot="1">
      <c r="B46" s="37" t="str">
        <f>'WATCH BILL'!A96</f>
        <v/>
      </c>
      <c r="C46" s="37" t="str">
        <f>'WATCH BILL'!B96</f>
        <v>Galley Assistant</v>
      </c>
      <c r="D46" s="37">
        <f>'WATCH BILL'!C96</f>
        <v>0</v>
      </c>
      <c r="E46" s="37" t="str">
        <f>'WATCH BILL'!F96</f>
        <v>Deck House</v>
      </c>
      <c r="F46" s="37" t="str">
        <f>'WATCH BILL'!G96</f>
        <v>Main deck - S</v>
      </c>
      <c r="G46" s="37">
        <f>'WATCH BILL'!H96</f>
        <v>3</v>
      </c>
    </row>
    <row r="47" spans="2:7" ht="15.5" customHeight="1">
      <c r="B47" s="34" t="s">
        <v>334</v>
      </c>
      <c r="C47" s="19"/>
      <c r="D47" s="20"/>
      <c r="E47" s="21"/>
      <c r="F47" s="21"/>
      <c r="G47" s="22"/>
    </row>
    <row r="48" spans="2:7" ht="15.5" customHeight="1">
      <c r="B48" s="23" t="s">
        <v>335</v>
      </c>
      <c r="C48" s="24" t="str">
        <f>'WATCH BILL'!M96</f>
        <v>Galley</v>
      </c>
      <c r="D48" s="25"/>
      <c r="E48" s="2"/>
      <c r="F48" s="2"/>
      <c r="G48" s="26"/>
    </row>
    <row r="49" spans="2:7" ht="15.5" customHeight="1">
      <c r="B49" s="23" t="s">
        <v>336</v>
      </c>
      <c r="C49" s="24">
        <f>'WATCH BILL'!Q905</f>
        <v>0</v>
      </c>
      <c r="D49" s="25"/>
      <c r="E49" s="2"/>
      <c r="F49" s="2"/>
      <c r="G49" s="26"/>
    </row>
    <row r="50" spans="2:7" ht="15.5" customHeight="1">
      <c r="B50" s="23"/>
      <c r="C50" s="24" t="s">
        <v>116</v>
      </c>
      <c r="D50" s="25"/>
      <c r="E50" s="2"/>
      <c r="F50" s="2"/>
      <c r="G50" s="26"/>
    </row>
    <row r="51" spans="2:7" ht="15.5" customHeight="1">
      <c r="B51" s="27" t="s">
        <v>338</v>
      </c>
      <c r="C51" s="24" t="str">
        <f>'WATCH BILL'!M96</f>
        <v>Galley</v>
      </c>
      <c r="D51" s="25"/>
      <c r="E51" s="2"/>
      <c r="F51" s="2"/>
      <c r="G51" s="26"/>
    </row>
    <row r="52" spans="2:7" ht="15.5" customHeight="1">
      <c r="B52" s="23" t="s">
        <v>339</v>
      </c>
      <c r="C52" s="24" t="e">
        <f>'WATCH BILL'!#REF!</f>
        <v>#REF!</v>
      </c>
      <c r="D52" s="25"/>
      <c r="E52" s="2"/>
      <c r="F52" s="2"/>
      <c r="G52" s="26"/>
    </row>
    <row r="53" spans="2:7" ht="15.5" customHeight="1">
      <c r="B53" s="23" t="s">
        <v>340</v>
      </c>
      <c r="C53" s="24" t="s">
        <v>116</v>
      </c>
      <c r="D53" s="25"/>
      <c r="E53" s="2"/>
      <c r="F53" s="2"/>
      <c r="G53" s="26"/>
    </row>
    <row r="54" spans="2:7" ht="15.5" customHeight="1">
      <c r="B54" s="78" t="s">
        <v>103</v>
      </c>
      <c r="C54" s="24" t="str">
        <f>'WATCH BILL'!R96</f>
        <v>Water/Food LR3</v>
      </c>
      <c r="D54" s="25"/>
      <c r="E54" s="2"/>
      <c r="F54" s="2"/>
      <c r="G54" s="26"/>
    </row>
    <row r="55" spans="2:7" ht="15.5" customHeight="1">
      <c r="B55" s="23" t="s">
        <v>342</v>
      </c>
      <c r="C55" s="24">
        <f>'WATCH BILL'!S96</f>
        <v>0</v>
      </c>
      <c r="D55" s="25"/>
      <c r="E55" s="2"/>
      <c r="F55" s="2"/>
      <c r="G55" s="26"/>
    </row>
    <row r="56" spans="2:7" ht="15.5" customHeight="1">
      <c r="B56" s="23" t="s">
        <v>343</v>
      </c>
      <c r="C56" s="24">
        <f>'WATCH BILL'!T96</f>
        <v>0</v>
      </c>
      <c r="D56" s="25"/>
      <c r="E56" s="2"/>
      <c r="F56" s="2"/>
      <c r="G56" s="26"/>
    </row>
    <row r="57" spans="2:7" ht="15.5" customHeight="1">
      <c r="B57" s="23" t="s">
        <v>344</v>
      </c>
      <c r="C57" s="24">
        <f>'WATCH BILL'!V96</f>
        <v>0</v>
      </c>
      <c r="D57" s="25"/>
      <c r="E57" s="2"/>
      <c r="F57" s="2"/>
      <c r="G57" s="26"/>
    </row>
    <row r="58" spans="2:7" ht="15.5" customHeight="1">
      <c r="B58" s="23" t="s">
        <v>345</v>
      </c>
      <c r="C58" s="24">
        <f>'WATCH BILL'!W96</f>
        <v>0</v>
      </c>
      <c r="D58" s="25"/>
      <c r="E58" s="2"/>
      <c r="F58" s="2"/>
      <c r="G58" s="26"/>
    </row>
    <row r="59" spans="2:7" ht="15.5" customHeight="1">
      <c r="B59" s="23" t="s">
        <v>346</v>
      </c>
      <c r="C59" s="24">
        <f>'WATCH BILL'!W96</f>
        <v>0</v>
      </c>
      <c r="D59" s="25"/>
      <c r="E59" s="2"/>
      <c r="F59" s="2"/>
      <c r="G59" s="26"/>
    </row>
    <row r="60" spans="2:7" ht="15.5" customHeight="1">
      <c r="B60" s="23" t="s">
        <v>347</v>
      </c>
      <c r="C60" s="24">
        <f>'WATCH BILL'!W96</f>
        <v>0</v>
      </c>
      <c r="D60" s="25"/>
      <c r="E60" s="2"/>
      <c r="F60" s="2"/>
      <c r="G60" s="26"/>
    </row>
    <row r="61" spans="2:7" ht="15.5" customHeight="1">
      <c r="B61" s="23" t="s">
        <v>348</v>
      </c>
      <c r="C61" s="24">
        <f>'WATCH BILL'!X96</f>
        <v>0</v>
      </c>
      <c r="D61" s="25"/>
      <c r="E61" s="2"/>
      <c r="F61" s="2"/>
      <c r="G61" s="26"/>
    </row>
    <row r="62" spans="2:7" ht="15.5" customHeight="1" thickBot="1">
      <c r="B62" s="28" t="s">
        <v>349</v>
      </c>
      <c r="C62" s="24">
        <f>'WATCH BILL'!Y96</f>
        <v>0</v>
      </c>
      <c r="D62" s="30"/>
      <c r="E62" s="31"/>
      <c r="F62" s="31"/>
      <c r="G62" s="32"/>
    </row>
    <row r="68" spans="2:7" ht="15" thickBot="1"/>
    <row r="69" spans="2:7" ht="15" thickBot="1">
      <c r="B69" s="5" t="s">
        <v>90</v>
      </c>
      <c r="C69" s="6" t="s">
        <v>91</v>
      </c>
      <c r="D69" s="7" t="s">
        <v>116</v>
      </c>
      <c r="E69" s="5" t="s">
        <v>331</v>
      </c>
      <c r="F69" s="8" t="s">
        <v>332</v>
      </c>
      <c r="G69" s="9"/>
    </row>
    <row r="70" spans="2:7" ht="15" thickBot="1">
      <c r="B70" s="11"/>
      <c r="C70" s="12"/>
      <c r="D70" s="13"/>
      <c r="E70" s="11"/>
      <c r="F70" s="11" t="s">
        <v>333</v>
      </c>
      <c r="G70" s="11" t="s">
        <v>97</v>
      </c>
    </row>
    <row r="71" spans="2:7" ht="25.5" customHeight="1" thickBot="1">
      <c r="B71" s="14" t="str">
        <f>'WATCH BILL'!A97</f>
        <v/>
      </c>
      <c r="C71" s="14" t="str">
        <f>'WATCH BILL'!B97</f>
        <v>Steward</v>
      </c>
      <c r="D71" s="14">
        <f>'WATCH BILL'!C97</f>
        <v>0</v>
      </c>
      <c r="E71" s="37" t="str">
        <f>'WATCH BILL'!F97</f>
        <v>Deck House</v>
      </c>
      <c r="F71" s="37" t="str">
        <f>'WATCH BILL'!G97</f>
        <v>Main deck - S</v>
      </c>
      <c r="G71" s="37">
        <f>'WATCH BILL'!H97</f>
        <v>5</v>
      </c>
    </row>
    <row r="72" spans="2:7" ht="15.5" customHeight="1">
      <c r="B72" s="34" t="s">
        <v>334</v>
      </c>
      <c r="C72" s="19"/>
      <c r="D72" s="20"/>
      <c r="E72" s="21"/>
      <c r="F72" s="21"/>
      <c r="G72" s="22"/>
    </row>
    <row r="73" spans="2:7" ht="15.5" customHeight="1">
      <c r="B73" s="23" t="s">
        <v>335</v>
      </c>
      <c r="C73" s="24" t="str">
        <f>'WATCH BILL'!M97</f>
        <v>Galley</v>
      </c>
      <c r="D73" s="25"/>
      <c r="E73" s="2"/>
      <c r="F73" s="2"/>
      <c r="G73" s="26"/>
    </row>
    <row r="74" spans="2:7" ht="15.5" customHeight="1">
      <c r="B74" s="23" t="s">
        <v>336</v>
      </c>
      <c r="C74" s="24">
        <f>'WATCH BILL'!Q97</f>
        <v>0</v>
      </c>
      <c r="D74" s="25"/>
      <c r="E74" s="2"/>
      <c r="F74" s="2"/>
      <c r="G74" s="26"/>
    </row>
    <row r="75" spans="2:7" ht="15.5" customHeight="1">
      <c r="B75" s="23"/>
      <c r="C75" s="24" t="s">
        <v>116</v>
      </c>
      <c r="D75" s="25"/>
      <c r="E75" s="2"/>
      <c r="F75" s="2"/>
      <c r="G75" s="26"/>
    </row>
    <row r="76" spans="2:7" ht="15.5" customHeight="1">
      <c r="B76" s="27" t="s">
        <v>338</v>
      </c>
      <c r="C76" s="24" t="str">
        <f>'WATCH BILL'!M97</f>
        <v>Galley</v>
      </c>
      <c r="D76" s="25"/>
      <c r="E76" s="2"/>
      <c r="F76" s="2"/>
      <c r="G76" s="26"/>
    </row>
    <row r="77" spans="2:7" ht="15.5" customHeight="1">
      <c r="B77" s="23" t="s">
        <v>339</v>
      </c>
      <c r="C77" s="24" t="e">
        <f>'WATCH BILL'!#REF!</f>
        <v>#REF!</v>
      </c>
      <c r="D77" s="25"/>
      <c r="E77" s="2"/>
      <c r="F77" s="2"/>
      <c r="G77" s="26"/>
    </row>
    <row r="78" spans="2:7" ht="15.5" customHeight="1">
      <c r="B78" s="23" t="s">
        <v>340</v>
      </c>
      <c r="C78" s="24" t="s">
        <v>116</v>
      </c>
      <c r="D78" s="25"/>
      <c r="E78" s="2"/>
      <c r="F78" s="2"/>
      <c r="G78" s="26"/>
    </row>
    <row r="79" spans="2:7" ht="15.5" customHeight="1">
      <c r="B79" s="78" t="s">
        <v>103</v>
      </c>
      <c r="C79" s="24">
        <f>'WATCH BILL'!Q97</f>
        <v>0</v>
      </c>
      <c r="D79" s="25"/>
      <c r="E79" s="2"/>
      <c r="F79" s="2"/>
      <c r="G79" s="26"/>
    </row>
    <row r="80" spans="2:7" ht="15.5" customHeight="1">
      <c r="B80" s="23" t="s">
        <v>342</v>
      </c>
      <c r="C80" s="24" t="str">
        <f>'WATCH BILL'!R97</f>
        <v>Water/Food LR5</v>
      </c>
      <c r="D80" s="25"/>
      <c r="E80" s="2"/>
      <c r="F80" s="2"/>
      <c r="G80" s="26"/>
    </row>
    <row r="81" spans="2:7" ht="15.5" customHeight="1">
      <c r="B81" s="23" t="s">
        <v>343</v>
      </c>
      <c r="C81" s="24">
        <f>'WATCH BILL'!S97</f>
        <v>0</v>
      </c>
      <c r="D81" s="25"/>
      <c r="E81" s="2"/>
      <c r="F81" s="2"/>
      <c r="G81" s="26"/>
    </row>
    <row r="82" spans="2:7" ht="15.5" customHeight="1">
      <c r="B82" s="23" t="s">
        <v>344</v>
      </c>
      <c r="C82" s="24">
        <f>'WATCH BILL'!V97</f>
        <v>0</v>
      </c>
      <c r="D82" s="25"/>
      <c r="E82" s="2"/>
      <c r="F82" s="2"/>
      <c r="G82" s="26"/>
    </row>
    <row r="83" spans="2:7" ht="15.5" customHeight="1">
      <c r="B83" s="23" t="s">
        <v>345</v>
      </c>
      <c r="C83" s="24">
        <f>'WATCH BILL'!W97</f>
        <v>0</v>
      </c>
      <c r="D83" s="25"/>
      <c r="E83" s="2"/>
      <c r="F83" s="2"/>
      <c r="G83" s="26"/>
    </row>
    <row r="84" spans="2:7" ht="15.5" customHeight="1">
      <c r="B84" s="23" t="s">
        <v>346</v>
      </c>
      <c r="C84" s="24">
        <f>'WATCH BILL'!W97</f>
        <v>0</v>
      </c>
      <c r="D84" s="25"/>
      <c r="E84" s="2"/>
      <c r="F84" s="2"/>
      <c r="G84" s="26"/>
    </row>
    <row r="85" spans="2:7" ht="15.5" customHeight="1">
      <c r="B85" s="23" t="s">
        <v>347</v>
      </c>
      <c r="C85" s="24">
        <f>'WATCH BILL'!W97</f>
        <v>0</v>
      </c>
      <c r="D85" s="25"/>
      <c r="E85" s="2"/>
      <c r="F85" s="2"/>
      <c r="G85" s="26"/>
    </row>
    <row r="86" spans="2:7" ht="15.5" customHeight="1">
      <c r="B86" s="23" t="s">
        <v>348</v>
      </c>
      <c r="C86" s="24">
        <f>'WATCH BILL'!X97</f>
        <v>0</v>
      </c>
      <c r="D86" s="25"/>
      <c r="E86" s="2"/>
      <c r="F86" s="2"/>
      <c r="G86" s="26"/>
    </row>
    <row r="87" spans="2:7" ht="15.5" customHeight="1" thickBot="1">
      <c r="B87" s="28" t="s">
        <v>349</v>
      </c>
      <c r="C87" s="29">
        <f>'WATCH BILL'!Y97</f>
        <v>0</v>
      </c>
      <c r="D87" s="30"/>
      <c r="E87" s="31"/>
      <c r="F87" s="31"/>
      <c r="G87" s="32"/>
    </row>
    <row r="88" spans="2:7" ht="15" hidden="1" customHeight="1">
      <c r="B88" s="27" t="s">
        <v>366</v>
      </c>
      <c r="C88" s="56" t="s">
        <v>116</v>
      </c>
      <c r="D88" s="62"/>
      <c r="E88" s="63"/>
      <c r="F88" s="63"/>
      <c r="G88" s="57"/>
    </row>
    <row r="89" spans="2:7" ht="15" hidden="1" customHeight="1">
      <c r="B89" s="28" t="s">
        <v>367</v>
      </c>
      <c r="C89" s="29" t="s">
        <v>262</v>
      </c>
      <c r="D89" s="30"/>
      <c r="E89" s="31"/>
      <c r="F89" s="31"/>
      <c r="G89" s="32"/>
    </row>
    <row r="91" spans="2:7" ht="15" thickBot="1"/>
    <row r="92" spans="2:7" ht="15" thickBot="1">
      <c r="B92" s="5" t="s">
        <v>90</v>
      </c>
      <c r="C92" s="6" t="s">
        <v>91</v>
      </c>
      <c r="D92" s="7" t="s">
        <v>116</v>
      </c>
      <c r="E92" s="5" t="s">
        <v>331</v>
      </c>
      <c r="F92" s="8" t="s">
        <v>332</v>
      </c>
      <c r="G92" s="9"/>
    </row>
    <row r="93" spans="2:7" ht="15" thickBot="1">
      <c r="B93" s="11"/>
      <c r="C93" s="12"/>
      <c r="D93" s="13"/>
      <c r="E93" s="11"/>
      <c r="F93" s="11" t="s">
        <v>333</v>
      </c>
      <c r="G93" s="11" t="s">
        <v>97</v>
      </c>
    </row>
    <row r="94" spans="2:7" ht="25.5" customHeight="1" thickBot="1">
      <c r="B94" s="14" t="str">
        <f>'WATCH BILL'!A34</f>
        <v/>
      </c>
      <c r="C94" s="37" t="str">
        <f>'WATCH BILL'!B34</f>
        <v>Galley Assistant</v>
      </c>
      <c r="D94" s="37">
        <f>'WATCH BILL'!C34</f>
        <v>0</v>
      </c>
      <c r="E94" s="37" t="str">
        <f>'WATCH BILL'!F34</f>
        <v>DeckHouse</v>
      </c>
      <c r="F94" s="37" t="str">
        <f>'WATCH BILL'!G34</f>
        <v>Fore deck</v>
      </c>
      <c r="G94" s="37">
        <f>'WATCH BILL'!H34</f>
        <v>1</v>
      </c>
    </row>
    <row r="95" spans="2:7" ht="15.5" customHeight="1">
      <c r="B95" s="34" t="s">
        <v>334</v>
      </c>
      <c r="C95" s="19"/>
      <c r="D95" s="20"/>
      <c r="E95" s="21"/>
      <c r="F95" s="21"/>
      <c r="G95" s="22"/>
    </row>
    <row r="96" spans="2:7" ht="15.5" customHeight="1">
      <c r="B96" s="23" t="s">
        <v>335</v>
      </c>
      <c r="C96" s="24" t="str">
        <f>'WATCH BILL'!M34</f>
        <v>Galley</v>
      </c>
      <c r="D96" s="25"/>
      <c r="E96" s="2"/>
      <c r="F96" s="2"/>
      <c r="G96" s="26"/>
    </row>
    <row r="97" spans="2:7" ht="15.5" customHeight="1">
      <c r="B97" s="23" t="s">
        <v>336</v>
      </c>
      <c r="C97" s="24">
        <f>'WATCH BILL'!Q34</f>
        <v>0</v>
      </c>
      <c r="D97" s="25"/>
      <c r="E97" s="2"/>
      <c r="F97" s="2"/>
      <c r="G97" s="26"/>
    </row>
    <row r="98" spans="2:7" ht="15.5" customHeight="1">
      <c r="B98" s="23"/>
      <c r="C98" s="24" t="s">
        <v>116</v>
      </c>
      <c r="D98" s="25"/>
      <c r="E98" s="2"/>
      <c r="F98" s="2"/>
      <c r="G98" s="26"/>
    </row>
    <row r="99" spans="2:7" ht="15.5" customHeight="1">
      <c r="B99" s="27" t="s">
        <v>338</v>
      </c>
      <c r="C99" s="24" t="str">
        <f>'WATCH BILL'!M34</f>
        <v>Galley</v>
      </c>
      <c r="D99" s="25"/>
      <c r="E99" s="2"/>
      <c r="F99" s="2"/>
      <c r="G99" s="26"/>
    </row>
    <row r="100" spans="2:7" ht="15.5" customHeight="1">
      <c r="B100" s="23" t="s">
        <v>339</v>
      </c>
      <c r="C100" s="24" t="e">
        <f>'WATCH BILL'!#REF!</f>
        <v>#REF!</v>
      </c>
      <c r="D100" s="25"/>
      <c r="E100" s="2"/>
      <c r="F100" s="2"/>
      <c r="G100" s="26"/>
    </row>
    <row r="101" spans="2:7" ht="15.5" customHeight="1">
      <c r="B101" s="23" t="s">
        <v>340</v>
      </c>
      <c r="C101" s="24" t="s">
        <v>116</v>
      </c>
      <c r="D101" s="25"/>
      <c r="E101" s="2"/>
      <c r="F101" s="2"/>
      <c r="G101" s="26"/>
    </row>
    <row r="102" spans="2:7" ht="15.5" customHeight="1">
      <c r="B102" s="78" t="s">
        <v>103</v>
      </c>
      <c r="C102" s="24" t="str">
        <f>'WATCH BILL'!R34</f>
        <v>Blankets/1st Aid LR1</v>
      </c>
      <c r="D102" s="25"/>
      <c r="E102" s="2"/>
      <c r="F102" s="2"/>
      <c r="G102" s="26"/>
    </row>
    <row r="103" spans="2:7" ht="15.5" customHeight="1">
      <c r="B103" s="23" t="s">
        <v>342</v>
      </c>
      <c r="C103" s="24">
        <f>'WATCH BILL'!S34</f>
        <v>0</v>
      </c>
      <c r="D103" s="25"/>
      <c r="E103" s="2"/>
      <c r="F103" s="2"/>
      <c r="G103" s="26"/>
    </row>
    <row r="104" spans="2:7" ht="15.5" customHeight="1">
      <c r="B104" s="23" t="s">
        <v>343</v>
      </c>
      <c r="C104" s="24">
        <f>'WATCH BILL'!T34</f>
        <v>0</v>
      </c>
      <c r="D104" s="25"/>
      <c r="E104" s="2"/>
      <c r="F104" s="2"/>
      <c r="G104" s="26"/>
    </row>
    <row r="105" spans="2:7" ht="15.5" customHeight="1">
      <c r="B105" s="23" t="s">
        <v>344</v>
      </c>
      <c r="C105" s="24">
        <f>'WATCH BILL'!V34</f>
        <v>0</v>
      </c>
      <c r="D105" s="25"/>
      <c r="E105" s="2"/>
      <c r="F105" s="2"/>
      <c r="G105" s="26"/>
    </row>
    <row r="106" spans="2:7" ht="15.5" customHeight="1">
      <c r="B106" s="23" t="s">
        <v>345</v>
      </c>
      <c r="C106" s="24">
        <f>'WATCH BILL'!W34</f>
        <v>0</v>
      </c>
      <c r="D106" s="25"/>
      <c r="E106" s="2"/>
      <c r="F106" s="2"/>
      <c r="G106" s="26"/>
    </row>
    <row r="107" spans="2:7" ht="15.5" customHeight="1">
      <c r="B107" s="23" t="s">
        <v>346</v>
      </c>
      <c r="C107" s="24">
        <f>'WATCH BILL'!W34</f>
        <v>0</v>
      </c>
      <c r="D107" s="25"/>
      <c r="E107" s="2"/>
      <c r="F107" s="2"/>
      <c r="G107" s="26"/>
    </row>
    <row r="108" spans="2:7" ht="15.5" customHeight="1">
      <c r="B108" s="23" t="s">
        <v>347</v>
      </c>
      <c r="C108" s="24">
        <f>'WATCH BILL'!W34</f>
        <v>0</v>
      </c>
      <c r="D108" s="25"/>
      <c r="E108" s="2"/>
      <c r="F108" s="2"/>
      <c r="G108" s="26"/>
    </row>
    <row r="109" spans="2:7" ht="15.5" customHeight="1">
      <c r="B109" s="23" t="s">
        <v>348</v>
      </c>
      <c r="C109" s="24">
        <f>'WATCH BILL'!X34</f>
        <v>0</v>
      </c>
      <c r="D109" s="25"/>
      <c r="E109" s="2"/>
      <c r="F109" s="2"/>
      <c r="G109" s="26"/>
    </row>
    <row r="110" spans="2:7" ht="15.5" customHeight="1" thickBot="1">
      <c r="B110" s="28" t="s">
        <v>368</v>
      </c>
      <c r="C110" s="24">
        <f>'WATCH BILL'!Y34</f>
        <v>0</v>
      </c>
      <c r="D110" s="30"/>
      <c r="E110" s="31"/>
      <c r="F110" s="31"/>
      <c r="G110" s="32"/>
    </row>
    <row r="111" spans="2:7" ht="15" customHeight="1" thickBot="1">
      <c r="B111" s="35"/>
      <c r="C111" s="64"/>
      <c r="D111" s="4"/>
      <c r="E111" s="4"/>
      <c r="F111" s="4"/>
      <c r="G111" s="4"/>
    </row>
    <row r="112" spans="2:7" ht="15" thickBot="1"/>
    <row r="113" spans="2:7" ht="15" thickBot="1">
      <c r="B113" s="5" t="s">
        <v>90</v>
      </c>
      <c r="C113" s="6" t="s">
        <v>91</v>
      </c>
      <c r="D113" s="7" t="s">
        <v>116</v>
      </c>
      <c r="E113" s="5" t="s">
        <v>331</v>
      </c>
      <c r="F113" s="8" t="s">
        <v>332</v>
      </c>
      <c r="G113" s="9"/>
    </row>
    <row r="114" spans="2:7" ht="15" thickBot="1">
      <c r="B114" s="11"/>
      <c r="C114" s="12"/>
      <c r="D114" s="13"/>
      <c r="E114" s="11"/>
      <c r="F114" s="11" t="s">
        <v>333</v>
      </c>
      <c r="G114" s="11" t="s">
        <v>97</v>
      </c>
    </row>
    <row r="115" spans="2:7" ht="25.5" customHeight="1" thickBot="1">
      <c r="B115" s="14" t="str">
        <f>'WATCH BILL'!A16</f>
        <v/>
      </c>
      <c r="C115" s="14" t="str">
        <f>'WATCH BILL'!B16</f>
        <v>Doctor 1</v>
      </c>
      <c r="D115" s="14">
        <f>'WATCH BILL'!C16</f>
        <v>0</v>
      </c>
      <c r="E115" s="37" t="str">
        <f>'WATCH BILL'!F16</f>
        <v>Cabins</v>
      </c>
      <c r="F115" s="37" t="str">
        <f>'WATCH BILL'!G16</f>
        <v>Fore deck</v>
      </c>
      <c r="G115" s="37">
        <f>'WATCH BILL'!H16</f>
        <v>1</v>
      </c>
    </row>
    <row r="116" spans="2:7" ht="15.5" customHeight="1">
      <c r="B116" s="34" t="s">
        <v>334</v>
      </c>
      <c r="C116" s="19"/>
      <c r="D116" s="20"/>
      <c r="E116" s="21"/>
      <c r="F116" s="21"/>
      <c r="G116" s="22"/>
    </row>
    <row r="117" spans="2:7" ht="15.5" customHeight="1">
      <c r="B117" s="23" t="s">
        <v>335</v>
      </c>
      <c r="C117" s="24" t="str">
        <f>'WATCH BILL'!M16</f>
        <v>Sick Bay</v>
      </c>
      <c r="D117" s="25"/>
      <c r="E117" s="2"/>
      <c r="F117" s="2"/>
      <c r="G117" s="26"/>
    </row>
    <row r="118" spans="2:7" ht="15.5" customHeight="1">
      <c r="B118" s="23" t="s">
        <v>336</v>
      </c>
      <c r="C118" s="24">
        <f>'WATCH BILL'!Q16</f>
        <v>0</v>
      </c>
      <c r="D118" s="25"/>
      <c r="E118" s="2"/>
      <c r="F118" s="2"/>
      <c r="G118" s="26"/>
    </row>
    <row r="119" spans="2:7" ht="15.5" customHeight="1">
      <c r="B119" s="23"/>
      <c r="C119" s="24" t="s">
        <v>116</v>
      </c>
      <c r="D119" s="25"/>
      <c r="E119" s="2"/>
      <c r="F119" s="2"/>
      <c r="G119" s="26"/>
    </row>
    <row r="120" spans="2:7" ht="15.5" customHeight="1">
      <c r="B120" s="27" t="s">
        <v>338</v>
      </c>
      <c r="C120" s="24" t="str">
        <f>'WATCH BILL'!M16</f>
        <v>Sick Bay</v>
      </c>
      <c r="D120" s="25"/>
      <c r="E120" s="2"/>
      <c r="F120" s="2"/>
      <c r="G120" s="26"/>
    </row>
    <row r="121" spans="2:7" ht="15.5" customHeight="1">
      <c r="B121" s="23" t="s">
        <v>339</v>
      </c>
      <c r="C121" s="24" t="e">
        <f>'WATCH BILL'!#REF!</f>
        <v>#REF!</v>
      </c>
      <c r="D121" s="25"/>
      <c r="E121" s="2"/>
      <c r="F121" s="2"/>
      <c r="G121" s="26"/>
    </row>
    <row r="122" spans="2:7" ht="15.5" customHeight="1">
      <c r="B122" s="23" t="s">
        <v>340</v>
      </c>
      <c r="C122" s="24" t="s">
        <v>116</v>
      </c>
      <c r="D122" s="25"/>
      <c r="E122" s="2"/>
      <c r="F122" s="2"/>
      <c r="G122" s="26"/>
    </row>
    <row r="123" spans="2:7" ht="15.5" customHeight="1">
      <c r="B123" s="78" t="s">
        <v>103</v>
      </c>
      <c r="C123" s="24" t="str">
        <f>'WATCH BILL'!R16</f>
        <v>Medical Kit</v>
      </c>
      <c r="D123" s="25"/>
      <c r="E123" s="2"/>
      <c r="F123" s="2"/>
      <c r="G123" s="26"/>
    </row>
    <row r="124" spans="2:7" ht="15.5" customHeight="1">
      <c r="B124" s="23" t="s">
        <v>342</v>
      </c>
      <c r="C124" s="24">
        <f>'WATCH BILL'!S16</f>
        <v>0</v>
      </c>
      <c r="D124" s="25"/>
      <c r="E124" s="2"/>
      <c r="F124" s="2"/>
      <c r="G124" s="26"/>
    </row>
    <row r="125" spans="2:7" ht="15.5" customHeight="1">
      <c r="B125" s="23" t="s">
        <v>343</v>
      </c>
      <c r="C125" s="24">
        <f>'WATCH BILL'!T16</f>
        <v>0</v>
      </c>
      <c r="D125" s="25"/>
      <c r="E125" s="2"/>
      <c r="F125" s="2"/>
      <c r="G125" s="26"/>
    </row>
    <row r="126" spans="2:7" ht="15.5" customHeight="1">
      <c r="B126" s="23" t="s">
        <v>344</v>
      </c>
      <c r="C126" s="24">
        <f>'WATCH BILL'!V16</f>
        <v>0</v>
      </c>
      <c r="D126" s="25"/>
      <c r="E126" s="2"/>
      <c r="F126" s="2"/>
      <c r="G126" s="26"/>
    </row>
    <row r="127" spans="2:7" ht="15.5" customHeight="1">
      <c r="B127" s="23" t="s">
        <v>345</v>
      </c>
      <c r="C127" s="24" t="str">
        <f>'WATCH BILL'!W16</f>
        <v>Officer I/C Med. E</v>
      </c>
      <c r="D127" s="25"/>
      <c r="E127" s="2"/>
      <c r="F127" s="2"/>
      <c r="G127" s="26"/>
    </row>
    <row r="128" spans="2:7" ht="15.5" customHeight="1">
      <c r="B128" s="23" t="s">
        <v>346</v>
      </c>
      <c r="C128" s="24" t="str">
        <f>'WATCH BILL'!W16</f>
        <v>Officer I/C Med. E</v>
      </c>
      <c r="D128" s="25"/>
      <c r="E128" s="2"/>
      <c r="F128" s="2"/>
      <c r="G128" s="26"/>
    </row>
    <row r="129" spans="2:7" ht="15.5" customHeight="1">
      <c r="B129" s="23" t="s">
        <v>347</v>
      </c>
      <c r="C129" s="24" t="str">
        <f>'WATCH BILL'!W16</f>
        <v>Officer I/C Med. E</v>
      </c>
      <c r="D129" s="25"/>
      <c r="E129" s="2"/>
      <c r="F129" s="2"/>
      <c r="G129" s="26"/>
    </row>
    <row r="130" spans="2:7" ht="15.5" customHeight="1">
      <c r="B130" s="23" t="s">
        <v>348</v>
      </c>
      <c r="C130" s="24">
        <f>'WATCH BILL'!X16</f>
        <v>0</v>
      </c>
      <c r="D130" s="25"/>
      <c r="E130" s="2"/>
      <c r="F130" s="2"/>
      <c r="G130" s="26"/>
    </row>
    <row r="131" spans="2:7" ht="15.5" customHeight="1" thickBot="1">
      <c r="B131" s="28" t="s">
        <v>349</v>
      </c>
      <c r="C131" s="29">
        <f>'WATCH BILL'!Y16</f>
        <v>0</v>
      </c>
      <c r="D131" s="30"/>
      <c r="E131" s="31"/>
      <c r="F131" s="31"/>
      <c r="G131" s="32"/>
    </row>
    <row r="136" spans="2:7" ht="15" thickBot="1">
      <c r="B136" s="10" t="s">
        <v>116</v>
      </c>
    </row>
    <row r="137" spans="2:7" ht="15" thickBot="1">
      <c r="B137" s="5" t="s">
        <v>90</v>
      </c>
      <c r="C137" s="6" t="s">
        <v>91</v>
      </c>
      <c r="D137" s="7" t="s">
        <v>116</v>
      </c>
      <c r="E137" s="5" t="s">
        <v>331</v>
      </c>
      <c r="F137" s="8" t="s">
        <v>332</v>
      </c>
      <c r="G137" s="9"/>
    </row>
    <row r="138" spans="2:7" ht="15" thickBot="1">
      <c r="B138" s="11"/>
      <c r="C138" s="12"/>
      <c r="D138" s="13"/>
      <c r="E138" s="11"/>
      <c r="F138" s="11" t="s">
        <v>333</v>
      </c>
      <c r="G138" s="11" t="s">
        <v>97</v>
      </c>
    </row>
    <row r="139" spans="2:7" ht="25.5" customHeight="1" thickBot="1">
      <c r="B139" s="14" t="s">
        <v>116</v>
      </c>
      <c r="C139" s="15" t="s">
        <v>116</v>
      </c>
      <c r="D139" s="33"/>
      <c r="E139" s="16" t="s">
        <v>116</v>
      </c>
      <c r="F139" s="16" t="s">
        <v>116</v>
      </c>
      <c r="G139" s="14" t="s">
        <v>116</v>
      </c>
    </row>
    <row r="140" spans="2:7" ht="15.5" customHeight="1">
      <c r="B140" s="34" t="s">
        <v>334</v>
      </c>
      <c r="C140" s="19"/>
      <c r="D140" s="20"/>
      <c r="E140" s="21"/>
      <c r="F140" s="21"/>
      <c r="G140" s="22"/>
    </row>
    <row r="141" spans="2:7" ht="15.5" customHeight="1">
      <c r="B141" s="23" t="s">
        <v>335</v>
      </c>
      <c r="C141" s="24" t="s">
        <v>116</v>
      </c>
      <c r="D141" s="25"/>
      <c r="E141" s="2"/>
      <c r="F141" s="2"/>
      <c r="G141" s="26"/>
    </row>
    <row r="142" spans="2:7" ht="15.5" customHeight="1">
      <c r="B142" s="23" t="s">
        <v>336</v>
      </c>
      <c r="C142" s="24" t="s">
        <v>116</v>
      </c>
      <c r="D142" s="25"/>
      <c r="E142" s="2"/>
      <c r="F142" s="2"/>
      <c r="G142" s="26"/>
    </row>
    <row r="143" spans="2:7" ht="15.5" customHeight="1">
      <c r="B143" s="23"/>
      <c r="C143" s="24" t="s">
        <v>116</v>
      </c>
      <c r="D143" s="25"/>
      <c r="E143" s="2"/>
      <c r="F143" s="2"/>
      <c r="G143" s="26"/>
    </row>
    <row r="144" spans="2:7" ht="15.5" customHeight="1">
      <c r="B144" s="27" t="s">
        <v>338</v>
      </c>
      <c r="C144" s="24" t="s">
        <v>116</v>
      </c>
      <c r="D144" s="25"/>
      <c r="E144" s="2"/>
      <c r="F144" s="2"/>
      <c r="G144" s="26"/>
    </row>
    <row r="145" spans="2:7" ht="15.5" customHeight="1">
      <c r="B145" s="23" t="s">
        <v>339</v>
      </c>
      <c r="C145" s="24" t="s">
        <v>116</v>
      </c>
      <c r="D145" s="25"/>
      <c r="E145" s="2"/>
      <c r="F145" s="2"/>
      <c r="G145" s="26"/>
    </row>
    <row r="146" spans="2:7" ht="15.5" customHeight="1">
      <c r="B146" s="23" t="s">
        <v>340</v>
      </c>
      <c r="C146" s="24" t="s">
        <v>116</v>
      </c>
      <c r="D146" s="25"/>
      <c r="E146" s="2"/>
      <c r="F146" s="2"/>
      <c r="G146" s="26"/>
    </row>
    <row r="147" spans="2:7" ht="15.5" customHeight="1">
      <c r="B147" s="78" t="s">
        <v>103</v>
      </c>
      <c r="C147" s="24" t="s">
        <v>116</v>
      </c>
      <c r="D147" s="25"/>
      <c r="E147" s="2"/>
      <c r="F147" s="2"/>
      <c r="G147" s="26"/>
    </row>
    <row r="148" spans="2:7" ht="15.5" customHeight="1">
      <c r="B148" s="23" t="s">
        <v>342</v>
      </c>
      <c r="C148" s="24" t="s">
        <v>116</v>
      </c>
      <c r="D148" s="25"/>
      <c r="E148" s="2"/>
      <c r="F148" s="2"/>
      <c r="G148" s="26"/>
    </row>
    <row r="149" spans="2:7" ht="15.5" customHeight="1">
      <c r="B149" s="23" t="s">
        <v>343</v>
      </c>
      <c r="C149" s="24" t="s">
        <v>116</v>
      </c>
      <c r="D149" s="25"/>
      <c r="E149" s="2"/>
      <c r="F149" s="2"/>
      <c r="G149" s="26"/>
    </row>
    <row r="150" spans="2:7" ht="15.5" customHeight="1">
      <c r="B150" s="23" t="s">
        <v>344</v>
      </c>
      <c r="C150" s="24" t="s">
        <v>116</v>
      </c>
      <c r="D150" s="25"/>
      <c r="E150" s="2"/>
      <c r="F150" s="2"/>
      <c r="G150" s="26"/>
    </row>
    <row r="151" spans="2:7" ht="15.5" customHeight="1">
      <c r="B151" s="23" t="s">
        <v>345</v>
      </c>
      <c r="C151" s="24" t="s">
        <v>116</v>
      </c>
      <c r="D151" s="25"/>
      <c r="E151" s="2"/>
      <c r="F151" s="2"/>
      <c r="G151" s="26"/>
    </row>
    <row r="152" spans="2:7" ht="15.5" customHeight="1">
      <c r="B152" s="23" t="s">
        <v>346</v>
      </c>
      <c r="C152" s="24"/>
      <c r="D152" s="25"/>
      <c r="E152" s="2"/>
      <c r="F152" s="2"/>
      <c r="G152" s="26"/>
    </row>
    <row r="153" spans="2:7" ht="15.5" customHeight="1">
      <c r="B153" s="23" t="s">
        <v>347</v>
      </c>
      <c r="C153" s="24"/>
      <c r="D153" s="25"/>
      <c r="E153" s="2"/>
      <c r="F153" s="2"/>
      <c r="G153" s="26"/>
    </row>
    <row r="154" spans="2:7" ht="15.5" customHeight="1">
      <c r="B154" s="23" t="s">
        <v>348</v>
      </c>
      <c r="C154" s="24" t="s">
        <v>116</v>
      </c>
      <c r="D154" s="25"/>
      <c r="E154" s="2"/>
      <c r="F154" s="2"/>
      <c r="G154" s="26"/>
    </row>
    <row r="155" spans="2:7" ht="15.5" customHeight="1" thickBot="1">
      <c r="B155" s="28" t="s">
        <v>349</v>
      </c>
      <c r="C155" s="29" t="s">
        <v>116</v>
      </c>
      <c r="D155" s="30"/>
      <c r="E155" s="31"/>
      <c r="F155" s="31"/>
      <c r="G155" s="32"/>
    </row>
    <row r="156" spans="2:7" ht="15" thickBot="1"/>
    <row r="157" spans="2:7" ht="15" thickBot="1">
      <c r="B157" s="5" t="s">
        <v>90</v>
      </c>
      <c r="C157" s="6" t="s">
        <v>91</v>
      </c>
      <c r="D157" s="7" t="s">
        <v>116</v>
      </c>
      <c r="E157" s="5" t="s">
        <v>116</v>
      </c>
      <c r="F157" s="8" t="s">
        <v>332</v>
      </c>
      <c r="G157" s="9"/>
    </row>
    <row r="158" spans="2:7" ht="15" thickBot="1">
      <c r="B158" s="11"/>
      <c r="C158" s="12"/>
      <c r="D158" s="13"/>
      <c r="E158" s="11"/>
      <c r="F158" s="11" t="s">
        <v>333</v>
      </c>
      <c r="G158" s="11" t="s">
        <v>97</v>
      </c>
    </row>
    <row r="159" spans="2:7" ht="25.5" customHeight="1" thickBot="1">
      <c r="B159" s="14"/>
      <c r="C159" s="41"/>
      <c r="D159" s="33"/>
      <c r="E159" s="16"/>
      <c r="F159" s="16"/>
      <c r="G159" s="14"/>
    </row>
    <row r="160" spans="2:7" ht="15.5" customHeight="1">
      <c r="B160" s="34" t="s">
        <v>334</v>
      </c>
      <c r="C160" s="19"/>
      <c r="D160" s="20"/>
      <c r="E160" s="21"/>
      <c r="F160" s="21"/>
      <c r="G160" s="22"/>
    </row>
    <row r="161" spans="2:7" ht="15.5" customHeight="1">
      <c r="B161" s="23" t="s">
        <v>335</v>
      </c>
      <c r="C161" s="24"/>
      <c r="D161" s="25"/>
      <c r="E161" s="2"/>
      <c r="F161" s="2"/>
      <c r="G161" s="26"/>
    </row>
    <row r="162" spans="2:7" ht="15.5" customHeight="1">
      <c r="B162" s="23" t="s">
        <v>336</v>
      </c>
      <c r="C162" s="24"/>
      <c r="D162" s="25"/>
      <c r="E162" s="2"/>
      <c r="F162" s="2"/>
      <c r="G162" s="26"/>
    </row>
    <row r="163" spans="2:7" ht="15.5" customHeight="1">
      <c r="B163" s="23"/>
      <c r="C163" s="24"/>
      <c r="D163" s="25"/>
      <c r="E163" s="2"/>
      <c r="F163" s="2"/>
      <c r="G163" s="26"/>
    </row>
    <row r="164" spans="2:7" ht="15.5" customHeight="1">
      <c r="B164" s="27" t="s">
        <v>338</v>
      </c>
      <c r="C164" s="24"/>
      <c r="D164" s="25"/>
      <c r="E164" s="2"/>
      <c r="F164" s="2"/>
      <c r="G164" s="26"/>
    </row>
    <row r="165" spans="2:7" ht="15.5" customHeight="1">
      <c r="B165" s="23" t="s">
        <v>339</v>
      </c>
      <c r="C165" s="24"/>
      <c r="D165" s="25"/>
      <c r="E165" s="2"/>
      <c r="F165" s="2"/>
      <c r="G165" s="26"/>
    </row>
    <row r="166" spans="2:7" ht="15.5" customHeight="1">
      <c r="B166" s="23" t="s">
        <v>340</v>
      </c>
      <c r="C166" s="24"/>
      <c r="D166" s="25"/>
      <c r="E166" s="2"/>
      <c r="F166" s="2"/>
      <c r="G166" s="26"/>
    </row>
    <row r="167" spans="2:7" ht="15.5" customHeight="1">
      <c r="B167" s="78" t="s">
        <v>103</v>
      </c>
      <c r="C167" s="24"/>
      <c r="D167" s="25"/>
      <c r="E167" s="2"/>
      <c r="F167" s="2"/>
      <c r="G167" s="26"/>
    </row>
    <row r="168" spans="2:7" ht="15.5" customHeight="1">
      <c r="B168" s="23" t="s">
        <v>342</v>
      </c>
      <c r="C168" s="24"/>
      <c r="D168" s="25"/>
      <c r="E168" s="2"/>
      <c r="F168" s="2"/>
      <c r="G168" s="26"/>
    </row>
    <row r="169" spans="2:7" ht="15.5" customHeight="1">
      <c r="B169" s="23" t="s">
        <v>343</v>
      </c>
      <c r="C169" s="24"/>
      <c r="D169" s="25"/>
      <c r="E169" s="2"/>
      <c r="F169" s="2"/>
      <c r="G169" s="26"/>
    </row>
    <row r="170" spans="2:7" ht="15.5" customHeight="1">
      <c r="B170" s="23" t="s">
        <v>344</v>
      </c>
      <c r="C170" s="24"/>
      <c r="D170" s="25"/>
      <c r="E170" s="2"/>
      <c r="F170" s="2"/>
      <c r="G170" s="26"/>
    </row>
    <row r="171" spans="2:7" ht="15.5" customHeight="1">
      <c r="B171" s="23" t="s">
        <v>345</v>
      </c>
      <c r="C171" s="24"/>
      <c r="D171" s="25"/>
      <c r="E171" s="2"/>
      <c r="F171" s="2"/>
      <c r="G171" s="26"/>
    </row>
    <row r="172" spans="2:7" ht="15.5" customHeight="1">
      <c r="B172" s="23" t="s">
        <v>346</v>
      </c>
      <c r="C172" s="24"/>
      <c r="D172" s="25"/>
      <c r="E172" s="2"/>
      <c r="F172" s="2"/>
      <c r="G172" s="26"/>
    </row>
    <row r="173" spans="2:7" ht="15.5" customHeight="1">
      <c r="B173" s="23" t="s">
        <v>347</v>
      </c>
      <c r="C173" s="24"/>
      <c r="D173" s="25"/>
      <c r="E173" s="2"/>
      <c r="F173" s="2"/>
      <c r="G173" s="26"/>
    </row>
    <row r="174" spans="2:7" ht="15.5" customHeight="1">
      <c r="B174" s="23" t="s">
        <v>348</v>
      </c>
      <c r="C174" s="24"/>
      <c r="D174" s="25"/>
      <c r="E174" s="2"/>
      <c r="F174" s="2"/>
      <c r="G174" s="26"/>
    </row>
    <row r="175" spans="2:7" ht="15.5" customHeight="1" thickBot="1">
      <c r="B175" s="28" t="s">
        <v>349</v>
      </c>
      <c r="C175" s="29"/>
      <c r="D175" s="30"/>
      <c r="E175" s="31"/>
      <c r="F175" s="31"/>
      <c r="G175" s="32"/>
    </row>
    <row r="176" spans="2:7" ht="15" customHeight="1">
      <c r="B176" s="35"/>
      <c r="C176" s="4"/>
      <c r="D176" s="4"/>
      <c r="E176" s="4"/>
      <c r="F176" s="4"/>
      <c r="G176" s="4"/>
    </row>
    <row r="177" spans="2:7" ht="15" thickBot="1"/>
    <row r="178" spans="2:7" ht="15" thickBot="1">
      <c r="B178" s="5" t="s">
        <v>90</v>
      </c>
      <c r="C178" s="6" t="s">
        <v>91</v>
      </c>
      <c r="D178" s="7" t="s">
        <v>116</v>
      </c>
      <c r="E178" s="5" t="s">
        <v>116</v>
      </c>
      <c r="F178" s="8" t="s">
        <v>332</v>
      </c>
      <c r="G178" s="9"/>
    </row>
    <row r="179" spans="2:7" ht="15" thickBot="1">
      <c r="B179" s="11"/>
      <c r="C179" s="12"/>
      <c r="D179" s="13"/>
      <c r="E179" s="11"/>
      <c r="F179" s="11" t="s">
        <v>333</v>
      </c>
      <c r="G179" s="11" t="s">
        <v>97</v>
      </c>
    </row>
    <row r="180" spans="2:7" ht="25.5" customHeight="1" thickBot="1">
      <c r="B180" s="14"/>
      <c r="C180" s="41"/>
      <c r="D180" s="33"/>
      <c r="E180" s="16"/>
      <c r="F180" s="16"/>
      <c r="G180" s="14"/>
    </row>
    <row r="181" spans="2:7" ht="15.5" customHeight="1">
      <c r="B181" s="34" t="s">
        <v>334</v>
      </c>
      <c r="C181" s="19"/>
      <c r="D181" s="20"/>
      <c r="E181" s="21"/>
      <c r="F181" s="21"/>
      <c r="G181" s="22"/>
    </row>
    <row r="182" spans="2:7" ht="15.5" customHeight="1">
      <c r="B182" s="23" t="s">
        <v>335</v>
      </c>
      <c r="C182" s="24"/>
      <c r="D182" s="25"/>
      <c r="E182" s="2"/>
      <c r="F182" s="2"/>
      <c r="G182" s="26"/>
    </row>
    <row r="183" spans="2:7" ht="15.5" customHeight="1">
      <c r="B183" s="23" t="s">
        <v>336</v>
      </c>
      <c r="C183" s="24"/>
      <c r="D183" s="25"/>
      <c r="E183" s="2"/>
      <c r="F183" s="2"/>
      <c r="G183" s="26"/>
    </row>
    <row r="184" spans="2:7" ht="15.5" customHeight="1">
      <c r="B184" s="23"/>
      <c r="C184" s="24"/>
      <c r="D184" s="25"/>
      <c r="E184" s="2"/>
      <c r="F184" s="2"/>
      <c r="G184" s="26"/>
    </row>
    <row r="185" spans="2:7" ht="15.5" customHeight="1">
      <c r="B185" s="27" t="s">
        <v>338</v>
      </c>
      <c r="C185" s="24"/>
      <c r="D185" s="25"/>
      <c r="E185" s="2"/>
      <c r="F185" s="2"/>
      <c r="G185" s="26"/>
    </row>
    <row r="186" spans="2:7" ht="15.5" customHeight="1">
      <c r="B186" s="23" t="s">
        <v>339</v>
      </c>
      <c r="C186" s="24"/>
      <c r="D186" s="25"/>
      <c r="E186" s="2"/>
      <c r="F186" s="2"/>
      <c r="G186" s="26"/>
    </row>
    <row r="187" spans="2:7" ht="15.5" customHeight="1">
      <c r="B187" s="23" t="s">
        <v>340</v>
      </c>
      <c r="C187" s="24"/>
      <c r="D187" s="25"/>
      <c r="E187" s="2"/>
      <c r="F187" s="2"/>
      <c r="G187" s="26"/>
    </row>
    <row r="188" spans="2:7" ht="15.5" customHeight="1">
      <c r="B188" s="78" t="s">
        <v>103</v>
      </c>
      <c r="C188" s="24"/>
      <c r="D188" s="25"/>
      <c r="E188" s="2"/>
      <c r="F188" s="2"/>
      <c r="G188" s="26"/>
    </row>
    <row r="189" spans="2:7" ht="15.5" customHeight="1">
      <c r="B189" s="23" t="s">
        <v>342</v>
      </c>
      <c r="C189" s="24"/>
      <c r="D189" s="25"/>
      <c r="E189" s="2"/>
      <c r="F189" s="2"/>
      <c r="G189" s="26"/>
    </row>
    <row r="190" spans="2:7" ht="15.5" customHeight="1">
      <c r="B190" s="23" t="s">
        <v>343</v>
      </c>
      <c r="C190" s="24"/>
      <c r="D190" s="25"/>
      <c r="E190" s="2"/>
      <c r="F190" s="2"/>
      <c r="G190" s="26"/>
    </row>
    <row r="191" spans="2:7" ht="15.5" customHeight="1">
      <c r="B191" s="23" t="s">
        <v>344</v>
      </c>
      <c r="C191" s="24"/>
      <c r="D191" s="25"/>
      <c r="E191" s="2"/>
      <c r="F191" s="2"/>
      <c r="G191" s="26"/>
    </row>
    <row r="192" spans="2:7" ht="15.5" customHeight="1">
      <c r="B192" s="23" t="s">
        <v>345</v>
      </c>
      <c r="C192" s="24"/>
      <c r="D192" s="25"/>
      <c r="E192" s="2"/>
      <c r="F192" s="2"/>
      <c r="G192" s="26"/>
    </row>
    <row r="193" spans="2:7" ht="15.5" customHeight="1">
      <c r="B193" s="23" t="s">
        <v>346</v>
      </c>
      <c r="C193" s="24"/>
      <c r="D193" s="25"/>
      <c r="E193" s="2"/>
      <c r="F193" s="2"/>
      <c r="G193" s="26"/>
    </row>
    <row r="194" spans="2:7" ht="15.5" customHeight="1">
      <c r="B194" s="23" t="s">
        <v>347</v>
      </c>
      <c r="C194" s="24"/>
      <c r="D194" s="25"/>
      <c r="E194" s="2"/>
      <c r="F194" s="2"/>
      <c r="G194" s="26"/>
    </row>
    <row r="195" spans="2:7" ht="15.5" customHeight="1">
      <c r="B195" s="23" t="s">
        <v>348</v>
      </c>
      <c r="C195" s="24"/>
      <c r="D195" s="25"/>
      <c r="E195" s="2"/>
      <c r="F195" s="2"/>
      <c r="G195" s="26"/>
    </row>
    <row r="196" spans="2:7" ht="15.5" customHeight="1" thickBot="1">
      <c r="B196" s="28" t="s">
        <v>349</v>
      </c>
      <c r="C196" s="29"/>
      <c r="D196" s="30"/>
      <c r="E196" s="31"/>
      <c r="F196" s="31"/>
      <c r="G196" s="32"/>
    </row>
    <row r="198" spans="2:7" ht="15" thickBot="1"/>
    <row r="199" spans="2:7" ht="15" thickBot="1">
      <c r="B199" s="5" t="s">
        <v>90</v>
      </c>
      <c r="C199" s="6" t="s">
        <v>91</v>
      </c>
      <c r="D199" s="7" t="s">
        <v>116</v>
      </c>
      <c r="E199" s="5" t="s">
        <v>116</v>
      </c>
      <c r="F199" s="8" t="s">
        <v>332</v>
      </c>
      <c r="G199" s="9"/>
    </row>
    <row r="200" spans="2:7" ht="15" thickBot="1">
      <c r="B200" s="11"/>
      <c r="C200" s="12"/>
      <c r="D200" s="13"/>
      <c r="E200" s="11"/>
      <c r="F200" s="11" t="s">
        <v>333</v>
      </c>
      <c r="G200" s="11" t="s">
        <v>97</v>
      </c>
    </row>
    <row r="201" spans="2:7" ht="25.5" customHeight="1" thickBot="1">
      <c r="B201" s="14"/>
      <c r="C201" s="15"/>
      <c r="D201" s="33"/>
      <c r="E201" s="16"/>
      <c r="F201" s="16"/>
      <c r="G201" s="14"/>
    </row>
    <row r="202" spans="2:7" ht="15.5" customHeight="1">
      <c r="B202" s="34" t="s">
        <v>334</v>
      </c>
      <c r="C202" s="19"/>
      <c r="D202" s="20"/>
      <c r="E202" s="21"/>
      <c r="F202" s="21"/>
      <c r="G202" s="22"/>
    </row>
    <row r="203" spans="2:7" ht="15.5" customHeight="1">
      <c r="B203" s="23" t="s">
        <v>335</v>
      </c>
      <c r="C203" s="24"/>
      <c r="D203" s="25"/>
      <c r="E203" s="2"/>
      <c r="F203" s="2"/>
      <c r="G203" s="26"/>
    </row>
    <row r="204" spans="2:7" ht="15.5" customHeight="1">
      <c r="B204" s="23" t="s">
        <v>336</v>
      </c>
      <c r="C204" s="24"/>
      <c r="D204" s="25"/>
      <c r="E204" s="2"/>
      <c r="F204" s="2"/>
      <c r="G204" s="26"/>
    </row>
    <row r="205" spans="2:7" ht="15.5" customHeight="1">
      <c r="B205" s="23"/>
      <c r="C205" s="24"/>
      <c r="D205" s="25"/>
      <c r="E205" s="2"/>
      <c r="F205" s="2"/>
      <c r="G205" s="26"/>
    </row>
    <row r="206" spans="2:7" ht="15.5" customHeight="1">
      <c r="B206" s="27" t="s">
        <v>338</v>
      </c>
      <c r="C206" s="24"/>
      <c r="D206" s="25"/>
      <c r="E206" s="2"/>
      <c r="F206" s="2"/>
      <c r="G206" s="26"/>
    </row>
    <row r="207" spans="2:7" ht="15.5" customHeight="1">
      <c r="B207" s="23" t="s">
        <v>339</v>
      </c>
      <c r="C207" s="24"/>
      <c r="D207" s="25"/>
      <c r="E207" s="2"/>
      <c r="F207" s="2"/>
      <c r="G207" s="26"/>
    </row>
    <row r="208" spans="2:7" ht="15.5" customHeight="1">
      <c r="B208" s="23" t="s">
        <v>340</v>
      </c>
      <c r="C208" s="24"/>
      <c r="D208" s="25"/>
      <c r="E208" s="2"/>
      <c r="F208" s="2"/>
      <c r="G208" s="26"/>
    </row>
    <row r="209" spans="2:7" ht="15.5" customHeight="1">
      <c r="B209" s="78" t="s">
        <v>103</v>
      </c>
      <c r="C209" s="24"/>
      <c r="D209" s="25"/>
      <c r="E209" s="2"/>
      <c r="F209" s="2"/>
      <c r="G209" s="26"/>
    </row>
    <row r="210" spans="2:7" ht="15.5" customHeight="1">
      <c r="B210" s="23" t="s">
        <v>342</v>
      </c>
      <c r="C210" s="24"/>
      <c r="D210" s="25"/>
      <c r="E210" s="2"/>
      <c r="F210" s="2"/>
      <c r="G210" s="26"/>
    </row>
    <row r="211" spans="2:7" ht="15.5" customHeight="1">
      <c r="B211" s="23" t="s">
        <v>343</v>
      </c>
      <c r="C211" s="24"/>
      <c r="D211" s="25"/>
      <c r="E211" s="2"/>
      <c r="F211" s="2"/>
      <c r="G211" s="26"/>
    </row>
    <row r="212" spans="2:7" ht="15.5" customHeight="1">
      <c r="B212" s="23" t="s">
        <v>344</v>
      </c>
      <c r="C212" s="24"/>
      <c r="D212" s="25"/>
      <c r="E212" s="2"/>
      <c r="F212" s="2"/>
      <c r="G212" s="26"/>
    </row>
    <row r="213" spans="2:7" ht="15.5" customHeight="1">
      <c r="B213" s="23" t="s">
        <v>345</v>
      </c>
      <c r="C213" s="24"/>
      <c r="D213" s="25"/>
      <c r="E213" s="2"/>
      <c r="F213" s="2"/>
      <c r="G213" s="26"/>
    </row>
    <row r="214" spans="2:7" ht="15.5" customHeight="1">
      <c r="B214" s="23" t="s">
        <v>346</v>
      </c>
      <c r="C214" s="24"/>
      <c r="D214" s="25"/>
      <c r="E214" s="2"/>
      <c r="F214" s="2"/>
      <c r="G214" s="26"/>
    </row>
    <row r="215" spans="2:7" ht="15.5" customHeight="1">
      <c r="B215" s="23" t="s">
        <v>347</v>
      </c>
      <c r="C215" s="24"/>
      <c r="D215" s="25"/>
      <c r="E215" s="2"/>
      <c r="F215" s="2"/>
      <c r="G215" s="26"/>
    </row>
    <row r="216" spans="2:7" ht="15.5" customHeight="1">
      <c r="B216" s="23" t="s">
        <v>348</v>
      </c>
      <c r="C216" s="24"/>
      <c r="D216" s="25"/>
      <c r="E216" s="2"/>
      <c r="F216" s="2"/>
      <c r="G216" s="26"/>
    </row>
    <row r="217" spans="2:7" ht="15.5" customHeight="1" thickBot="1">
      <c r="B217" s="28" t="s">
        <v>349</v>
      </c>
      <c r="C217" s="29"/>
      <c r="D217" s="30"/>
      <c r="E217" s="31"/>
      <c r="F217" s="31"/>
      <c r="G217" s="32"/>
    </row>
    <row r="218" spans="2:7" ht="15" thickBot="1"/>
    <row r="219" spans="2:7" ht="15" thickBot="1">
      <c r="B219" s="5" t="s">
        <v>90</v>
      </c>
      <c r="C219" s="6" t="s">
        <v>91</v>
      </c>
      <c r="D219" s="7" t="s">
        <v>116</v>
      </c>
      <c r="E219" s="5" t="s">
        <v>116</v>
      </c>
      <c r="F219" s="8" t="s">
        <v>332</v>
      </c>
      <c r="G219" s="9"/>
    </row>
    <row r="220" spans="2:7" ht="15" thickBot="1">
      <c r="B220" s="11"/>
      <c r="C220" s="12"/>
      <c r="D220" s="13"/>
      <c r="E220" s="11"/>
      <c r="F220" s="11" t="s">
        <v>333</v>
      </c>
      <c r="G220" s="11" t="s">
        <v>97</v>
      </c>
    </row>
    <row r="221" spans="2:7" ht="25.5" customHeight="1" thickBot="1">
      <c r="B221" s="14"/>
      <c r="C221" s="41"/>
      <c r="D221" s="33"/>
      <c r="E221" s="16"/>
      <c r="F221" s="16"/>
      <c r="G221" s="14"/>
    </row>
    <row r="222" spans="2:7" ht="15.5" customHeight="1">
      <c r="B222" s="34" t="s">
        <v>334</v>
      </c>
      <c r="C222" s="19"/>
      <c r="D222" s="20"/>
      <c r="E222" s="21"/>
      <c r="F222" s="21"/>
      <c r="G222" s="22"/>
    </row>
    <row r="223" spans="2:7" ht="15.5" customHeight="1">
      <c r="B223" s="23" t="s">
        <v>335</v>
      </c>
      <c r="C223" s="24"/>
      <c r="D223" s="25"/>
      <c r="E223" s="2"/>
      <c r="F223" s="2"/>
      <c r="G223" s="26"/>
    </row>
    <row r="224" spans="2:7" ht="15.5" customHeight="1">
      <c r="B224" s="23" t="s">
        <v>336</v>
      </c>
      <c r="C224" s="24"/>
      <c r="D224" s="25"/>
      <c r="E224" s="2"/>
      <c r="F224" s="2"/>
      <c r="G224" s="26"/>
    </row>
    <row r="225" spans="2:7" ht="15.5" customHeight="1">
      <c r="B225" s="23"/>
      <c r="C225" s="24"/>
      <c r="D225" s="25"/>
      <c r="E225" s="2"/>
      <c r="F225" s="2"/>
      <c r="G225" s="26"/>
    </row>
    <row r="226" spans="2:7" ht="15.5" customHeight="1">
      <c r="B226" s="27" t="s">
        <v>338</v>
      </c>
      <c r="C226" s="24"/>
      <c r="D226" s="25"/>
      <c r="E226" s="2"/>
      <c r="F226" s="2"/>
      <c r="G226" s="26"/>
    </row>
    <row r="227" spans="2:7" ht="15.5" customHeight="1">
      <c r="B227" s="23" t="s">
        <v>339</v>
      </c>
      <c r="C227" s="24"/>
      <c r="D227" s="25"/>
      <c r="E227" s="2"/>
      <c r="F227" s="2"/>
      <c r="G227" s="26"/>
    </row>
    <row r="228" spans="2:7" ht="15.5" customHeight="1">
      <c r="B228" s="23" t="s">
        <v>340</v>
      </c>
      <c r="C228" s="24"/>
      <c r="D228" s="25"/>
      <c r="E228" s="2"/>
      <c r="F228" s="2"/>
      <c r="G228" s="26"/>
    </row>
    <row r="229" spans="2:7" ht="15.5" customHeight="1">
      <c r="B229" s="78" t="s">
        <v>103</v>
      </c>
      <c r="C229" s="24"/>
      <c r="D229" s="25"/>
      <c r="E229" s="2"/>
      <c r="F229" s="2"/>
      <c r="G229" s="26"/>
    </row>
    <row r="230" spans="2:7" ht="15.5" customHeight="1">
      <c r="B230" s="23" t="s">
        <v>342</v>
      </c>
      <c r="C230" s="24"/>
      <c r="D230" s="25"/>
      <c r="E230" s="2"/>
      <c r="F230" s="2"/>
      <c r="G230" s="26"/>
    </row>
    <row r="231" spans="2:7" ht="15.5" customHeight="1">
      <c r="B231" s="23" t="s">
        <v>343</v>
      </c>
      <c r="C231" s="24"/>
      <c r="D231" s="25"/>
      <c r="E231" s="2"/>
      <c r="F231" s="2"/>
      <c r="G231" s="26"/>
    </row>
    <row r="232" spans="2:7" ht="15.5" customHeight="1">
      <c r="B232" s="23" t="s">
        <v>344</v>
      </c>
      <c r="C232" s="24"/>
      <c r="D232" s="25"/>
      <c r="E232" s="2"/>
      <c r="F232" s="2"/>
      <c r="G232" s="26"/>
    </row>
    <row r="233" spans="2:7" ht="15.5" customHeight="1">
      <c r="B233" s="23" t="s">
        <v>345</v>
      </c>
      <c r="C233" s="24"/>
      <c r="D233" s="25"/>
      <c r="E233" s="2"/>
      <c r="F233" s="2"/>
      <c r="G233" s="26"/>
    </row>
    <row r="234" spans="2:7" ht="15.5" customHeight="1">
      <c r="B234" s="23" t="s">
        <v>346</v>
      </c>
      <c r="C234" s="24"/>
      <c r="D234" s="25"/>
      <c r="E234" s="2"/>
      <c r="F234" s="2"/>
      <c r="G234" s="26"/>
    </row>
    <row r="235" spans="2:7" ht="15.5" customHeight="1">
      <c r="B235" s="23" t="s">
        <v>347</v>
      </c>
      <c r="C235" s="24"/>
      <c r="D235" s="25"/>
      <c r="E235" s="2"/>
      <c r="F235" s="2"/>
      <c r="G235" s="26"/>
    </row>
    <row r="236" spans="2:7" ht="15.5" customHeight="1">
      <c r="B236" s="23" t="s">
        <v>348</v>
      </c>
      <c r="C236" s="24"/>
      <c r="D236" s="25"/>
      <c r="E236" s="2"/>
      <c r="F236" s="2"/>
      <c r="G236" s="26"/>
    </row>
    <row r="237" spans="2:7" ht="15.5" customHeight="1" thickBot="1">
      <c r="B237" s="28" t="s">
        <v>349</v>
      </c>
      <c r="C237" s="29"/>
      <c r="D237" s="30"/>
      <c r="E237" s="31"/>
      <c r="F237" s="31"/>
      <c r="G237" s="32"/>
    </row>
    <row r="239" spans="2:7" ht="15" thickBot="1"/>
    <row r="240" spans="2:7" ht="15" thickBot="1">
      <c r="B240" s="5" t="s">
        <v>90</v>
      </c>
      <c r="C240" s="6" t="s">
        <v>91</v>
      </c>
      <c r="D240" s="7" t="s">
        <v>116</v>
      </c>
      <c r="E240" s="5" t="s">
        <v>116</v>
      </c>
      <c r="F240" s="8" t="s">
        <v>332</v>
      </c>
      <c r="G240" s="9"/>
    </row>
    <row r="241" spans="2:7" ht="15" thickBot="1">
      <c r="B241" s="11"/>
      <c r="C241" s="12"/>
      <c r="D241" s="13"/>
      <c r="E241" s="11"/>
      <c r="F241" s="11" t="s">
        <v>333</v>
      </c>
      <c r="G241" s="11" t="s">
        <v>97</v>
      </c>
    </row>
    <row r="242" spans="2:7" ht="18" thickBot="1">
      <c r="B242" s="14"/>
      <c r="C242" s="41"/>
      <c r="D242" s="33"/>
      <c r="E242" s="16"/>
      <c r="F242" s="16"/>
      <c r="G242" s="14"/>
    </row>
    <row r="243" spans="2:7" ht="15.5" customHeight="1">
      <c r="B243" s="34" t="s">
        <v>334</v>
      </c>
      <c r="C243" s="19"/>
      <c r="D243" s="20"/>
      <c r="E243" s="21"/>
      <c r="F243" s="21"/>
      <c r="G243" s="22"/>
    </row>
    <row r="244" spans="2:7" ht="15.5" customHeight="1">
      <c r="B244" s="23" t="s">
        <v>335</v>
      </c>
      <c r="C244" s="24"/>
      <c r="D244" s="25"/>
      <c r="E244" s="2"/>
      <c r="F244" s="2"/>
      <c r="G244" s="26"/>
    </row>
    <row r="245" spans="2:7" ht="15.5" customHeight="1">
      <c r="B245" s="23" t="s">
        <v>336</v>
      </c>
      <c r="C245" s="24"/>
      <c r="D245" s="25"/>
      <c r="E245" s="2"/>
      <c r="F245" s="2"/>
      <c r="G245" s="26"/>
    </row>
    <row r="246" spans="2:7" ht="15.5" customHeight="1">
      <c r="B246" s="23"/>
      <c r="C246" s="24"/>
      <c r="D246" s="25"/>
      <c r="E246" s="2"/>
      <c r="F246" s="2"/>
      <c r="G246" s="26"/>
    </row>
    <row r="247" spans="2:7" ht="15.5" customHeight="1">
      <c r="B247" s="27" t="s">
        <v>338</v>
      </c>
      <c r="C247" s="24"/>
      <c r="D247" s="25"/>
      <c r="E247" s="2"/>
      <c r="F247" s="2"/>
      <c r="G247" s="26"/>
    </row>
    <row r="248" spans="2:7" ht="15.5" customHeight="1">
      <c r="B248" s="23" t="s">
        <v>339</v>
      </c>
      <c r="C248" s="24"/>
      <c r="D248" s="25"/>
      <c r="E248" s="2"/>
      <c r="F248" s="2"/>
      <c r="G248" s="26"/>
    </row>
    <row r="249" spans="2:7" ht="15.5" customHeight="1">
      <c r="B249" s="23" t="s">
        <v>340</v>
      </c>
      <c r="C249" s="24"/>
      <c r="D249" s="25"/>
      <c r="E249" s="2"/>
      <c r="F249" s="2"/>
      <c r="G249" s="26"/>
    </row>
    <row r="250" spans="2:7" ht="15.5" customHeight="1">
      <c r="B250" s="78" t="s">
        <v>103</v>
      </c>
      <c r="C250" s="24"/>
      <c r="D250" s="25"/>
      <c r="E250" s="2"/>
      <c r="F250" s="2"/>
      <c r="G250" s="26"/>
    </row>
    <row r="251" spans="2:7" ht="15.5" customHeight="1">
      <c r="B251" s="23" t="s">
        <v>342</v>
      </c>
      <c r="C251" s="24"/>
      <c r="D251" s="25"/>
      <c r="E251" s="2"/>
      <c r="F251" s="2"/>
      <c r="G251" s="26"/>
    </row>
    <row r="252" spans="2:7" ht="15.5" customHeight="1">
      <c r="B252" s="23" t="s">
        <v>343</v>
      </c>
      <c r="C252" s="24"/>
      <c r="D252" s="25"/>
      <c r="E252" s="2"/>
      <c r="F252" s="2"/>
      <c r="G252" s="26"/>
    </row>
    <row r="253" spans="2:7" ht="15.5" customHeight="1">
      <c r="B253" s="23" t="s">
        <v>344</v>
      </c>
      <c r="C253" s="24"/>
      <c r="D253" s="25"/>
      <c r="E253" s="2"/>
      <c r="F253" s="2"/>
      <c r="G253" s="26"/>
    </row>
    <row r="254" spans="2:7" ht="15.5" customHeight="1">
      <c r="B254" s="23" t="s">
        <v>345</v>
      </c>
      <c r="C254" s="24"/>
      <c r="D254" s="25"/>
      <c r="E254" s="2"/>
      <c r="F254" s="2"/>
      <c r="G254" s="26"/>
    </row>
    <row r="255" spans="2:7" ht="15.5" customHeight="1">
      <c r="B255" s="23" t="s">
        <v>346</v>
      </c>
      <c r="C255" s="24"/>
      <c r="D255" s="25"/>
      <c r="E255" s="2"/>
      <c r="F255" s="2"/>
      <c r="G255" s="26"/>
    </row>
    <row r="256" spans="2:7" ht="15.5" customHeight="1">
      <c r="B256" s="23" t="s">
        <v>347</v>
      </c>
      <c r="C256" s="24"/>
      <c r="D256" s="25"/>
      <c r="E256" s="2"/>
      <c r="F256" s="2"/>
      <c r="G256" s="26"/>
    </row>
    <row r="257" spans="2:7" ht="15.5" customHeight="1">
      <c r="B257" s="23" t="s">
        <v>348</v>
      </c>
      <c r="C257" s="24"/>
      <c r="D257" s="25"/>
      <c r="E257" s="2"/>
      <c r="F257" s="2"/>
      <c r="G257" s="26"/>
    </row>
    <row r="258" spans="2:7" ht="15.5" customHeight="1" thickBot="1">
      <c r="B258" s="28" t="s">
        <v>349</v>
      </c>
      <c r="C258" s="29"/>
      <c r="D258" s="30"/>
      <c r="E258" s="31"/>
      <c r="F258" s="31"/>
      <c r="G258" s="32"/>
    </row>
    <row r="260" spans="2:7" ht="15" thickBot="1"/>
    <row r="261" spans="2:7" ht="15" thickBot="1">
      <c r="B261" s="5" t="s">
        <v>90</v>
      </c>
      <c r="C261" s="6" t="s">
        <v>91</v>
      </c>
      <c r="D261" s="7" t="s">
        <v>116</v>
      </c>
      <c r="E261" s="5" t="s">
        <v>331</v>
      </c>
      <c r="F261" s="8" t="s">
        <v>332</v>
      </c>
      <c r="G261" s="9"/>
    </row>
    <row r="262" spans="2:7" ht="15" thickBot="1">
      <c r="B262" s="11"/>
      <c r="C262" s="12"/>
      <c r="D262" s="13"/>
      <c r="E262" s="11"/>
      <c r="F262" s="11" t="s">
        <v>333</v>
      </c>
      <c r="G262" s="11" t="s">
        <v>97</v>
      </c>
    </row>
    <row r="263" spans="2:7" ht="25.5" customHeight="1" thickBot="1">
      <c r="B263" s="14" t="s">
        <v>116</v>
      </c>
      <c r="C263" s="15"/>
      <c r="D263" s="33"/>
      <c r="E263" s="16"/>
      <c r="F263" s="16"/>
      <c r="G263" s="14"/>
    </row>
    <row r="264" spans="2:7" ht="15.5" customHeight="1">
      <c r="B264" s="34" t="s">
        <v>334</v>
      </c>
      <c r="C264" s="19"/>
      <c r="D264" s="20"/>
      <c r="E264" s="21"/>
      <c r="F264" s="21"/>
      <c r="G264" s="22"/>
    </row>
    <row r="265" spans="2:7" ht="15.5" customHeight="1">
      <c r="B265" s="23" t="s">
        <v>335</v>
      </c>
      <c r="C265" s="24"/>
      <c r="D265" s="25"/>
      <c r="E265" s="2"/>
      <c r="F265" s="2"/>
      <c r="G265" s="26"/>
    </row>
    <row r="266" spans="2:7" ht="15.5" customHeight="1">
      <c r="B266" s="23" t="s">
        <v>336</v>
      </c>
      <c r="C266" s="24"/>
      <c r="D266" s="25"/>
      <c r="E266" s="2"/>
      <c r="F266" s="2"/>
      <c r="G266" s="26"/>
    </row>
    <row r="267" spans="2:7" ht="15.5" customHeight="1">
      <c r="B267" s="23"/>
      <c r="C267" s="24"/>
      <c r="D267" s="25"/>
      <c r="E267" s="2"/>
      <c r="F267" s="2"/>
      <c r="G267" s="26"/>
    </row>
    <row r="268" spans="2:7" ht="15.5" customHeight="1">
      <c r="B268" s="27" t="s">
        <v>338</v>
      </c>
      <c r="C268" s="24"/>
      <c r="D268" s="25"/>
      <c r="E268" s="2"/>
      <c r="F268" s="2"/>
      <c r="G268" s="26"/>
    </row>
    <row r="269" spans="2:7" ht="15.5" customHeight="1">
      <c r="B269" s="23" t="s">
        <v>339</v>
      </c>
      <c r="C269" s="24"/>
      <c r="D269" s="25"/>
      <c r="E269" s="2"/>
      <c r="F269" s="2"/>
      <c r="G269" s="26"/>
    </row>
    <row r="270" spans="2:7" ht="15.5" customHeight="1">
      <c r="B270" s="23" t="s">
        <v>340</v>
      </c>
      <c r="C270" s="24"/>
      <c r="D270" s="25"/>
      <c r="E270" s="2"/>
      <c r="F270" s="2"/>
      <c r="G270" s="26"/>
    </row>
    <row r="271" spans="2:7" ht="15.5" customHeight="1">
      <c r="B271" s="78" t="s">
        <v>103</v>
      </c>
      <c r="C271" s="24"/>
      <c r="D271" s="25"/>
      <c r="E271" s="2"/>
      <c r="F271" s="2"/>
      <c r="G271" s="26"/>
    </row>
    <row r="272" spans="2:7" ht="15.5" customHeight="1">
      <c r="B272" s="23" t="s">
        <v>342</v>
      </c>
      <c r="C272" s="24"/>
      <c r="D272" s="25"/>
      <c r="E272" s="2"/>
      <c r="F272" s="2"/>
      <c r="G272" s="26"/>
    </row>
    <row r="273" spans="2:7" ht="15.5" customHeight="1">
      <c r="B273" s="23" t="s">
        <v>343</v>
      </c>
      <c r="C273" s="24"/>
      <c r="D273" s="25"/>
      <c r="E273" s="2"/>
      <c r="F273" s="2"/>
      <c r="G273" s="26"/>
    </row>
    <row r="274" spans="2:7" ht="15.5" customHeight="1">
      <c r="B274" s="23" t="s">
        <v>344</v>
      </c>
      <c r="C274" s="24"/>
      <c r="D274" s="25"/>
      <c r="E274" s="2"/>
      <c r="F274" s="2"/>
      <c r="G274" s="26"/>
    </row>
    <row r="275" spans="2:7" ht="15.5" customHeight="1">
      <c r="B275" s="23" t="s">
        <v>345</v>
      </c>
      <c r="C275" s="24"/>
      <c r="D275" s="25"/>
      <c r="E275" s="2"/>
      <c r="F275" s="2"/>
      <c r="G275" s="26"/>
    </row>
    <row r="276" spans="2:7" ht="15.5" customHeight="1">
      <c r="B276" s="23" t="s">
        <v>346</v>
      </c>
      <c r="C276" s="24"/>
      <c r="D276" s="25"/>
      <c r="E276" s="2"/>
      <c r="F276" s="2"/>
      <c r="G276" s="26"/>
    </row>
    <row r="277" spans="2:7" ht="15.5" customHeight="1">
      <c r="B277" s="23" t="s">
        <v>347</v>
      </c>
      <c r="C277" s="24"/>
      <c r="D277" s="25"/>
      <c r="E277" s="2"/>
      <c r="F277" s="2"/>
      <c r="G277" s="26"/>
    </row>
    <row r="278" spans="2:7" ht="15.5" customHeight="1">
      <c r="B278" s="23" t="s">
        <v>348</v>
      </c>
      <c r="C278" s="24"/>
      <c r="D278" s="25"/>
      <c r="E278" s="2"/>
      <c r="F278" s="2"/>
      <c r="G278" s="26"/>
    </row>
    <row r="279" spans="2:7" ht="15.5" customHeight="1" thickBot="1">
      <c r="B279" s="28" t="s">
        <v>349</v>
      </c>
      <c r="C279" s="29"/>
      <c r="D279" s="30"/>
      <c r="E279" s="31"/>
      <c r="F279" s="31"/>
      <c r="G279" s="32"/>
    </row>
  </sheetData>
  <sheetProtection password="CC02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O355"/>
  <sheetViews>
    <sheetView workbookViewId="0">
      <selection activeCell="E15" sqref="E15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5.5" hidden="1" customWidth="1"/>
    <col min="5" max="5" width="13.5" customWidth="1"/>
    <col min="6" max="6" width="16.5" customWidth="1"/>
    <col min="7" max="7" width="11.5" customWidth="1"/>
  </cols>
  <sheetData>
    <row r="1" spans="2:12" ht="15" thickBot="1"/>
    <row r="2" spans="2:12" s="10" customFormat="1" ht="13" thickBot="1">
      <c r="B2" s="5" t="s">
        <v>90</v>
      </c>
      <c r="C2" s="6" t="s">
        <v>91</v>
      </c>
      <c r="D2" s="7" t="s">
        <v>116</v>
      </c>
      <c r="E2" s="5" t="s">
        <v>331</v>
      </c>
      <c r="F2" s="8" t="s">
        <v>332</v>
      </c>
      <c r="G2" s="9"/>
    </row>
    <row r="3" spans="2:12" s="10" customFormat="1" ht="13" thickBot="1">
      <c r="B3" s="11"/>
      <c r="C3" s="12"/>
      <c r="D3" s="13"/>
      <c r="E3" s="11"/>
      <c r="F3" s="11" t="s">
        <v>333</v>
      </c>
      <c r="G3" s="11" t="s">
        <v>97</v>
      </c>
    </row>
    <row r="4" spans="2:12" s="17" customFormat="1" ht="25.5" customHeight="1" thickBot="1">
      <c r="B4" s="37" t="str">
        <f>'WATCH BILL'!A35</f>
        <v/>
      </c>
      <c r="C4" s="37" t="str">
        <f>'WATCH BILL'!B35</f>
        <v>Passenger</v>
      </c>
      <c r="D4" s="37">
        <f>'WATCH BILL'!C35</f>
        <v>0</v>
      </c>
      <c r="E4" s="55" t="str">
        <f>'WATCH BILL'!F35</f>
        <v>Pax - T bunk</v>
      </c>
      <c r="F4" s="37" t="str">
        <f>'WATCH BILL'!G35</f>
        <v>Fore deck</v>
      </c>
      <c r="G4" s="37">
        <f>'WATCH BILL'!H35</f>
        <v>1</v>
      </c>
    </row>
    <row r="5" spans="2:12" ht="15.5" customHeight="1">
      <c r="B5" s="34" t="s">
        <v>334</v>
      </c>
      <c r="C5" s="19"/>
      <c r="D5" s="22"/>
      <c r="E5" s="48"/>
      <c r="F5" s="49"/>
      <c r="G5" s="50"/>
    </row>
    <row r="6" spans="2:12" ht="15.5" customHeight="1">
      <c r="B6" s="23" t="s">
        <v>335</v>
      </c>
      <c r="C6" s="24" t="str">
        <f>'WATCH BILL'!M35</f>
        <v xml:space="preserve"> </v>
      </c>
      <c r="D6" s="26"/>
      <c r="E6" s="47"/>
      <c r="F6" s="4"/>
      <c r="G6" s="51"/>
    </row>
    <row r="7" spans="2:12" ht="15.5" customHeight="1">
      <c r="B7" s="23" t="s">
        <v>336</v>
      </c>
      <c r="C7" s="24" t="str">
        <f>'WATCH BILL'!Q35</f>
        <v xml:space="preserve"> </v>
      </c>
      <c r="D7" s="26"/>
      <c r="E7" s="12"/>
      <c r="F7" s="35"/>
      <c r="G7" s="51"/>
      <c r="L7" t="s">
        <v>86</v>
      </c>
    </row>
    <row r="8" spans="2:12" ht="15.5" customHeight="1">
      <c r="B8" s="23"/>
      <c r="C8" s="24" t="s">
        <v>116</v>
      </c>
      <c r="D8" s="26"/>
      <c r="E8" s="12"/>
      <c r="F8" s="35"/>
      <c r="G8" s="51"/>
    </row>
    <row r="9" spans="2:12" ht="15.5" customHeight="1">
      <c r="B9" s="23" t="s">
        <v>192</v>
      </c>
      <c r="C9" s="24" t="str">
        <f>'WATCH BILL'!M35</f>
        <v xml:space="preserve"> </v>
      </c>
      <c r="D9" s="26"/>
      <c r="E9" s="12"/>
      <c r="F9" s="35"/>
      <c r="G9" s="51"/>
    </row>
    <row r="10" spans="2:12" ht="15.5" customHeight="1">
      <c r="B10" s="23" t="s">
        <v>339</v>
      </c>
      <c r="C10" s="24" t="e">
        <f>'WATCH BILL'!#REF!</f>
        <v>#REF!</v>
      </c>
      <c r="D10" s="26"/>
      <c r="E10" s="12"/>
      <c r="F10" s="35"/>
      <c r="G10" s="51"/>
    </row>
    <row r="11" spans="2:12" ht="15.5" customHeight="1">
      <c r="B11" s="23"/>
      <c r="C11" s="24" t="s">
        <v>116</v>
      </c>
      <c r="D11" s="26"/>
      <c r="E11" s="12"/>
      <c r="F11" s="65" t="s">
        <v>369</v>
      </c>
      <c r="G11" s="51"/>
    </row>
    <row r="12" spans="2:12" ht="15.5" customHeight="1">
      <c r="B12" s="23" t="s">
        <v>340</v>
      </c>
      <c r="C12" s="24" t="s">
        <v>116</v>
      </c>
      <c r="D12" s="26"/>
      <c r="E12" s="66"/>
      <c r="F12" s="67" t="s">
        <v>370</v>
      </c>
      <c r="G12" s="51"/>
    </row>
    <row r="13" spans="2:12" ht="15.5" customHeight="1">
      <c r="B13" s="78" t="s">
        <v>103</v>
      </c>
      <c r="C13" s="24" t="str">
        <f>'WATCH BILL'!R35</f>
        <v xml:space="preserve"> </v>
      </c>
      <c r="D13" s="26"/>
      <c r="E13" s="12"/>
      <c r="F13" s="65" t="s">
        <v>371</v>
      </c>
      <c r="G13" s="51"/>
    </row>
    <row r="14" spans="2:12" ht="15.5" customHeight="1">
      <c r="B14" s="23" t="s">
        <v>342</v>
      </c>
      <c r="C14" s="24" t="str">
        <f>'WATCH BILL'!S35</f>
        <v xml:space="preserve"> </v>
      </c>
      <c r="D14" s="26"/>
      <c r="E14" s="12"/>
      <c r="F14" s="35"/>
      <c r="G14" s="51"/>
    </row>
    <row r="15" spans="2:12" ht="15.5" customHeight="1">
      <c r="B15" s="23" t="s">
        <v>343</v>
      </c>
      <c r="C15" s="24" t="str">
        <f>'WATCH BILL'!T35</f>
        <v xml:space="preserve"> </v>
      </c>
      <c r="D15" s="26"/>
      <c r="E15" s="12"/>
      <c r="F15" s="35"/>
      <c r="G15" s="51"/>
    </row>
    <row r="16" spans="2:12" ht="15.5" customHeight="1">
      <c r="B16" s="23" t="s">
        <v>344</v>
      </c>
      <c r="C16" s="24" t="str">
        <f>'WATCH BILL'!V35</f>
        <v xml:space="preserve"> </v>
      </c>
      <c r="D16" s="26"/>
      <c r="E16" s="12"/>
      <c r="F16" s="35"/>
      <c r="G16" s="51"/>
    </row>
    <row r="17" spans="2:7" ht="15.5" customHeight="1">
      <c r="B17" s="23" t="s">
        <v>345</v>
      </c>
      <c r="C17" s="24" t="str">
        <f>'WATCH BILL'!W35</f>
        <v xml:space="preserve"> </v>
      </c>
      <c r="D17" s="26"/>
      <c r="E17" s="12"/>
      <c r="F17" s="35"/>
      <c r="G17" s="51"/>
    </row>
    <row r="18" spans="2:7" ht="15.5" customHeight="1">
      <c r="B18" s="23" t="s">
        <v>346</v>
      </c>
      <c r="C18" s="24" t="str">
        <f>'WATCH BILL'!W35</f>
        <v xml:space="preserve"> </v>
      </c>
      <c r="D18" s="26"/>
      <c r="E18" s="47"/>
      <c r="F18" s="4"/>
      <c r="G18" s="51"/>
    </row>
    <row r="19" spans="2:7" ht="15.5" customHeight="1">
      <c r="B19" s="23" t="s">
        <v>347</v>
      </c>
      <c r="C19" s="24" t="str">
        <f>'WATCH BILL'!W35</f>
        <v xml:space="preserve"> </v>
      </c>
      <c r="D19" s="26"/>
      <c r="E19" s="47"/>
      <c r="F19" s="4"/>
      <c r="G19" s="51"/>
    </row>
    <row r="20" spans="2:7" ht="15.5" customHeight="1">
      <c r="B20" s="23" t="s">
        <v>348</v>
      </c>
      <c r="C20" s="24" t="str">
        <f>'WATCH BILL'!X35</f>
        <v xml:space="preserve"> </v>
      </c>
      <c r="D20" s="26"/>
      <c r="E20" s="12"/>
      <c r="F20" s="35"/>
      <c r="G20" s="51"/>
    </row>
    <row r="21" spans="2:7" ht="15.5" customHeight="1" thickBot="1">
      <c r="B21" s="28" t="s">
        <v>349</v>
      </c>
      <c r="C21" s="24" t="str">
        <f>'WATCH BILL'!Y35</f>
        <v xml:space="preserve"> </v>
      </c>
      <c r="D21" s="32"/>
      <c r="E21" s="52"/>
      <c r="F21" s="53"/>
      <c r="G21" s="54"/>
    </row>
    <row r="23" spans="2:7" ht="15" thickBot="1"/>
    <row r="24" spans="2:7" ht="15" thickBot="1">
      <c r="B24" s="5" t="s">
        <v>90</v>
      </c>
      <c r="C24" s="6" t="s">
        <v>91</v>
      </c>
      <c r="D24" s="7" t="s">
        <v>116</v>
      </c>
      <c r="E24" s="5" t="s">
        <v>331</v>
      </c>
      <c r="F24" s="8" t="s">
        <v>332</v>
      </c>
      <c r="G24" s="9"/>
    </row>
    <row r="25" spans="2:7" ht="15" thickBot="1">
      <c r="B25" s="11"/>
      <c r="C25" s="12"/>
      <c r="D25" s="13"/>
      <c r="E25" s="11"/>
      <c r="F25" s="11" t="s">
        <v>333</v>
      </c>
      <c r="G25" s="11" t="s">
        <v>97</v>
      </c>
    </row>
    <row r="26" spans="2:7" ht="25.5" customHeight="1" thickBot="1">
      <c r="B26" s="37" t="str">
        <f>'WATCH BILL'!A36</f>
        <v/>
      </c>
      <c r="C26" s="37" t="str">
        <f>'WATCH BILL'!B36</f>
        <v>Passenger</v>
      </c>
      <c r="D26" s="37">
        <f>'WATCH BILL'!C36</f>
        <v>0</v>
      </c>
      <c r="E26" s="55" t="str">
        <f>'WATCH BILL'!F36</f>
        <v>Pax - B bunk</v>
      </c>
      <c r="F26" s="37" t="str">
        <f>'WATCH BILL'!G36</f>
        <v>Fore deck</v>
      </c>
      <c r="G26" s="37">
        <f>'WATCH BILL'!H36</f>
        <v>1</v>
      </c>
    </row>
    <row r="27" spans="2:7" ht="15.5" customHeight="1">
      <c r="B27" s="34" t="s">
        <v>334</v>
      </c>
      <c r="C27" s="19"/>
      <c r="D27" s="22"/>
      <c r="E27" s="48"/>
      <c r="F27" s="49"/>
      <c r="G27" s="50"/>
    </row>
    <row r="28" spans="2:7" ht="15.5" customHeight="1">
      <c r="B28" s="23" t="s">
        <v>335</v>
      </c>
      <c r="C28" s="24">
        <f>'WATCH BILL'!M36</f>
        <v>0</v>
      </c>
      <c r="D28" s="26"/>
      <c r="E28" s="47"/>
      <c r="F28" s="4"/>
      <c r="G28" s="51"/>
    </row>
    <row r="29" spans="2:7" ht="15.5" customHeight="1">
      <c r="B29" s="23" t="s">
        <v>336</v>
      </c>
      <c r="C29" s="24">
        <f>'WATCH BILL'!Q36</f>
        <v>0</v>
      </c>
      <c r="D29" s="26"/>
      <c r="E29" s="12"/>
      <c r="F29" s="35"/>
      <c r="G29" s="51"/>
    </row>
    <row r="30" spans="2:7" ht="15.5" customHeight="1">
      <c r="B30" s="23"/>
      <c r="C30" s="24" t="s">
        <v>116</v>
      </c>
      <c r="D30" s="26"/>
      <c r="E30" s="12"/>
      <c r="F30" s="35"/>
      <c r="G30" s="51"/>
    </row>
    <row r="31" spans="2:7" ht="15.5" customHeight="1">
      <c r="B31" s="23" t="s">
        <v>192</v>
      </c>
      <c r="C31" s="24">
        <f>'WATCH BILL'!M36</f>
        <v>0</v>
      </c>
      <c r="D31" s="26"/>
      <c r="E31" s="12"/>
      <c r="F31" s="35"/>
      <c r="G31" s="51"/>
    </row>
    <row r="32" spans="2:7" ht="15.5" customHeight="1">
      <c r="B32" s="23" t="s">
        <v>339</v>
      </c>
      <c r="C32" s="24" t="e">
        <f>'WATCH BILL'!#REF!</f>
        <v>#REF!</v>
      </c>
      <c r="D32" s="26"/>
      <c r="E32" s="12"/>
      <c r="F32" s="35"/>
      <c r="G32" s="51"/>
    </row>
    <row r="33" spans="2:7" ht="15.5" customHeight="1">
      <c r="B33" s="23"/>
      <c r="C33" s="24" t="s">
        <v>116</v>
      </c>
      <c r="D33" s="26"/>
      <c r="E33" s="12"/>
      <c r="F33" s="65" t="s">
        <v>369</v>
      </c>
      <c r="G33" s="51"/>
    </row>
    <row r="34" spans="2:7" ht="15.5" customHeight="1">
      <c r="B34" s="23" t="s">
        <v>340</v>
      </c>
      <c r="C34" s="24" t="s">
        <v>116</v>
      </c>
      <c r="D34" s="26"/>
      <c r="E34" s="47"/>
      <c r="F34" s="67" t="s">
        <v>370</v>
      </c>
      <c r="G34" s="51"/>
    </row>
    <row r="35" spans="2:7" ht="15.5" customHeight="1">
      <c r="B35" s="78" t="s">
        <v>103</v>
      </c>
      <c r="C35" s="24">
        <f>'WATCH BILL'!R36</f>
        <v>0</v>
      </c>
      <c r="D35" s="26"/>
      <c r="E35" s="12"/>
      <c r="F35" s="65" t="s">
        <v>371</v>
      </c>
      <c r="G35" s="51"/>
    </row>
    <row r="36" spans="2:7" ht="15.5" customHeight="1">
      <c r="B36" s="23" t="s">
        <v>342</v>
      </c>
      <c r="C36" s="24">
        <f>'WATCH BILL'!S36</f>
        <v>0</v>
      </c>
      <c r="D36" s="26"/>
      <c r="E36" s="12"/>
      <c r="F36" s="35"/>
      <c r="G36" s="51"/>
    </row>
    <row r="37" spans="2:7" ht="15.5" customHeight="1">
      <c r="B37" s="23" t="s">
        <v>343</v>
      </c>
      <c r="C37" s="24">
        <f>'WATCH BILL'!T36</f>
        <v>0</v>
      </c>
      <c r="D37" s="26"/>
      <c r="E37" s="12"/>
      <c r="F37" s="35"/>
      <c r="G37" s="51"/>
    </row>
    <row r="38" spans="2:7" ht="15.5" customHeight="1">
      <c r="B38" s="23" t="s">
        <v>344</v>
      </c>
      <c r="C38" s="24">
        <f>'WATCH BILL'!V36</f>
        <v>0</v>
      </c>
      <c r="D38" s="26"/>
      <c r="E38" s="12"/>
      <c r="F38" s="35"/>
      <c r="G38" s="51"/>
    </row>
    <row r="39" spans="2:7" ht="15.5" customHeight="1">
      <c r="B39" s="23" t="s">
        <v>345</v>
      </c>
      <c r="C39" s="24">
        <f>'WATCH BILL'!W36</f>
        <v>0</v>
      </c>
      <c r="D39" s="26"/>
      <c r="E39" s="12"/>
      <c r="F39" s="35"/>
      <c r="G39" s="51"/>
    </row>
    <row r="40" spans="2:7" ht="15.5" customHeight="1">
      <c r="B40" s="23" t="s">
        <v>346</v>
      </c>
      <c r="C40" s="24">
        <f>'WATCH BILL'!W36</f>
        <v>0</v>
      </c>
      <c r="D40" s="26"/>
      <c r="E40" s="47"/>
      <c r="F40" s="4"/>
      <c r="G40" s="51"/>
    </row>
    <row r="41" spans="2:7" ht="15.5" customHeight="1">
      <c r="B41" s="23" t="s">
        <v>347</v>
      </c>
      <c r="C41" s="24">
        <f>'WATCH BILL'!W36</f>
        <v>0</v>
      </c>
      <c r="D41" s="26"/>
      <c r="E41" s="47"/>
      <c r="F41" s="4"/>
      <c r="G41" s="51"/>
    </row>
    <row r="42" spans="2:7" ht="15.5" customHeight="1">
      <c r="B42" s="23" t="s">
        <v>348</v>
      </c>
      <c r="C42" s="24">
        <f>'WATCH BILL'!X36</f>
        <v>0</v>
      </c>
      <c r="D42" s="26"/>
      <c r="E42" s="12"/>
      <c r="F42" s="35"/>
      <c r="G42" s="51"/>
    </row>
    <row r="43" spans="2:7" ht="15.5" customHeight="1" thickBot="1">
      <c r="B43" s="28" t="s">
        <v>349</v>
      </c>
      <c r="C43" s="29">
        <f>'WATCH BILL'!Y36</f>
        <v>0</v>
      </c>
      <c r="D43" s="32"/>
      <c r="E43" s="52"/>
      <c r="F43" s="53"/>
      <c r="G43" s="54"/>
    </row>
    <row r="45" spans="2:7" ht="15" thickBot="1"/>
    <row r="46" spans="2:7" ht="15" thickBot="1">
      <c r="B46" s="5" t="s">
        <v>90</v>
      </c>
      <c r="C46" s="6" t="s">
        <v>91</v>
      </c>
      <c r="D46" s="7" t="s">
        <v>116</v>
      </c>
      <c r="E46" s="5" t="s">
        <v>331</v>
      </c>
      <c r="F46" s="8" t="s">
        <v>332</v>
      </c>
      <c r="G46" s="9"/>
    </row>
    <row r="47" spans="2:7" ht="15" thickBot="1">
      <c r="B47" s="11"/>
      <c r="C47" s="12"/>
      <c r="D47" s="13"/>
      <c r="E47" s="11"/>
      <c r="F47" s="11" t="s">
        <v>333</v>
      </c>
      <c r="G47" s="11" t="s">
        <v>97</v>
      </c>
    </row>
    <row r="48" spans="2:7" ht="25.5" customHeight="1" thickBot="1">
      <c r="B48" s="14" t="str">
        <f>'WATCH BILL'!A37</f>
        <v/>
      </c>
      <c r="C48" s="14" t="str">
        <f>'WATCH BILL'!B37</f>
        <v>Passenger</v>
      </c>
      <c r="D48" s="14">
        <f>'WATCH BILL'!C37</f>
        <v>0</v>
      </c>
      <c r="E48" s="55" t="str">
        <f>'WATCH BILL'!F37</f>
        <v>Pax - T bunk</v>
      </c>
      <c r="F48" s="37" t="str">
        <f>'WATCH BILL'!G37</f>
        <v>Fore deck</v>
      </c>
      <c r="G48" s="37">
        <f>'WATCH BILL'!H37</f>
        <v>1</v>
      </c>
    </row>
    <row r="49" spans="2:7" ht="15.5" customHeight="1">
      <c r="B49" s="34" t="s">
        <v>334</v>
      </c>
      <c r="C49" s="19"/>
      <c r="D49" s="22"/>
      <c r="E49" s="48"/>
      <c r="F49" s="49"/>
      <c r="G49" s="50"/>
    </row>
    <row r="50" spans="2:7" ht="15.5" customHeight="1">
      <c r="B50" s="23" t="s">
        <v>335</v>
      </c>
      <c r="C50" s="24">
        <f>'WATCH BILL'!M37</f>
        <v>0</v>
      </c>
      <c r="D50" s="26"/>
      <c r="E50" s="47"/>
      <c r="F50" s="4"/>
      <c r="G50" s="51"/>
    </row>
    <row r="51" spans="2:7" ht="15.5" customHeight="1">
      <c r="B51" s="23" t="s">
        <v>336</v>
      </c>
      <c r="C51" s="24">
        <f>'WATCH BILL'!Q37</f>
        <v>0</v>
      </c>
      <c r="D51" s="26"/>
      <c r="E51" s="12"/>
      <c r="F51" s="35"/>
      <c r="G51" s="51"/>
    </row>
    <row r="52" spans="2:7" ht="15.5" customHeight="1">
      <c r="B52" s="23"/>
      <c r="C52" s="24" t="s">
        <v>116</v>
      </c>
      <c r="D52" s="26"/>
      <c r="E52" s="12"/>
      <c r="F52" s="35"/>
      <c r="G52" s="51"/>
    </row>
    <row r="53" spans="2:7" ht="15.5" customHeight="1">
      <c r="B53" s="23" t="s">
        <v>192</v>
      </c>
      <c r="C53" s="24">
        <f>'WATCH BILL'!M37</f>
        <v>0</v>
      </c>
      <c r="D53" s="26"/>
      <c r="E53" s="12"/>
      <c r="F53" s="35"/>
      <c r="G53" s="51"/>
    </row>
    <row r="54" spans="2:7" ht="15.5" customHeight="1">
      <c r="B54" s="23" t="s">
        <v>339</v>
      </c>
      <c r="C54" s="24" t="e">
        <f>'WATCH BILL'!#REF!</f>
        <v>#REF!</v>
      </c>
      <c r="D54" s="26"/>
      <c r="E54" s="12"/>
      <c r="F54" s="35"/>
      <c r="G54" s="51"/>
    </row>
    <row r="55" spans="2:7" ht="15.5" customHeight="1">
      <c r="B55" s="23"/>
      <c r="C55" s="24" t="s">
        <v>116</v>
      </c>
      <c r="D55" s="26"/>
      <c r="E55" s="12"/>
      <c r="F55" s="65" t="s">
        <v>369</v>
      </c>
      <c r="G55" s="51"/>
    </row>
    <row r="56" spans="2:7" ht="15.5" customHeight="1">
      <c r="B56" s="23" t="s">
        <v>340</v>
      </c>
      <c r="C56" s="24" t="s">
        <v>116</v>
      </c>
      <c r="D56" s="26"/>
      <c r="E56" s="47"/>
      <c r="F56" s="67" t="s">
        <v>370</v>
      </c>
      <c r="G56" s="51"/>
    </row>
    <row r="57" spans="2:7" ht="15.5" customHeight="1">
      <c r="B57" s="78" t="s">
        <v>103</v>
      </c>
      <c r="C57" s="24">
        <f>'WATCH BILL'!R37</f>
        <v>0</v>
      </c>
      <c r="D57" s="26"/>
      <c r="E57" s="12"/>
      <c r="F57" s="65" t="s">
        <v>371</v>
      </c>
      <c r="G57" s="51"/>
    </row>
    <row r="58" spans="2:7" ht="15.5" customHeight="1">
      <c r="B58" s="23" t="s">
        <v>342</v>
      </c>
      <c r="C58" s="24">
        <f>'WATCH BILL'!S37</f>
        <v>0</v>
      </c>
      <c r="D58" s="26"/>
      <c r="E58" s="12"/>
      <c r="F58" s="35"/>
      <c r="G58" s="51"/>
    </row>
    <row r="59" spans="2:7" ht="15.5" customHeight="1">
      <c r="B59" s="23" t="s">
        <v>343</v>
      </c>
      <c r="C59" s="24">
        <f>'WATCH BILL'!T37</f>
        <v>0</v>
      </c>
      <c r="D59" s="26"/>
      <c r="E59" s="12"/>
      <c r="F59" s="35"/>
      <c r="G59" s="51"/>
    </row>
    <row r="60" spans="2:7" ht="15.5" customHeight="1">
      <c r="B60" s="23" t="s">
        <v>344</v>
      </c>
      <c r="C60" s="24">
        <f>'WATCH BILL'!V37</f>
        <v>0</v>
      </c>
      <c r="D60" s="26"/>
      <c r="E60" s="12"/>
      <c r="F60" s="35"/>
      <c r="G60" s="51"/>
    </row>
    <row r="61" spans="2:7" ht="15.5" customHeight="1">
      <c r="B61" s="23" t="s">
        <v>345</v>
      </c>
      <c r="C61" s="24">
        <f>'WATCH BILL'!W37</f>
        <v>0</v>
      </c>
      <c r="D61" s="26"/>
      <c r="E61" s="12"/>
      <c r="F61" s="35"/>
      <c r="G61" s="51"/>
    </row>
    <row r="62" spans="2:7" ht="15.5" customHeight="1">
      <c r="B62" s="23" t="s">
        <v>346</v>
      </c>
      <c r="C62" s="24">
        <f>'WATCH BILL'!W37</f>
        <v>0</v>
      </c>
      <c r="D62" s="26"/>
      <c r="E62" s="47"/>
      <c r="F62" s="4"/>
      <c r="G62" s="51"/>
    </row>
    <row r="63" spans="2:7" ht="15.5" customHeight="1">
      <c r="B63" s="23" t="s">
        <v>347</v>
      </c>
      <c r="C63" s="24">
        <f>'WATCH BILL'!W37</f>
        <v>0</v>
      </c>
      <c r="D63" s="26"/>
      <c r="E63" s="47"/>
      <c r="F63" s="4"/>
      <c r="G63" s="51"/>
    </row>
    <row r="64" spans="2:7" ht="15.5" customHeight="1">
      <c r="B64" s="23" t="s">
        <v>348</v>
      </c>
      <c r="C64" s="24">
        <f>'WATCH BILL'!X37</f>
        <v>0</v>
      </c>
      <c r="D64" s="26"/>
      <c r="E64" s="12"/>
      <c r="F64" s="35"/>
      <c r="G64" s="51"/>
    </row>
    <row r="65" spans="2:7" ht="15.5" customHeight="1" thickBot="1">
      <c r="B65" s="28" t="s">
        <v>349</v>
      </c>
      <c r="C65" s="24">
        <f>'WATCH BILL'!Y37</f>
        <v>0</v>
      </c>
      <c r="D65" s="32"/>
      <c r="E65" s="52"/>
      <c r="F65" s="53"/>
      <c r="G65" s="54"/>
    </row>
    <row r="66" spans="2:7" ht="15.5" customHeight="1">
      <c r="B66" s="35"/>
      <c r="C66" s="4"/>
      <c r="D66" s="4"/>
      <c r="E66" s="35"/>
      <c r="F66" s="59"/>
      <c r="G66" s="4"/>
    </row>
    <row r="67" spans="2:7" ht="15.5" customHeight="1">
      <c r="B67" s="35"/>
      <c r="C67" s="4"/>
      <c r="D67" s="4"/>
      <c r="E67" s="35"/>
      <c r="F67" s="59"/>
      <c r="G67" s="4"/>
    </row>
    <row r="68" spans="2:7" ht="15" thickBot="1">
      <c r="C68" t="s">
        <v>116</v>
      </c>
    </row>
    <row r="69" spans="2:7" ht="15" thickBot="1">
      <c r="B69" s="5" t="s">
        <v>90</v>
      </c>
      <c r="C69" s="6" t="s">
        <v>91</v>
      </c>
      <c r="D69" s="7" t="s">
        <v>116</v>
      </c>
      <c r="E69" s="5" t="s">
        <v>331</v>
      </c>
      <c r="F69" s="8" t="s">
        <v>332</v>
      </c>
      <c r="G69" s="9"/>
    </row>
    <row r="70" spans="2:7" ht="15" thickBot="1">
      <c r="B70" s="11"/>
      <c r="C70" s="12"/>
      <c r="D70" s="13"/>
      <c r="E70" s="11"/>
      <c r="F70" s="11" t="s">
        <v>333</v>
      </c>
      <c r="G70" s="11" t="s">
        <v>97</v>
      </c>
    </row>
    <row r="71" spans="2:7" ht="25.5" customHeight="1" thickBot="1">
      <c r="B71" s="14" t="str">
        <f>'WATCH BILL'!A38</f>
        <v/>
      </c>
      <c r="C71" s="14" t="str">
        <f>'WATCH BILL'!B38</f>
        <v>Passenger</v>
      </c>
      <c r="D71" s="14">
        <f>'WATCH BILL'!C38</f>
        <v>0</v>
      </c>
      <c r="E71" s="55" t="str">
        <f>'WATCH BILL'!F38</f>
        <v>Pax - B bunk</v>
      </c>
      <c r="F71" s="37" t="str">
        <f>'WATCH BILL'!G38</f>
        <v>Fore deck</v>
      </c>
      <c r="G71" s="37">
        <f>'WATCH BILL'!H38</f>
        <v>1</v>
      </c>
    </row>
    <row r="72" spans="2:7" ht="15.5" customHeight="1">
      <c r="B72" s="34" t="s">
        <v>334</v>
      </c>
      <c r="C72" s="19"/>
      <c r="D72" s="22"/>
      <c r="E72" s="48"/>
      <c r="F72" s="49"/>
      <c r="G72" s="50"/>
    </row>
    <row r="73" spans="2:7" ht="15.5" customHeight="1">
      <c r="B73" s="23" t="s">
        <v>335</v>
      </c>
      <c r="C73" s="24">
        <f>'WATCH BILL'!M38</f>
        <v>0</v>
      </c>
      <c r="D73" s="26"/>
      <c r="E73" s="47"/>
      <c r="F73" s="4"/>
      <c r="G73" s="51"/>
    </row>
    <row r="74" spans="2:7" ht="15.5" customHeight="1">
      <c r="B74" s="23" t="s">
        <v>336</v>
      </c>
      <c r="C74" s="24">
        <f>'WATCH BILL'!Q38</f>
        <v>0</v>
      </c>
      <c r="D74" s="26"/>
      <c r="E74" s="12"/>
      <c r="F74" s="35"/>
      <c r="G74" s="51"/>
    </row>
    <row r="75" spans="2:7" ht="15.5" customHeight="1">
      <c r="B75" s="23"/>
      <c r="C75" s="24" t="s">
        <v>116</v>
      </c>
      <c r="D75" s="26"/>
      <c r="E75" s="12"/>
      <c r="F75" s="35"/>
      <c r="G75" s="51"/>
    </row>
    <row r="76" spans="2:7" ht="15.5" customHeight="1">
      <c r="B76" s="23" t="s">
        <v>192</v>
      </c>
      <c r="C76" s="24">
        <f>'WATCH BILL'!M38</f>
        <v>0</v>
      </c>
      <c r="D76" s="26"/>
      <c r="E76" s="12"/>
      <c r="F76" s="35"/>
      <c r="G76" s="51"/>
    </row>
    <row r="77" spans="2:7" ht="15.5" customHeight="1">
      <c r="B77" s="23" t="s">
        <v>339</v>
      </c>
      <c r="C77" s="24" t="e">
        <f>'WATCH BILL'!#REF!</f>
        <v>#REF!</v>
      </c>
      <c r="D77" s="26"/>
      <c r="E77" s="12"/>
      <c r="F77" s="35"/>
      <c r="G77" s="51"/>
    </row>
    <row r="78" spans="2:7" ht="15.5" customHeight="1">
      <c r="B78" s="23"/>
      <c r="C78" s="24" t="s">
        <v>116</v>
      </c>
      <c r="D78" s="26"/>
      <c r="E78" s="12"/>
      <c r="F78" s="65" t="s">
        <v>369</v>
      </c>
      <c r="G78" s="51"/>
    </row>
    <row r="79" spans="2:7" ht="15.5" customHeight="1">
      <c r="B79" s="23" t="s">
        <v>340</v>
      </c>
      <c r="C79" s="24" t="s">
        <v>116</v>
      </c>
      <c r="D79" s="26"/>
      <c r="E79" s="47"/>
      <c r="F79" s="67" t="s">
        <v>370</v>
      </c>
      <c r="G79" s="51"/>
    </row>
    <row r="80" spans="2:7" ht="15.5" customHeight="1">
      <c r="B80" s="78" t="s">
        <v>103</v>
      </c>
      <c r="C80" s="24">
        <f>'WATCH BILL'!R38</f>
        <v>0</v>
      </c>
      <c r="D80" s="26"/>
      <c r="E80" s="12"/>
      <c r="F80" s="65" t="s">
        <v>371</v>
      </c>
      <c r="G80" s="51"/>
    </row>
    <row r="81" spans="2:7" ht="15.5" customHeight="1">
      <c r="B81" s="23" t="s">
        <v>342</v>
      </c>
      <c r="C81" s="24">
        <f>'WATCH BILL'!S38</f>
        <v>0</v>
      </c>
      <c r="D81" s="26"/>
      <c r="E81" s="12"/>
      <c r="F81" s="35"/>
      <c r="G81" s="51"/>
    </row>
    <row r="82" spans="2:7" ht="15.5" customHeight="1">
      <c r="B82" s="23" t="s">
        <v>343</v>
      </c>
      <c r="C82" s="24">
        <f>'WATCH BILL'!T38</f>
        <v>0</v>
      </c>
      <c r="D82" s="26"/>
      <c r="E82" s="12"/>
      <c r="F82" s="35"/>
      <c r="G82" s="51"/>
    </row>
    <row r="83" spans="2:7" ht="15.5" customHeight="1">
      <c r="B83" s="23" t="s">
        <v>344</v>
      </c>
      <c r="C83" s="24">
        <f>'WATCH BILL'!V38</f>
        <v>0</v>
      </c>
      <c r="D83" s="26"/>
      <c r="E83" s="12"/>
      <c r="F83" s="35"/>
      <c r="G83" s="51"/>
    </row>
    <row r="84" spans="2:7" ht="15.5" customHeight="1">
      <c r="B84" s="23" t="s">
        <v>345</v>
      </c>
      <c r="C84" s="24">
        <f>'WATCH BILL'!W38</f>
        <v>0</v>
      </c>
      <c r="D84" s="26"/>
      <c r="E84" s="12"/>
      <c r="F84" s="35"/>
      <c r="G84" s="51"/>
    </row>
    <row r="85" spans="2:7" ht="15.5" customHeight="1">
      <c r="B85" s="23" t="s">
        <v>346</v>
      </c>
      <c r="C85" s="24">
        <f>'WATCH BILL'!W38</f>
        <v>0</v>
      </c>
      <c r="D85" s="26"/>
      <c r="E85" s="47"/>
      <c r="F85" s="4"/>
      <c r="G85" s="51"/>
    </row>
    <row r="86" spans="2:7" ht="15.5" customHeight="1">
      <c r="B86" s="23" t="s">
        <v>347</v>
      </c>
      <c r="C86" s="24">
        <f>'WATCH BILL'!W38</f>
        <v>0</v>
      </c>
      <c r="D86" s="26"/>
      <c r="E86" s="47"/>
      <c r="F86" s="4"/>
      <c r="G86" s="51"/>
    </row>
    <row r="87" spans="2:7" ht="15.5" customHeight="1">
      <c r="B87" s="23" t="s">
        <v>348</v>
      </c>
      <c r="C87" s="24">
        <f>'WATCH BILL'!X38</f>
        <v>0</v>
      </c>
      <c r="D87" s="26"/>
      <c r="E87" s="12"/>
      <c r="F87" s="35"/>
      <c r="G87" s="51"/>
    </row>
    <row r="88" spans="2:7" ht="15.5" customHeight="1" thickBot="1">
      <c r="B88" s="28" t="s">
        <v>349</v>
      </c>
      <c r="C88" s="29">
        <f>'WATCH BILL'!Y38</f>
        <v>0</v>
      </c>
      <c r="D88" s="32"/>
      <c r="E88" s="52"/>
      <c r="F88" s="53"/>
      <c r="G88" s="54"/>
    </row>
    <row r="90" spans="2:7" ht="15" thickBot="1"/>
    <row r="91" spans="2:7" ht="15" thickBot="1">
      <c r="B91" s="5" t="s">
        <v>90</v>
      </c>
      <c r="C91" s="6" t="s">
        <v>91</v>
      </c>
      <c r="D91" s="7" t="s">
        <v>116</v>
      </c>
      <c r="E91" s="5" t="s">
        <v>331</v>
      </c>
      <c r="F91" s="8" t="s">
        <v>332</v>
      </c>
      <c r="G91" s="9"/>
    </row>
    <row r="92" spans="2:7" ht="15" thickBot="1">
      <c r="B92" s="11"/>
      <c r="C92" s="12"/>
      <c r="D92" s="13"/>
      <c r="E92" s="11"/>
      <c r="F92" s="11" t="s">
        <v>333</v>
      </c>
      <c r="G92" s="11" t="s">
        <v>97</v>
      </c>
    </row>
    <row r="93" spans="2:7" ht="18" thickBot="1">
      <c r="B93" s="14" t="str">
        <f>'WATCH BILL'!A39</f>
        <v/>
      </c>
      <c r="C93" s="14" t="str">
        <f>'WATCH BILL'!B39</f>
        <v>(Spare)</v>
      </c>
      <c r="D93" s="14" t="str">
        <f>'WATCH BILL'!C60</f>
        <v xml:space="preserve"> Emerg. Party</v>
      </c>
      <c r="E93" s="55">
        <f>'WATCH BILL'!F39</f>
        <v>0</v>
      </c>
      <c r="F93" s="37">
        <f>'WATCH BILL'!G39</f>
        <v>0</v>
      </c>
      <c r="G93" s="37">
        <f>'WATCH BILL'!H39</f>
        <v>0</v>
      </c>
    </row>
    <row r="94" spans="2:7">
      <c r="B94" s="34" t="s">
        <v>334</v>
      </c>
      <c r="C94" s="19"/>
      <c r="D94" s="22"/>
      <c r="E94" s="48"/>
      <c r="F94" s="49"/>
      <c r="G94" s="50"/>
    </row>
    <row r="95" spans="2:7">
      <c r="B95" s="23" t="s">
        <v>335</v>
      </c>
      <c r="C95" s="24">
        <f>'WATCH BILL'!M39</f>
        <v>0</v>
      </c>
      <c r="D95" s="26"/>
      <c r="E95" s="47"/>
      <c r="F95" s="4"/>
      <c r="G95" s="51"/>
    </row>
    <row r="96" spans="2:7">
      <c r="B96" s="23" t="s">
        <v>336</v>
      </c>
      <c r="C96" s="24">
        <f>'WATCH BILL'!Q39</f>
        <v>0</v>
      </c>
      <c r="D96" s="26"/>
      <c r="E96" s="12"/>
      <c r="F96" s="35"/>
      <c r="G96" s="51"/>
    </row>
    <row r="97" spans="2:7">
      <c r="B97" s="23"/>
      <c r="C97" s="24" t="s">
        <v>116</v>
      </c>
      <c r="D97" s="26"/>
      <c r="E97" s="12"/>
      <c r="F97" s="35"/>
      <c r="G97" s="51"/>
    </row>
    <row r="98" spans="2:7">
      <c r="B98" s="23" t="s">
        <v>192</v>
      </c>
      <c r="C98" s="24">
        <f>'WATCH BILL'!M39</f>
        <v>0</v>
      </c>
      <c r="D98" s="26"/>
      <c r="E98" s="12"/>
      <c r="F98" s="35"/>
      <c r="G98" s="51"/>
    </row>
    <row r="99" spans="2:7">
      <c r="B99" s="23" t="s">
        <v>339</v>
      </c>
      <c r="C99" s="24" t="e">
        <f>'WATCH BILL'!#REF!</f>
        <v>#REF!</v>
      </c>
      <c r="D99" s="26"/>
      <c r="E99" s="12"/>
      <c r="F99" s="35"/>
      <c r="G99" s="51"/>
    </row>
    <row r="100" spans="2:7">
      <c r="B100" s="23"/>
      <c r="C100" s="24" t="s">
        <v>116</v>
      </c>
      <c r="D100" s="26"/>
      <c r="E100" s="12"/>
      <c r="F100" s="65" t="s">
        <v>369</v>
      </c>
      <c r="G100" s="51"/>
    </row>
    <row r="101" spans="2:7" ht="15">
      <c r="B101" s="23" t="s">
        <v>340</v>
      </c>
      <c r="C101" s="24" t="s">
        <v>116</v>
      </c>
      <c r="D101" s="26"/>
      <c r="E101" s="47"/>
      <c r="F101" s="67" t="s">
        <v>370</v>
      </c>
      <c r="G101" s="51"/>
    </row>
    <row r="102" spans="2:7">
      <c r="B102" s="78" t="s">
        <v>103</v>
      </c>
      <c r="C102" s="24">
        <f>'WATCH BILL'!R39</f>
        <v>0</v>
      </c>
      <c r="D102" s="26"/>
      <c r="E102" s="12"/>
      <c r="F102" s="65" t="s">
        <v>371</v>
      </c>
      <c r="G102" s="51"/>
    </row>
    <row r="103" spans="2:7">
      <c r="B103" s="23" t="s">
        <v>342</v>
      </c>
      <c r="C103" s="24">
        <f>'WATCH BILL'!S39</f>
        <v>0</v>
      </c>
      <c r="D103" s="26"/>
      <c r="E103" s="12"/>
      <c r="F103" s="35"/>
      <c r="G103" s="51"/>
    </row>
    <row r="104" spans="2:7">
      <c r="B104" s="23" t="s">
        <v>343</v>
      </c>
      <c r="C104" s="24">
        <f>'WATCH BILL'!T39</f>
        <v>0</v>
      </c>
      <c r="D104" s="26"/>
      <c r="E104" s="12"/>
      <c r="F104" s="35"/>
      <c r="G104" s="51"/>
    </row>
    <row r="105" spans="2:7">
      <c r="B105" s="23" t="s">
        <v>344</v>
      </c>
      <c r="C105" s="24">
        <f>'WATCH BILL'!V39</f>
        <v>0</v>
      </c>
      <c r="D105" s="26"/>
      <c r="E105" s="12"/>
      <c r="F105" s="35"/>
      <c r="G105" s="51"/>
    </row>
    <row r="106" spans="2:7">
      <c r="B106" s="23" t="s">
        <v>345</v>
      </c>
      <c r="C106" s="24">
        <f>'WATCH BILL'!W39</f>
        <v>0</v>
      </c>
      <c r="D106" s="26"/>
      <c r="E106" s="12"/>
      <c r="F106" s="35"/>
      <c r="G106" s="51"/>
    </row>
    <row r="107" spans="2:7">
      <c r="B107" s="23" t="s">
        <v>346</v>
      </c>
      <c r="C107" s="24">
        <f>'WATCH BILL'!W39</f>
        <v>0</v>
      </c>
      <c r="D107" s="26"/>
      <c r="E107" s="47"/>
      <c r="F107" s="4"/>
      <c r="G107" s="51"/>
    </row>
    <row r="108" spans="2:7">
      <c r="B108" s="23" t="s">
        <v>347</v>
      </c>
      <c r="C108" s="24">
        <f>'WATCH BILL'!W39</f>
        <v>0</v>
      </c>
      <c r="D108" s="26"/>
      <c r="E108" s="47"/>
      <c r="F108" s="4"/>
      <c r="G108" s="51"/>
    </row>
    <row r="109" spans="2:7">
      <c r="B109" s="23" t="s">
        <v>348</v>
      </c>
      <c r="C109" s="24">
        <f>'WATCH BILL'!X39</f>
        <v>0</v>
      </c>
      <c r="D109" s="26"/>
      <c r="E109" s="12"/>
      <c r="F109" s="35"/>
      <c r="G109" s="51"/>
    </row>
    <row r="110" spans="2:7" ht="15" thickBot="1">
      <c r="B110" s="28" t="s">
        <v>349</v>
      </c>
      <c r="C110" s="29">
        <f>'WATCH BILL'!Y39</f>
        <v>0</v>
      </c>
      <c r="D110" s="32"/>
      <c r="E110" s="52"/>
      <c r="F110" s="53"/>
      <c r="G110" s="54"/>
    </row>
    <row r="111" spans="2:7">
      <c r="B111" s="79"/>
      <c r="C111" s="80"/>
      <c r="D111" s="50"/>
      <c r="E111" s="48"/>
      <c r="F111" s="81"/>
      <c r="G111" s="61"/>
    </row>
    <row r="112" spans="2:7" ht="15" thickBot="1">
      <c r="B112" s="82"/>
      <c r="C112" s="83"/>
      <c r="D112" s="54"/>
      <c r="E112" s="52"/>
      <c r="F112" s="53"/>
      <c r="G112" s="84"/>
    </row>
    <row r="113" spans="2:7" ht="15" thickBot="1">
      <c r="B113" s="5" t="s">
        <v>90</v>
      </c>
      <c r="C113" s="6" t="s">
        <v>91</v>
      </c>
      <c r="D113" s="7" t="s">
        <v>116</v>
      </c>
      <c r="E113" s="5" t="s">
        <v>331</v>
      </c>
      <c r="F113" s="8" t="s">
        <v>332</v>
      </c>
      <c r="G113" s="9"/>
    </row>
    <row r="114" spans="2:7" ht="15" thickBot="1">
      <c r="B114" s="11"/>
      <c r="C114" s="12"/>
      <c r="D114" s="13"/>
      <c r="E114" s="11"/>
      <c r="F114" s="11" t="s">
        <v>333</v>
      </c>
      <c r="G114" s="11" t="s">
        <v>97</v>
      </c>
    </row>
    <row r="115" spans="2:7" ht="25.5" customHeight="1" thickBot="1">
      <c r="B115" s="14" t="str">
        <f>'WATCH BILL'!A66</f>
        <v/>
      </c>
      <c r="C115" s="14" t="str">
        <f>'WATCH BILL'!B66</f>
        <v>Passenger</v>
      </c>
      <c r="D115" s="14">
        <f>'WATCH BILL'!C66</f>
        <v>0</v>
      </c>
      <c r="E115" s="55" t="str">
        <f>'WATCH BILL'!F66</f>
        <v>Pax - bunk T</v>
      </c>
      <c r="F115" s="37" t="str">
        <f>'WATCH BILL'!G66</f>
        <v>Main deck - P</v>
      </c>
      <c r="G115" s="37">
        <f>'WATCH BILL'!H66</f>
        <v>4</v>
      </c>
    </row>
    <row r="116" spans="2:7" ht="15.5" customHeight="1">
      <c r="B116" s="34" t="s">
        <v>334</v>
      </c>
      <c r="C116" s="19"/>
      <c r="D116" s="22"/>
      <c r="E116" s="48"/>
      <c r="F116" s="49"/>
      <c r="G116" s="50"/>
    </row>
    <row r="117" spans="2:7" ht="15.5" customHeight="1">
      <c r="B117" s="23" t="s">
        <v>335</v>
      </c>
      <c r="C117" s="24">
        <f>'WATCH BILL'!M66</f>
        <v>0</v>
      </c>
      <c r="D117" s="26"/>
      <c r="E117" s="47"/>
      <c r="F117" s="4"/>
      <c r="G117" s="51"/>
    </row>
    <row r="118" spans="2:7" ht="15.5" customHeight="1">
      <c r="B118" s="23" t="s">
        <v>336</v>
      </c>
      <c r="C118" s="24">
        <f>'WATCH BILL'!Q66</f>
        <v>0</v>
      </c>
      <c r="D118" s="26"/>
      <c r="E118" s="12"/>
      <c r="F118" s="35"/>
      <c r="G118" s="51"/>
    </row>
    <row r="119" spans="2:7" ht="15.5" customHeight="1">
      <c r="B119" s="23"/>
      <c r="C119" s="24" t="s">
        <v>116</v>
      </c>
      <c r="D119" s="26"/>
      <c r="E119" s="12"/>
      <c r="F119" s="35"/>
      <c r="G119" s="51"/>
    </row>
    <row r="120" spans="2:7" ht="15.5" customHeight="1">
      <c r="B120" s="23" t="s">
        <v>192</v>
      </c>
      <c r="C120" s="24">
        <f>'WATCH BILL'!M66</f>
        <v>0</v>
      </c>
      <c r="D120" s="26"/>
      <c r="E120" s="12"/>
      <c r="F120" s="35"/>
      <c r="G120" s="51"/>
    </row>
    <row r="121" spans="2:7" ht="15.5" customHeight="1">
      <c r="B121" s="23" t="s">
        <v>339</v>
      </c>
      <c r="C121" s="24" t="e">
        <f>'WATCH BILL'!#REF!</f>
        <v>#REF!</v>
      </c>
      <c r="D121" s="26"/>
      <c r="E121" s="12"/>
      <c r="F121" s="35"/>
      <c r="G121" s="51"/>
    </row>
    <row r="122" spans="2:7" ht="15.5" customHeight="1">
      <c r="B122" s="23"/>
      <c r="C122" s="24" t="s">
        <v>116</v>
      </c>
      <c r="D122" s="26"/>
      <c r="E122" s="12"/>
      <c r="F122" s="65" t="s">
        <v>369</v>
      </c>
      <c r="G122" s="51"/>
    </row>
    <row r="123" spans="2:7" ht="15.5" customHeight="1">
      <c r="B123" s="23" t="s">
        <v>340</v>
      </c>
      <c r="C123" s="24" t="s">
        <v>116</v>
      </c>
      <c r="D123" s="26"/>
      <c r="E123" s="47"/>
      <c r="F123" s="67" t="s">
        <v>370</v>
      </c>
      <c r="G123" s="51"/>
    </row>
    <row r="124" spans="2:7" ht="15.5" customHeight="1">
      <c r="B124" s="78" t="s">
        <v>103</v>
      </c>
      <c r="C124" s="24">
        <f>'WATCH BILL'!R66</f>
        <v>0</v>
      </c>
      <c r="D124" s="26"/>
      <c r="E124" s="12"/>
      <c r="F124" s="65" t="s">
        <v>371</v>
      </c>
      <c r="G124" s="51"/>
    </row>
    <row r="125" spans="2:7" ht="15.5" customHeight="1">
      <c r="B125" s="23" t="s">
        <v>342</v>
      </c>
      <c r="C125" s="24">
        <f>'WATCH BILL'!S66</f>
        <v>0</v>
      </c>
      <c r="D125" s="26"/>
      <c r="E125" s="12"/>
      <c r="F125" s="35"/>
      <c r="G125" s="51"/>
    </row>
    <row r="126" spans="2:7" ht="15.5" customHeight="1">
      <c r="B126" s="23" t="s">
        <v>343</v>
      </c>
      <c r="C126" s="24">
        <f>'WATCH BILL'!T66</f>
        <v>0</v>
      </c>
      <c r="D126" s="26"/>
      <c r="E126" s="12"/>
      <c r="F126" s="35"/>
      <c r="G126" s="51"/>
    </row>
    <row r="127" spans="2:7" ht="15.5" customHeight="1">
      <c r="B127" s="23" t="s">
        <v>344</v>
      </c>
      <c r="C127" s="24">
        <f>'WATCH BILL'!V66</f>
        <v>0</v>
      </c>
      <c r="D127" s="26"/>
      <c r="E127" s="12"/>
      <c r="F127" s="35"/>
      <c r="G127" s="51"/>
    </row>
    <row r="128" spans="2:7" ht="15.5" customHeight="1">
      <c r="B128" s="23" t="s">
        <v>345</v>
      </c>
      <c r="C128" s="24">
        <f>'WATCH BILL'!W66</f>
        <v>0</v>
      </c>
      <c r="D128" s="26"/>
      <c r="E128" s="12"/>
      <c r="F128" s="35"/>
      <c r="G128" s="51"/>
    </row>
    <row r="129" spans="2:7" ht="15.5" customHeight="1">
      <c r="B129" s="23" t="s">
        <v>346</v>
      </c>
      <c r="C129" s="24">
        <f>'WATCH BILL'!W66</f>
        <v>0</v>
      </c>
      <c r="D129" s="26"/>
      <c r="E129" s="47"/>
      <c r="F129" s="4"/>
      <c r="G129" s="51"/>
    </row>
    <row r="130" spans="2:7" ht="15.5" customHeight="1">
      <c r="B130" s="23" t="s">
        <v>347</v>
      </c>
      <c r="C130" s="24">
        <f>'WATCH BILL'!W66</f>
        <v>0</v>
      </c>
      <c r="D130" s="26"/>
      <c r="E130" s="47"/>
      <c r="F130" s="4"/>
      <c r="G130" s="51"/>
    </row>
    <row r="131" spans="2:7" ht="15.5" customHeight="1">
      <c r="B131" s="23" t="s">
        <v>348</v>
      </c>
      <c r="C131" s="24">
        <f>'WATCH BILL'!X66</f>
        <v>0</v>
      </c>
      <c r="D131" s="26"/>
      <c r="E131" s="12"/>
      <c r="F131" s="35"/>
      <c r="G131" s="51"/>
    </row>
    <row r="132" spans="2:7" ht="15.5" customHeight="1" thickBot="1">
      <c r="B132" s="28" t="s">
        <v>349</v>
      </c>
      <c r="C132" s="60">
        <f>'WATCH BILL'!Y66</f>
        <v>0</v>
      </c>
      <c r="D132" s="32"/>
      <c r="E132" s="52"/>
      <c r="F132" s="53"/>
      <c r="G132" s="54"/>
    </row>
    <row r="133" spans="2:7">
      <c r="C133" s="61"/>
    </row>
    <row r="134" spans="2:7" ht="15" thickBot="1"/>
    <row r="135" spans="2:7" ht="15" thickBot="1">
      <c r="B135" s="5" t="s">
        <v>90</v>
      </c>
      <c r="C135" s="6" t="s">
        <v>91</v>
      </c>
      <c r="D135" s="7" t="s">
        <v>116</v>
      </c>
      <c r="E135" s="5" t="s">
        <v>331</v>
      </c>
      <c r="F135" s="8" t="s">
        <v>332</v>
      </c>
      <c r="G135" s="9"/>
    </row>
    <row r="136" spans="2:7" ht="15" thickBot="1">
      <c r="B136" s="11"/>
      <c r="C136" s="12"/>
      <c r="D136" s="13"/>
      <c r="E136" s="11"/>
      <c r="F136" s="11" t="s">
        <v>333</v>
      </c>
      <c r="G136" s="11" t="s">
        <v>97</v>
      </c>
    </row>
    <row r="137" spans="2:7" ht="25.5" customHeight="1" thickBot="1">
      <c r="B137" s="14" t="str">
        <f>'WATCH BILL'!A67</f>
        <v/>
      </c>
      <c r="C137" s="14" t="str">
        <f>'WATCH BILL'!B67</f>
        <v>Passenger</v>
      </c>
      <c r="D137" s="14">
        <f>'WATCH BILL'!C67</f>
        <v>0</v>
      </c>
      <c r="E137" s="55" t="str">
        <f>'WATCH BILL'!F67</f>
        <v>Pax - bunk B</v>
      </c>
      <c r="F137" s="37" t="str">
        <f>'WATCH BILL'!G67</f>
        <v>Main deck - P</v>
      </c>
      <c r="G137" s="37">
        <f>'WATCH BILL'!H67</f>
        <v>2</v>
      </c>
    </row>
    <row r="138" spans="2:7" ht="15.5" customHeight="1">
      <c r="B138" s="34" t="s">
        <v>334</v>
      </c>
      <c r="C138" s="19"/>
      <c r="D138" s="22"/>
      <c r="E138" s="48"/>
      <c r="F138" s="49"/>
      <c r="G138" s="50"/>
    </row>
    <row r="139" spans="2:7" ht="15.5" customHeight="1">
      <c r="B139" s="23" t="s">
        <v>335</v>
      </c>
      <c r="C139" s="24">
        <f>'WATCH BILL'!M67</f>
        <v>0</v>
      </c>
      <c r="D139" s="26"/>
      <c r="E139" s="47"/>
      <c r="F139" s="4"/>
      <c r="G139" s="51"/>
    </row>
    <row r="140" spans="2:7" ht="15.5" customHeight="1">
      <c r="B140" s="23" t="s">
        <v>336</v>
      </c>
      <c r="C140" s="24">
        <f>'WATCH BILL'!Q67</f>
        <v>0</v>
      </c>
      <c r="D140" s="26"/>
      <c r="E140" s="12"/>
      <c r="F140" s="35"/>
      <c r="G140" s="51"/>
    </row>
    <row r="141" spans="2:7" ht="15.5" customHeight="1">
      <c r="B141" s="23"/>
      <c r="C141" s="24" t="s">
        <v>116</v>
      </c>
      <c r="D141" s="26"/>
      <c r="E141" s="12"/>
      <c r="F141" s="35"/>
      <c r="G141" s="51"/>
    </row>
    <row r="142" spans="2:7" ht="15.5" customHeight="1">
      <c r="B142" s="23" t="s">
        <v>192</v>
      </c>
      <c r="C142" s="24">
        <f>'WATCH BILL'!M67</f>
        <v>0</v>
      </c>
      <c r="D142" s="26"/>
      <c r="E142" s="12"/>
      <c r="F142" s="35"/>
      <c r="G142" s="51"/>
    </row>
    <row r="143" spans="2:7" ht="15.5" customHeight="1">
      <c r="B143" s="23" t="s">
        <v>339</v>
      </c>
      <c r="C143" s="24" t="e">
        <f>'WATCH BILL'!#REF!</f>
        <v>#REF!</v>
      </c>
      <c r="D143" s="26"/>
      <c r="E143" s="12"/>
      <c r="F143" s="35"/>
      <c r="G143" s="51"/>
    </row>
    <row r="144" spans="2:7" ht="15.5" customHeight="1">
      <c r="B144" s="23"/>
      <c r="C144" s="24" t="s">
        <v>116</v>
      </c>
      <c r="D144" s="26"/>
      <c r="E144" s="12"/>
      <c r="F144" s="65" t="s">
        <v>369</v>
      </c>
      <c r="G144" s="51"/>
    </row>
    <row r="145" spans="1:7" ht="15.5" customHeight="1">
      <c r="B145" s="23" t="s">
        <v>340</v>
      </c>
      <c r="C145" s="24" t="s">
        <v>116</v>
      </c>
      <c r="D145" s="26"/>
      <c r="E145" s="47"/>
      <c r="F145" s="67" t="s">
        <v>370</v>
      </c>
      <c r="G145" s="51"/>
    </row>
    <row r="146" spans="1:7" ht="15.5" customHeight="1">
      <c r="B146" s="78" t="s">
        <v>103</v>
      </c>
      <c r="C146" s="24">
        <f>'WATCH BILL'!R67</f>
        <v>0</v>
      </c>
      <c r="D146" s="26"/>
      <c r="E146" s="12"/>
      <c r="F146" s="65" t="s">
        <v>371</v>
      </c>
      <c r="G146" s="51"/>
    </row>
    <row r="147" spans="1:7" ht="15.5" customHeight="1">
      <c r="B147" s="23" t="s">
        <v>342</v>
      </c>
      <c r="C147" s="24">
        <f>'WATCH BILL'!S67</f>
        <v>0</v>
      </c>
      <c r="D147" s="26"/>
      <c r="E147" s="12"/>
      <c r="F147" s="35"/>
      <c r="G147" s="51"/>
    </row>
    <row r="148" spans="1:7" ht="15.5" customHeight="1">
      <c r="B148" s="23" t="s">
        <v>343</v>
      </c>
      <c r="C148" s="24">
        <f>'WATCH BILL'!T67</f>
        <v>0</v>
      </c>
      <c r="D148" s="26"/>
      <c r="E148" s="12"/>
      <c r="F148" s="35"/>
      <c r="G148" s="51"/>
    </row>
    <row r="149" spans="1:7" ht="15.5" customHeight="1">
      <c r="B149" s="23" t="s">
        <v>344</v>
      </c>
      <c r="C149" s="24">
        <f>'WATCH BILL'!V67</f>
        <v>0</v>
      </c>
      <c r="D149" s="26"/>
      <c r="E149" s="12"/>
      <c r="F149" s="35"/>
      <c r="G149" s="51"/>
    </row>
    <row r="150" spans="1:7" ht="15.5" customHeight="1">
      <c r="B150" s="23" t="s">
        <v>345</v>
      </c>
      <c r="C150" s="24">
        <f>'WATCH BILL'!W67</f>
        <v>0</v>
      </c>
      <c r="D150" s="26"/>
      <c r="E150" s="12"/>
      <c r="F150" s="35"/>
      <c r="G150" s="51"/>
    </row>
    <row r="151" spans="1:7" ht="15.5" customHeight="1">
      <c r="B151" s="23" t="s">
        <v>346</v>
      </c>
      <c r="C151" s="24">
        <f>'WATCH BILL'!W67</f>
        <v>0</v>
      </c>
      <c r="D151" s="26"/>
      <c r="E151" s="47"/>
      <c r="F151" s="4"/>
      <c r="G151" s="51"/>
    </row>
    <row r="152" spans="1:7" ht="15.5" customHeight="1">
      <c r="B152" s="23" t="s">
        <v>347</v>
      </c>
      <c r="C152" s="24">
        <f>'WATCH BILL'!W67</f>
        <v>0</v>
      </c>
      <c r="D152" s="26"/>
      <c r="E152" s="47"/>
      <c r="F152" s="4"/>
      <c r="G152" s="51"/>
    </row>
    <row r="153" spans="1:7" ht="15.5" customHeight="1">
      <c r="B153" s="23" t="s">
        <v>348</v>
      </c>
      <c r="C153" s="24">
        <f>'WATCH BILL'!X67</f>
        <v>0</v>
      </c>
      <c r="D153" s="26"/>
      <c r="E153" s="12"/>
      <c r="F153" s="35"/>
      <c r="G153" s="51"/>
    </row>
    <row r="154" spans="1:7" ht="15.5" customHeight="1" thickBot="1">
      <c r="B154" s="28" t="s">
        <v>349</v>
      </c>
      <c r="C154" s="29">
        <f>'WATCH BILL'!Y67</f>
        <v>0</v>
      </c>
      <c r="D154" s="32"/>
      <c r="E154" s="52"/>
      <c r="F154" s="53"/>
      <c r="G154" s="54"/>
    </row>
    <row r="156" spans="1:7">
      <c r="A156" t="s">
        <v>372</v>
      </c>
    </row>
    <row r="159" spans="1:7" ht="15" thickBot="1"/>
    <row r="160" spans="1:7" ht="15" thickBot="1">
      <c r="B160" s="5" t="s">
        <v>90</v>
      </c>
      <c r="C160" s="6" t="s">
        <v>91</v>
      </c>
      <c r="D160" s="7" t="s">
        <v>116</v>
      </c>
      <c r="E160" s="5" t="s">
        <v>331</v>
      </c>
      <c r="F160" s="8" t="s">
        <v>332</v>
      </c>
      <c r="G160" s="9"/>
    </row>
    <row r="161" spans="2:7" ht="15" thickBot="1">
      <c r="B161" s="11"/>
      <c r="C161" s="12"/>
      <c r="D161" s="13"/>
      <c r="E161" s="11"/>
      <c r="F161" s="11" t="s">
        <v>333</v>
      </c>
      <c r="G161" s="11" t="s">
        <v>97</v>
      </c>
    </row>
    <row r="162" spans="2:7" ht="25.5" customHeight="1" thickBot="1">
      <c r="B162" s="14" t="str">
        <f>'WATCH BILL'!A68</f>
        <v/>
      </c>
      <c r="C162" s="14" t="str">
        <f>'WATCH BILL'!B68</f>
        <v>Passenger</v>
      </c>
      <c r="D162" s="14">
        <f>'WATCH BILL'!C68</f>
        <v>0</v>
      </c>
      <c r="E162" s="55" t="str">
        <f>'WATCH BILL'!F68</f>
        <v>Pax - bunk T</v>
      </c>
      <c r="F162" s="37" t="str">
        <f>'WATCH BILL'!G68</f>
        <v>Main deck - P</v>
      </c>
      <c r="G162" s="37">
        <f>'WATCH BILL'!H68</f>
        <v>4</v>
      </c>
    </row>
    <row r="163" spans="2:7" ht="15.5" customHeight="1">
      <c r="B163" s="34" t="s">
        <v>334</v>
      </c>
      <c r="C163" s="19"/>
      <c r="D163" s="22"/>
      <c r="E163" s="48"/>
      <c r="F163" s="49"/>
      <c r="G163" s="50"/>
    </row>
    <row r="164" spans="2:7" ht="15.5" customHeight="1">
      <c r="B164" s="23" t="s">
        <v>335</v>
      </c>
      <c r="C164" s="24">
        <f>'WATCH BILL'!M68</f>
        <v>0</v>
      </c>
      <c r="D164" s="26"/>
      <c r="E164" s="47"/>
      <c r="F164" s="4"/>
      <c r="G164" s="51"/>
    </row>
    <row r="165" spans="2:7" ht="15.5" customHeight="1">
      <c r="B165" s="23" t="s">
        <v>336</v>
      </c>
      <c r="C165" s="24">
        <f>'WATCH BILL'!Q68</f>
        <v>0</v>
      </c>
      <c r="D165" s="26"/>
      <c r="E165" s="12"/>
      <c r="F165" s="35"/>
      <c r="G165" s="51"/>
    </row>
    <row r="166" spans="2:7" ht="15.5" customHeight="1">
      <c r="B166" s="23"/>
      <c r="C166" s="24" t="s">
        <v>116</v>
      </c>
      <c r="D166" s="26"/>
      <c r="E166" s="12"/>
      <c r="F166" s="35"/>
      <c r="G166" s="51"/>
    </row>
    <row r="167" spans="2:7" ht="15.5" customHeight="1">
      <c r="B167" s="23" t="s">
        <v>192</v>
      </c>
      <c r="C167" s="24">
        <f>'WATCH BILL'!M68</f>
        <v>0</v>
      </c>
      <c r="D167" s="26"/>
      <c r="E167" s="12"/>
      <c r="F167" s="35"/>
      <c r="G167" s="51"/>
    </row>
    <row r="168" spans="2:7" ht="15.5" customHeight="1">
      <c r="B168" s="23" t="s">
        <v>339</v>
      </c>
      <c r="C168" s="24" t="e">
        <f>'WATCH BILL'!#REF!</f>
        <v>#REF!</v>
      </c>
      <c r="D168" s="26"/>
      <c r="E168" s="12"/>
      <c r="F168" s="35"/>
      <c r="G168" s="51"/>
    </row>
    <row r="169" spans="2:7" ht="15.5" customHeight="1">
      <c r="B169" s="23"/>
      <c r="C169" s="24" t="s">
        <v>116</v>
      </c>
      <c r="D169" s="26"/>
      <c r="E169" s="12"/>
      <c r="F169" s="65" t="s">
        <v>369</v>
      </c>
      <c r="G169" s="51"/>
    </row>
    <row r="170" spans="2:7" ht="15.5" customHeight="1">
      <c r="B170" s="23" t="s">
        <v>340</v>
      </c>
      <c r="C170" s="24" t="s">
        <v>116</v>
      </c>
      <c r="D170" s="26"/>
      <c r="E170" s="47"/>
      <c r="F170" s="67" t="s">
        <v>370</v>
      </c>
      <c r="G170" s="51"/>
    </row>
    <row r="171" spans="2:7" ht="15.5" customHeight="1">
      <c r="B171" s="78" t="s">
        <v>103</v>
      </c>
      <c r="C171" s="24">
        <f>'WATCH BILL'!R68</f>
        <v>0</v>
      </c>
      <c r="D171" s="26"/>
      <c r="E171" s="12"/>
      <c r="F171" s="65" t="s">
        <v>371</v>
      </c>
      <c r="G171" s="51"/>
    </row>
    <row r="172" spans="2:7" ht="15.5" customHeight="1">
      <c r="B172" s="23" t="s">
        <v>342</v>
      </c>
      <c r="C172" s="24">
        <f>'WATCH BILL'!S68</f>
        <v>0</v>
      </c>
      <c r="D172" s="26"/>
      <c r="E172" s="12"/>
      <c r="F172" s="35"/>
      <c r="G172" s="51"/>
    </row>
    <row r="173" spans="2:7" ht="15.5" customHeight="1">
      <c r="B173" s="23" t="s">
        <v>343</v>
      </c>
      <c r="C173" s="24">
        <f>'WATCH BILL'!T68</f>
        <v>0</v>
      </c>
      <c r="D173" s="26"/>
      <c r="E173" s="12"/>
      <c r="F173" s="35"/>
      <c r="G173" s="51"/>
    </row>
    <row r="174" spans="2:7" ht="15.5" customHeight="1">
      <c r="B174" s="23" t="s">
        <v>344</v>
      </c>
      <c r="C174" s="24">
        <f>'WATCH BILL'!V68</f>
        <v>0</v>
      </c>
      <c r="D174" s="26"/>
      <c r="E174" s="12"/>
      <c r="F174" s="35"/>
      <c r="G174" s="51"/>
    </row>
    <row r="175" spans="2:7" ht="15.5" customHeight="1">
      <c r="B175" s="23" t="s">
        <v>345</v>
      </c>
      <c r="C175" s="24">
        <f>'WATCH BILL'!W68</f>
        <v>0</v>
      </c>
      <c r="D175" s="26"/>
      <c r="E175" s="12"/>
      <c r="F175" s="35"/>
      <c r="G175" s="51"/>
    </row>
    <row r="176" spans="2:7" ht="15.5" customHeight="1">
      <c r="B176" s="23" t="s">
        <v>346</v>
      </c>
      <c r="C176" s="24">
        <f>'WATCH BILL'!W68</f>
        <v>0</v>
      </c>
      <c r="D176" s="26"/>
      <c r="E176" s="47"/>
      <c r="F176" s="4"/>
      <c r="G176" s="51"/>
    </row>
    <row r="177" spans="2:7" ht="15.5" customHeight="1">
      <c r="B177" s="23" t="s">
        <v>347</v>
      </c>
      <c r="C177" s="24">
        <f>'WATCH BILL'!W68</f>
        <v>0</v>
      </c>
      <c r="D177" s="26"/>
      <c r="E177" s="47"/>
      <c r="F177" s="4"/>
      <c r="G177" s="51"/>
    </row>
    <row r="178" spans="2:7" ht="15.5" customHeight="1">
      <c r="B178" s="23" t="s">
        <v>348</v>
      </c>
      <c r="C178" s="24">
        <f>'WATCH BILL'!X68</f>
        <v>0</v>
      </c>
      <c r="D178" s="26"/>
      <c r="E178" s="12"/>
      <c r="F178" s="35"/>
      <c r="G178" s="51"/>
    </row>
    <row r="179" spans="2:7" ht="15.5" customHeight="1" thickBot="1">
      <c r="B179" s="28" t="s">
        <v>349</v>
      </c>
      <c r="C179" s="29">
        <f>'WATCH BILL'!Y68</f>
        <v>0</v>
      </c>
      <c r="D179" s="32"/>
      <c r="E179" s="52"/>
      <c r="F179" s="53"/>
      <c r="G179" s="54"/>
    </row>
    <row r="180" spans="2:7" ht="15.5" customHeight="1">
      <c r="B180" s="35"/>
      <c r="C180" s="4"/>
      <c r="D180" s="4"/>
      <c r="E180" s="35"/>
      <c r="F180" s="59"/>
      <c r="G180" s="4"/>
    </row>
    <row r="181" spans="2:7" ht="15.5" customHeight="1">
      <c r="B181" s="35"/>
      <c r="C181" s="4"/>
      <c r="D181" s="4"/>
      <c r="E181" s="35"/>
      <c r="F181" s="59"/>
      <c r="G181" s="4"/>
    </row>
    <row r="182" spans="2:7" ht="15" thickBot="1"/>
    <row r="183" spans="2:7" ht="15" thickBot="1">
      <c r="B183" s="5" t="s">
        <v>90</v>
      </c>
      <c r="C183" s="6" t="s">
        <v>91</v>
      </c>
      <c r="D183" s="7" t="s">
        <v>116</v>
      </c>
      <c r="E183" s="5" t="s">
        <v>331</v>
      </c>
      <c r="F183" s="8" t="s">
        <v>332</v>
      </c>
      <c r="G183" s="9"/>
    </row>
    <row r="184" spans="2:7" ht="15" thickBot="1">
      <c r="B184" s="11"/>
      <c r="C184" s="12"/>
      <c r="D184" s="13"/>
      <c r="E184" s="11"/>
      <c r="F184" s="11" t="s">
        <v>333</v>
      </c>
      <c r="G184" s="11" t="s">
        <v>97</v>
      </c>
    </row>
    <row r="185" spans="2:7" ht="25.5" customHeight="1" thickBot="1">
      <c r="B185" s="14" t="str">
        <f>'WATCH BILL'!A69</f>
        <v/>
      </c>
      <c r="C185" s="14" t="str">
        <f>'WATCH BILL'!B69</f>
        <v>Passenger</v>
      </c>
      <c r="D185" s="14">
        <f>'WATCH BILL'!C69</f>
        <v>0</v>
      </c>
      <c r="E185" s="55" t="str">
        <f>'WATCH BILL'!F69</f>
        <v>Pax - bunk B</v>
      </c>
      <c r="F185" s="37" t="str">
        <f>'WATCH BILL'!G69</f>
        <v>Main deck - P</v>
      </c>
      <c r="G185" s="37">
        <f>'WATCH BILL'!H69</f>
        <v>2</v>
      </c>
    </row>
    <row r="186" spans="2:7" ht="15.5" customHeight="1">
      <c r="B186" s="34" t="s">
        <v>334</v>
      </c>
      <c r="C186" s="19"/>
      <c r="D186" s="22"/>
      <c r="E186" s="48"/>
      <c r="F186" s="49"/>
      <c r="G186" s="50"/>
    </row>
    <row r="187" spans="2:7" ht="15.5" customHeight="1">
      <c r="B187" s="23" t="s">
        <v>335</v>
      </c>
      <c r="C187" s="24">
        <f>'WATCH BILL'!M69</f>
        <v>0</v>
      </c>
      <c r="D187" s="26"/>
      <c r="E187" s="47"/>
      <c r="F187" s="4"/>
      <c r="G187" s="51"/>
    </row>
    <row r="188" spans="2:7" ht="15.5" customHeight="1">
      <c r="B188" s="23" t="s">
        <v>336</v>
      </c>
      <c r="C188" s="24">
        <f>'WATCH BILL'!Q69</f>
        <v>0</v>
      </c>
      <c r="D188" s="26"/>
      <c r="E188" s="12"/>
      <c r="F188" s="35"/>
      <c r="G188" s="51"/>
    </row>
    <row r="189" spans="2:7" ht="15.5" customHeight="1">
      <c r="B189" s="23"/>
      <c r="C189" s="24" t="s">
        <v>116</v>
      </c>
      <c r="D189" s="26"/>
      <c r="E189" s="12"/>
      <c r="F189" s="35"/>
      <c r="G189" s="51"/>
    </row>
    <row r="190" spans="2:7" ht="15.5" customHeight="1">
      <c r="B190" s="23" t="s">
        <v>192</v>
      </c>
      <c r="C190" s="24">
        <f>'WATCH BILL'!M69</f>
        <v>0</v>
      </c>
      <c r="D190" s="26"/>
      <c r="E190" s="12"/>
      <c r="F190" s="35"/>
      <c r="G190" s="51"/>
    </row>
    <row r="191" spans="2:7" ht="15.5" customHeight="1">
      <c r="B191" s="23" t="s">
        <v>339</v>
      </c>
      <c r="C191" s="24" t="e">
        <f>'WATCH BILL'!#REF!</f>
        <v>#REF!</v>
      </c>
      <c r="D191" s="26"/>
      <c r="E191" s="12"/>
      <c r="F191" s="35"/>
      <c r="G191" s="51"/>
    </row>
    <row r="192" spans="2:7" ht="15.5" customHeight="1">
      <c r="B192" s="23"/>
      <c r="C192" s="24" t="s">
        <v>116</v>
      </c>
      <c r="D192" s="26"/>
      <c r="E192" s="12"/>
      <c r="F192" s="65" t="s">
        <v>369</v>
      </c>
      <c r="G192" s="51"/>
    </row>
    <row r="193" spans="2:7" ht="15.5" customHeight="1">
      <c r="B193" s="23" t="s">
        <v>340</v>
      </c>
      <c r="C193" s="24" t="s">
        <v>116</v>
      </c>
      <c r="D193" s="26"/>
      <c r="E193" s="47"/>
      <c r="F193" s="67" t="s">
        <v>370</v>
      </c>
      <c r="G193" s="51"/>
    </row>
    <row r="194" spans="2:7" ht="15.5" customHeight="1">
      <c r="B194" s="78" t="s">
        <v>103</v>
      </c>
      <c r="C194" s="24">
        <f>'WATCH BILL'!R69</f>
        <v>0</v>
      </c>
      <c r="D194" s="26"/>
      <c r="E194" s="12"/>
      <c r="F194" s="65" t="s">
        <v>371</v>
      </c>
      <c r="G194" s="51"/>
    </row>
    <row r="195" spans="2:7" ht="15.5" customHeight="1">
      <c r="B195" s="23" t="s">
        <v>342</v>
      </c>
      <c r="C195" s="24">
        <f>'WATCH BILL'!S69</f>
        <v>0</v>
      </c>
      <c r="D195" s="26"/>
      <c r="E195" s="12"/>
      <c r="F195" s="35"/>
      <c r="G195" s="51"/>
    </row>
    <row r="196" spans="2:7" ht="15.5" customHeight="1">
      <c r="B196" s="23" t="s">
        <v>343</v>
      </c>
      <c r="C196" s="24">
        <f>'WATCH BILL'!T69</f>
        <v>0</v>
      </c>
      <c r="D196" s="26"/>
      <c r="E196" s="12"/>
      <c r="F196" s="35"/>
      <c r="G196" s="51"/>
    </row>
    <row r="197" spans="2:7" ht="15.5" customHeight="1">
      <c r="B197" s="23" t="s">
        <v>344</v>
      </c>
      <c r="C197" s="24">
        <f>'WATCH BILL'!V69</f>
        <v>0</v>
      </c>
      <c r="D197" s="26"/>
      <c r="E197" s="12"/>
      <c r="F197" s="35"/>
      <c r="G197" s="51"/>
    </row>
    <row r="198" spans="2:7" ht="15.5" customHeight="1">
      <c r="B198" s="23" t="s">
        <v>345</v>
      </c>
      <c r="C198" s="24">
        <f>'WATCH BILL'!W69</f>
        <v>0</v>
      </c>
      <c r="D198" s="26"/>
      <c r="E198" s="12"/>
      <c r="F198" s="35"/>
      <c r="G198" s="51"/>
    </row>
    <row r="199" spans="2:7" ht="15.5" customHeight="1">
      <c r="B199" s="23" t="s">
        <v>346</v>
      </c>
      <c r="C199" s="24">
        <f>'WATCH BILL'!W69</f>
        <v>0</v>
      </c>
      <c r="D199" s="26"/>
      <c r="E199" s="47"/>
      <c r="F199" s="4"/>
      <c r="G199" s="51"/>
    </row>
    <row r="200" spans="2:7" ht="15.5" customHeight="1">
      <c r="B200" s="23" t="s">
        <v>347</v>
      </c>
      <c r="C200" s="24">
        <f>'WATCH BILL'!W69</f>
        <v>0</v>
      </c>
      <c r="D200" s="26"/>
      <c r="E200" s="47"/>
      <c r="F200" s="4"/>
      <c r="G200" s="51"/>
    </row>
    <row r="201" spans="2:7" ht="15.5" customHeight="1">
      <c r="B201" s="23" t="s">
        <v>348</v>
      </c>
      <c r="C201" s="24">
        <f>'WATCH BILL'!X69</f>
        <v>0</v>
      </c>
      <c r="D201" s="26"/>
      <c r="E201" s="12"/>
      <c r="F201" s="35"/>
      <c r="G201" s="51"/>
    </row>
    <row r="202" spans="2:7" ht="15.5" customHeight="1" thickBot="1">
      <c r="B202" s="28" t="s">
        <v>349</v>
      </c>
      <c r="C202" s="29">
        <f>'WATCH BILL'!Y69</f>
        <v>0</v>
      </c>
      <c r="D202" s="32"/>
      <c r="E202" s="52"/>
      <c r="F202" s="53"/>
      <c r="G202" s="54"/>
    </row>
    <row r="203" spans="2:7" ht="15" thickBot="1"/>
    <row r="204" spans="2:7" ht="15" thickBot="1">
      <c r="B204" s="5" t="s">
        <v>90</v>
      </c>
      <c r="C204" s="6" t="s">
        <v>91</v>
      </c>
      <c r="D204" s="7" t="s">
        <v>116</v>
      </c>
      <c r="E204" s="5" t="s">
        <v>331</v>
      </c>
      <c r="F204" s="8" t="s">
        <v>332</v>
      </c>
      <c r="G204" s="9"/>
    </row>
    <row r="205" spans="2:7" ht="15" thickBot="1">
      <c r="B205" s="11"/>
      <c r="C205" s="12"/>
      <c r="D205" s="13"/>
      <c r="E205" s="11"/>
      <c r="F205" s="11" t="s">
        <v>333</v>
      </c>
      <c r="G205" s="11" t="s">
        <v>97</v>
      </c>
    </row>
    <row r="206" spans="2:7" ht="25.5" customHeight="1" thickBot="1">
      <c r="B206" s="14" t="str">
        <f>'WATCH BILL'!A70</f>
        <v/>
      </c>
      <c r="C206" s="14" t="str">
        <f>'WATCH BILL'!B70</f>
        <v>(Spare)</v>
      </c>
      <c r="D206" s="14">
        <f>'WATCH BILL'!C90</f>
        <v>0</v>
      </c>
      <c r="E206" s="55">
        <f>'WATCH BILL'!F70</f>
        <v>0</v>
      </c>
      <c r="F206" s="37">
        <f>'WATCH BILL'!G70</f>
        <v>0</v>
      </c>
      <c r="G206" s="37">
        <f>'WATCH BILL'!H70</f>
        <v>0</v>
      </c>
    </row>
    <row r="207" spans="2:7" ht="15.5" customHeight="1">
      <c r="B207" s="34" t="s">
        <v>334</v>
      </c>
      <c r="C207" s="19"/>
      <c r="D207" s="22"/>
      <c r="E207" s="48"/>
      <c r="F207" s="49"/>
      <c r="G207" s="50"/>
    </row>
    <row r="208" spans="2:7" ht="15.5" customHeight="1">
      <c r="B208" s="23" t="s">
        <v>335</v>
      </c>
      <c r="C208" s="24">
        <f>'WATCH BILL'!M70</f>
        <v>0</v>
      </c>
      <c r="D208" s="26"/>
      <c r="E208" s="47"/>
      <c r="F208" s="4"/>
      <c r="G208" s="51"/>
    </row>
    <row r="209" spans="2:7" ht="15.5" customHeight="1">
      <c r="B209" s="23" t="s">
        <v>336</v>
      </c>
      <c r="C209" s="24">
        <f>'WATCH BILL'!Q70</f>
        <v>0</v>
      </c>
      <c r="D209" s="26"/>
      <c r="E209" s="12"/>
      <c r="F209" s="35"/>
      <c r="G209" s="51"/>
    </row>
    <row r="210" spans="2:7" ht="15.5" customHeight="1">
      <c r="B210" s="23"/>
      <c r="C210" s="24" t="s">
        <v>116</v>
      </c>
      <c r="D210" s="26"/>
      <c r="E210" s="12"/>
      <c r="F210" s="35"/>
      <c r="G210" s="51"/>
    </row>
    <row r="211" spans="2:7" ht="15.5" customHeight="1">
      <c r="B211" s="23" t="s">
        <v>192</v>
      </c>
      <c r="C211" s="24">
        <f>'WATCH BILL'!M70</f>
        <v>0</v>
      </c>
      <c r="D211" s="26"/>
      <c r="E211" s="12"/>
      <c r="F211" s="35"/>
      <c r="G211" s="51"/>
    </row>
    <row r="212" spans="2:7" ht="15.5" customHeight="1">
      <c r="B212" s="23" t="s">
        <v>339</v>
      </c>
      <c r="C212" s="24" t="e">
        <f>'WATCH BILL'!#REF!</f>
        <v>#REF!</v>
      </c>
      <c r="D212" s="26"/>
      <c r="E212" s="12"/>
      <c r="F212" s="35"/>
      <c r="G212" s="51"/>
    </row>
    <row r="213" spans="2:7" ht="15.5" customHeight="1">
      <c r="B213" s="23"/>
      <c r="C213" s="24" t="s">
        <v>116</v>
      </c>
      <c r="D213" s="26"/>
      <c r="E213" s="12"/>
      <c r="F213" s="65" t="s">
        <v>369</v>
      </c>
      <c r="G213" s="51"/>
    </row>
    <row r="214" spans="2:7" ht="15.5" customHeight="1">
      <c r="B214" s="23" t="s">
        <v>340</v>
      </c>
      <c r="C214" s="24" t="s">
        <v>116</v>
      </c>
      <c r="D214" s="26"/>
      <c r="E214" s="47"/>
      <c r="F214" s="67" t="s">
        <v>370</v>
      </c>
      <c r="G214" s="51"/>
    </row>
    <row r="215" spans="2:7" ht="15.5" customHeight="1">
      <c r="B215" s="78" t="s">
        <v>103</v>
      </c>
      <c r="C215" s="24">
        <f>'WATCH BILL'!R70</f>
        <v>0</v>
      </c>
      <c r="D215" s="26"/>
      <c r="E215" s="12"/>
      <c r="F215" s="65" t="s">
        <v>371</v>
      </c>
      <c r="G215" s="51"/>
    </row>
    <row r="216" spans="2:7" ht="15.5" customHeight="1">
      <c r="B216" s="23" t="s">
        <v>342</v>
      </c>
      <c r="C216" s="24">
        <f>'WATCH BILL'!S70</f>
        <v>0</v>
      </c>
      <c r="D216" s="26"/>
      <c r="E216" s="12"/>
      <c r="F216" s="35"/>
      <c r="G216" s="51"/>
    </row>
    <row r="217" spans="2:7" ht="15.5" customHeight="1">
      <c r="B217" s="23" t="s">
        <v>343</v>
      </c>
      <c r="C217" s="24">
        <f>'WATCH BILL'!T70</f>
        <v>0</v>
      </c>
      <c r="D217" s="26"/>
      <c r="E217" s="12"/>
      <c r="F217" s="35"/>
      <c r="G217" s="51"/>
    </row>
    <row r="218" spans="2:7" ht="15.5" customHeight="1">
      <c r="B218" s="23" t="s">
        <v>344</v>
      </c>
      <c r="C218" s="24">
        <f>'WATCH BILL'!V70</f>
        <v>0</v>
      </c>
      <c r="D218" s="26"/>
      <c r="E218" s="12"/>
      <c r="F218" s="35"/>
      <c r="G218" s="51"/>
    </row>
    <row r="219" spans="2:7" ht="15.5" customHeight="1">
      <c r="B219" s="23" t="s">
        <v>345</v>
      </c>
      <c r="C219" s="24">
        <f>'WATCH BILL'!W70</f>
        <v>0</v>
      </c>
      <c r="D219" s="26"/>
      <c r="E219" s="12"/>
      <c r="F219" s="35"/>
      <c r="G219" s="51"/>
    </row>
    <row r="220" spans="2:7" ht="15.5" customHeight="1">
      <c r="B220" s="23" t="s">
        <v>346</v>
      </c>
      <c r="C220" s="24">
        <f>'WATCH BILL'!W70</f>
        <v>0</v>
      </c>
      <c r="D220" s="26"/>
      <c r="E220" s="47"/>
      <c r="F220" s="4"/>
      <c r="G220" s="51"/>
    </row>
    <row r="221" spans="2:7" ht="15.5" customHeight="1">
      <c r="B221" s="23" t="s">
        <v>347</v>
      </c>
      <c r="C221" s="24">
        <f>'WATCH BILL'!W70</f>
        <v>0</v>
      </c>
      <c r="D221" s="26"/>
      <c r="E221" s="47"/>
      <c r="F221" s="4"/>
      <c r="G221" s="51"/>
    </row>
    <row r="222" spans="2:7" ht="15.5" customHeight="1">
      <c r="B222" s="23" t="s">
        <v>348</v>
      </c>
      <c r="C222" s="24">
        <f>'WATCH BILL'!X70</f>
        <v>0</v>
      </c>
      <c r="D222" s="26"/>
      <c r="E222" s="12"/>
      <c r="F222" s="35"/>
      <c r="G222" s="51"/>
    </row>
    <row r="223" spans="2:7" ht="15.5" customHeight="1" thickBot="1">
      <c r="B223" s="28" t="s">
        <v>349</v>
      </c>
      <c r="C223" s="29">
        <f>'WATCH BILL'!Y70</f>
        <v>0</v>
      </c>
      <c r="D223" s="32"/>
      <c r="E223" s="52"/>
      <c r="F223" s="53"/>
      <c r="G223" s="54"/>
    </row>
    <row r="224" spans="2:7" ht="15" thickBot="1"/>
    <row r="225" spans="2:7" ht="15" thickBot="1">
      <c r="B225" s="5" t="s">
        <v>90</v>
      </c>
      <c r="C225" s="6" t="s">
        <v>91</v>
      </c>
      <c r="D225" s="7" t="s">
        <v>116</v>
      </c>
      <c r="E225" s="5" t="s">
        <v>331</v>
      </c>
      <c r="F225" s="8" t="s">
        <v>332</v>
      </c>
      <c r="G225" s="9"/>
    </row>
    <row r="226" spans="2:7" ht="15" thickBot="1">
      <c r="B226" s="11"/>
      <c r="C226" s="12"/>
      <c r="D226" s="13"/>
      <c r="E226" s="11"/>
      <c r="F226" s="11" t="s">
        <v>333</v>
      </c>
      <c r="G226" s="11" t="s">
        <v>97</v>
      </c>
    </row>
    <row r="227" spans="2:7" ht="25.5" customHeight="1" thickBot="1">
      <c r="B227" s="14" t="str">
        <f>'WATCH BILL'!A98</f>
        <v/>
      </c>
      <c r="C227" s="14" t="str">
        <f>'WATCH BILL'!B98</f>
        <v>Passenger</v>
      </c>
      <c r="D227" s="14">
        <f>'WATCH BILL'!C98</f>
        <v>0</v>
      </c>
      <c r="E227" s="55" t="str">
        <f>'WATCH BILL'!F98</f>
        <v>Pax - T bunk</v>
      </c>
      <c r="F227" s="37" t="str">
        <f>'WATCH BILL'!G98</f>
        <v>Main deck - S</v>
      </c>
      <c r="G227" s="37">
        <f>'WATCH BILL'!H98</f>
        <v>3</v>
      </c>
    </row>
    <row r="228" spans="2:7" ht="15.5" customHeight="1">
      <c r="B228" s="34" t="s">
        <v>334</v>
      </c>
      <c r="C228" s="19"/>
      <c r="D228" s="22"/>
      <c r="E228" s="48"/>
      <c r="F228" s="49"/>
      <c r="G228" s="50"/>
    </row>
    <row r="229" spans="2:7" ht="15.5" customHeight="1">
      <c r="B229" s="23" t="s">
        <v>335</v>
      </c>
      <c r="C229" s="24">
        <f>'WATCH BILL'!M98</f>
        <v>0</v>
      </c>
      <c r="D229" s="26"/>
      <c r="E229" s="47"/>
      <c r="F229" s="4"/>
      <c r="G229" s="51"/>
    </row>
    <row r="230" spans="2:7" ht="15.5" customHeight="1">
      <c r="B230" s="23" t="s">
        <v>336</v>
      </c>
      <c r="C230" s="24">
        <f>'WATCH BILL'!Q98</f>
        <v>0</v>
      </c>
      <c r="D230" s="26"/>
      <c r="E230" s="12"/>
      <c r="F230" s="35"/>
      <c r="G230" s="51"/>
    </row>
    <row r="231" spans="2:7" ht="15.5" customHeight="1">
      <c r="B231" s="23"/>
      <c r="C231" s="24" t="s">
        <v>116</v>
      </c>
      <c r="D231" s="26"/>
      <c r="E231" s="12"/>
      <c r="F231" s="35"/>
      <c r="G231" s="51"/>
    </row>
    <row r="232" spans="2:7" ht="15.5" customHeight="1">
      <c r="B232" s="23" t="s">
        <v>192</v>
      </c>
      <c r="C232" s="24">
        <f>'WATCH BILL'!M98</f>
        <v>0</v>
      </c>
      <c r="D232" s="26"/>
      <c r="E232" s="12"/>
      <c r="F232" s="35"/>
      <c r="G232" s="51"/>
    </row>
    <row r="233" spans="2:7" ht="15.5" customHeight="1">
      <c r="B233" s="23" t="s">
        <v>339</v>
      </c>
      <c r="C233" s="24" t="e">
        <f>'WATCH BILL'!#REF!</f>
        <v>#REF!</v>
      </c>
      <c r="D233" s="26"/>
      <c r="E233" s="12"/>
      <c r="F233" s="35"/>
      <c r="G233" s="51"/>
    </row>
    <row r="234" spans="2:7" ht="15.5" customHeight="1">
      <c r="B234" s="23"/>
      <c r="C234" s="24" t="s">
        <v>116</v>
      </c>
      <c r="D234" s="26"/>
      <c r="E234" s="12"/>
      <c r="F234" s="65" t="s">
        <v>369</v>
      </c>
      <c r="G234" s="51"/>
    </row>
    <row r="235" spans="2:7" ht="15.5" customHeight="1">
      <c r="B235" s="23" t="s">
        <v>340</v>
      </c>
      <c r="C235" s="24" t="s">
        <v>116</v>
      </c>
      <c r="D235" s="26"/>
      <c r="E235" s="47"/>
      <c r="F235" s="67" t="s">
        <v>370</v>
      </c>
      <c r="G235" s="51"/>
    </row>
    <row r="236" spans="2:7" ht="15.5" customHeight="1">
      <c r="B236" s="78" t="s">
        <v>103</v>
      </c>
      <c r="C236" s="24">
        <f>'WATCH BILL'!R98</f>
        <v>0</v>
      </c>
      <c r="D236" s="26"/>
      <c r="E236" s="12"/>
      <c r="F236" s="65" t="s">
        <v>371</v>
      </c>
      <c r="G236" s="51"/>
    </row>
    <row r="237" spans="2:7" ht="15.5" customHeight="1">
      <c r="B237" s="23" t="s">
        <v>342</v>
      </c>
      <c r="C237" s="24">
        <f>'WATCH BILL'!S98</f>
        <v>0</v>
      </c>
      <c r="D237" s="26"/>
      <c r="E237" s="12"/>
      <c r="F237" s="35"/>
      <c r="G237" s="51"/>
    </row>
    <row r="238" spans="2:7" ht="15.5" customHeight="1">
      <c r="B238" s="23" t="s">
        <v>343</v>
      </c>
      <c r="C238" s="24">
        <f>'WATCH BILL'!T98</f>
        <v>0</v>
      </c>
      <c r="D238" s="26"/>
      <c r="E238" s="12"/>
      <c r="F238" s="35"/>
      <c r="G238" s="51"/>
    </row>
    <row r="239" spans="2:7" ht="15.5" customHeight="1">
      <c r="B239" s="23" t="s">
        <v>344</v>
      </c>
      <c r="C239" s="24">
        <f>'WATCH BILL'!V98</f>
        <v>0</v>
      </c>
      <c r="D239" s="26"/>
      <c r="E239" s="12"/>
      <c r="F239" s="35"/>
      <c r="G239" s="51"/>
    </row>
    <row r="240" spans="2:7" ht="15.5" customHeight="1">
      <c r="B240" s="23" t="s">
        <v>345</v>
      </c>
      <c r="C240" s="24">
        <f>'WATCH BILL'!W98</f>
        <v>0</v>
      </c>
      <c r="D240" s="26"/>
      <c r="E240" s="12"/>
      <c r="F240" s="35"/>
      <c r="G240" s="51"/>
    </row>
    <row r="241" spans="2:7" ht="15.5" customHeight="1">
      <c r="B241" s="23" t="s">
        <v>346</v>
      </c>
      <c r="C241" s="24">
        <f>'WATCH BILL'!W98</f>
        <v>0</v>
      </c>
      <c r="D241" s="26"/>
      <c r="E241" s="47"/>
      <c r="F241" s="4"/>
      <c r="G241" s="51"/>
    </row>
    <row r="242" spans="2:7" ht="15.5" customHeight="1">
      <c r="B242" s="23" t="s">
        <v>347</v>
      </c>
      <c r="C242" s="24">
        <f>'WATCH BILL'!W98</f>
        <v>0</v>
      </c>
      <c r="D242" s="26"/>
      <c r="E242" s="47"/>
      <c r="F242" s="4"/>
      <c r="G242" s="51"/>
    </row>
    <row r="243" spans="2:7" ht="15.5" customHeight="1">
      <c r="B243" s="23" t="s">
        <v>348</v>
      </c>
      <c r="C243" s="24">
        <f>'WATCH BILL'!X98</f>
        <v>0</v>
      </c>
      <c r="D243" s="26"/>
      <c r="E243" s="12"/>
      <c r="F243" s="35"/>
      <c r="G243" s="51"/>
    </row>
    <row r="244" spans="2:7" ht="15.5" customHeight="1" thickBot="1">
      <c r="B244" s="28" t="s">
        <v>349</v>
      </c>
      <c r="C244" s="29">
        <f>'WATCH BILL'!Y98</f>
        <v>0</v>
      </c>
      <c r="D244" s="32"/>
      <c r="E244" s="52"/>
      <c r="F244" s="53"/>
      <c r="G244" s="54"/>
    </row>
    <row r="245" spans="2:7" ht="52.5" customHeight="1" thickBot="1"/>
    <row r="246" spans="2:7" ht="15" thickBot="1">
      <c r="B246" s="5" t="s">
        <v>90</v>
      </c>
      <c r="C246" s="6" t="s">
        <v>91</v>
      </c>
      <c r="D246" s="7" t="s">
        <v>116</v>
      </c>
      <c r="E246" s="5" t="s">
        <v>331</v>
      </c>
      <c r="F246" s="8" t="s">
        <v>332</v>
      </c>
      <c r="G246" s="9"/>
    </row>
    <row r="247" spans="2:7" ht="15" thickBot="1">
      <c r="B247" s="11"/>
      <c r="C247" s="12"/>
      <c r="D247" s="13"/>
      <c r="E247" s="11"/>
      <c r="F247" s="11" t="s">
        <v>333</v>
      </c>
      <c r="G247" s="11" t="s">
        <v>97</v>
      </c>
    </row>
    <row r="248" spans="2:7" ht="25.5" customHeight="1" thickBot="1">
      <c r="B248" s="14" t="str">
        <f>'WATCH BILL'!A99</f>
        <v/>
      </c>
      <c r="C248" s="14" t="str">
        <f>'WATCH BILL'!B99</f>
        <v>Passenger</v>
      </c>
      <c r="D248" s="14">
        <f>'WATCH BILL'!C99</f>
        <v>0</v>
      </c>
      <c r="E248" s="55" t="str">
        <f>'WATCH BILL'!F99</f>
        <v>Pax - B bunk</v>
      </c>
      <c r="F248" s="37" t="str">
        <f>'WATCH BILL'!G99</f>
        <v>Main deck - S</v>
      </c>
      <c r="G248" s="37">
        <f>'WATCH BILL'!H99</f>
        <v>5</v>
      </c>
    </row>
    <row r="249" spans="2:7" ht="15.5" customHeight="1">
      <c r="B249" s="34" t="s">
        <v>334</v>
      </c>
      <c r="C249" s="19"/>
      <c r="D249" s="22"/>
      <c r="E249" s="48"/>
      <c r="F249" s="49"/>
      <c r="G249" s="50"/>
    </row>
    <row r="250" spans="2:7" ht="15.5" customHeight="1">
      <c r="B250" s="23" t="s">
        <v>335</v>
      </c>
      <c r="C250" s="24">
        <f>'WATCH BILL'!M99</f>
        <v>0</v>
      </c>
      <c r="D250" s="26"/>
      <c r="E250" s="47"/>
      <c r="F250" s="4"/>
      <c r="G250" s="51"/>
    </row>
    <row r="251" spans="2:7" ht="15.5" customHeight="1">
      <c r="B251" s="23" t="s">
        <v>336</v>
      </c>
      <c r="C251" s="24">
        <f>'WATCH BILL'!Q99</f>
        <v>0</v>
      </c>
      <c r="D251" s="26"/>
      <c r="E251" s="12"/>
      <c r="F251" s="35"/>
      <c r="G251" s="51"/>
    </row>
    <row r="252" spans="2:7" ht="15.5" customHeight="1">
      <c r="B252" s="23"/>
      <c r="C252" s="24" t="s">
        <v>116</v>
      </c>
      <c r="D252" s="26"/>
      <c r="E252" s="12"/>
      <c r="F252" s="35"/>
      <c r="G252" s="51"/>
    </row>
    <row r="253" spans="2:7" ht="15.5" customHeight="1">
      <c r="B253" s="23" t="s">
        <v>192</v>
      </c>
      <c r="C253" s="24">
        <f>'WATCH BILL'!M99</f>
        <v>0</v>
      </c>
      <c r="D253" s="26"/>
      <c r="E253" s="12"/>
      <c r="F253" s="35"/>
      <c r="G253" s="51"/>
    </row>
    <row r="254" spans="2:7" ht="15.5" customHeight="1">
      <c r="B254" s="23" t="s">
        <v>339</v>
      </c>
      <c r="C254" s="24" t="e">
        <f>'WATCH BILL'!#REF!</f>
        <v>#REF!</v>
      </c>
      <c r="D254" s="26"/>
      <c r="E254" s="12"/>
      <c r="F254" s="35"/>
      <c r="G254" s="51"/>
    </row>
    <row r="255" spans="2:7" ht="15.5" customHeight="1">
      <c r="B255" s="23"/>
      <c r="C255" s="24" t="s">
        <v>116</v>
      </c>
      <c r="D255" s="26"/>
      <c r="E255" s="12"/>
      <c r="F255" s="65" t="s">
        <v>369</v>
      </c>
      <c r="G255" s="51"/>
    </row>
    <row r="256" spans="2:7" ht="15.5" customHeight="1">
      <c r="B256" s="23" t="s">
        <v>340</v>
      </c>
      <c r="C256" s="24" t="s">
        <v>116</v>
      </c>
      <c r="D256" s="26"/>
      <c r="E256" s="47"/>
      <c r="F256" s="67" t="s">
        <v>370</v>
      </c>
      <c r="G256" s="51"/>
    </row>
    <row r="257" spans="2:7" ht="15.5" customHeight="1">
      <c r="B257" s="78" t="s">
        <v>103</v>
      </c>
      <c r="C257" s="24">
        <f>'WATCH BILL'!R99</f>
        <v>0</v>
      </c>
      <c r="D257" s="26"/>
      <c r="E257" s="12"/>
      <c r="F257" s="65" t="s">
        <v>371</v>
      </c>
      <c r="G257" s="51"/>
    </row>
    <row r="258" spans="2:7" ht="15.5" customHeight="1">
      <c r="B258" s="23" t="s">
        <v>342</v>
      </c>
      <c r="C258" s="24">
        <f>'WATCH BILL'!S99</f>
        <v>0</v>
      </c>
      <c r="D258" s="26"/>
      <c r="E258" s="12"/>
      <c r="F258" s="35"/>
      <c r="G258" s="51"/>
    </row>
    <row r="259" spans="2:7" ht="15.5" customHeight="1">
      <c r="B259" s="23" t="s">
        <v>343</v>
      </c>
      <c r="C259" s="24">
        <f>'WATCH BILL'!T99</f>
        <v>0</v>
      </c>
      <c r="D259" s="26"/>
      <c r="E259" s="12"/>
      <c r="F259" s="35"/>
      <c r="G259" s="51"/>
    </row>
    <row r="260" spans="2:7" ht="15.5" customHeight="1">
      <c r="B260" s="23" t="s">
        <v>344</v>
      </c>
      <c r="C260" s="24">
        <f>'WATCH BILL'!V99</f>
        <v>0</v>
      </c>
      <c r="D260" s="26"/>
      <c r="E260" s="12"/>
      <c r="F260" s="35"/>
      <c r="G260" s="51"/>
    </row>
    <row r="261" spans="2:7" ht="15.5" customHeight="1">
      <c r="B261" s="23" t="s">
        <v>345</v>
      </c>
      <c r="C261" s="24">
        <f>'WATCH BILL'!W99</f>
        <v>0</v>
      </c>
      <c r="D261" s="26"/>
      <c r="E261" s="12"/>
      <c r="F261" s="35"/>
      <c r="G261" s="51"/>
    </row>
    <row r="262" spans="2:7" ht="15.5" customHeight="1">
      <c r="B262" s="23" t="s">
        <v>346</v>
      </c>
      <c r="C262" s="24">
        <f>'WATCH BILL'!W99</f>
        <v>0</v>
      </c>
      <c r="D262" s="26"/>
      <c r="E262" s="47"/>
      <c r="F262" s="4"/>
      <c r="G262" s="51"/>
    </row>
    <row r="263" spans="2:7" ht="15.5" customHeight="1">
      <c r="B263" s="23" t="s">
        <v>347</v>
      </c>
      <c r="C263" s="24">
        <f>'WATCH BILL'!W99</f>
        <v>0</v>
      </c>
      <c r="D263" s="26"/>
      <c r="E263" s="47"/>
      <c r="F263" s="4"/>
      <c r="G263" s="51"/>
    </row>
    <row r="264" spans="2:7" ht="15.5" customHeight="1">
      <c r="B264" s="23" t="s">
        <v>348</v>
      </c>
      <c r="C264" s="24">
        <f>'WATCH BILL'!X99</f>
        <v>0</v>
      </c>
      <c r="D264" s="26"/>
      <c r="E264" s="12"/>
      <c r="F264" s="35"/>
      <c r="G264" s="51"/>
    </row>
    <row r="265" spans="2:7" ht="15.5" customHeight="1" thickBot="1">
      <c r="B265" s="28" t="s">
        <v>349</v>
      </c>
      <c r="C265" s="29">
        <f>'WATCH BILL'!Y99</f>
        <v>0</v>
      </c>
      <c r="D265" s="32"/>
      <c r="E265" s="52"/>
      <c r="F265" s="53"/>
      <c r="G265" s="54"/>
    </row>
    <row r="267" spans="2:7" ht="15" thickBot="1"/>
    <row r="268" spans="2:7" ht="15" thickBot="1">
      <c r="B268" s="5" t="s">
        <v>90</v>
      </c>
      <c r="C268" s="6" t="s">
        <v>91</v>
      </c>
      <c r="D268" s="7" t="s">
        <v>116</v>
      </c>
      <c r="E268" s="5" t="s">
        <v>373</v>
      </c>
      <c r="F268" s="8" t="s">
        <v>332</v>
      </c>
      <c r="G268" s="9"/>
    </row>
    <row r="269" spans="2:7" ht="15" thickBot="1">
      <c r="B269" s="11"/>
      <c r="C269" s="12"/>
      <c r="D269" s="13"/>
      <c r="E269" s="11"/>
      <c r="F269" s="11" t="s">
        <v>333</v>
      </c>
      <c r="G269" s="11" t="s">
        <v>97</v>
      </c>
    </row>
    <row r="270" spans="2:7" ht="25.5" customHeight="1" thickBot="1">
      <c r="B270" s="14" t="str">
        <f>'WATCH BILL'!A100</f>
        <v/>
      </c>
      <c r="C270" s="14" t="str">
        <f>'WATCH BILL'!B100</f>
        <v>Passenger</v>
      </c>
      <c r="D270" s="14">
        <f>'WATCH BILL'!C100</f>
        <v>0</v>
      </c>
      <c r="E270" s="55" t="str">
        <f>'WATCH BILL'!F100</f>
        <v>Pax - T bunk</v>
      </c>
      <c r="F270" s="37" t="str">
        <f>'WATCH BILL'!G100</f>
        <v>Main deck - S</v>
      </c>
      <c r="G270" s="37">
        <f>'WATCH BILL'!H100</f>
        <v>3</v>
      </c>
    </row>
    <row r="271" spans="2:7" ht="15.5" customHeight="1">
      <c r="B271" s="34" t="s">
        <v>334</v>
      </c>
      <c r="C271" s="19"/>
      <c r="D271" s="22"/>
      <c r="E271" s="48"/>
      <c r="F271" s="49"/>
      <c r="G271" s="50"/>
    </row>
    <row r="272" spans="2:7" ht="15.5" customHeight="1">
      <c r="B272" s="23" t="s">
        <v>335</v>
      </c>
      <c r="C272" s="24">
        <f>'WATCH BILL'!M100</f>
        <v>0</v>
      </c>
      <c r="D272" s="26"/>
      <c r="E272" s="47"/>
      <c r="F272" s="4"/>
      <c r="G272" s="51"/>
    </row>
    <row r="273" spans="2:7" ht="15.5" customHeight="1">
      <c r="B273" s="23" t="s">
        <v>336</v>
      </c>
      <c r="C273" s="24">
        <f>'WATCH BILL'!Q100</f>
        <v>0</v>
      </c>
      <c r="D273" s="26"/>
      <c r="E273" s="12"/>
      <c r="F273" s="35"/>
      <c r="G273" s="51"/>
    </row>
    <row r="274" spans="2:7" ht="15.5" customHeight="1">
      <c r="B274" s="23"/>
      <c r="C274" s="24" t="s">
        <v>116</v>
      </c>
      <c r="D274" s="26"/>
      <c r="E274" s="12"/>
      <c r="F274" s="35"/>
      <c r="G274" s="51"/>
    </row>
    <row r="275" spans="2:7" ht="15.5" customHeight="1">
      <c r="B275" s="23" t="s">
        <v>192</v>
      </c>
      <c r="C275" s="24">
        <f>'WATCH BILL'!M100</f>
        <v>0</v>
      </c>
      <c r="D275" s="26"/>
      <c r="E275" s="12"/>
      <c r="F275" s="35"/>
      <c r="G275" s="51"/>
    </row>
    <row r="276" spans="2:7" ht="15.5" customHeight="1">
      <c r="B276" s="23" t="s">
        <v>339</v>
      </c>
      <c r="C276" s="24" t="e">
        <f>'WATCH BILL'!#REF!</f>
        <v>#REF!</v>
      </c>
      <c r="D276" s="26"/>
      <c r="E276" s="12"/>
      <c r="F276" s="35"/>
      <c r="G276" s="51"/>
    </row>
    <row r="277" spans="2:7" ht="15.5" customHeight="1">
      <c r="B277" s="23"/>
      <c r="C277" s="24" t="s">
        <v>116</v>
      </c>
      <c r="D277" s="26"/>
      <c r="E277" s="12"/>
      <c r="F277" s="65" t="s">
        <v>369</v>
      </c>
      <c r="G277" s="51"/>
    </row>
    <row r="278" spans="2:7" ht="15.5" customHeight="1">
      <c r="B278" s="23" t="s">
        <v>340</v>
      </c>
      <c r="C278" s="24" t="s">
        <v>116</v>
      </c>
      <c r="D278" s="26"/>
      <c r="E278" s="47"/>
      <c r="F278" s="67" t="s">
        <v>370</v>
      </c>
      <c r="G278" s="51"/>
    </row>
    <row r="279" spans="2:7" ht="15.5" customHeight="1">
      <c r="B279" s="78" t="s">
        <v>103</v>
      </c>
      <c r="C279" s="24">
        <f>'WATCH BILL'!R100</f>
        <v>0</v>
      </c>
      <c r="D279" s="26"/>
      <c r="E279" s="12"/>
      <c r="F279" s="65" t="s">
        <v>371</v>
      </c>
      <c r="G279" s="51"/>
    </row>
    <row r="280" spans="2:7" ht="15.5" customHeight="1">
      <c r="B280" s="23" t="s">
        <v>342</v>
      </c>
      <c r="C280" s="24">
        <f>'WATCH BILL'!S100</f>
        <v>0</v>
      </c>
      <c r="D280" s="26"/>
      <c r="E280" s="12"/>
      <c r="F280" s="35"/>
      <c r="G280" s="51"/>
    </row>
    <row r="281" spans="2:7" ht="15.5" customHeight="1">
      <c r="B281" s="23" t="s">
        <v>343</v>
      </c>
      <c r="C281" s="24">
        <f>'WATCH BILL'!T100</f>
        <v>0</v>
      </c>
      <c r="D281" s="26"/>
      <c r="E281" s="12"/>
      <c r="F281" s="35"/>
      <c r="G281" s="51"/>
    </row>
    <row r="282" spans="2:7" ht="15.5" customHeight="1">
      <c r="B282" s="23" t="s">
        <v>344</v>
      </c>
      <c r="C282" s="24">
        <f>'WATCH BILL'!V100</f>
        <v>0</v>
      </c>
      <c r="D282" s="26"/>
      <c r="E282" s="12"/>
      <c r="F282" s="35"/>
      <c r="G282" s="51"/>
    </row>
    <row r="283" spans="2:7" ht="15.5" customHeight="1">
      <c r="B283" s="23" t="s">
        <v>345</v>
      </c>
      <c r="C283" s="24">
        <f>'WATCH BILL'!W100</f>
        <v>0</v>
      </c>
      <c r="D283" s="26"/>
      <c r="E283" s="12"/>
      <c r="F283" s="35"/>
      <c r="G283" s="51"/>
    </row>
    <row r="284" spans="2:7" ht="15.5" customHeight="1">
      <c r="B284" s="23" t="s">
        <v>346</v>
      </c>
      <c r="C284" s="24">
        <f>'WATCH BILL'!W100</f>
        <v>0</v>
      </c>
      <c r="D284" s="26"/>
      <c r="E284" s="47"/>
      <c r="F284" s="4"/>
      <c r="G284" s="51"/>
    </row>
    <row r="285" spans="2:7" ht="15.5" customHeight="1">
      <c r="B285" s="23" t="s">
        <v>347</v>
      </c>
      <c r="C285" s="24">
        <f>'WATCH BILL'!W100</f>
        <v>0</v>
      </c>
      <c r="D285" s="26"/>
      <c r="E285" s="47"/>
      <c r="F285" s="4"/>
      <c r="G285" s="51"/>
    </row>
    <row r="286" spans="2:7" ht="15.5" customHeight="1">
      <c r="B286" s="23" t="s">
        <v>348</v>
      </c>
      <c r="C286" s="24">
        <f>'WATCH BILL'!X100</f>
        <v>0</v>
      </c>
      <c r="D286" s="26"/>
      <c r="E286" s="12"/>
      <c r="F286" s="35"/>
      <c r="G286" s="51"/>
    </row>
    <row r="287" spans="2:7" ht="15.5" customHeight="1" thickBot="1">
      <c r="B287" s="28" t="s">
        <v>349</v>
      </c>
      <c r="C287" s="29">
        <f>'WATCH BILL'!Y100</f>
        <v>0</v>
      </c>
      <c r="D287" s="32"/>
      <c r="E287" s="52"/>
      <c r="F287" s="53"/>
      <c r="G287" s="54"/>
    </row>
    <row r="289" spans="2:7" ht="15" thickBot="1"/>
    <row r="290" spans="2:7" ht="15" thickBot="1">
      <c r="B290" s="5" t="s">
        <v>90</v>
      </c>
      <c r="C290" s="6" t="s">
        <v>91</v>
      </c>
      <c r="D290" s="7" t="s">
        <v>116</v>
      </c>
      <c r="E290" s="5" t="s">
        <v>116</v>
      </c>
      <c r="F290" s="8" t="s">
        <v>332</v>
      </c>
      <c r="G290" s="9"/>
    </row>
    <row r="291" spans="2:7" ht="15" thickBot="1">
      <c r="B291" s="11"/>
      <c r="C291" s="12"/>
      <c r="D291" s="13"/>
      <c r="E291" s="11"/>
      <c r="F291" s="11" t="s">
        <v>333</v>
      </c>
      <c r="G291" s="11" t="s">
        <v>97</v>
      </c>
    </row>
    <row r="292" spans="2:7" ht="25.5" customHeight="1" thickBot="1">
      <c r="B292" s="14" t="str">
        <f>'WATCH BILL'!A101</f>
        <v/>
      </c>
      <c r="C292" s="14" t="str">
        <f>'WATCH BILL'!B101</f>
        <v>Passenger</v>
      </c>
      <c r="D292" s="14">
        <f>'WATCH BILL'!C101</f>
        <v>0</v>
      </c>
      <c r="E292" s="55" t="str">
        <f>'WATCH BILL'!F101</f>
        <v>Pax - B bunk</v>
      </c>
      <c r="F292" s="37" t="str">
        <f>'WATCH BILL'!G101</f>
        <v>Main deck - S</v>
      </c>
      <c r="G292" s="37">
        <f>'WATCH BILL'!H101</f>
        <v>5</v>
      </c>
    </row>
    <row r="293" spans="2:7" ht="15.5" customHeight="1">
      <c r="B293" s="34" t="s">
        <v>334</v>
      </c>
      <c r="C293" s="19"/>
      <c r="D293" s="22"/>
      <c r="E293" s="48"/>
      <c r="F293" s="49"/>
      <c r="G293" s="50"/>
    </row>
    <row r="294" spans="2:7" ht="15.5" customHeight="1">
      <c r="B294" s="23" t="s">
        <v>335</v>
      </c>
      <c r="C294" s="24">
        <f>'WATCH BILL'!M101</f>
        <v>0</v>
      </c>
      <c r="D294" s="26"/>
      <c r="E294" s="47"/>
      <c r="F294" s="4"/>
      <c r="G294" s="51"/>
    </row>
    <row r="295" spans="2:7" ht="15.5" customHeight="1">
      <c r="B295" s="23" t="s">
        <v>336</v>
      </c>
      <c r="C295" s="24">
        <f>'WATCH BILL'!Q101</f>
        <v>0</v>
      </c>
      <c r="D295" s="26"/>
      <c r="E295" s="12"/>
      <c r="F295" s="35"/>
      <c r="G295" s="51"/>
    </row>
    <row r="296" spans="2:7" ht="15.5" customHeight="1">
      <c r="B296" s="23"/>
      <c r="C296" s="24" t="s">
        <v>116</v>
      </c>
      <c r="D296" s="26"/>
      <c r="E296" s="12"/>
      <c r="F296" s="35"/>
      <c r="G296" s="51"/>
    </row>
    <row r="297" spans="2:7" ht="15.5" customHeight="1">
      <c r="B297" s="23" t="s">
        <v>192</v>
      </c>
      <c r="C297" s="24">
        <f>'WATCH BILL'!M101</f>
        <v>0</v>
      </c>
      <c r="D297" s="26"/>
      <c r="E297" s="12"/>
      <c r="F297" s="35"/>
      <c r="G297" s="51"/>
    </row>
    <row r="298" spans="2:7" ht="15.5" customHeight="1">
      <c r="B298" s="23" t="s">
        <v>339</v>
      </c>
      <c r="C298" s="24" t="e">
        <f>'WATCH BILL'!#REF!</f>
        <v>#REF!</v>
      </c>
      <c r="D298" s="26"/>
      <c r="E298" s="12"/>
      <c r="F298" s="35"/>
      <c r="G298" s="51"/>
    </row>
    <row r="299" spans="2:7" ht="15.5" customHeight="1">
      <c r="B299" s="23"/>
      <c r="C299" s="24" t="s">
        <v>116</v>
      </c>
      <c r="D299" s="26"/>
      <c r="E299" s="12"/>
      <c r="F299" s="65" t="s">
        <v>369</v>
      </c>
      <c r="G299" s="51"/>
    </row>
    <row r="300" spans="2:7" ht="15.5" customHeight="1">
      <c r="B300" s="23" t="s">
        <v>340</v>
      </c>
      <c r="C300" s="24" t="s">
        <v>116</v>
      </c>
      <c r="D300" s="26"/>
      <c r="E300" s="47"/>
      <c r="F300" s="67" t="s">
        <v>370</v>
      </c>
      <c r="G300" s="51"/>
    </row>
    <row r="301" spans="2:7" ht="15.5" customHeight="1">
      <c r="B301" s="78" t="s">
        <v>103</v>
      </c>
      <c r="C301" s="24">
        <f>'WATCH BILL'!R101</f>
        <v>0</v>
      </c>
      <c r="D301" s="26"/>
      <c r="E301" s="12"/>
      <c r="F301" s="65" t="s">
        <v>371</v>
      </c>
      <c r="G301" s="51"/>
    </row>
    <row r="302" spans="2:7" ht="15.5" customHeight="1">
      <c r="B302" s="23" t="s">
        <v>342</v>
      </c>
      <c r="C302" s="24">
        <f>'WATCH BILL'!S101</f>
        <v>0</v>
      </c>
      <c r="D302" s="26"/>
      <c r="E302" s="12"/>
      <c r="F302" s="35"/>
      <c r="G302" s="51"/>
    </row>
    <row r="303" spans="2:7" ht="15.5" customHeight="1">
      <c r="B303" s="23" t="s">
        <v>343</v>
      </c>
      <c r="C303" s="24">
        <f>'WATCH BILL'!T101</f>
        <v>0</v>
      </c>
      <c r="D303" s="26"/>
      <c r="E303" s="12"/>
      <c r="F303" s="35"/>
      <c r="G303" s="51"/>
    </row>
    <row r="304" spans="2:7" ht="15.5" customHeight="1">
      <c r="B304" s="23" t="s">
        <v>344</v>
      </c>
      <c r="C304" s="24">
        <f>'WATCH BILL'!V101</f>
        <v>0</v>
      </c>
      <c r="D304" s="26"/>
      <c r="E304" s="12"/>
      <c r="F304" s="35"/>
      <c r="G304" s="51"/>
    </row>
    <row r="305" spans="2:15" ht="15.5" customHeight="1">
      <c r="B305" s="23" t="s">
        <v>345</v>
      </c>
      <c r="C305" s="24">
        <f>'WATCH BILL'!W101</f>
        <v>0</v>
      </c>
      <c r="D305" s="26"/>
      <c r="E305" s="12"/>
      <c r="F305" s="35"/>
      <c r="G305" s="51"/>
    </row>
    <row r="306" spans="2:15" ht="15.5" customHeight="1">
      <c r="B306" s="23" t="s">
        <v>346</v>
      </c>
      <c r="C306" s="24">
        <f>'WATCH BILL'!W101</f>
        <v>0</v>
      </c>
      <c r="D306" s="26"/>
      <c r="E306" s="47"/>
      <c r="F306" s="4"/>
      <c r="G306" s="51"/>
    </row>
    <row r="307" spans="2:15" ht="15.5" customHeight="1">
      <c r="B307" s="23" t="s">
        <v>347</v>
      </c>
      <c r="C307" s="24">
        <f>'WATCH BILL'!W101</f>
        <v>0</v>
      </c>
      <c r="D307" s="26"/>
      <c r="E307" s="47"/>
      <c r="F307" s="4"/>
      <c r="G307" s="51"/>
    </row>
    <row r="308" spans="2:15" ht="15.5" customHeight="1">
      <c r="B308" s="23" t="s">
        <v>348</v>
      </c>
      <c r="C308" s="24">
        <f>'WATCH BILL'!X101</f>
        <v>0</v>
      </c>
      <c r="D308" s="26"/>
      <c r="E308" s="12"/>
      <c r="F308" s="35"/>
      <c r="G308" s="51"/>
    </row>
    <row r="309" spans="2:15" ht="15.5" customHeight="1" thickBot="1">
      <c r="B309" s="28" t="s">
        <v>349</v>
      </c>
      <c r="C309" s="29">
        <f>'WATCH BILL'!Y101</f>
        <v>0</v>
      </c>
      <c r="D309" s="32"/>
      <c r="E309" s="52"/>
      <c r="F309" s="53"/>
      <c r="G309" s="54"/>
    </row>
    <row r="313" spans="2:15" ht="15" thickBot="1"/>
    <row r="314" spans="2:15" ht="15" thickBot="1">
      <c r="B314" s="5" t="s">
        <v>90</v>
      </c>
      <c r="C314" s="6" t="s">
        <v>91</v>
      </c>
      <c r="D314" s="7" t="s">
        <v>116</v>
      </c>
      <c r="E314" s="5" t="s">
        <v>116</v>
      </c>
      <c r="F314" s="8" t="s">
        <v>332</v>
      </c>
      <c r="G314" s="9"/>
      <c r="O314" t="s">
        <v>86</v>
      </c>
    </row>
    <row r="315" spans="2:15" ht="15" thickBot="1">
      <c r="B315" s="11"/>
      <c r="C315" s="12"/>
      <c r="D315" s="13"/>
      <c r="E315" s="11"/>
      <c r="F315" s="11" t="s">
        <v>333</v>
      </c>
      <c r="G315" s="11" t="s">
        <v>97</v>
      </c>
    </row>
    <row r="316" spans="2:15" ht="25.5" customHeight="1" thickBot="1">
      <c r="B316" s="14" t="str">
        <f>'WATCH BILL'!A17</f>
        <v/>
      </c>
      <c r="C316" s="14" t="str">
        <f>'WATCH BILL'!B17</f>
        <v>(Spare)</v>
      </c>
      <c r="D316" s="14">
        <f>'WATCH BILL'!C17</f>
        <v>0</v>
      </c>
      <c r="E316" s="55">
        <f>'WATCH BILL'!F17</f>
        <v>0</v>
      </c>
      <c r="F316" s="37" t="str">
        <f>'WATCH BILL'!G17</f>
        <v>Fore deck</v>
      </c>
      <c r="G316" s="37">
        <f>'WATCH BILL'!H17</f>
        <v>1</v>
      </c>
    </row>
    <row r="317" spans="2:15" ht="15.5" customHeight="1">
      <c r="B317" s="34" t="s">
        <v>334</v>
      </c>
      <c r="C317" s="19"/>
      <c r="D317" s="22"/>
      <c r="E317" s="34"/>
      <c r="F317" s="43"/>
      <c r="G317" s="22"/>
    </row>
    <row r="318" spans="2:15" ht="15.5" customHeight="1">
      <c r="B318" s="23" t="s">
        <v>335</v>
      </c>
      <c r="C318" s="24" t="str">
        <f>'WATCH BILL'!M17</f>
        <v xml:space="preserve"> </v>
      </c>
      <c r="D318" s="26"/>
      <c r="E318" s="24"/>
      <c r="F318" s="2"/>
      <c r="G318" s="26"/>
    </row>
    <row r="319" spans="2:15" ht="15.5" customHeight="1">
      <c r="B319" s="23" t="s">
        <v>336</v>
      </c>
      <c r="C319" s="24" t="str">
        <f>'WATCH BILL'!Q17</f>
        <v xml:space="preserve"> </v>
      </c>
      <c r="D319" s="26"/>
      <c r="E319" s="23"/>
      <c r="F319" s="3"/>
      <c r="G319" s="26"/>
    </row>
    <row r="320" spans="2:15" ht="15.5" customHeight="1">
      <c r="B320" s="23"/>
      <c r="C320" s="24" t="s">
        <v>116</v>
      </c>
      <c r="D320" s="26"/>
      <c r="E320" s="23"/>
      <c r="F320" s="3"/>
      <c r="G320" s="26"/>
    </row>
    <row r="321" spans="2:7" ht="15.5" customHeight="1">
      <c r="B321" s="23" t="s">
        <v>192</v>
      </c>
      <c r="C321" s="24" t="str">
        <f>'WATCH BILL'!M17</f>
        <v xml:space="preserve"> </v>
      </c>
      <c r="D321" s="26"/>
      <c r="E321" s="23"/>
      <c r="F321" s="3"/>
      <c r="G321" s="26"/>
    </row>
    <row r="322" spans="2:7" ht="15.5" customHeight="1">
      <c r="B322" s="23" t="s">
        <v>339</v>
      </c>
      <c r="C322" s="24" t="e">
        <f>'WATCH BILL'!#REF!</f>
        <v>#REF!</v>
      </c>
      <c r="D322" s="26"/>
      <c r="E322" s="23"/>
      <c r="F322" s="3"/>
      <c r="G322" s="26"/>
    </row>
    <row r="323" spans="2:7" ht="15.5" customHeight="1">
      <c r="B323" s="23"/>
      <c r="C323" s="24" t="s">
        <v>116</v>
      </c>
      <c r="D323" s="26"/>
      <c r="E323" s="23"/>
      <c r="F323" s="3"/>
      <c r="G323" s="26"/>
    </row>
    <row r="324" spans="2:7" ht="15.5" customHeight="1">
      <c r="B324" s="23" t="s">
        <v>340</v>
      </c>
      <c r="C324" s="24" t="s">
        <v>116</v>
      </c>
      <c r="D324" s="26"/>
      <c r="E324" s="58"/>
      <c r="G324" s="26"/>
    </row>
    <row r="325" spans="2:7" ht="15.5" customHeight="1">
      <c r="B325" s="78" t="s">
        <v>103</v>
      </c>
      <c r="C325" s="24" t="str">
        <f>'WATCH BILL'!R17</f>
        <v xml:space="preserve"> </v>
      </c>
      <c r="D325" s="26"/>
      <c r="E325" s="23"/>
      <c r="F325" s="3"/>
      <c r="G325" s="26"/>
    </row>
    <row r="326" spans="2:7" ht="15.5" customHeight="1">
      <c r="B326" s="23" t="s">
        <v>342</v>
      </c>
      <c r="C326" s="24" t="str">
        <f>'WATCH BILL'!S17</f>
        <v xml:space="preserve"> </v>
      </c>
      <c r="D326" s="26"/>
      <c r="E326" s="23"/>
      <c r="F326" s="3"/>
      <c r="G326" s="26"/>
    </row>
    <row r="327" spans="2:7" ht="15.5" customHeight="1">
      <c r="B327" s="23" t="s">
        <v>343</v>
      </c>
      <c r="C327" s="24" t="str">
        <f>'WATCH BILL'!T17</f>
        <v xml:space="preserve"> </v>
      </c>
      <c r="D327" s="26"/>
      <c r="E327" s="23"/>
      <c r="F327" s="3"/>
      <c r="G327" s="26"/>
    </row>
    <row r="328" spans="2:7" ht="15.5" customHeight="1">
      <c r="B328" s="23" t="s">
        <v>344</v>
      </c>
      <c r="C328" s="24" t="str">
        <f>'WATCH BILL'!V17</f>
        <v xml:space="preserve"> </v>
      </c>
      <c r="D328" s="26"/>
      <c r="E328" s="23"/>
      <c r="F328" s="3"/>
      <c r="G328" s="26"/>
    </row>
    <row r="329" spans="2:7" ht="15.5" customHeight="1">
      <c r="B329" s="23" t="s">
        <v>345</v>
      </c>
      <c r="C329" s="24" t="str">
        <f>'WATCH BILL'!W17</f>
        <v xml:space="preserve"> </v>
      </c>
      <c r="D329" s="26"/>
      <c r="E329" s="23"/>
      <c r="F329" s="3"/>
      <c r="G329" s="26"/>
    </row>
    <row r="330" spans="2:7" ht="15.5" customHeight="1">
      <c r="B330" s="23" t="s">
        <v>346</v>
      </c>
      <c r="C330" s="24" t="str">
        <f>'WATCH BILL'!W17</f>
        <v xml:space="preserve"> </v>
      </c>
      <c r="D330" s="26"/>
      <c r="E330" s="58"/>
      <c r="G330" s="26"/>
    </row>
    <row r="331" spans="2:7" ht="15.5" customHeight="1">
      <c r="B331" s="23" t="s">
        <v>347</v>
      </c>
      <c r="C331" s="24" t="str">
        <f>'WATCH BILL'!W17</f>
        <v xml:space="preserve"> </v>
      </c>
      <c r="D331" s="26"/>
      <c r="E331" s="23"/>
      <c r="F331" s="3"/>
      <c r="G331" s="26"/>
    </row>
    <row r="332" spans="2:7" ht="15.5" customHeight="1">
      <c r="B332" s="23" t="s">
        <v>348</v>
      </c>
      <c r="C332" s="24" t="str">
        <f>'WATCH BILL'!X17</f>
        <v xml:space="preserve"> </v>
      </c>
      <c r="D332" s="26"/>
      <c r="E332" s="58"/>
      <c r="G332" s="26"/>
    </row>
    <row r="333" spans="2:7" ht="15.5" customHeight="1" thickBot="1">
      <c r="B333" s="28" t="s">
        <v>349</v>
      </c>
      <c r="C333" s="29" t="str">
        <f>'WATCH BILL'!Y17</f>
        <v xml:space="preserve"> </v>
      </c>
      <c r="D333" s="32"/>
      <c r="E333" s="28"/>
      <c r="F333" s="46"/>
      <c r="G333" s="32"/>
    </row>
    <row r="335" spans="2:7" ht="15" thickBot="1"/>
    <row r="336" spans="2:7" ht="15" thickBot="1">
      <c r="B336" s="5" t="s">
        <v>90</v>
      </c>
      <c r="C336" s="6" t="s">
        <v>91</v>
      </c>
      <c r="D336" s="7" t="s">
        <v>116</v>
      </c>
      <c r="E336" s="5" t="s">
        <v>116</v>
      </c>
      <c r="F336" s="8" t="s">
        <v>332</v>
      </c>
      <c r="G336" s="9"/>
    </row>
    <row r="337" spans="2:7" ht="15" thickBot="1">
      <c r="B337" s="11"/>
      <c r="C337" s="12"/>
      <c r="D337" s="13"/>
      <c r="E337" s="11"/>
      <c r="F337" s="11" t="s">
        <v>333</v>
      </c>
      <c r="G337" s="11" t="s">
        <v>97</v>
      </c>
    </row>
    <row r="338" spans="2:7" ht="25.5" customHeight="1" thickBot="1">
      <c r="B338" s="14" t="str">
        <f>'WATCH BILL'!A102</f>
        <v/>
      </c>
      <c r="C338" s="14" t="str">
        <f>'WATCH BILL'!B102</f>
        <v>(Spare)</v>
      </c>
      <c r="D338" s="14">
        <f>'WATCH BILL'!C39</f>
        <v>0</v>
      </c>
      <c r="E338" s="37">
        <f>'WATCH BILL'!F102</f>
        <v>0</v>
      </c>
      <c r="F338" s="37" t="str">
        <f>'WATCH BILL'!G102</f>
        <v xml:space="preserve"> </v>
      </c>
      <c r="G338" s="37">
        <f>'WATCH BILL'!H102</f>
        <v>0</v>
      </c>
    </row>
    <row r="339" spans="2:7" ht="15.5" customHeight="1">
      <c r="B339" s="34" t="s">
        <v>334</v>
      </c>
      <c r="C339" s="19"/>
      <c r="D339" s="22"/>
      <c r="E339" s="34"/>
      <c r="F339" s="43"/>
      <c r="G339" s="22"/>
    </row>
    <row r="340" spans="2:7" ht="15.5" customHeight="1">
      <c r="B340" s="23" t="s">
        <v>335</v>
      </c>
      <c r="C340" s="24">
        <f>'WATCH BILL'!M102</f>
        <v>0</v>
      </c>
      <c r="D340" s="26"/>
      <c r="E340" s="24"/>
      <c r="F340" s="2"/>
      <c r="G340" s="26"/>
    </row>
    <row r="341" spans="2:7" ht="15.5" customHeight="1">
      <c r="B341" s="23" t="s">
        <v>336</v>
      </c>
      <c r="C341" s="24">
        <f>'WATCH BILL'!Q102</f>
        <v>0</v>
      </c>
      <c r="D341" s="26"/>
      <c r="E341" s="23"/>
      <c r="F341" s="3"/>
      <c r="G341" s="26"/>
    </row>
    <row r="342" spans="2:7" ht="15.5" customHeight="1">
      <c r="B342" s="23"/>
      <c r="C342" s="24" t="s">
        <v>116</v>
      </c>
      <c r="D342" s="26"/>
      <c r="E342" s="23"/>
      <c r="F342" s="3"/>
      <c r="G342" s="26"/>
    </row>
    <row r="343" spans="2:7" ht="15.5" customHeight="1">
      <c r="B343" s="23" t="s">
        <v>192</v>
      </c>
      <c r="C343" s="24">
        <f>'WATCH BILL'!M102</f>
        <v>0</v>
      </c>
      <c r="D343" s="26"/>
      <c r="E343" s="23"/>
      <c r="F343" s="3"/>
      <c r="G343" s="26"/>
    </row>
    <row r="344" spans="2:7" ht="15.5" customHeight="1">
      <c r="B344" s="23" t="s">
        <v>339</v>
      </c>
      <c r="C344" s="24" t="e">
        <f>'WATCH BILL'!#REF!</f>
        <v>#REF!</v>
      </c>
      <c r="D344" s="26"/>
      <c r="E344" s="23"/>
      <c r="F344" s="3"/>
      <c r="G344" s="26"/>
    </row>
    <row r="345" spans="2:7" ht="15.5" customHeight="1">
      <c r="B345" s="23"/>
      <c r="C345" s="24" t="s">
        <v>116</v>
      </c>
      <c r="D345" s="26"/>
      <c r="E345" s="23"/>
      <c r="F345" s="3"/>
      <c r="G345" s="26"/>
    </row>
    <row r="346" spans="2:7" ht="15.5" customHeight="1">
      <c r="B346" s="23" t="s">
        <v>340</v>
      </c>
      <c r="C346" s="24" t="s">
        <v>116</v>
      </c>
      <c r="D346" s="26"/>
      <c r="E346" s="58"/>
      <c r="G346" s="26"/>
    </row>
    <row r="347" spans="2:7" ht="15.5" customHeight="1">
      <c r="B347" s="23" t="s">
        <v>103</v>
      </c>
      <c r="C347" s="24">
        <f>'WATCH BILL'!R102</f>
        <v>0</v>
      </c>
      <c r="D347" s="26"/>
      <c r="E347" s="23"/>
      <c r="F347" s="3"/>
      <c r="G347" s="26"/>
    </row>
    <row r="348" spans="2:7" ht="15.5" customHeight="1">
      <c r="B348" s="23" t="s">
        <v>342</v>
      </c>
      <c r="C348" s="24">
        <f>'WATCH BILL'!S102</f>
        <v>0</v>
      </c>
      <c r="D348" s="26"/>
      <c r="E348" s="23"/>
      <c r="F348" s="3"/>
      <c r="G348" s="26"/>
    </row>
    <row r="349" spans="2:7" ht="15.5" customHeight="1">
      <c r="B349" s="23" t="s">
        <v>343</v>
      </c>
      <c r="C349" s="24">
        <f>'WATCH BILL'!T102</f>
        <v>0</v>
      </c>
      <c r="D349" s="26"/>
      <c r="E349" s="23"/>
      <c r="F349" s="3"/>
      <c r="G349" s="26"/>
    </row>
    <row r="350" spans="2:7" ht="15.5" customHeight="1">
      <c r="B350" s="23" t="s">
        <v>344</v>
      </c>
      <c r="C350" s="24">
        <f>'WATCH BILL'!V102</f>
        <v>0</v>
      </c>
      <c r="D350" s="26"/>
      <c r="E350" s="23"/>
      <c r="F350" s="3"/>
      <c r="G350" s="26"/>
    </row>
    <row r="351" spans="2:7" ht="15.5" customHeight="1">
      <c r="B351" s="23" t="s">
        <v>345</v>
      </c>
      <c r="C351" s="24">
        <f>'WATCH BILL'!W102</f>
        <v>0</v>
      </c>
      <c r="D351" s="26"/>
      <c r="E351" s="23"/>
      <c r="F351" s="3"/>
      <c r="G351" s="26"/>
    </row>
    <row r="352" spans="2:7" ht="15.5" customHeight="1">
      <c r="B352" s="23" t="s">
        <v>346</v>
      </c>
      <c r="C352" s="24">
        <f>'WATCH BILL'!W102</f>
        <v>0</v>
      </c>
      <c r="D352" s="26"/>
      <c r="E352" s="58"/>
      <c r="G352" s="26"/>
    </row>
    <row r="353" spans="2:7" ht="15.5" customHeight="1">
      <c r="B353" s="23" t="s">
        <v>347</v>
      </c>
      <c r="C353" s="24">
        <f>'WATCH BILL'!W102</f>
        <v>0</v>
      </c>
      <c r="D353" s="26"/>
      <c r="E353" s="23"/>
      <c r="F353" s="3"/>
      <c r="G353" s="26"/>
    </row>
    <row r="354" spans="2:7" ht="15.5" customHeight="1">
      <c r="B354" s="23" t="s">
        <v>348</v>
      </c>
      <c r="C354" s="24">
        <f>'WATCH BILL'!X102</f>
        <v>0</v>
      </c>
      <c r="D354" s="26"/>
      <c r="E354" s="58"/>
      <c r="G354" s="26"/>
    </row>
    <row r="355" spans="2:7" ht="15.5" customHeight="1" thickBot="1">
      <c r="B355" s="28" t="s">
        <v>349</v>
      </c>
      <c r="C355" s="29">
        <f>'WATCH BILL'!Y102</f>
        <v>0</v>
      </c>
      <c r="D355" s="32"/>
      <c r="E355" s="28"/>
      <c r="F355" s="46"/>
      <c r="G355" s="32"/>
    </row>
  </sheetData>
  <sheetProtection password="CF29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J353"/>
  <sheetViews>
    <sheetView workbookViewId="0">
      <selection activeCell="B56" sqref="B56:C57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5.5" hidden="1" customWidth="1"/>
    <col min="5" max="5" width="13.5" customWidth="1"/>
    <col min="6" max="6" width="16.5" customWidth="1"/>
    <col min="7" max="7" width="11.5" customWidth="1"/>
    <col min="9" max="9" width="31.1640625" customWidth="1"/>
    <col min="10" max="10" width="41.6640625" customWidth="1"/>
  </cols>
  <sheetData>
    <row r="1" spans="2:10" ht="15" thickBot="1"/>
    <row r="2" spans="2:10" s="10" customFormat="1" ht="18.75" customHeight="1">
      <c r="B2" s="287" t="s">
        <v>374</v>
      </c>
      <c r="C2" s="288"/>
      <c r="D2" s="7"/>
      <c r="E2" s="291" t="s">
        <v>375</v>
      </c>
      <c r="F2" s="288"/>
      <c r="G2" s="292"/>
      <c r="I2" s="74"/>
      <c r="J2" s="75"/>
    </row>
    <row r="3" spans="2:10" s="10" customFormat="1" ht="18" customHeight="1" thickBot="1">
      <c r="B3" s="289"/>
      <c r="C3" s="290"/>
      <c r="D3" s="13"/>
      <c r="E3" s="289"/>
      <c r="F3" s="290"/>
      <c r="G3" s="293"/>
      <c r="I3" s="76"/>
      <c r="J3" s="75"/>
    </row>
    <row r="4" spans="2:10" s="17" customFormat="1" ht="25.5" customHeight="1" thickBot="1">
      <c r="B4" s="294" t="s">
        <v>376</v>
      </c>
      <c r="C4" s="295"/>
      <c r="D4" s="37"/>
      <c r="E4" s="55"/>
      <c r="F4" s="37"/>
      <c r="G4" s="37"/>
      <c r="I4" s="195"/>
      <c r="J4" s="195"/>
    </row>
    <row r="5" spans="2:10" ht="15.5" customHeight="1">
      <c r="B5" s="283" t="s">
        <v>377</v>
      </c>
      <c r="C5" s="285"/>
      <c r="D5" s="22"/>
      <c r="E5" s="296" t="s">
        <v>378</v>
      </c>
      <c r="F5" s="297"/>
      <c r="G5" s="298"/>
      <c r="I5" s="75"/>
      <c r="J5" s="75"/>
    </row>
    <row r="6" spans="2:10" ht="15.5" customHeight="1">
      <c r="B6" s="272"/>
      <c r="C6" s="271"/>
      <c r="D6" s="26"/>
      <c r="E6" s="299"/>
      <c r="F6" s="300"/>
      <c r="G6" s="301"/>
      <c r="I6" s="77"/>
      <c r="J6" s="302"/>
    </row>
    <row r="7" spans="2:10" ht="15.5" customHeight="1" thickBot="1">
      <c r="B7" s="272"/>
      <c r="C7" s="271"/>
      <c r="D7" s="26"/>
      <c r="E7" s="299"/>
      <c r="F7" s="300"/>
      <c r="G7" s="301"/>
      <c r="I7" s="75"/>
      <c r="J7" s="302"/>
    </row>
    <row r="8" spans="2:10" ht="15.5" customHeight="1">
      <c r="B8" s="48" t="s">
        <v>379</v>
      </c>
      <c r="C8" s="50"/>
      <c r="D8" s="26"/>
      <c r="E8" s="283" t="s">
        <v>380</v>
      </c>
      <c r="F8" s="284"/>
      <c r="G8" s="285"/>
      <c r="I8" s="75"/>
      <c r="J8" s="302"/>
    </row>
    <row r="9" spans="2:10" ht="15.5" customHeight="1" thickBot="1">
      <c r="B9" s="52"/>
      <c r="C9" s="54"/>
      <c r="D9" s="26"/>
      <c r="E9" s="275"/>
      <c r="F9" s="276"/>
      <c r="G9" s="277"/>
      <c r="I9" s="75"/>
      <c r="J9" s="302"/>
    </row>
    <row r="10" spans="2:10" ht="15.5" customHeight="1">
      <c r="B10" s="281" t="s">
        <v>381</v>
      </c>
      <c r="C10" s="282"/>
      <c r="D10" s="26"/>
      <c r="E10" s="283" t="s">
        <v>382</v>
      </c>
      <c r="F10" s="284"/>
      <c r="G10" s="285"/>
      <c r="I10" s="75"/>
      <c r="J10" s="75"/>
    </row>
    <row r="11" spans="2:10" ht="15.5" customHeight="1">
      <c r="B11" s="273" t="s">
        <v>383</v>
      </c>
      <c r="C11" s="274"/>
      <c r="D11" s="26"/>
      <c r="E11" s="272"/>
      <c r="F11" s="270"/>
      <c r="G11" s="271"/>
      <c r="I11" s="75"/>
      <c r="J11" s="195"/>
    </row>
    <row r="12" spans="2:10" ht="15.5" customHeight="1" thickBot="1">
      <c r="B12" s="47"/>
      <c r="C12" s="4"/>
      <c r="D12" s="26"/>
      <c r="E12" s="272"/>
      <c r="F12" s="270"/>
      <c r="G12" s="271"/>
      <c r="I12" s="77"/>
      <c r="J12" s="75"/>
    </row>
    <row r="13" spans="2:10" ht="15.5" customHeight="1">
      <c r="B13" s="273" t="s">
        <v>384</v>
      </c>
      <c r="C13" s="274"/>
      <c r="D13" s="26"/>
      <c r="E13" s="283" t="s">
        <v>385</v>
      </c>
      <c r="F13" s="284"/>
      <c r="G13" s="285"/>
      <c r="I13" s="4"/>
      <c r="J13" s="4"/>
    </row>
    <row r="14" spans="2:10" ht="15.5" customHeight="1">
      <c r="B14" s="47"/>
      <c r="D14" s="26"/>
      <c r="E14" s="272"/>
      <c r="F14" s="286"/>
      <c r="G14" s="271"/>
    </row>
    <row r="15" spans="2:10" ht="15.5" customHeight="1">
      <c r="B15" s="273" t="s">
        <v>386</v>
      </c>
      <c r="C15" s="274"/>
      <c r="D15" s="26"/>
      <c r="E15" s="272"/>
      <c r="F15" s="286"/>
      <c r="G15" s="271"/>
    </row>
    <row r="16" spans="2:10" ht="15.5" customHeight="1">
      <c r="B16" s="12"/>
      <c r="C16" s="51"/>
      <c r="D16" s="26"/>
      <c r="E16" s="269" t="s">
        <v>387</v>
      </c>
      <c r="F16" s="270"/>
      <c r="G16" s="271"/>
    </row>
    <row r="17" spans="1:8" ht="15.5" customHeight="1">
      <c r="B17" s="273" t="s">
        <v>388</v>
      </c>
      <c r="C17" s="274"/>
      <c r="D17" s="26"/>
      <c r="E17" s="272"/>
      <c r="F17" s="270"/>
      <c r="G17" s="271"/>
    </row>
    <row r="18" spans="1:8" ht="15.5" customHeight="1">
      <c r="B18" s="12"/>
      <c r="C18" s="51"/>
      <c r="D18" s="26"/>
      <c r="E18" s="272"/>
      <c r="F18" s="270"/>
      <c r="G18" s="271"/>
    </row>
    <row r="19" spans="1:8" ht="15.5" customHeight="1">
      <c r="B19" s="273" t="s">
        <v>389</v>
      </c>
      <c r="C19" s="274"/>
      <c r="D19" s="26"/>
      <c r="E19" s="272" t="s">
        <v>390</v>
      </c>
      <c r="F19" s="270"/>
      <c r="G19" s="271"/>
    </row>
    <row r="20" spans="1:8" ht="15.5" customHeight="1">
      <c r="B20" s="12"/>
      <c r="C20" s="51"/>
      <c r="D20" s="26"/>
      <c r="E20" s="272"/>
      <c r="F20" s="270"/>
      <c r="G20" s="271"/>
    </row>
    <row r="21" spans="1:8" ht="15.5" customHeight="1" thickBot="1">
      <c r="B21" s="52"/>
      <c r="C21" s="54"/>
      <c r="D21" s="32"/>
      <c r="E21" s="275"/>
      <c r="F21" s="276"/>
      <c r="G21" s="277"/>
    </row>
    <row r="24" spans="1:8" ht="15" thickBot="1"/>
    <row r="25" spans="1:8">
      <c r="A25" s="10"/>
      <c r="B25" s="287" t="s">
        <v>391</v>
      </c>
      <c r="C25" s="288"/>
      <c r="D25" s="7"/>
      <c r="E25" s="291" t="s">
        <v>392</v>
      </c>
      <c r="F25" s="288"/>
      <c r="G25" s="292"/>
      <c r="H25" s="10"/>
    </row>
    <row r="26" spans="1:8" ht="25.5" customHeight="1" thickBot="1">
      <c r="A26" s="10"/>
      <c r="B26" s="289"/>
      <c r="C26" s="290"/>
      <c r="D26" s="13"/>
      <c r="E26" s="289"/>
      <c r="F26" s="290"/>
      <c r="G26" s="293"/>
      <c r="H26" s="10"/>
    </row>
    <row r="27" spans="1:8" ht="15.5" customHeight="1" thickBot="1">
      <c r="A27" s="17"/>
      <c r="B27" s="294" t="s">
        <v>393</v>
      </c>
      <c r="C27" s="295"/>
      <c r="D27" s="37"/>
      <c r="E27" s="55"/>
      <c r="F27" s="37"/>
      <c r="G27" s="37"/>
      <c r="H27" s="17"/>
    </row>
    <row r="28" spans="1:8" ht="15.5" customHeight="1">
      <c r="B28" s="283" t="s">
        <v>377</v>
      </c>
      <c r="C28" s="285"/>
      <c r="D28" s="22"/>
      <c r="E28" s="296" t="s">
        <v>378</v>
      </c>
      <c r="F28" s="297"/>
      <c r="G28" s="298"/>
    </row>
    <row r="29" spans="1:8" ht="15.5" customHeight="1">
      <c r="B29" s="272"/>
      <c r="C29" s="271"/>
      <c r="D29" s="26"/>
      <c r="E29" s="299"/>
      <c r="F29" s="300"/>
      <c r="G29" s="301"/>
    </row>
    <row r="30" spans="1:8" ht="15.5" customHeight="1" thickBot="1">
      <c r="B30" s="272"/>
      <c r="C30" s="271"/>
      <c r="D30" s="26"/>
      <c r="E30" s="299"/>
      <c r="F30" s="300"/>
      <c r="G30" s="301"/>
    </row>
    <row r="31" spans="1:8" ht="15.5" customHeight="1">
      <c r="B31" s="48" t="s">
        <v>379</v>
      </c>
      <c r="C31" s="50"/>
      <c r="D31" s="26"/>
      <c r="E31" s="283" t="s">
        <v>380</v>
      </c>
      <c r="F31" s="284"/>
      <c r="G31" s="285"/>
    </row>
    <row r="32" spans="1:8" ht="15.5" customHeight="1" thickBot="1">
      <c r="B32" s="52"/>
      <c r="C32" s="54"/>
      <c r="D32" s="26"/>
      <c r="E32" s="275"/>
      <c r="F32" s="276"/>
      <c r="G32" s="277"/>
    </row>
    <row r="33" spans="1:8" ht="15.5" customHeight="1">
      <c r="B33" s="281" t="s">
        <v>381</v>
      </c>
      <c r="C33" s="282"/>
      <c r="D33" s="26"/>
      <c r="E33" s="283" t="s">
        <v>382</v>
      </c>
      <c r="F33" s="284"/>
      <c r="G33" s="285"/>
    </row>
    <row r="34" spans="1:8" ht="15.5" customHeight="1">
      <c r="B34" s="273" t="s">
        <v>383</v>
      </c>
      <c r="C34" s="274"/>
      <c r="D34" s="26"/>
      <c r="E34" s="272"/>
      <c r="F34" s="270"/>
      <c r="G34" s="271"/>
    </row>
    <row r="35" spans="1:8" ht="15.5" customHeight="1" thickBot="1">
      <c r="B35" s="47"/>
      <c r="C35" s="4"/>
      <c r="D35" s="26"/>
      <c r="E35" s="272"/>
      <c r="F35" s="270"/>
      <c r="G35" s="271"/>
    </row>
    <row r="36" spans="1:8" ht="15.5" customHeight="1">
      <c r="B36" s="273" t="s">
        <v>384</v>
      </c>
      <c r="C36" s="274"/>
      <c r="D36" s="26"/>
      <c r="E36" s="283" t="s">
        <v>385</v>
      </c>
      <c r="F36" s="284"/>
      <c r="G36" s="285"/>
    </row>
    <row r="37" spans="1:8" ht="15.5" customHeight="1">
      <c r="B37" s="47"/>
      <c r="D37" s="26"/>
      <c r="E37" s="272"/>
      <c r="F37" s="286"/>
      <c r="G37" s="271"/>
    </row>
    <row r="38" spans="1:8" ht="15.5" customHeight="1">
      <c r="B38" s="273" t="s">
        <v>386</v>
      </c>
      <c r="C38" s="274"/>
      <c r="D38" s="26"/>
      <c r="E38" s="272"/>
      <c r="F38" s="286"/>
      <c r="G38" s="271"/>
    </row>
    <row r="39" spans="1:8" ht="15.5" customHeight="1">
      <c r="B39" s="12"/>
      <c r="C39" s="51"/>
      <c r="D39" s="26"/>
      <c r="E39" s="269" t="s">
        <v>387</v>
      </c>
      <c r="F39" s="270"/>
      <c r="G39" s="271"/>
    </row>
    <row r="40" spans="1:8" ht="15.5" customHeight="1">
      <c r="B40" s="273" t="s">
        <v>388</v>
      </c>
      <c r="C40" s="274"/>
      <c r="D40" s="26"/>
      <c r="E40" s="272"/>
      <c r="F40" s="270"/>
      <c r="G40" s="271"/>
    </row>
    <row r="41" spans="1:8" ht="15.5" customHeight="1">
      <c r="B41" s="12"/>
      <c r="C41" s="51"/>
      <c r="D41" s="26"/>
      <c r="E41" s="272"/>
      <c r="F41" s="270"/>
      <c r="G41" s="271"/>
    </row>
    <row r="42" spans="1:8" ht="15.5" customHeight="1">
      <c r="B42" s="273" t="s">
        <v>389</v>
      </c>
      <c r="C42" s="274"/>
      <c r="D42" s="26"/>
      <c r="E42" s="272" t="s">
        <v>390</v>
      </c>
      <c r="F42" s="270"/>
      <c r="G42" s="271"/>
    </row>
    <row r="43" spans="1:8" ht="15.5" customHeight="1">
      <c r="B43" s="12"/>
      <c r="C43" s="51"/>
      <c r="D43" s="26"/>
      <c r="E43" s="272"/>
      <c r="F43" s="270"/>
      <c r="G43" s="271"/>
    </row>
    <row r="44" spans="1:8" ht="15" thickBot="1">
      <c r="B44" s="52"/>
      <c r="C44" s="54"/>
      <c r="D44" s="32"/>
      <c r="E44" s="275"/>
      <c r="F44" s="276"/>
      <c r="G44" s="277"/>
    </row>
    <row r="46" spans="1:8" ht="15" thickBot="1"/>
    <row r="47" spans="1:8">
      <c r="A47" s="10"/>
      <c r="B47" s="287" t="s">
        <v>394</v>
      </c>
      <c r="C47" s="288"/>
      <c r="D47" s="7"/>
      <c r="E47" s="291" t="s">
        <v>395</v>
      </c>
      <c r="F47" s="288"/>
      <c r="G47" s="292"/>
      <c r="H47" s="10"/>
    </row>
    <row r="48" spans="1:8" ht="15" thickBot="1">
      <c r="A48" s="10"/>
      <c r="B48" s="289"/>
      <c r="C48" s="290"/>
      <c r="D48" s="13"/>
      <c r="E48" s="289"/>
      <c r="F48" s="290"/>
      <c r="G48" s="293"/>
      <c r="H48" s="10"/>
    </row>
    <row r="49" spans="1:8" ht="30.75" customHeight="1" thickBot="1">
      <c r="A49" s="17"/>
      <c r="B49" s="294" t="s">
        <v>396</v>
      </c>
      <c r="C49" s="295"/>
      <c r="D49" s="37"/>
      <c r="E49" s="278" t="s">
        <v>397</v>
      </c>
      <c r="F49" s="279"/>
      <c r="G49" s="280"/>
      <c r="H49" s="17"/>
    </row>
    <row r="50" spans="1:8" ht="15.5" customHeight="1">
      <c r="B50" s="283" t="s">
        <v>377</v>
      </c>
      <c r="C50" s="285"/>
      <c r="D50" s="22"/>
      <c r="E50" s="296" t="s">
        <v>398</v>
      </c>
      <c r="F50" s="297"/>
      <c r="G50" s="298"/>
    </row>
    <row r="51" spans="1:8" ht="15.5" customHeight="1">
      <c r="B51" s="272"/>
      <c r="C51" s="271"/>
      <c r="D51" s="26"/>
      <c r="E51" s="299"/>
      <c r="F51" s="300"/>
      <c r="G51" s="301"/>
    </row>
    <row r="52" spans="1:8" ht="8.25" customHeight="1" thickBot="1">
      <c r="B52" s="272"/>
      <c r="C52" s="271"/>
      <c r="D52" s="26"/>
      <c r="E52" s="299"/>
      <c r="F52" s="300"/>
      <c r="G52" s="301"/>
    </row>
    <row r="53" spans="1:8" ht="15.5" customHeight="1">
      <c r="B53" s="48" t="s">
        <v>379</v>
      </c>
      <c r="C53" s="50"/>
      <c r="D53" s="26"/>
      <c r="E53" s="283" t="s">
        <v>399</v>
      </c>
      <c r="F53" s="284"/>
      <c r="G53" s="285"/>
    </row>
    <row r="54" spans="1:8" ht="15.5" customHeight="1" thickBot="1">
      <c r="B54" s="52"/>
      <c r="C54" s="54"/>
      <c r="D54" s="26"/>
      <c r="E54" s="275"/>
      <c r="F54" s="276"/>
      <c r="G54" s="277"/>
    </row>
    <row r="55" spans="1:8" ht="15.5" customHeight="1">
      <c r="B55" s="281" t="s">
        <v>400</v>
      </c>
      <c r="C55" s="282"/>
      <c r="D55" s="26"/>
      <c r="E55" s="283" t="s">
        <v>401</v>
      </c>
      <c r="F55" s="284"/>
      <c r="G55" s="285"/>
    </row>
    <row r="56" spans="1:8" ht="15.5" customHeight="1">
      <c r="B56" s="273" t="s">
        <v>383</v>
      </c>
      <c r="C56" s="274"/>
      <c r="D56" s="26"/>
      <c r="E56" s="272"/>
      <c r="F56" s="270"/>
      <c r="G56" s="271"/>
    </row>
    <row r="57" spans="1:8" ht="15.5" customHeight="1" thickBot="1">
      <c r="B57" s="47"/>
      <c r="C57" s="4"/>
      <c r="D57" s="26"/>
      <c r="E57" s="272"/>
      <c r="F57" s="270"/>
      <c r="G57" s="271"/>
    </row>
    <row r="58" spans="1:8" ht="15.5" customHeight="1">
      <c r="B58" s="273" t="s">
        <v>384</v>
      </c>
      <c r="C58" s="274"/>
      <c r="D58" s="26"/>
      <c r="E58" s="283" t="s">
        <v>402</v>
      </c>
      <c r="F58" s="284"/>
      <c r="G58" s="285"/>
    </row>
    <row r="59" spans="1:8" ht="15.5" customHeight="1">
      <c r="B59" s="47"/>
      <c r="D59" s="26"/>
      <c r="E59" s="272"/>
      <c r="F59" s="286"/>
      <c r="G59" s="271"/>
    </row>
    <row r="60" spans="1:8" ht="15.5" customHeight="1">
      <c r="B60" s="273" t="s">
        <v>386</v>
      </c>
      <c r="C60" s="274"/>
      <c r="D60" s="26"/>
      <c r="E60" s="272"/>
      <c r="F60" s="286"/>
      <c r="G60" s="271"/>
    </row>
    <row r="61" spans="1:8" ht="15.5" customHeight="1">
      <c r="B61" s="12"/>
      <c r="C61" s="51"/>
      <c r="D61" s="26"/>
      <c r="E61" s="269"/>
      <c r="F61" s="270"/>
      <c r="G61" s="271"/>
    </row>
    <row r="62" spans="1:8" ht="15.5" customHeight="1">
      <c r="B62" s="273" t="s">
        <v>388</v>
      </c>
      <c r="C62" s="274"/>
      <c r="D62" s="26"/>
      <c r="E62" s="272"/>
      <c r="F62" s="270"/>
      <c r="G62" s="271"/>
    </row>
    <row r="63" spans="1:8" ht="15.5" customHeight="1">
      <c r="B63" s="12"/>
      <c r="C63" s="51"/>
      <c r="D63" s="26"/>
      <c r="E63" s="272"/>
      <c r="F63" s="270"/>
      <c r="G63" s="271"/>
    </row>
    <row r="64" spans="1:8" ht="15.5" customHeight="1">
      <c r="B64" s="273" t="s">
        <v>389</v>
      </c>
      <c r="C64" s="274"/>
      <c r="D64" s="26"/>
      <c r="E64" s="272"/>
      <c r="F64" s="270"/>
      <c r="G64" s="271"/>
    </row>
    <row r="65" spans="2:7" ht="15.5" customHeight="1">
      <c r="B65" s="12"/>
      <c r="C65" s="51"/>
      <c r="D65" s="26"/>
      <c r="E65" s="272"/>
      <c r="F65" s="270"/>
      <c r="G65" s="271"/>
    </row>
    <row r="66" spans="2:7" ht="15.5" customHeight="1" thickBot="1">
      <c r="B66" s="52"/>
      <c r="C66" s="54"/>
      <c r="D66" s="32"/>
      <c r="E66" s="275"/>
      <c r="F66" s="276"/>
      <c r="G66" s="277"/>
    </row>
    <row r="67" spans="2:7" ht="15.5" customHeight="1"/>
    <row r="68" spans="2:7" ht="15" thickBot="1"/>
    <row r="69" spans="2:7" ht="15" thickBot="1">
      <c r="B69" s="5"/>
      <c r="C69" s="6"/>
      <c r="D69" s="7"/>
      <c r="E69" s="5"/>
      <c r="F69" s="8"/>
      <c r="G69" s="9"/>
    </row>
    <row r="70" spans="2:7" ht="15" thickBot="1">
      <c r="B70" s="11"/>
      <c r="C70" s="12"/>
      <c r="D70" s="13"/>
      <c r="E70" s="11"/>
      <c r="F70" s="11"/>
      <c r="G70" s="11"/>
    </row>
    <row r="71" spans="2:7" ht="25.5" customHeight="1" thickBot="1">
      <c r="B71" s="14"/>
      <c r="C71" s="14"/>
      <c r="D71" s="14"/>
      <c r="E71" s="55"/>
      <c r="F71" s="37"/>
      <c r="G71" s="37"/>
    </row>
    <row r="72" spans="2:7" ht="15.5" customHeight="1">
      <c r="B72" s="34"/>
      <c r="C72" s="19"/>
      <c r="D72" s="22"/>
      <c r="E72" s="48"/>
      <c r="F72" s="49"/>
      <c r="G72" s="50"/>
    </row>
    <row r="73" spans="2:7" ht="15.5" customHeight="1">
      <c r="B73" s="23"/>
      <c r="C73" s="24"/>
      <c r="D73" s="26"/>
      <c r="E73" s="47"/>
      <c r="F73" s="4"/>
      <c r="G73" s="51"/>
    </row>
    <row r="74" spans="2:7" ht="15.5" customHeight="1">
      <c r="B74" s="23"/>
      <c r="C74" s="24"/>
      <c r="D74" s="26"/>
      <c r="E74" s="12"/>
      <c r="F74" s="35"/>
      <c r="G74" s="51"/>
    </row>
    <row r="75" spans="2:7" ht="15.5" customHeight="1">
      <c r="B75" s="23"/>
      <c r="C75" s="24"/>
      <c r="D75" s="26"/>
      <c r="E75" s="12"/>
      <c r="F75" s="35"/>
      <c r="G75" s="51"/>
    </row>
    <row r="76" spans="2:7" ht="15.5" customHeight="1">
      <c r="B76" s="23"/>
      <c r="C76" s="24"/>
      <c r="D76" s="26"/>
      <c r="E76" s="12"/>
      <c r="F76" s="35"/>
      <c r="G76" s="51"/>
    </row>
    <row r="77" spans="2:7" ht="15.5" customHeight="1">
      <c r="B77" s="23"/>
      <c r="C77" s="24"/>
      <c r="D77" s="26"/>
      <c r="E77" s="12"/>
      <c r="F77" s="35"/>
      <c r="G77" s="51"/>
    </row>
    <row r="78" spans="2:7" ht="15.5" customHeight="1">
      <c r="B78" s="23"/>
      <c r="C78" s="24"/>
      <c r="D78" s="26"/>
      <c r="E78" s="12"/>
      <c r="F78" s="65"/>
      <c r="G78" s="51"/>
    </row>
    <row r="79" spans="2:7" ht="15.5" customHeight="1">
      <c r="B79" s="23"/>
      <c r="C79" s="24"/>
      <c r="D79" s="26"/>
      <c r="E79" s="47"/>
      <c r="F79" s="67"/>
      <c r="G79" s="51"/>
    </row>
    <row r="80" spans="2:7" ht="15.5" customHeight="1">
      <c r="B80" s="23"/>
      <c r="C80" s="24"/>
      <c r="D80" s="26"/>
      <c r="E80" s="12"/>
      <c r="F80" s="65"/>
      <c r="G80" s="51"/>
    </row>
    <row r="81" spans="2:7" ht="15.5" customHeight="1">
      <c r="B81" s="23"/>
      <c r="C81" s="24"/>
      <c r="D81" s="26"/>
      <c r="E81" s="12"/>
      <c r="F81" s="35"/>
      <c r="G81" s="51"/>
    </row>
    <row r="82" spans="2:7" ht="15.5" customHeight="1">
      <c r="B82" s="23"/>
      <c r="C82" s="24"/>
      <c r="D82" s="26"/>
      <c r="E82" s="12"/>
      <c r="F82" s="35"/>
      <c r="G82" s="51"/>
    </row>
    <row r="83" spans="2:7" ht="15.5" customHeight="1">
      <c r="B83" s="23"/>
      <c r="C83" s="24"/>
      <c r="D83" s="26"/>
      <c r="E83" s="12"/>
      <c r="F83" s="35"/>
      <c r="G83" s="51"/>
    </row>
    <row r="84" spans="2:7" ht="15.5" customHeight="1">
      <c r="B84" s="23"/>
      <c r="C84" s="24"/>
      <c r="D84" s="26"/>
      <c r="E84" s="12"/>
      <c r="F84" s="35"/>
      <c r="G84" s="51"/>
    </row>
    <row r="85" spans="2:7" ht="15.5" customHeight="1">
      <c r="B85" s="23"/>
      <c r="C85" s="24"/>
      <c r="D85" s="26"/>
      <c r="E85" s="47"/>
      <c r="F85" s="4"/>
      <c r="G85" s="51"/>
    </row>
    <row r="86" spans="2:7" ht="15.5" customHeight="1">
      <c r="B86" s="23"/>
      <c r="C86" s="24"/>
      <c r="D86" s="26"/>
      <c r="E86" s="47"/>
      <c r="F86" s="4"/>
      <c r="G86" s="51"/>
    </row>
    <row r="87" spans="2:7" ht="15.5" customHeight="1">
      <c r="B87" s="23"/>
      <c r="C87" s="24"/>
      <c r="D87" s="26"/>
      <c r="E87" s="12"/>
      <c r="F87" s="35"/>
      <c r="G87" s="51"/>
    </row>
    <row r="88" spans="2:7" ht="15.5" customHeight="1" thickBot="1">
      <c r="B88" s="28"/>
      <c r="C88" s="29"/>
      <c r="D88" s="32"/>
      <c r="E88" s="52"/>
      <c r="F88" s="53"/>
      <c r="G88" s="54"/>
    </row>
    <row r="90" spans="2:7" ht="15" thickBot="1"/>
    <row r="91" spans="2:7" ht="15" thickBot="1">
      <c r="B91" s="5"/>
      <c r="C91" s="6"/>
      <c r="D91" s="7"/>
      <c r="E91" s="5"/>
      <c r="F91" s="8"/>
      <c r="G91" s="9"/>
    </row>
    <row r="92" spans="2:7" ht="15" thickBot="1">
      <c r="B92" s="11"/>
      <c r="C92" s="12"/>
      <c r="D92" s="13"/>
      <c r="E92" s="11"/>
      <c r="F92" s="11"/>
      <c r="G92" s="11"/>
    </row>
    <row r="93" spans="2:7" ht="18" thickBot="1">
      <c r="B93" s="14"/>
      <c r="C93" s="14"/>
      <c r="D93" s="14"/>
      <c r="E93" s="55"/>
      <c r="F93" s="37"/>
      <c r="G93" s="37"/>
    </row>
    <row r="94" spans="2:7">
      <c r="B94" s="34"/>
      <c r="C94" s="19"/>
      <c r="D94" s="22"/>
      <c r="E94" s="48"/>
      <c r="F94" s="49"/>
      <c r="G94" s="50"/>
    </row>
    <row r="95" spans="2:7">
      <c r="B95" s="23"/>
      <c r="C95" s="24"/>
      <c r="D95" s="26"/>
      <c r="E95" s="47"/>
      <c r="F95" s="4"/>
      <c r="G95" s="51"/>
    </row>
    <row r="96" spans="2:7">
      <c r="B96" s="23"/>
      <c r="C96" s="24"/>
      <c r="D96" s="26"/>
      <c r="E96" s="12"/>
      <c r="F96" s="35"/>
      <c r="G96" s="51"/>
    </row>
    <row r="97" spans="2:7">
      <c r="B97" s="23"/>
      <c r="C97" s="24"/>
      <c r="D97" s="26"/>
      <c r="E97" s="12"/>
      <c r="F97" s="35"/>
      <c r="G97" s="51"/>
    </row>
    <row r="98" spans="2:7">
      <c r="B98" s="23"/>
      <c r="C98" s="24"/>
      <c r="D98" s="26"/>
      <c r="E98" s="12"/>
      <c r="F98" s="35"/>
      <c r="G98" s="51"/>
    </row>
    <row r="99" spans="2:7">
      <c r="B99" s="23"/>
      <c r="C99" s="24"/>
      <c r="D99" s="26"/>
      <c r="E99" s="12"/>
      <c r="F99" s="35"/>
      <c r="G99" s="51"/>
    </row>
    <row r="100" spans="2:7">
      <c r="B100" s="23"/>
      <c r="C100" s="24"/>
      <c r="D100" s="26"/>
      <c r="E100" s="12"/>
      <c r="F100" s="65"/>
      <c r="G100" s="51"/>
    </row>
    <row r="101" spans="2:7" ht="15">
      <c r="B101" s="23"/>
      <c r="C101" s="24"/>
      <c r="D101" s="26"/>
      <c r="E101" s="47"/>
      <c r="F101" s="67"/>
      <c r="G101" s="51"/>
    </row>
    <row r="102" spans="2:7">
      <c r="B102" s="23"/>
      <c r="C102" s="24"/>
      <c r="D102" s="26"/>
      <c r="E102" s="12"/>
      <c r="F102" s="65"/>
      <c r="G102" s="51"/>
    </row>
    <row r="103" spans="2:7">
      <c r="B103" s="23"/>
      <c r="C103" s="24"/>
      <c r="D103" s="26"/>
      <c r="E103" s="12"/>
      <c r="F103" s="35"/>
      <c r="G103" s="51"/>
    </row>
    <row r="104" spans="2:7">
      <c r="B104" s="23"/>
      <c r="C104" s="24"/>
      <c r="D104" s="26"/>
      <c r="E104" s="12"/>
      <c r="F104" s="35"/>
      <c r="G104" s="51"/>
    </row>
    <row r="105" spans="2:7">
      <c r="B105" s="23"/>
      <c r="C105" s="24"/>
      <c r="D105" s="26"/>
      <c r="E105" s="12"/>
      <c r="F105" s="35"/>
      <c r="G105" s="51"/>
    </row>
    <row r="106" spans="2:7">
      <c r="B106" s="23"/>
      <c r="C106" s="24"/>
      <c r="D106" s="26"/>
      <c r="E106" s="12"/>
      <c r="F106" s="35"/>
      <c r="G106" s="51"/>
    </row>
    <row r="107" spans="2:7">
      <c r="B107" s="23"/>
      <c r="C107" s="24"/>
      <c r="D107" s="26"/>
      <c r="E107" s="47"/>
      <c r="F107" s="4"/>
      <c r="G107" s="51"/>
    </row>
    <row r="108" spans="2:7">
      <c r="B108" s="23"/>
      <c r="C108" s="24"/>
      <c r="D108" s="26"/>
      <c r="E108" s="47"/>
      <c r="F108" s="4"/>
      <c r="G108" s="51"/>
    </row>
    <row r="109" spans="2:7">
      <c r="B109" s="23"/>
      <c r="C109" s="24"/>
      <c r="D109" s="26"/>
      <c r="E109" s="12"/>
      <c r="F109" s="35"/>
      <c r="G109" s="51"/>
    </row>
    <row r="110" spans="2:7" ht="15" thickBot="1">
      <c r="B110" s="28"/>
      <c r="C110" s="29"/>
      <c r="D110" s="32"/>
      <c r="E110" s="52"/>
      <c r="F110" s="53"/>
      <c r="G110" s="54"/>
    </row>
    <row r="111" spans="2:7" ht="15" thickBot="1">
      <c r="B111" s="5"/>
      <c r="C111" s="6"/>
      <c r="D111" s="7"/>
      <c r="E111" s="5"/>
      <c r="F111" s="8"/>
      <c r="G111" s="9"/>
    </row>
    <row r="112" spans="2:7" ht="15" thickBot="1">
      <c r="B112" s="11"/>
      <c r="C112" s="12"/>
      <c r="D112" s="13"/>
      <c r="E112" s="11"/>
      <c r="F112" s="11"/>
      <c r="G112" s="11"/>
    </row>
    <row r="113" spans="2:7" ht="25.5" customHeight="1" thickBot="1">
      <c r="B113" s="14"/>
      <c r="C113" s="14"/>
      <c r="D113" s="14"/>
      <c r="E113" s="55"/>
      <c r="F113" s="37"/>
      <c r="G113" s="37"/>
    </row>
    <row r="114" spans="2:7" ht="15.5" customHeight="1">
      <c r="B114" s="34"/>
      <c r="C114" s="19"/>
      <c r="D114" s="22"/>
      <c r="E114" s="48"/>
      <c r="F114" s="49"/>
      <c r="G114" s="50"/>
    </row>
    <row r="115" spans="2:7" ht="15.5" customHeight="1">
      <c r="B115" s="23"/>
      <c r="C115" s="24"/>
      <c r="D115" s="26"/>
      <c r="E115" s="47"/>
      <c r="F115" s="4"/>
      <c r="G115" s="51"/>
    </row>
    <row r="116" spans="2:7" ht="15.5" customHeight="1">
      <c r="B116" s="23"/>
      <c r="C116" s="24"/>
      <c r="D116" s="26"/>
      <c r="E116" s="12"/>
      <c r="F116" s="35"/>
      <c r="G116" s="51"/>
    </row>
    <row r="117" spans="2:7" ht="15.5" customHeight="1">
      <c r="B117" s="23"/>
      <c r="C117" s="24"/>
      <c r="D117" s="26"/>
      <c r="E117" s="12"/>
      <c r="F117" s="35"/>
      <c r="G117" s="51"/>
    </row>
    <row r="118" spans="2:7" ht="15.5" customHeight="1">
      <c r="B118" s="23"/>
      <c r="C118" s="24"/>
      <c r="D118" s="26"/>
      <c r="E118" s="12"/>
      <c r="F118" s="35"/>
      <c r="G118" s="51"/>
    </row>
    <row r="119" spans="2:7" ht="15.5" customHeight="1">
      <c r="B119" s="23"/>
      <c r="C119" s="24"/>
      <c r="D119" s="26"/>
      <c r="E119" s="12"/>
      <c r="F119" s="35"/>
      <c r="G119" s="51"/>
    </row>
    <row r="120" spans="2:7" ht="15.5" customHeight="1">
      <c r="B120" s="23"/>
      <c r="C120" s="24"/>
      <c r="D120" s="26"/>
      <c r="E120" s="12"/>
      <c r="F120" s="65"/>
      <c r="G120" s="51"/>
    </row>
    <row r="121" spans="2:7" ht="15.5" customHeight="1">
      <c r="B121" s="23"/>
      <c r="C121" s="24"/>
      <c r="D121" s="26"/>
      <c r="E121" s="47"/>
      <c r="F121" s="67"/>
      <c r="G121" s="51"/>
    </row>
    <row r="122" spans="2:7" ht="15.5" customHeight="1">
      <c r="B122" s="23"/>
      <c r="C122" s="24"/>
      <c r="D122" s="26"/>
      <c r="E122" s="12"/>
      <c r="F122" s="65"/>
      <c r="G122" s="51"/>
    </row>
    <row r="123" spans="2:7" ht="15.5" customHeight="1">
      <c r="B123" s="23"/>
      <c r="C123" s="24"/>
      <c r="D123" s="26"/>
      <c r="E123" s="12"/>
      <c r="F123" s="35"/>
      <c r="G123" s="51"/>
    </row>
    <row r="124" spans="2:7" ht="15.5" customHeight="1">
      <c r="B124" s="23"/>
      <c r="C124" s="24"/>
      <c r="D124" s="26"/>
      <c r="E124" s="12"/>
      <c r="F124" s="35"/>
      <c r="G124" s="51"/>
    </row>
    <row r="125" spans="2:7" ht="15.5" customHeight="1">
      <c r="B125" s="23"/>
      <c r="C125" s="24"/>
      <c r="D125" s="26"/>
      <c r="E125" s="12"/>
      <c r="F125" s="35"/>
      <c r="G125" s="51"/>
    </row>
    <row r="126" spans="2:7" ht="15.5" customHeight="1">
      <c r="B126" s="23"/>
      <c r="C126" s="24"/>
      <c r="D126" s="26"/>
      <c r="E126" s="12"/>
      <c r="F126" s="35"/>
      <c r="G126" s="51"/>
    </row>
    <row r="127" spans="2:7" ht="15.5" customHeight="1">
      <c r="B127" s="23"/>
      <c r="C127" s="24"/>
      <c r="D127" s="26"/>
      <c r="E127" s="47"/>
      <c r="F127" s="4"/>
      <c r="G127" s="51"/>
    </row>
    <row r="128" spans="2:7" ht="15.5" customHeight="1">
      <c r="B128" s="23"/>
      <c r="C128" s="24"/>
      <c r="D128" s="26"/>
      <c r="E128" s="47"/>
      <c r="F128" s="4"/>
      <c r="G128" s="51"/>
    </row>
    <row r="129" spans="2:7" ht="15.5" customHeight="1">
      <c r="B129" s="23"/>
      <c r="C129" s="24"/>
      <c r="D129" s="26"/>
      <c r="E129" s="12"/>
      <c r="F129" s="35"/>
      <c r="G129" s="51"/>
    </row>
    <row r="130" spans="2:7" ht="15.5" customHeight="1" thickBot="1">
      <c r="B130" s="28"/>
      <c r="C130" s="60"/>
      <c r="D130" s="32"/>
      <c r="E130" s="52"/>
      <c r="F130" s="53"/>
      <c r="G130" s="54"/>
    </row>
    <row r="131" spans="2:7">
      <c r="C131" s="61"/>
    </row>
    <row r="132" spans="2:7" ht="15" thickBot="1"/>
    <row r="133" spans="2:7" ht="15" thickBot="1">
      <c r="B133" s="5"/>
      <c r="C133" s="6"/>
      <c r="D133" s="7"/>
      <c r="E133" s="5"/>
      <c r="F133" s="8"/>
      <c r="G133" s="9"/>
    </row>
    <row r="134" spans="2:7" ht="15" thickBot="1">
      <c r="B134" s="11"/>
      <c r="C134" s="12"/>
      <c r="D134" s="13"/>
      <c r="E134" s="11"/>
      <c r="F134" s="11"/>
      <c r="G134" s="11"/>
    </row>
    <row r="135" spans="2:7" ht="25.5" customHeight="1" thickBot="1">
      <c r="B135" s="14"/>
      <c r="C135" s="14"/>
      <c r="D135" s="14"/>
      <c r="E135" s="55"/>
      <c r="F135" s="37"/>
      <c r="G135" s="37"/>
    </row>
    <row r="136" spans="2:7" ht="15.5" customHeight="1">
      <c r="B136" s="34"/>
      <c r="C136" s="19"/>
      <c r="D136" s="22"/>
      <c r="E136" s="48"/>
      <c r="F136" s="49"/>
      <c r="G136" s="50"/>
    </row>
    <row r="137" spans="2:7" ht="15.5" customHeight="1">
      <c r="B137" s="23"/>
      <c r="C137" s="24"/>
      <c r="D137" s="26"/>
      <c r="E137" s="47"/>
      <c r="F137" s="4"/>
      <c r="G137" s="51"/>
    </row>
    <row r="138" spans="2:7" ht="15.5" customHeight="1">
      <c r="B138" s="23"/>
      <c r="C138" s="24"/>
      <c r="D138" s="26"/>
      <c r="E138" s="12"/>
      <c r="F138" s="35"/>
      <c r="G138" s="51"/>
    </row>
    <row r="139" spans="2:7" ht="15.5" customHeight="1">
      <c r="B139" s="23"/>
      <c r="C139" s="24"/>
      <c r="D139" s="26"/>
      <c r="E139" s="12"/>
      <c r="F139" s="35"/>
      <c r="G139" s="51"/>
    </row>
    <row r="140" spans="2:7" ht="15.5" customHeight="1">
      <c r="B140" s="23"/>
      <c r="C140" s="24"/>
      <c r="D140" s="26"/>
      <c r="E140" s="12"/>
      <c r="F140" s="35"/>
      <c r="G140" s="51"/>
    </row>
    <row r="141" spans="2:7" ht="15.5" customHeight="1">
      <c r="B141" s="23"/>
      <c r="C141" s="24"/>
      <c r="D141" s="26"/>
      <c r="E141" s="12"/>
      <c r="F141" s="35"/>
      <c r="G141" s="51"/>
    </row>
    <row r="142" spans="2:7" ht="15.5" customHeight="1">
      <c r="B142" s="23"/>
      <c r="C142" s="24"/>
      <c r="D142" s="26"/>
      <c r="E142" s="12"/>
      <c r="F142" s="65"/>
      <c r="G142" s="51"/>
    </row>
    <row r="143" spans="2:7" ht="15.5" customHeight="1">
      <c r="B143" s="23"/>
      <c r="C143" s="24"/>
      <c r="D143" s="26"/>
      <c r="E143" s="47"/>
      <c r="F143" s="67"/>
      <c r="G143" s="51"/>
    </row>
    <row r="144" spans="2:7" ht="15.5" customHeight="1">
      <c r="B144" s="23"/>
      <c r="C144" s="24"/>
      <c r="D144" s="26"/>
      <c r="E144" s="12"/>
      <c r="F144" s="65"/>
      <c r="G144" s="51"/>
    </row>
    <row r="145" spans="2:7" ht="15.5" customHeight="1">
      <c r="B145" s="23"/>
      <c r="C145" s="24"/>
      <c r="D145" s="26"/>
      <c r="E145" s="12"/>
      <c r="F145" s="35"/>
      <c r="G145" s="51"/>
    </row>
    <row r="146" spans="2:7" ht="15.5" customHeight="1">
      <c r="B146" s="23"/>
      <c r="C146" s="24"/>
      <c r="D146" s="26"/>
      <c r="E146" s="12"/>
      <c r="F146" s="35"/>
      <c r="G146" s="51"/>
    </row>
    <row r="147" spans="2:7" ht="15.5" customHeight="1">
      <c r="B147" s="23"/>
      <c r="C147" s="24"/>
      <c r="D147" s="26"/>
      <c r="E147" s="12"/>
      <c r="F147" s="35"/>
      <c r="G147" s="51"/>
    </row>
    <row r="148" spans="2:7" ht="15.5" customHeight="1">
      <c r="B148" s="23"/>
      <c r="C148" s="24"/>
      <c r="D148" s="26"/>
      <c r="E148" s="12"/>
      <c r="F148" s="35"/>
      <c r="G148" s="51"/>
    </row>
    <row r="149" spans="2:7" ht="15.5" customHeight="1">
      <c r="B149" s="23"/>
      <c r="C149" s="24"/>
      <c r="D149" s="26"/>
      <c r="E149" s="47"/>
      <c r="F149" s="4"/>
      <c r="G149" s="51"/>
    </row>
    <row r="150" spans="2:7" ht="15.5" customHeight="1">
      <c r="B150" s="23"/>
      <c r="C150" s="24"/>
      <c r="D150" s="26"/>
      <c r="E150" s="47"/>
      <c r="F150" s="4"/>
      <c r="G150" s="51"/>
    </row>
    <row r="151" spans="2:7" ht="15.5" customHeight="1">
      <c r="B151" s="23"/>
      <c r="C151" s="24"/>
      <c r="D151" s="26"/>
      <c r="E151" s="12"/>
      <c r="F151" s="35"/>
      <c r="G151" s="51"/>
    </row>
    <row r="152" spans="2:7" ht="15.5" customHeight="1" thickBot="1">
      <c r="B152" s="28"/>
      <c r="C152" s="29"/>
      <c r="D152" s="32"/>
      <c r="E152" s="52"/>
      <c r="F152" s="53"/>
      <c r="G152" s="54"/>
    </row>
    <row r="157" spans="2:7" ht="15" thickBot="1"/>
    <row r="158" spans="2:7" ht="15" thickBot="1">
      <c r="B158" s="5"/>
      <c r="C158" s="6"/>
      <c r="D158" s="7"/>
      <c r="E158" s="5"/>
      <c r="F158" s="8"/>
      <c r="G158" s="9"/>
    </row>
    <row r="159" spans="2:7" ht="15" thickBot="1">
      <c r="B159" s="11"/>
      <c r="C159" s="12"/>
      <c r="D159" s="13"/>
      <c r="E159" s="11"/>
      <c r="F159" s="11"/>
      <c r="G159" s="11"/>
    </row>
    <row r="160" spans="2:7" ht="25.5" customHeight="1" thickBot="1">
      <c r="B160" s="14"/>
      <c r="C160" s="14"/>
      <c r="D160" s="14"/>
      <c r="E160" s="55"/>
      <c r="F160" s="37"/>
      <c r="G160" s="37"/>
    </row>
    <row r="161" spans="2:7" ht="15.5" customHeight="1">
      <c r="B161" s="34"/>
      <c r="C161" s="19"/>
      <c r="D161" s="22"/>
      <c r="E161" s="48"/>
      <c r="F161" s="49"/>
      <c r="G161" s="50"/>
    </row>
    <row r="162" spans="2:7" ht="15.5" customHeight="1">
      <c r="B162" s="23"/>
      <c r="C162" s="24"/>
      <c r="D162" s="26"/>
      <c r="E162" s="47"/>
      <c r="F162" s="4"/>
      <c r="G162" s="51"/>
    </row>
    <row r="163" spans="2:7" ht="15.5" customHeight="1">
      <c r="B163" s="23"/>
      <c r="C163" s="24"/>
      <c r="D163" s="26"/>
      <c r="E163" s="12"/>
      <c r="F163" s="35"/>
      <c r="G163" s="51"/>
    </row>
    <row r="164" spans="2:7" ht="15.5" customHeight="1">
      <c r="B164" s="23"/>
      <c r="C164" s="24"/>
      <c r="D164" s="26"/>
      <c r="E164" s="12"/>
      <c r="F164" s="35"/>
      <c r="G164" s="51"/>
    </row>
    <row r="165" spans="2:7" ht="15.5" customHeight="1">
      <c r="B165" s="23"/>
      <c r="C165" s="24"/>
      <c r="D165" s="26"/>
      <c r="E165" s="12"/>
      <c r="F165" s="35"/>
      <c r="G165" s="51"/>
    </row>
    <row r="166" spans="2:7" ht="15.5" customHeight="1">
      <c r="B166" s="23"/>
      <c r="C166" s="24"/>
      <c r="D166" s="26"/>
      <c r="E166" s="12"/>
      <c r="F166" s="35"/>
      <c r="G166" s="51"/>
    </row>
    <row r="167" spans="2:7" ht="15.5" customHeight="1">
      <c r="B167" s="23"/>
      <c r="C167" s="24"/>
      <c r="D167" s="26"/>
      <c r="E167" s="12"/>
      <c r="F167" s="65"/>
      <c r="G167" s="51"/>
    </row>
    <row r="168" spans="2:7" ht="15.5" customHeight="1">
      <c r="B168" s="23"/>
      <c r="C168" s="24"/>
      <c r="D168" s="26"/>
      <c r="E168" s="47"/>
      <c r="F168" s="67"/>
      <c r="G168" s="51"/>
    </row>
    <row r="169" spans="2:7" ht="15.5" customHeight="1">
      <c r="B169" s="23"/>
      <c r="C169" s="24"/>
      <c r="D169" s="26"/>
      <c r="E169" s="12"/>
      <c r="F169" s="65"/>
      <c r="G169" s="51"/>
    </row>
    <row r="170" spans="2:7" ht="15.5" customHeight="1">
      <c r="B170" s="23"/>
      <c r="C170" s="24"/>
      <c r="D170" s="26"/>
      <c r="E170" s="12"/>
      <c r="F170" s="35"/>
      <c r="G170" s="51"/>
    </row>
    <row r="171" spans="2:7" ht="15.5" customHeight="1">
      <c r="B171" s="23"/>
      <c r="C171" s="24"/>
      <c r="D171" s="26"/>
      <c r="E171" s="12"/>
      <c r="F171" s="35"/>
      <c r="G171" s="51"/>
    </row>
    <row r="172" spans="2:7" ht="15.5" customHeight="1">
      <c r="B172" s="23"/>
      <c r="C172" s="24"/>
      <c r="D172" s="26"/>
      <c r="E172" s="12"/>
      <c r="F172" s="35"/>
      <c r="G172" s="51"/>
    </row>
    <row r="173" spans="2:7" ht="15.5" customHeight="1">
      <c r="B173" s="23"/>
      <c r="C173" s="24"/>
      <c r="D173" s="26"/>
      <c r="E173" s="12"/>
      <c r="F173" s="35"/>
      <c r="G173" s="51"/>
    </row>
    <row r="174" spans="2:7" ht="15.5" customHeight="1">
      <c r="B174" s="23"/>
      <c r="C174" s="24"/>
      <c r="D174" s="26"/>
      <c r="E174" s="47"/>
      <c r="F174" s="4"/>
      <c r="G174" s="51"/>
    </row>
    <row r="175" spans="2:7" ht="15.5" customHeight="1">
      <c r="B175" s="23"/>
      <c r="C175" s="24"/>
      <c r="D175" s="26"/>
      <c r="E175" s="47"/>
      <c r="F175" s="4"/>
      <c r="G175" s="51"/>
    </row>
    <row r="176" spans="2:7" ht="15.5" customHeight="1">
      <c r="B176" s="23"/>
      <c r="C176" s="24"/>
      <c r="D176" s="26"/>
      <c r="E176" s="12"/>
      <c r="F176" s="35"/>
      <c r="G176" s="51"/>
    </row>
    <row r="177" spans="2:7" ht="15.5" customHeight="1" thickBot="1">
      <c r="B177" s="28"/>
      <c r="C177" s="29"/>
      <c r="D177" s="32"/>
      <c r="E177" s="52"/>
      <c r="F177" s="53"/>
      <c r="G177" s="54"/>
    </row>
    <row r="178" spans="2:7" ht="15.5" customHeight="1">
      <c r="B178" s="35"/>
      <c r="C178" s="4"/>
      <c r="D178" s="4"/>
      <c r="E178" s="35"/>
      <c r="F178" s="59"/>
      <c r="G178" s="4"/>
    </row>
    <row r="179" spans="2:7" ht="15.5" customHeight="1">
      <c r="B179" s="35"/>
      <c r="C179" s="4"/>
      <c r="D179" s="4"/>
      <c r="E179" s="35"/>
      <c r="F179" s="59"/>
      <c r="G179" s="4"/>
    </row>
    <row r="180" spans="2:7" ht="15" thickBot="1"/>
    <row r="181" spans="2:7" ht="15" thickBot="1">
      <c r="B181" s="5"/>
      <c r="C181" s="6"/>
      <c r="D181" s="7"/>
      <c r="E181" s="5"/>
      <c r="F181" s="8"/>
      <c r="G181" s="9"/>
    </row>
    <row r="182" spans="2:7" ht="15" thickBot="1">
      <c r="B182" s="11"/>
      <c r="C182" s="12"/>
      <c r="D182" s="13"/>
      <c r="E182" s="11"/>
      <c r="F182" s="11"/>
      <c r="G182" s="11"/>
    </row>
    <row r="183" spans="2:7" ht="25.5" customHeight="1" thickBot="1">
      <c r="B183" s="14"/>
      <c r="C183" s="14"/>
      <c r="D183" s="14"/>
      <c r="E183" s="55"/>
      <c r="F183" s="37"/>
      <c r="G183" s="37"/>
    </row>
    <row r="184" spans="2:7" ht="15.5" customHeight="1">
      <c r="B184" s="34"/>
      <c r="C184" s="19"/>
      <c r="D184" s="22"/>
      <c r="E184" s="48"/>
      <c r="F184" s="49"/>
      <c r="G184" s="50"/>
    </row>
    <row r="185" spans="2:7" ht="15.5" customHeight="1">
      <c r="B185" s="23"/>
      <c r="C185" s="24"/>
      <c r="D185" s="26"/>
      <c r="E185" s="47"/>
      <c r="F185" s="4"/>
      <c r="G185" s="51"/>
    </row>
    <row r="186" spans="2:7" ht="15.5" customHeight="1">
      <c r="B186" s="23"/>
      <c r="C186" s="24"/>
      <c r="D186" s="26"/>
      <c r="E186" s="12"/>
      <c r="F186" s="35"/>
      <c r="G186" s="51"/>
    </row>
    <row r="187" spans="2:7" ht="15.5" customHeight="1">
      <c r="B187" s="23"/>
      <c r="C187" s="24"/>
      <c r="D187" s="26"/>
      <c r="E187" s="12"/>
      <c r="F187" s="35"/>
      <c r="G187" s="51"/>
    </row>
    <row r="188" spans="2:7" ht="15.5" customHeight="1">
      <c r="B188" s="23"/>
      <c r="C188" s="24"/>
      <c r="D188" s="26"/>
      <c r="E188" s="12"/>
      <c r="F188" s="35"/>
      <c r="G188" s="51"/>
    </row>
    <row r="189" spans="2:7" ht="15.5" customHeight="1">
      <c r="B189" s="23"/>
      <c r="C189" s="24"/>
      <c r="D189" s="26"/>
      <c r="E189" s="12"/>
      <c r="F189" s="35"/>
      <c r="G189" s="51"/>
    </row>
    <row r="190" spans="2:7" ht="15.5" customHeight="1">
      <c r="B190" s="23"/>
      <c r="C190" s="24"/>
      <c r="D190" s="26"/>
      <c r="E190" s="12"/>
      <c r="F190" s="65"/>
      <c r="G190" s="51"/>
    </row>
    <row r="191" spans="2:7" ht="15.5" customHeight="1">
      <c r="B191" s="23"/>
      <c r="C191" s="24"/>
      <c r="D191" s="26"/>
      <c r="E191" s="47"/>
      <c r="F191" s="67"/>
      <c r="G191" s="51"/>
    </row>
    <row r="192" spans="2:7" ht="15.5" customHeight="1">
      <c r="B192" s="23"/>
      <c r="C192" s="24"/>
      <c r="D192" s="26"/>
      <c r="E192" s="12"/>
      <c r="F192" s="65"/>
      <c r="G192" s="51"/>
    </row>
    <row r="193" spans="2:7" ht="15.5" customHeight="1">
      <c r="B193" s="23"/>
      <c r="C193" s="24"/>
      <c r="D193" s="26"/>
      <c r="E193" s="12"/>
      <c r="F193" s="35"/>
      <c r="G193" s="51"/>
    </row>
    <row r="194" spans="2:7" ht="15.5" customHeight="1">
      <c r="B194" s="23"/>
      <c r="C194" s="24"/>
      <c r="D194" s="26"/>
      <c r="E194" s="12"/>
      <c r="F194" s="35"/>
      <c r="G194" s="51"/>
    </row>
    <row r="195" spans="2:7" ht="15.5" customHeight="1">
      <c r="B195" s="23"/>
      <c r="C195" s="24"/>
      <c r="D195" s="26"/>
      <c r="E195" s="12"/>
      <c r="F195" s="35"/>
      <c r="G195" s="51"/>
    </row>
    <row r="196" spans="2:7" ht="15.5" customHeight="1">
      <c r="B196" s="23"/>
      <c r="C196" s="24"/>
      <c r="D196" s="26"/>
      <c r="E196" s="12"/>
      <c r="F196" s="35"/>
      <c r="G196" s="51"/>
    </row>
    <row r="197" spans="2:7" ht="15.5" customHeight="1">
      <c r="B197" s="23"/>
      <c r="C197" s="24"/>
      <c r="D197" s="26"/>
      <c r="E197" s="47"/>
      <c r="F197" s="4"/>
      <c r="G197" s="51"/>
    </row>
    <row r="198" spans="2:7" ht="15.5" customHeight="1">
      <c r="B198" s="23"/>
      <c r="C198" s="24"/>
      <c r="D198" s="26"/>
      <c r="E198" s="47"/>
      <c r="F198" s="4"/>
      <c r="G198" s="51"/>
    </row>
    <row r="199" spans="2:7" ht="15.5" customHeight="1">
      <c r="B199" s="23"/>
      <c r="C199" s="24"/>
      <c r="D199" s="26"/>
      <c r="E199" s="12"/>
      <c r="F199" s="35"/>
      <c r="G199" s="51"/>
    </row>
    <row r="200" spans="2:7" ht="15.5" customHeight="1" thickBot="1">
      <c r="B200" s="28"/>
      <c r="C200" s="29"/>
      <c r="D200" s="32"/>
      <c r="E200" s="52"/>
      <c r="F200" s="53"/>
      <c r="G200" s="54"/>
    </row>
    <row r="201" spans="2:7" ht="15" thickBot="1"/>
    <row r="202" spans="2:7" ht="15" thickBot="1">
      <c r="B202" s="5"/>
      <c r="C202" s="6"/>
      <c r="D202" s="7"/>
      <c r="E202" s="5"/>
      <c r="F202" s="8"/>
      <c r="G202" s="9"/>
    </row>
    <row r="203" spans="2:7" ht="15" thickBot="1">
      <c r="B203" s="11"/>
      <c r="C203" s="12"/>
      <c r="D203" s="13"/>
      <c r="E203" s="11"/>
      <c r="F203" s="11"/>
      <c r="G203" s="11"/>
    </row>
    <row r="204" spans="2:7" ht="25.5" customHeight="1" thickBot="1">
      <c r="B204" s="14"/>
      <c r="C204" s="14"/>
      <c r="D204" s="14"/>
      <c r="E204" s="55"/>
      <c r="F204" s="37"/>
      <c r="G204" s="37"/>
    </row>
    <row r="205" spans="2:7" ht="15.5" customHeight="1">
      <c r="B205" s="34"/>
      <c r="C205" s="19"/>
      <c r="D205" s="22"/>
      <c r="E205" s="48"/>
      <c r="F205" s="49"/>
      <c r="G205" s="50"/>
    </row>
    <row r="206" spans="2:7" ht="15.5" customHeight="1">
      <c r="B206" s="23"/>
      <c r="C206" s="24"/>
      <c r="D206" s="26"/>
      <c r="E206" s="47"/>
      <c r="F206" s="4"/>
      <c r="G206" s="51"/>
    </row>
    <row r="207" spans="2:7" ht="15.5" customHeight="1">
      <c r="B207" s="23"/>
      <c r="C207" s="24"/>
      <c r="D207" s="26"/>
      <c r="E207" s="12"/>
      <c r="F207" s="35"/>
      <c r="G207" s="51"/>
    </row>
    <row r="208" spans="2:7" ht="15.5" customHeight="1">
      <c r="B208" s="23"/>
      <c r="C208" s="24"/>
      <c r="D208" s="26"/>
      <c r="E208" s="12"/>
      <c r="F208" s="35"/>
      <c r="G208" s="51"/>
    </row>
    <row r="209" spans="2:7" ht="15.5" customHeight="1">
      <c r="B209" s="23"/>
      <c r="C209" s="24"/>
      <c r="D209" s="26"/>
      <c r="E209" s="12"/>
      <c r="F209" s="35"/>
      <c r="G209" s="51"/>
    </row>
    <row r="210" spans="2:7" ht="15.5" customHeight="1">
      <c r="B210" s="23"/>
      <c r="C210" s="24"/>
      <c r="D210" s="26"/>
      <c r="E210" s="12"/>
      <c r="F210" s="35"/>
      <c r="G210" s="51"/>
    </row>
    <row r="211" spans="2:7" ht="15.5" customHeight="1">
      <c r="B211" s="23"/>
      <c r="C211" s="24"/>
      <c r="D211" s="26"/>
      <c r="E211" s="12"/>
      <c r="F211" s="65"/>
      <c r="G211" s="51"/>
    </row>
    <row r="212" spans="2:7" ht="15.5" customHeight="1">
      <c r="B212" s="23"/>
      <c r="C212" s="24"/>
      <c r="D212" s="26"/>
      <c r="E212" s="47"/>
      <c r="F212" s="67"/>
      <c r="G212" s="51"/>
    </row>
    <row r="213" spans="2:7" ht="15.5" customHeight="1">
      <c r="B213" s="23"/>
      <c r="C213" s="24"/>
      <c r="D213" s="26"/>
      <c r="E213" s="12"/>
      <c r="F213" s="65"/>
      <c r="G213" s="51"/>
    </row>
    <row r="214" spans="2:7" ht="15.5" customHeight="1">
      <c r="B214" s="23"/>
      <c r="C214" s="24"/>
      <c r="D214" s="26"/>
      <c r="E214" s="12"/>
      <c r="F214" s="35"/>
      <c r="G214" s="51"/>
    </row>
    <row r="215" spans="2:7" ht="15.5" customHeight="1">
      <c r="B215" s="23"/>
      <c r="C215" s="24"/>
      <c r="D215" s="26"/>
      <c r="E215" s="12"/>
      <c r="F215" s="35"/>
      <c r="G215" s="51"/>
    </row>
    <row r="216" spans="2:7" ht="15.5" customHeight="1">
      <c r="B216" s="23"/>
      <c r="C216" s="24"/>
      <c r="D216" s="26"/>
      <c r="E216" s="12"/>
      <c r="F216" s="35"/>
      <c r="G216" s="51"/>
    </row>
    <row r="217" spans="2:7" ht="15.5" customHeight="1">
      <c r="B217" s="23"/>
      <c r="C217" s="24"/>
      <c r="D217" s="26"/>
      <c r="E217" s="12"/>
      <c r="F217" s="35"/>
      <c r="G217" s="51"/>
    </row>
    <row r="218" spans="2:7" ht="15.5" customHeight="1">
      <c r="B218" s="23"/>
      <c r="C218" s="24"/>
      <c r="D218" s="26"/>
      <c r="E218" s="47"/>
      <c r="F218" s="4"/>
      <c r="G218" s="51"/>
    </row>
    <row r="219" spans="2:7" ht="15.5" customHeight="1">
      <c r="B219" s="23"/>
      <c r="C219" s="24"/>
      <c r="D219" s="26"/>
      <c r="E219" s="47"/>
      <c r="F219" s="4"/>
      <c r="G219" s="51"/>
    </row>
    <row r="220" spans="2:7" ht="15.5" customHeight="1">
      <c r="B220" s="23"/>
      <c r="C220" s="24"/>
      <c r="D220" s="26"/>
      <c r="E220" s="12"/>
      <c r="F220" s="35"/>
      <c r="G220" s="51"/>
    </row>
    <row r="221" spans="2:7" ht="15.5" customHeight="1" thickBot="1">
      <c r="B221" s="28"/>
      <c r="C221" s="29"/>
      <c r="D221" s="32"/>
      <c r="E221" s="52"/>
      <c r="F221" s="53"/>
      <c r="G221" s="54"/>
    </row>
    <row r="222" spans="2:7" ht="15" thickBot="1"/>
    <row r="223" spans="2:7" ht="15" thickBot="1">
      <c r="B223" s="5"/>
      <c r="C223" s="6"/>
      <c r="D223" s="7"/>
      <c r="E223" s="5"/>
      <c r="F223" s="8"/>
      <c r="G223" s="9"/>
    </row>
    <row r="224" spans="2:7" ht="15" thickBot="1">
      <c r="B224" s="11"/>
      <c r="C224" s="12"/>
      <c r="D224" s="13"/>
      <c r="E224" s="11"/>
      <c r="F224" s="11"/>
      <c r="G224" s="11"/>
    </row>
    <row r="225" spans="2:7" ht="25.5" customHeight="1" thickBot="1">
      <c r="B225" s="14"/>
      <c r="C225" s="14"/>
      <c r="D225" s="14"/>
      <c r="E225" s="55"/>
      <c r="F225" s="37"/>
      <c r="G225" s="37"/>
    </row>
    <row r="226" spans="2:7" ht="15.5" customHeight="1">
      <c r="B226" s="34"/>
      <c r="C226" s="19"/>
      <c r="D226" s="22"/>
      <c r="E226" s="48"/>
      <c r="F226" s="49"/>
      <c r="G226" s="50"/>
    </row>
    <row r="227" spans="2:7" ht="15.5" customHeight="1">
      <c r="B227" s="23"/>
      <c r="C227" s="24"/>
      <c r="D227" s="26"/>
      <c r="E227" s="47"/>
      <c r="F227" s="4"/>
      <c r="G227" s="51"/>
    </row>
    <row r="228" spans="2:7" ht="15.5" customHeight="1">
      <c r="B228" s="23"/>
      <c r="C228" s="24"/>
      <c r="D228" s="26"/>
      <c r="E228" s="12"/>
      <c r="F228" s="35"/>
      <c r="G228" s="51"/>
    </row>
    <row r="229" spans="2:7" ht="15.5" customHeight="1">
      <c r="B229" s="23"/>
      <c r="C229" s="24"/>
      <c r="D229" s="26"/>
      <c r="E229" s="12"/>
      <c r="F229" s="35"/>
      <c r="G229" s="51"/>
    </row>
    <row r="230" spans="2:7" ht="15.5" customHeight="1">
      <c r="B230" s="23"/>
      <c r="C230" s="24"/>
      <c r="D230" s="26"/>
      <c r="E230" s="12"/>
      <c r="F230" s="35"/>
      <c r="G230" s="51"/>
    </row>
    <row r="231" spans="2:7" ht="15.5" customHeight="1">
      <c r="B231" s="23"/>
      <c r="C231" s="24"/>
      <c r="D231" s="26"/>
      <c r="E231" s="12"/>
      <c r="F231" s="35"/>
      <c r="G231" s="51"/>
    </row>
    <row r="232" spans="2:7" ht="15.5" customHeight="1">
      <c r="B232" s="23"/>
      <c r="C232" s="24"/>
      <c r="D232" s="26"/>
      <c r="E232" s="12"/>
      <c r="F232" s="65"/>
      <c r="G232" s="51"/>
    </row>
    <row r="233" spans="2:7" ht="15.5" customHeight="1">
      <c r="B233" s="23"/>
      <c r="C233" s="24"/>
      <c r="D233" s="26"/>
      <c r="E233" s="47"/>
      <c r="F233" s="67"/>
      <c r="G233" s="51"/>
    </row>
    <row r="234" spans="2:7" ht="15.5" customHeight="1">
      <c r="B234" s="23"/>
      <c r="C234" s="24"/>
      <c r="D234" s="26"/>
      <c r="E234" s="12"/>
      <c r="F234" s="65"/>
      <c r="G234" s="51"/>
    </row>
    <row r="235" spans="2:7" ht="15.5" customHeight="1">
      <c r="B235" s="23"/>
      <c r="C235" s="24"/>
      <c r="D235" s="26"/>
      <c r="E235" s="12"/>
      <c r="F235" s="35"/>
      <c r="G235" s="51"/>
    </row>
    <row r="236" spans="2:7" ht="15.5" customHeight="1">
      <c r="B236" s="23"/>
      <c r="C236" s="24"/>
      <c r="D236" s="26"/>
      <c r="E236" s="12"/>
      <c r="F236" s="35"/>
      <c r="G236" s="51"/>
    </row>
    <row r="237" spans="2:7" ht="15.5" customHeight="1">
      <c r="B237" s="23"/>
      <c r="C237" s="24"/>
      <c r="D237" s="26"/>
      <c r="E237" s="12"/>
      <c r="F237" s="35"/>
      <c r="G237" s="51"/>
    </row>
    <row r="238" spans="2:7" ht="15.5" customHeight="1">
      <c r="B238" s="23"/>
      <c r="C238" s="24"/>
      <c r="D238" s="26"/>
      <c r="E238" s="12"/>
      <c r="F238" s="35"/>
      <c r="G238" s="51"/>
    </row>
    <row r="239" spans="2:7" ht="15.5" customHeight="1">
      <c r="B239" s="23"/>
      <c r="C239" s="24"/>
      <c r="D239" s="26"/>
      <c r="E239" s="47"/>
      <c r="F239" s="4"/>
      <c r="G239" s="51"/>
    </row>
    <row r="240" spans="2:7" ht="15.5" customHeight="1">
      <c r="B240" s="23"/>
      <c r="C240" s="24"/>
      <c r="D240" s="26"/>
      <c r="E240" s="47"/>
      <c r="F240" s="4"/>
      <c r="G240" s="51"/>
    </row>
    <row r="241" spans="2:7" ht="15.5" customHeight="1">
      <c r="B241" s="23"/>
      <c r="C241" s="24"/>
      <c r="D241" s="26"/>
      <c r="E241" s="12"/>
      <c r="F241" s="35"/>
      <c r="G241" s="51"/>
    </row>
    <row r="242" spans="2:7" ht="15.5" customHeight="1" thickBot="1">
      <c r="B242" s="28"/>
      <c r="C242" s="29"/>
      <c r="D242" s="32"/>
      <c r="E242" s="52"/>
      <c r="F242" s="53"/>
      <c r="G242" s="54"/>
    </row>
    <row r="243" spans="2:7" ht="52.5" customHeight="1" thickBot="1"/>
    <row r="244" spans="2:7" ht="15" thickBot="1">
      <c r="B244" s="5"/>
      <c r="C244" s="6"/>
      <c r="D244" s="7"/>
      <c r="E244" s="5"/>
      <c r="F244" s="8"/>
      <c r="G244" s="9"/>
    </row>
    <row r="245" spans="2:7" ht="15" thickBot="1">
      <c r="B245" s="11"/>
      <c r="C245" s="12"/>
      <c r="D245" s="13"/>
      <c r="E245" s="11"/>
      <c r="F245" s="11"/>
      <c r="G245" s="11"/>
    </row>
    <row r="246" spans="2:7" ht="25.5" customHeight="1" thickBot="1">
      <c r="B246" s="14"/>
      <c r="C246" s="14"/>
      <c r="D246" s="14"/>
      <c r="E246" s="55"/>
      <c r="F246" s="37"/>
      <c r="G246" s="37"/>
    </row>
    <row r="247" spans="2:7" ht="15.5" customHeight="1">
      <c r="B247" s="34"/>
      <c r="C247" s="19"/>
      <c r="D247" s="22"/>
      <c r="E247" s="48"/>
      <c r="F247" s="49"/>
      <c r="G247" s="50"/>
    </row>
    <row r="248" spans="2:7" ht="15.5" customHeight="1">
      <c r="B248" s="23"/>
      <c r="C248" s="24"/>
      <c r="D248" s="26"/>
      <c r="E248" s="47"/>
      <c r="F248" s="4"/>
      <c r="G248" s="51"/>
    </row>
    <row r="249" spans="2:7" ht="15.5" customHeight="1">
      <c r="B249" s="23"/>
      <c r="C249" s="24"/>
      <c r="D249" s="26"/>
      <c r="E249" s="12"/>
      <c r="F249" s="35"/>
      <c r="G249" s="51"/>
    </row>
    <row r="250" spans="2:7" ht="15.5" customHeight="1">
      <c r="B250" s="23"/>
      <c r="C250" s="24"/>
      <c r="D250" s="26"/>
      <c r="E250" s="12"/>
      <c r="F250" s="35"/>
      <c r="G250" s="51"/>
    </row>
    <row r="251" spans="2:7" ht="15.5" customHeight="1">
      <c r="B251" s="23"/>
      <c r="C251" s="24"/>
      <c r="D251" s="26"/>
      <c r="E251" s="12"/>
      <c r="F251" s="35"/>
      <c r="G251" s="51"/>
    </row>
    <row r="252" spans="2:7" ht="15.5" customHeight="1">
      <c r="B252" s="23"/>
      <c r="C252" s="24"/>
      <c r="D252" s="26"/>
      <c r="E252" s="12"/>
      <c r="F252" s="35"/>
      <c r="G252" s="51"/>
    </row>
    <row r="253" spans="2:7" ht="15.5" customHeight="1">
      <c r="B253" s="23"/>
      <c r="C253" s="24"/>
      <c r="D253" s="26"/>
      <c r="E253" s="12"/>
      <c r="F253" s="65"/>
      <c r="G253" s="51"/>
    </row>
    <row r="254" spans="2:7" ht="15.5" customHeight="1">
      <c r="B254" s="23"/>
      <c r="C254" s="24"/>
      <c r="D254" s="26"/>
      <c r="E254" s="47"/>
      <c r="F254" s="67"/>
      <c r="G254" s="51"/>
    </row>
    <row r="255" spans="2:7" ht="15.5" customHeight="1">
      <c r="B255" s="23"/>
      <c r="C255" s="24"/>
      <c r="D255" s="26"/>
      <c r="E255" s="12"/>
      <c r="F255" s="65"/>
      <c r="G255" s="51"/>
    </row>
    <row r="256" spans="2:7" ht="15.5" customHeight="1">
      <c r="B256" s="23"/>
      <c r="C256" s="24"/>
      <c r="D256" s="26"/>
      <c r="E256" s="12"/>
      <c r="F256" s="35"/>
      <c r="G256" s="51"/>
    </row>
    <row r="257" spans="2:7" ht="15.5" customHeight="1">
      <c r="B257" s="23"/>
      <c r="C257" s="24"/>
      <c r="D257" s="26"/>
      <c r="E257" s="12"/>
      <c r="F257" s="35"/>
      <c r="G257" s="51"/>
    </row>
    <row r="258" spans="2:7" ht="15.5" customHeight="1">
      <c r="B258" s="23"/>
      <c r="C258" s="24"/>
      <c r="D258" s="26"/>
      <c r="E258" s="12"/>
      <c r="F258" s="35"/>
      <c r="G258" s="51"/>
    </row>
    <row r="259" spans="2:7" ht="15.5" customHeight="1">
      <c r="B259" s="23"/>
      <c r="C259" s="24"/>
      <c r="D259" s="26"/>
      <c r="E259" s="12"/>
      <c r="F259" s="35"/>
      <c r="G259" s="51"/>
    </row>
    <row r="260" spans="2:7" ht="15.5" customHeight="1">
      <c r="B260" s="23"/>
      <c r="C260" s="24"/>
      <c r="D260" s="26"/>
      <c r="E260" s="47"/>
      <c r="F260" s="4"/>
      <c r="G260" s="51"/>
    </row>
    <row r="261" spans="2:7" ht="15.5" customHeight="1">
      <c r="B261" s="23"/>
      <c r="C261" s="24"/>
      <c r="D261" s="26"/>
      <c r="E261" s="47"/>
      <c r="F261" s="4"/>
      <c r="G261" s="51"/>
    </row>
    <row r="262" spans="2:7" ht="15.5" customHeight="1">
      <c r="B262" s="23"/>
      <c r="C262" s="24"/>
      <c r="D262" s="26"/>
      <c r="E262" s="12"/>
      <c r="F262" s="35"/>
      <c r="G262" s="51"/>
    </row>
    <row r="263" spans="2:7" ht="15.5" customHeight="1" thickBot="1">
      <c r="B263" s="28"/>
      <c r="C263" s="29"/>
      <c r="D263" s="32"/>
      <c r="E263" s="52"/>
      <c r="F263" s="53"/>
      <c r="G263" s="54"/>
    </row>
    <row r="265" spans="2:7" ht="15" thickBot="1"/>
    <row r="266" spans="2:7" ht="15" thickBot="1">
      <c r="B266" s="5"/>
      <c r="C266" s="6"/>
      <c r="D266" s="7"/>
      <c r="E266" s="5"/>
      <c r="F266" s="8"/>
      <c r="G266" s="9"/>
    </row>
    <row r="267" spans="2:7" ht="15" thickBot="1">
      <c r="B267" s="11"/>
      <c r="C267" s="12"/>
      <c r="D267" s="13"/>
      <c r="E267" s="11"/>
      <c r="F267" s="11"/>
      <c r="G267" s="11"/>
    </row>
    <row r="268" spans="2:7" ht="25.5" customHeight="1" thickBot="1">
      <c r="B268" s="14"/>
      <c r="C268" s="14"/>
      <c r="D268" s="14"/>
      <c r="E268" s="55"/>
      <c r="F268" s="37"/>
      <c r="G268" s="37"/>
    </row>
    <row r="269" spans="2:7" ht="15.5" customHeight="1">
      <c r="B269" s="34"/>
      <c r="C269" s="19"/>
      <c r="D269" s="22"/>
      <c r="E269" s="48"/>
      <c r="F269" s="49"/>
      <c r="G269" s="50"/>
    </row>
    <row r="270" spans="2:7" ht="15.5" customHeight="1">
      <c r="B270" s="23"/>
      <c r="C270" s="24"/>
      <c r="D270" s="26"/>
      <c r="E270" s="47"/>
      <c r="F270" s="4"/>
      <c r="G270" s="51"/>
    </row>
    <row r="271" spans="2:7" ht="15.5" customHeight="1">
      <c r="B271" s="23"/>
      <c r="C271" s="24"/>
      <c r="D271" s="26"/>
      <c r="E271" s="12"/>
      <c r="F271" s="35"/>
      <c r="G271" s="51"/>
    </row>
    <row r="272" spans="2:7" ht="15.5" customHeight="1">
      <c r="B272" s="23"/>
      <c r="C272" s="24"/>
      <c r="D272" s="26"/>
      <c r="E272" s="12"/>
      <c r="F272" s="35"/>
      <c r="G272" s="51"/>
    </row>
    <row r="273" spans="2:7" ht="15.5" customHeight="1">
      <c r="B273" s="23"/>
      <c r="C273" s="24"/>
      <c r="D273" s="26"/>
      <c r="E273" s="12"/>
      <c r="F273" s="35"/>
      <c r="G273" s="51"/>
    </row>
    <row r="274" spans="2:7" ht="15.5" customHeight="1">
      <c r="B274" s="23"/>
      <c r="C274" s="24"/>
      <c r="D274" s="26"/>
      <c r="E274" s="12"/>
      <c r="F274" s="35"/>
      <c r="G274" s="51"/>
    </row>
    <row r="275" spans="2:7" ht="15.5" customHeight="1">
      <c r="B275" s="23"/>
      <c r="C275" s="24"/>
      <c r="D275" s="26"/>
      <c r="E275" s="12"/>
      <c r="F275" s="65"/>
      <c r="G275" s="51"/>
    </row>
    <row r="276" spans="2:7" ht="15.5" customHeight="1">
      <c r="B276" s="23"/>
      <c r="C276" s="24"/>
      <c r="D276" s="26"/>
      <c r="E276" s="47"/>
      <c r="F276" s="67"/>
      <c r="G276" s="51"/>
    </row>
    <row r="277" spans="2:7" ht="15.5" customHeight="1">
      <c r="B277" s="23"/>
      <c r="C277" s="24"/>
      <c r="D277" s="26"/>
      <c r="E277" s="12"/>
      <c r="F277" s="65"/>
      <c r="G277" s="51"/>
    </row>
    <row r="278" spans="2:7" ht="15.5" customHeight="1">
      <c r="B278" s="23"/>
      <c r="C278" s="24"/>
      <c r="D278" s="26"/>
      <c r="E278" s="12"/>
      <c r="F278" s="35"/>
      <c r="G278" s="51"/>
    </row>
    <row r="279" spans="2:7" ht="15.5" customHeight="1">
      <c r="B279" s="23"/>
      <c r="C279" s="24"/>
      <c r="D279" s="26"/>
      <c r="E279" s="12"/>
      <c r="F279" s="35"/>
      <c r="G279" s="51"/>
    </row>
    <row r="280" spans="2:7" ht="15.5" customHeight="1">
      <c r="B280" s="23"/>
      <c r="C280" s="24"/>
      <c r="D280" s="26"/>
      <c r="E280" s="12"/>
      <c r="F280" s="35"/>
      <c r="G280" s="51"/>
    </row>
    <row r="281" spans="2:7" ht="15.5" customHeight="1">
      <c r="B281" s="23"/>
      <c r="C281" s="24"/>
      <c r="D281" s="26"/>
      <c r="E281" s="12"/>
      <c r="F281" s="35"/>
      <c r="G281" s="51"/>
    </row>
    <row r="282" spans="2:7" ht="15.5" customHeight="1">
      <c r="B282" s="23"/>
      <c r="C282" s="24"/>
      <c r="D282" s="26"/>
      <c r="E282" s="47"/>
      <c r="F282" s="4"/>
      <c r="G282" s="51"/>
    </row>
    <row r="283" spans="2:7" ht="15.5" customHeight="1">
      <c r="B283" s="23"/>
      <c r="C283" s="24"/>
      <c r="D283" s="26"/>
      <c r="E283" s="47"/>
      <c r="F283" s="4"/>
      <c r="G283" s="51"/>
    </row>
    <row r="284" spans="2:7" ht="15.5" customHeight="1">
      <c r="B284" s="23"/>
      <c r="C284" s="24"/>
      <c r="D284" s="26"/>
      <c r="E284" s="12"/>
      <c r="F284" s="35"/>
      <c r="G284" s="51"/>
    </row>
    <row r="285" spans="2:7" ht="15.5" customHeight="1" thickBot="1">
      <c r="B285" s="28"/>
      <c r="C285" s="29"/>
      <c r="D285" s="32"/>
      <c r="E285" s="52"/>
      <c r="F285" s="53"/>
      <c r="G285" s="54"/>
    </row>
    <row r="287" spans="2:7" ht="15" thickBot="1"/>
    <row r="288" spans="2:7" ht="15" thickBot="1">
      <c r="B288" s="5"/>
      <c r="C288" s="6"/>
      <c r="D288" s="7"/>
      <c r="E288" s="5"/>
      <c r="F288" s="8"/>
      <c r="G288" s="9"/>
    </row>
    <row r="289" spans="2:7" ht="15" thickBot="1">
      <c r="B289" s="11"/>
      <c r="C289" s="12"/>
      <c r="D289" s="13"/>
      <c r="E289" s="11"/>
      <c r="F289" s="11"/>
      <c r="G289" s="11"/>
    </row>
    <row r="290" spans="2:7" ht="25.5" customHeight="1" thickBot="1">
      <c r="B290" s="14"/>
      <c r="C290" s="14"/>
      <c r="D290" s="14"/>
      <c r="E290" s="55"/>
      <c r="F290" s="37"/>
      <c r="G290" s="37"/>
    </row>
    <row r="291" spans="2:7" ht="15.5" customHeight="1">
      <c r="B291" s="34"/>
      <c r="C291" s="19"/>
      <c r="D291" s="22"/>
      <c r="E291" s="48"/>
      <c r="F291" s="49"/>
      <c r="G291" s="50"/>
    </row>
    <row r="292" spans="2:7" ht="15.5" customHeight="1">
      <c r="B292" s="23"/>
      <c r="C292" s="24"/>
      <c r="D292" s="26"/>
      <c r="E292" s="47"/>
      <c r="F292" s="4"/>
      <c r="G292" s="51"/>
    </row>
    <row r="293" spans="2:7" ht="15.5" customHeight="1">
      <c r="B293" s="23"/>
      <c r="C293" s="24"/>
      <c r="D293" s="26"/>
      <c r="E293" s="12"/>
      <c r="F293" s="35"/>
      <c r="G293" s="51"/>
    </row>
    <row r="294" spans="2:7" ht="15.5" customHeight="1">
      <c r="B294" s="23"/>
      <c r="C294" s="24"/>
      <c r="D294" s="26"/>
      <c r="E294" s="12"/>
      <c r="F294" s="35"/>
      <c r="G294" s="51"/>
    </row>
    <row r="295" spans="2:7" ht="15.5" customHeight="1">
      <c r="B295" s="23"/>
      <c r="C295" s="24"/>
      <c r="D295" s="26"/>
      <c r="E295" s="12"/>
      <c r="F295" s="35"/>
      <c r="G295" s="51"/>
    </row>
    <row r="296" spans="2:7" ht="15.5" customHeight="1">
      <c r="B296" s="23"/>
      <c r="C296" s="24"/>
      <c r="D296" s="26"/>
      <c r="E296" s="12"/>
      <c r="F296" s="35"/>
      <c r="G296" s="51"/>
    </row>
    <row r="297" spans="2:7" ht="15.5" customHeight="1">
      <c r="B297" s="23"/>
      <c r="C297" s="24"/>
      <c r="D297" s="26"/>
      <c r="E297" s="12"/>
      <c r="F297" s="65"/>
      <c r="G297" s="51"/>
    </row>
    <row r="298" spans="2:7" ht="15.5" customHeight="1">
      <c r="B298" s="23"/>
      <c r="C298" s="24"/>
      <c r="D298" s="26"/>
      <c r="E298" s="47"/>
      <c r="F298" s="67"/>
      <c r="G298" s="51"/>
    </row>
    <row r="299" spans="2:7" ht="15.5" customHeight="1">
      <c r="B299" s="23"/>
      <c r="C299" s="24"/>
      <c r="D299" s="26"/>
      <c r="E299" s="12"/>
      <c r="F299" s="65"/>
      <c r="G299" s="51"/>
    </row>
    <row r="300" spans="2:7" ht="15.5" customHeight="1">
      <c r="B300" s="23"/>
      <c r="C300" s="24"/>
      <c r="D300" s="26"/>
      <c r="E300" s="12"/>
      <c r="F300" s="35"/>
      <c r="G300" s="51"/>
    </row>
    <row r="301" spans="2:7" ht="15.5" customHeight="1">
      <c r="B301" s="23"/>
      <c r="C301" s="24"/>
      <c r="D301" s="26"/>
      <c r="E301" s="12"/>
      <c r="F301" s="35"/>
      <c r="G301" s="51"/>
    </row>
    <row r="302" spans="2:7" ht="15.5" customHeight="1">
      <c r="B302" s="23"/>
      <c r="C302" s="24"/>
      <c r="D302" s="26"/>
      <c r="E302" s="12"/>
      <c r="F302" s="35"/>
      <c r="G302" s="51"/>
    </row>
    <row r="303" spans="2:7" ht="15.5" customHeight="1">
      <c r="B303" s="23"/>
      <c r="C303" s="24"/>
      <c r="D303" s="26"/>
      <c r="E303" s="12"/>
      <c r="F303" s="35"/>
      <c r="G303" s="51"/>
    </row>
    <row r="304" spans="2:7" ht="15.5" customHeight="1">
      <c r="B304" s="23"/>
      <c r="C304" s="24"/>
      <c r="D304" s="26"/>
      <c r="E304" s="47"/>
      <c r="F304" s="4"/>
      <c r="G304" s="51"/>
    </row>
    <row r="305" spans="2:7" ht="15.5" customHeight="1">
      <c r="B305" s="23"/>
      <c r="C305" s="24"/>
      <c r="D305" s="26"/>
      <c r="E305" s="47"/>
      <c r="F305" s="4"/>
      <c r="G305" s="51"/>
    </row>
    <row r="306" spans="2:7" ht="15.5" customHeight="1">
      <c r="B306" s="23"/>
      <c r="C306" s="24"/>
      <c r="D306" s="26"/>
      <c r="E306" s="12"/>
      <c r="F306" s="35"/>
      <c r="G306" s="51"/>
    </row>
    <row r="307" spans="2:7" ht="15.5" customHeight="1" thickBot="1">
      <c r="B307" s="28"/>
      <c r="C307" s="29"/>
      <c r="D307" s="32"/>
      <c r="E307" s="52"/>
      <c r="F307" s="53"/>
      <c r="G307" s="54"/>
    </row>
    <row r="311" spans="2:7" ht="15" thickBot="1"/>
    <row r="312" spans="2:7" ht="15" thickBot="1">
      <c r="B312" s="5"/>
      <c r="C312" s="6"/>
      <c r="D312" s="7"/>
      <c r="E312" s="5"/>
      <c r="F312" s="8"/>
      <c r="G312" s="9"/>
    </row>
    <row r="313" spans="2:7" ht="15" thickBot="1">
      <c r="B313" s="11"/>
      <c r="C313" s="12"/>
      <c r="D313" s="13"/>
      <c r="E313" s="11"/>
      <c r="F313" s="11"/>
      <c r="G313" s="11"/>
    </row>
    <row r="314" spans="2:7" ht="25.5" customHeight="1" thickBot="1">
      <c r="B314" s="14"/>
      <c r="C314" s="14"/>
      <c r="D314" s="14"/>
      <c r="E314" s="55"/>
      <c r="F314" s="37"/>
      <c r="G314" s="37"/>
    </row>
    <row r="315" spans="2:7" ht="15.5" customHeight="1">
      <c r="B315" s="34"/>
      <c r="C315" s="19"/>
      <c r="D315" s="22"/>
      <c r="E315" s="34"/>
      <c r="F315" s="43"/>
      <c r="G315" s="22"/>
    </row>
    <row r="316" spans="2:7" ht="15.5" customHeight="1">
      <c r="B316" s="23"/>
      <c r="C316" s="24"/>
      <c r="D316" s="26"/>
      <c r="E316" s="24"/>
      <c r="F316" s="2"/>
      <c r="G316" s="26"/>
    </row>
    <row r="317" spans="2:7" ht="15.5" customHeight="1">
      <c r="B317" s="23"/>
      <c r="C317" s="24"/>
      <c r="D317" s="26"/>
      <c r="E317" s="23"/>
      <c r="F317" s="3"/>
      <c r="G317" s="26"/>
    </row>
    <row r="318" spans="2:7" ht="15.5" customHeight="1">
      <c r="B318" s="23"/>
      <c r="C318" s="24"/>
      <c r="D318" s="26"/>
      <c r="E318" s="23"/>
      <c r="F318" s="3"/>
      <c r="G318" s="26"/>
    </row>
    <row r="319" spans="2:7" ht="15.5" customHeight="1">
      <c r="B319" s="23"/>
      <c r="C319" s="24"/>
      <c r="D319" s="26"/>
      <c r="E319" s="23"/>
      <c r="F319" s="3"/>
      <c r="G319" s="26"/>
    </row>
    <row r="320" spans="2:7" ht="15.5" customHeight="1">
      <c r="B320" s="23"/>
      <c r="C320" s="24"/>
      <c r="D320" s="26"/>
      <c r="E320" s="23"/>
      <c r="F320" s="3"/>
      <c r="G320" s="26"/>
    </row>
    <row r="321" spans="2:7" ht="15.5" customHeight="1">
      <c r="B321" s="23"/>
      <c r="C321" s="24"/>
      <c r="D321" s="26"/>
      <c r="E321" s="23"/>
      <c r="F321" s="3"/>
      <c r="G321" s="26"/>
    </row>
    <row r="322" spans="2:7" ht="15.5" customHeight="1">
      <c r="B322" s="23"/>
      <c r="C322" s="24"/>
      <c r="D322" s="26"/>
      <c r="E322" s="58"/>
      <c r="G322" s="26"/>
    </row>
    <row r="323" spans="2:7" ht="15.5" customHeight="1">
      <c r="B323" s="23"/>
      <c r="C323" s="24"/>
      <c r="D323" s="26"/>
      <c r="E323" s="23"/>
      <c r="F323" s="3"/>
      <c r="G323" s="26"/>
    </row>
    <row r="324" spans="2:7" ht="15.5" customHeight="1">
      <c r="B324" s="23"/>
      <c r="C324" s="24"/>
      <c r="D324" s="26"/>
      <c r="E324" s="23"/>
      <c r="F324" s="3"/>
      <c r="G324" s="26"/>
    </row>
    <row r="325" spans="2:7" ht="15.5" customHeight="1">
      <c r="B325" s="23"/>
      <c r="C325" s="24"/>
      <c r="D325" s="26"/>
      <c r="E325" s="23"/>
      <c r="F325" s="3"/>
      <c r="G325" s="26"/>
    </row>
    <row r="326" spans="2:7" ht="15.5" customHeight="1">
      <c r="B326" s="23"/>
      <c r="C326" s="24"/>
      <c r="D326" s="26"/>
      <c r="E326" s="23"/>
      <c r="F326" s="3"/>
      <c r="G326" s="26"/>
    </row>
    <row r="327" spans="2:7" ht="15.5" customHeight="1">
      <c r="B327" s="23"/>
      <c r="C327" s="24"/>
      <c r="D327" s="26"/>
      <c r="E327" s="23"/>
      <c r="F327" s="3"/>
      <c r="G327" s="26"/>
    </row>
    <row r="328" spans="2:7" ht="15.5" customHeight="1">
      <c r="B328" s="23"/>
      <c r="C328" s="24"/>
      <c r="D328" s="26"/>
      <c r="E328" s="58"/>
      <c r="G328" s="26"/>
    </row>
    <row r="329" spans="2:7" ht="15.5" customHeight="1">
      <c r="B329" s="23"/>
      <c r="C329" s="24"/>
      <c r="D329" s="26"/>
      <c r="E329" s="23"/>
      <c r="F329" s="3"/>
      <c r="G329" s="26"/>
    </row>
    <row r="330" spans="2:7" ht="15.5" customHeight="1">
      <c r="B330" s="23"/>
      <c r="C330" s="24"/>
      <c r="D330" s="26"/>
      <c r="E330" s="58"/>
      <c r="G330" s="26"/>
    </row>
    <row r="331" spans="2:7" ht="15.5" customHeight="1" thickBot="1">
      <c r="B331" s="28"/>
      <c r="C331" s="29"/>
      <c r="D331" s="32"/>
      <c r="E331" s="28"/>
      <c r="F331" s="46"/>
      <c r="G331" s="32"/>
    </row>
    <row r="333" spans="2:7" ht="15" thickBot="1"/>
    <row r="334" spans="2:7" ht="15" thickBot="1">
      <c r="B334" s="5"/>
      <c r="C334" s="6"/>
      <c r="D334" s="7"/>
      <c r="E334" s="5"/>
      <c r="F334" s="8"/>
      <c r="G334" s="9"/>
    </row>
    <row r="335" spans="2:7" ht="15" thickBot="1">
      <c r="B335" s="11"/>
      <c r="C335" s="12"/>
      <c r="D335" s="13"/>
      <c r="E335" s="11"/>
      <c r="F335" s="11"/>
      <c r="G335" s="11"/>
    </row>
    <row r="336" spans="2:7" ht="25.5" customHeight="1" thickBot="1">
      <c r="B336" s="14"/>
      <c r="C336" s="14"/>
      <c r="D336" s="14"/>
      <c r="E336" s="37"/>
      <c r="F336" s="37"/>
      <c r="G336" s="37"/>
    </row>
    <row r="337" spans="2:7" ht="15.5" customHeight="1">
      <c r="B337" s="34"/>
      <c r="C337" s="19"/>
      <c r="D337" s="22"/>
      <c r="E337" s="34"/>
      <c r="F337" s="43"/>
      <c r="G337" s="22"/>
    </row>
    <row r="338" spans="2:7" ht="15.5" customHeight="1">
      <c r="B338" s="23"/>
      <c r="C338" s="24"/>
      <c r="D338" s="26"/>
      <c r="E338" s="24"/>
      <c r="F338" s="2"/>
      <c r="G338" s="26"/>
    </row>
    <row r="339" spans="2:7" ht="15.5" customHeight="1">
      <c r="B339" s="23"/>
      <c r="C339" s="24"/>
      <c r="D339" s="26"/>
      <c r="E339" s="23"/>
      <c r="F339" s="3"/>
      <c r="G339" s="26"/>
    </row>
    <row r="340" spans="2:7" ht="15.5" customHeight="1">
      <c r="B340" s="23"/>
      <c r="C340" s="24"/>
      <c r="D340" s="26"/>
      <c r="E340" s="23"/>
      <c r="F340" s="3"/>
      <c r="G340" s="26"/>
    </row>
    <row r="341" spans="2:7" ht="15.5" customHeight="1">
      <c r="B341" s="23"/>
      <c r="C341" s="24"/>
      <c r="D341" s="26"/>
      <c r="E341" s="23"/>
      <c r="F341" s="3"/>
      <c r="G341" s="26"/>
    </row>
    <row r="342" spans="2:7" ht="15.5" customHeight="1">
      <c r="B342" s="23"/>
      <c r="C342" s="24"/>
      <c r="D342" s="26"/>
      <c r="E342" s="23"/>
      <c r="F342" s="3"/>
      <c r="G342" s="26"/>
    </row>
    <row r="343" spans="2:7" ht="15.5" customHeight="1">
      <c r="B343" s="23"/>
      <c r="C343" s="24"/>
      <c r="D343" s="26"/>
      <c r="E343" s="23"/>
      <c r="F343" s="3"/>
      <c r="G343" s="26"/>
    </row>
    <row r="344" spans="2:7" ht="15.5" customHeight="1">
      <c r="B344" s="23"/>
      <c r="C344" s="24"/>
      <c r="D344" s="26"/>
      <c r="E344" s="58"/>
      <c r="G344" s="26"/>
    </row>
    <row r="345" spans="2:7" ht="15.5" customHeight="1">
      <c r="B345" s="23"/>
      <c r="C345" s="24"/>
      <c r="D345" s="26"/>
      <c r="E345" s="23"/>
      <c r="F345" s="3"/>
      <c r="G345" s="26"/>
    </row>
    <row r="346" spans="2:7" ht="15.5" customHeight="1">
      <c r="B346" s="23"/>
      <c r="C346" s="24"/>
      <c r="D346" s="26"/>
      <c r="E346" s="23"/>
      <c r="F346" s="3"/>
      <c r="G346" s="26"/>
    </row>
    <row r="347" spans="2:7" ht="15.5" customHeight="1">
      <c r="B347" s="23"/>
      <c r="C347" s="24"/>
      <c r="D347" s="26"/>
      <c r="E347" s="23"/>
      <c r="F347" s="3"/>
      <c r="G347" s="26"/>
    </row>
    <row r="348" spans="2:7" ht="15.5" customHeight="1">
      <c r="B348" s="23"/>
      <c r="C348" s="24"/>
      <c r="D348" s="26"/>
      <c r="E348" s="23"/>
      <c r="F348" s="3"/>
      <c r="G348" s="26"/>
    </row>
    <row r="349" spans="2:7" ht="15.5" customHeight="1">
      <c r="B349" s="23"/>
      <c r="C349" s="24"/>
      <c r="D349" s="26"/>
      <c r="E349" s="23"/>
      <c r="F349" s="3"/>
      <c r="G349" s="26"/>
    </row>
    <row r="350" spans="2:7" ht="15.5" customHeight="1">
      <c r="B350" s="23"/>
      <c r="C350" s="24"/>
      <c r="D350" s="26"/>
      <c r="E350" s="58"/>
      <c r="G350" s="26"/>
    </row>
    <row r="351" spans="2:7" ht="15.5" customHeight="1">
      <c r="B351" s="23"/>
      <c r="C351" s="24"/>
      <c r="D351" s="26"/>
      <c r="E351" s="23"/>
      <c r="F351" s="3"/>
      <c r="G351" s="26"/>
    </row>
    <row r="352" spans="2:7" ht="15.5" customHeight="1">
      <c r="B352" s="23"/>
      <c r="C352" s="24"/>
      <c r="D352" s="26"/>
      <c r="E352" s="58"/>
      <c r="G352" s="26"/>
    </row>
    <row r="353" spans="2:7" ht="15.5" customHeight="1" thickBot="1">
      <c r="B353" s="28"/>
      <c r="C353" s="29"/>
      <c r="D353" s="32"/>
      <c r="E353" s="28"/>
      <c r="F353" s="46"/>
      <c r="G353" s="32"/>
    </row>
  </sheetData>
  <mergeCells count="50">
    <mergeCell ref="B27:C27"/>
    <mergeCell ref="J6:J9"/>
    <mergeCell ref="B5:C7"/>
    <mergeCell ref="B11:C11"/>
    <mergeCell ref="B13:C13"/>
    <mergeCell ref="B15:C15"/>
    <mergeCell ref="B17:C17"/>
    <mergeCell ref="B19:C19"/>
    <mergeCell ref="B10:C10"/>
    <mergeCell ref="E19:G21"/>
    <mergeCell ref="B2:C3"/>
    <mergeCell ref="B4:C4"/>
    <mergeCell ref="E2:G3"/>
    <mergeCell ref="B25:C26"/>
    <mergeCell ref="E25:G26"/>
    <mergeCell ref="E5:G7"/>
    <mergeCell ref="E8:G9"/>
    <mergeCell ref="E10:G12"/>
    <mergeCell ref="E13:G15"/>
    <mergeCell ref="E16:G18"/>
    <mergeCell ref="B42:C42"/>
    <mergeCell ref="E42:G44"/>
    <mergeCell ref="B28:C30"/>
    <mergeCell ref="E28:G30"/>
    <mergeCell ref="E31:G32"/>
    <mergeCell ref="B33:C33"/>
    <mergeCell ref="E33:G35"/>
    <mergeCell ref="B34:C34"/>
    <mergeCell ref="B36:C36"/>
    <mergeCell ref="E36:G38"/>
    <mergeCell ref="B38:C38"/>
    <mergeCell ref="E39:G41"/>
    <mergeCell ref="B40:C40"/>
    <mergeCell ref="B47:C48"/>
    <mergeCell ref="E47:G48"/>
    <mergeCell ref="B49:C49"/>
    <mergeCell ref="B50:C52"/>
    <mergeCell ref="E50:G52"/>
    <mergeCell ref="E61:G63"/>
    <mergeCell ref="B62:C62"/>
    <mergeCell ref="B64:C64"/>
    <mergeCell ref="E64:G66"/>
    <mergeCell ref="E49:G49"/>
    <mergeCell ref="B55:C55"/>
    <mergeCell ref="E55:G57"/>
    <mergeCell ref="B56:C56"/>
    <mergeCell ref="B58:C58"/>
    <mergeCell ref="E58:G60"/>
    <mergeCell ref="B60:C60"/>
    <mergeCell ref="E53:G54"/>
  </mergeCell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2A9A259F8314EB0888DA436BC1633" ma:contentTypeVersion="9" ma:contentTypeDescription="Create a new document." ma:contentTypeScope="" ma:versionID="4d466b61c19b9dd55e4122cf2dbe651f">
  <xsd:schema xmlns:xsd="http://www.w3.org/2001/XMLSchema" xmlns:xs="http://www.w3.org/2001/XMLSchema" xmlns:p="http://schemas.microsoft.com/office/2006/metadata/properties" xmlns:ns2="d0b0c353-4067-4535-9b14-47b38980fe00" xmlns:ns3="5180a70f-888b-4c84-b9d3-a2cb8a9a6446" targetNamespace="http://schemas.microsoft.com/office/2006/metadata/properties" ma:root="true" ma:fieldsID="afc1e0e032a009c68d4d4dff436b45db" ns2:_="" ns3:_="">
    <xsd:import namespace="d0b0c353-4067-4535-9b14-47b38980fe00"/>
    <xsd:import namespace="5180a70f-888b-4c84-b9d3-a2cb8a9a64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0c353-4067-4535-9b14-47b38980f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0a70f-888b-4c84-b9d3-a2cb8a9a64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9A6EC6-B0F1-46AA-8481-0C5A9EF26B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BD666A-44E4-417E-BCC9-3F6A5E2E6E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A6280E-ABD1-4973-B7BC-D3149EE7866B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67342A27-A527-4041-90AA-A84D4F91A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b0c353-4067-4535-9b14-47b38980fe00"/>
    <ds:schemaRef ds:uri="5180a70f-888b-4c84-b9d3-a2cb8a9a6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INSTRUCTIONS</vt:lpstr>
      <vt:lpstr>WATCH BILL</vt:lpstr>
      <vt:lpstr>Duty Validation</vt:lpstr>
      <vt:lpstr>Life Rafts</vt:lpstr>
      <vt:lpstr>Definitions</vt:lpstr>
      <vt:lpstr>OFFICERS AND BOSUN</vt:lpstr>
      <vt:lpstr>ENGINEREERS</vt:lpstr>
      <vt:lpstr>DECK CREW - FORE WATCH</vt:lpstr>
      <vt:lpstr>DECK CREW - MAIN WATCH</vt:lpstr>
      <vt:lpstr>DECK CREW - MIZZEN WATCH</vt:lpstr>
      <vt:lpstr>STEWARDS, COOK AND DOCTOR</vt:lpstr>
      <vt:lpstr>VOYAGE CREW, PASSENGERS, SPARE</vt:lpstr>
      <vt:lpstr>EMERGENCY CARDS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morrin</dc:creator>
  <cp:keywords/>
  <dc:description/>
  <cp:lastModifiedBy>Andy Green</cp:lastModifiedBy>
  <cp:revision/>
  <cp:lastPrinted>2020-04-26T19:37:45Z</cp:lastPrinted>
  <dcterms:created xsi:type="dcterms:W3CDTF">2015-01-23T02:43:13Z</dcterms:created>
  <dcterms:modified xsi:type="dcterms:W3CDTF">2020-05-03T22:27:42Z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0x0101004A22A9A259F8314EB0888DA436BC1633</vt:lpwstr>
  </property>
</Properties>
</file>