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xampp5\htdocs\sistem-integrasi\sampel\"/>
    </mc:Choice>
  </mc:AlternateContent>
  <xr:revisionPtr revIDLastSave="0" documentId="13_ncr:1_{FCF2CD8D-EFCD-485D-8F30-429BDB7DF808}" xr6:coauthVersionLast="47" xr6:coauthVersionMax="47" xr10:uidLastSave="{00000000-0000-0000-0000-000000000000}"/>
  <bookViews>
    <workbookView xWindow="-110" yWindow="-110" windowWidth="19420" windowHeight="10300" firstSheet="59" activeTab="66" xr2:uid="{00000000-000D-0000-FFFF-FFFF00000000}"/>
  </bookViews>
  <sheets>
    <sheet name="Kode MK" sheetId="1" r:id="rId1"/>
    <sheet name="Rekap Dosen" sheetId="2" r:id="rId2"/>
    <sheet name="MK-01" sheetId="3" r:id="rId3"/>
    <sheet name="MK-02" sheetId="4" r:id="rId4"/>
    <sheet name="MK-03" sheetId="5" r:id="rId5"/>
    <sheet name="MK-04" sheetId="6" r:id="rId6"/>
    <sheet name=" MK-05" sheetId="7" r:id="rId7"/>
    <sheet name="MK-06" sheetId="8" r:id="rId8"/>
    <sheet name="MK-07" sheetId="9" r:id="rId9"/>
    <sheet name="MK-08" sheetId="10" r:id="rId10"/>
    <sheet name="MK-09" sheetId="11" r:id="rId11"/>
    <sheet name="MK-10" sheetId="12" r:id="rId12"/>
    <sheet name="MK-11" sheetId="13" r:id="rId13"/>
    <sheet name="MK-12" sheetId="14" r:id="rId14"/>
    <sheet name="MK-13" sheetId="15" r:id="rId15"/>
    <sheet name="MK-14" sheetId="16" r:id="rId16"/>
    <sheet name="MK-15" sheetId="17" r:id="rId17"/>
    <sheet name="MK-16" sheetId="18" r:id="rId18"/>
    <sheet name="MK-17" sheetId="19" r:id="rId19"/>
    <sheet name="MK-18" sheetId="20" r:id="rId20"/>
    <sheet name="MK-19" sheetId="21" r:id="rId21"/>
    <sheet name="MK-20" sheetId="22" r:id="rId22"/>
    <sheet name="MK-21" sheetId="23" r:id="rId23"/>
    <sheet name="MK-22" sheetId="24" r:id="rId24"/>
    <sheet name="MK-23" sheetId="25" r:id="rId25"/>
    <sheet name="MK-24" sheetId="26" r:id="rId26"/>
    <sheet name="MK-25" sheetId="27" r:id="rId27"/>
    <sheet name="MK-26" sheetId="28" r:id="rId28"/>
    <sheet name="MK-27" sheetId="29" r:id="rId29"/>
    <sheet name="MK-28" sheetId="30" r:id="rId30"/>
    <sheet name="MK-29" sheetId="31" r:id="rId31"/>
    <sheet name="MK-30" sheetId="32" r:id="rId32"/>
    <sheet name="MK-31" sheetId="33" r:id="rId33"/>
    <sheet name="MK-32" sheetId="34" r:id="rId34"/>
    <sheet name="MK-33" sheetId="35" r:id="rId35"/>
    <sheet name="MK-34" sheetId="36" r:id="rId36"/>
    <sheet name="MK-35" sheetId="37" r:id="rId37"/>
    <sheet name="MK-36" sheetId="38" r:id="rId38"/>
    <sheet name="MK-37" sheetId="39" r:id="rId39"/>
    <sheet name="MK-38" sheetId="40" r:id="rId40"/>
    <sheet name="MK-39" sheetId="41" r:id="rId41"/>
    <sheet name="MK-40" sheetId="42" r:id="rId42"/>
    <sheet name="MK-41" sheetId="43" r:id="rId43"/>
    <sheet name="MK-42" sheetId="44" r:id="rId44"/>
    <sheet name="MK-43" sheetId="45" r:id="rId45"/>
    <sheet name="MK-44" sheetId="46" r:id="rId46"/>
    <sheet name="MK-45" sheetId="47" r:id="rId47"/>
    <sheet name="MK-46" sheetId="48" r:id="rId48"/>
    <sheet name=" MK-47" sheetId="49" r:id="rId49"/>
    <sheet name="MK-48" sheetId="50" r:id="rId50"/>
    <sheet name="MK-49" sheetId="51" r:id="rId51"/>
    <sheet name="MK-50" sheetId="52" r:id="rId52"/>
    <sheet name="MK-51" sheetId="53" r:id="rId53"/>
    <sheet name="MK-52" sheetId="54" r:id="rId54"/>
    <sheet name="MK-53" sheetId="55" r:id="rId55"/>
    <sheet name="MK-54" sheetId="56" r:id="rId56"/>
    <sheet name="MK-55" sheetId="57" r:id="rId57"/>
    <sheet name="MK-56" sheetId="58" r:id="rId58"/>
    <sheet name="MK-57" sheetId="59" r:id="rId59"/>
    <sheet name="MK-58" sheetId="60" r:id="rId60"/>
    <sheet name="MK-59" sheetId="61" r:id="rId61"/>
    <sheet name="MK-60" sheetId="62" r:id="rId62"/>
    <sheet name="MK-61" sheetId="63" r:id="rId63"/>
    <sheet name="MK-62" sheetId="64" r:id="rId64"/>
    <sheet name="MK-63" sheetId="65" r:id="rId65"/>
    <sheet name="MK-64" sheetId="66" r:id="rId66"/>
    <sheet name="MK-65" sheetId="67" r:id="rId67"/>
    <sheet name="MK-66" sheetId="68" r:id="rId68"/>
    <sheet name="MK-67" sheetId="69" r:id="rId69"/>
    <sheet name="MK-68" sheetId="70" r:id="rId70"/>
    <sheet name="MK-69" sheetId="71" r:id="rId71"/>
    <sheet name="MK-70" sheetId="72" r:id="rId7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7" l="1"/>
  <c r="B6" i="60"/>
  <c r="T43" i="72" l="1"/>
  <c r="U43" i="72" s="1"/>
  <c r="T42" i="72"/>
  <c r="U42" i="72" s="1"/>
  <c r="T41" i="72"/>
  <c r="U41" i="72" s="1"/>
  <c r="T40" i="72"/>
  <c r="U40" i="72" s="1"/>
  <c r="T39" i="72"/>
  <c r="U39" i="72" s="1"/>
  <c r="T38" i="72"/>
  <c r="U38" i="72" s="1"/>
  <c r="T37" i="72"/>
  <c r="U37" i="72" s="1"/>
  <c r="T36" i="72"/>
  <c r="U36" i="72" s="1"/>
  <c r="T35" i="72"/>
  <c r="U35" i="72" s="1"/>
  <c r="T34" i="72"/>
  <c r="U34" i="72" s="1"/>
  <c r="T33" i="72"/>
  <c r="U33" i="72" s="1"/>
  <c r="T32" i="72"/>
  <c r="U32" i="72" s="1"/>
  <c r="T31" i="72"/>
  <c r="U31" i="72" s="1"/>
  <c r="T30" i="72"/>
  <c r="U30" i="72" s="1"/>
  <c r="T29" i="72"/>
  <c r="U29" i="72" s="1"/>
  <c r="T28" i="72"/>
  <c r="U28" i="72" s="1"/>
  <c r="T27" i="72"/>
  <c r="U27" i="72" s="1"/>
  <c r="T26" i="72"/>
  <c r="U26" i="72" s="1"/>
  <c r="T25" i="72"/>
  <c r="U25" i="72" s="1"/>
  <c r="T24" i="72"/>
  <c r="U24" i="72" s="1"/>
  <c r="T23" i="72"/>
  <c r="U23" i="72" s="1"/>
  <c r="T22" i="72"/>
  <c r="U22" i="72" s="1"/>
  <c r="T21" i="72"/>
  <c r="U21" i="72" s="1"/>
  <c r="T20" i="72"/>
  <c r="U20" i="72" s="1"/>
  <c r="T19" i="72"/>
  <c r="U19" i="72" s="1"/>
  <c r="T18" i="72"/>
  <c r="U18" i="72" s="1"/>
  <c r="T17" i="72"/>
  <c r="U17" i="72" s="1"/>
  <c r="T16" i="72"/>
  <c r="U16" i="72" s="1"/>
  <c r="T15" i="72"/>
  <c r="U15" i="72" s="1"/>
  <c r="T14" i="72"/>
  <c r="U14" i="72" s="1"/>
  <c r="T13" i="72"/>
  <c r="U13" i="72" s="1"/>
  <c r="E11" i="72"/>
  <c r="F11" i="72" s="1"/>
  <c r="G11" i="72" s="1"/>
  <c r="H11" i="72" s="1"/>
  <c r="I11" i="72" s="1"/>
  <c r="J11" i="72" s="1"/>
  <c r="K11" i="72" s="1"/>
  <c r="L11" i="72" s="1"/>
  <c r="M11" i="72" s="1"/>
  <c r="N11" i="72" s="1"/>
  <c r="O11" i="72" s="1"/>
  <c r="P11" i="72" s="1"/>
  <c r="Q11" i="72" s="1"/>
  <c r="R11" i="72" s="1"/>
  <c r="S11" i="72" s="1"/>
  <c r="B7" i="72"/>
  <c r="E6" i="72"/>
  <c r="C6" i="72"/>
  <c r="B6" i="72"/>
  <c r="E5" i="72"/>
  <c r="C5" i="72"/>
  <c r="B5" i="72"/>
  <c r="E4" i="72"/>
  <c r="C4" i="72"/>
  <c r="B4" i="72"/>
  <c r="E3" i="72"/>
  <c r="E7" i="72" s="1"/>
  <c r="C3" i="72"/>
  <c r="B3" i="72"/>
  <c r="T43" i="71"/>
  <c r="U43" i="71" s="1"/>
  <c r="T42" i="71"/>
  <c r="U42" i="71" s="1"/>
  <c r="T41" i="71"/>
  <c r="U41" i="71" s="1"/>
  <c r="T40" i="71"/>
  <c r="U40" i="71" s="1"/>
  <c r="T39" i="71"/>
  <c r="U39" i="71" s="1"/>
  <c r="T38" i="71"/>
  <c r="U38" i="71" s="1"/>
  <c r="U37" i="71"/>
  <c r="T37" i="71"/>
  <c r="U36" i="71"/>
  <c r="T36" i="71"/>
  <c r="U35" i="71"/>
  <c r="T35" i="71"/>
  <c r="T34" i="71"/>
  <c r="U34" i="71" s="1"/>
  <c r="T33" i="71"/>
  <c r="U33" i="71" s="1"/>
  <c r="U32" i="71"/>
  <c r="T32" i="71"/>
  <c r="T31" i="71"/>
  <c r="U31" i="71" s="1"/>
  <c r="T30" i="71"/>
  <c r="U30" i="71" s="1"/>
  <c r="T29" i="71"/>
  <c r="U29" i="71" s="1"/>
  <c r="U28" i="71"/>
  <c r="T28" i="71"/>
  <c r="U27" i="71"/>
  <c r="T27" i="71"/>
  <c r="T26" i="71"/>
  <c r="U26" i="71" s="1"/>
  <c r="T25" i="71"/>
  <c r="U25" i="71" s="1"/>
  <c r="T24" i="71"/>
  <c r="U24" i="71" s="1"/>
  <c r="T23" i="71"/>
  <c r="U23" i="71" s="1"/>
  <c r="T22" i="71"/>
  <c r="U22" i="71" s="1"/>
  <c r="U21" i="71"/>
  <c r="T21" i="71"/>
  <c r="T20" i="71"/>
  <c r="U20" i="71" s="1"/>
  <c r="U19" i="71"/>
  <c r="T19" i="71"/>
  <c r="T18" i="71"/>
  <c r="U18" i="71" s="1"/>
  <c r="U17" i="71"/>
  <c r="T17" i="71"/>
  <c r="T16" i="71"/>
  <c r="U16" i="71" s="1"/>
  <c r="T15" i="71"/>
  <c r="U15" i="71" s="1"/>
  <c r="T14" i="71"/>
  <c r="U14" i="71" s="1"/>
  <c r="U13" i="71"/>
  <c r="T13" i="71"/>
  <c r="E11" i="71"/>
  <c r="F11" i="71" s="1"/>
  <c r="G11" i="71" s="1"/>
  <c r="H11" i="71" s="1"/>
  <c r="I11" i="71" s="1"/>
  <c r="J11" i="71" s="1"/>
  <c r="K11" i="71" s="1"/>
  <c r="L11" i="71" s="1"/>
  <c r="M11" i="71" s="1"/>
  <c r="N11" i="71" s="1"/>
  <c r="O11" i="71" s="1"/>
  <c r="P11" i="71" s="1"/>
  <c r="Q11" i="71" s="1"/>
  <c r="R11" i="71" s="1"/>
  <c r="S11" i="71" s="1"/>
  <c r="B7" i="71"/>
  <c r="E6" i="71"/>
  <c r="C6" i="71"/>
  <c r="B6" i="71"/>
  <c r="E5" i="71"/>
  <c r="C5" i="71"/>
  <c r="B5" i="71"/>
  <c r="E4" i="71"/>
  <c r="C4" i="71"/>
  <c r="B4" i="71"/>
  <c r="E3" i="71"/>
  <c r="E7" i="71" s="1"/>
  <c r="C3" i="71"/>
  <c r="B3" i="71"/>
  <c r="F11" i="70"/>
  <c r="G11" i="70" s="1"/>
  <c r="H11" i="70" s="1"/>
  <c r="I11" i="70" s="1"/>
  <c r="J11" i="70" s="1"/>
  <c r="K11" i="70" s="1"/>
  <c r="L11" i="70" s="1"/>
  <c r="M11" i="70" s="1"/>
  <c r="N11" i="70" s="1"/>
  <c r="O11" i="70" s="1"/>
  <c r="P11" i="70" s="1"/>
  <c r="Q11" i="70" s="1"/>
  <c r="R11" i="70" s="1"/>
  <c r="S11" i="70" s="1"/>
  <c r="E11" i="70"/>
  <c r="B7" i="70"/>
  <c r="E6" i="70"/>
  <c r="C6" i="70"/>
  <c r="B6" i="70"/>
  <c r="E5" i="70"/>
  <c r="C5" i="70"/>
  <c r="B5" i="70"/>
  <c r="E4" i="70"/>
  <c r="C4" i="70"/>
  <c r="B4" i="70"/>
  <c r="E3" i="70"/>
  <c r="E7" i="70" s="1"/>
  <c r="C3" i="70"/>
  <c r="B3" i="70"/>
  <c r="T49" i="69"/>
  <c r="U49" i="69" s="1"/>
  <c r="T48" i="69"/>
  <c r="U48" i="69" s="1"/>
  <c r="U47" i="69"/>
  <c r="T47" i="69"/>
  <c r="T46" i="69"/>
  <c r="U46" i="69" s="1"/>
  <c r="T45" i="69"/>
  <c r="U45" i="69" s="1"/>
  <c r="T44" i="69"/>
  <c r="U44" i="69" s="1"/>
  <c r="T43" i="69"/>
  <c r="U43" i="69" s="1"/>
  <c r="T42" i="69"/>
  <c r="U42" i="69" s="1"/>
  <c r="T41" i="69"/>
  <c r="U41" i="69" s="1"/>
  <c r="T40" i="69"/>
  <c r="U40" i="69" s="1"/>
  <c r="U39" i="69"/>
  <c r="T39" i="69"/>
  <c r="T38" i="69"/>
  <c r="U38" i="69" s="1"/>
  <c r="T37" i="69"/>
  <c r="U37" i="69" s="1"/>
  <c r="T36" i="69"/>
  <c r="U36" i="69" s="1"/>
  <c r="U35" i="69"/>
  <c r="T35" i="69"/>
  <c r="T34" i="69"/>
  <c r="U34" i="69" s="1"/>
  <c r="T33" i="69"/>
  <c r="U33" i="69" s="1"/>
  <c r="T32" i="69"/>
  <c r="U32" i="69" s="1"/>
  <c r="U31" i="69"/>
  <c r="T31" i="69"/>
  <c r="T30" i="69"/>
  <c r="U30" i="69" s="1"/>
  <c r="U29" i="69"/>
  <c r="T29" i="69"/>
  <c r="T28" i="69"/>
  <c r="U28" i="69" s="1"/>
  <c r="T27" i="69"/>
  <c r="U27" i="69" s="1"/>
  <c r="T26" i="69"/>
  <c r="U26" i="69" s="1"/>
  <c r="T25" i="69"/>
  <c r="U25" i="69" s="1"/>
  <c r="T24" i="69"/>
  <c r="U24" i="69" s="1"/>
  <c r="U23" i="69"/>
  <c r="T23" i="69"/>
  <c r="T22" i="69"/>
  <c r="U22" i="69" s="1"/>
  <c r="T21" i="69"/>
  <c r="U21" i="69" s="1"/>
  <c r="T20" i="69"/>
  <c r="U20" i="69" s="1"/>
  <c r="U19" i="69"/>
  <c r="T19" i="69"/>
  <c r="T18" i="69"/>
  <c r="U18" i="69" s="1"/>
  <c r="T17" i="69"/>
  <c r="U17" i="69" s="1"/>
  <c r="T16" i="69"/>
  <c r="U16" i="69" s="1"/>
  <c r="U15" i="69"/>
  <c r="T15" i="69"/>
  <c r="T14" i="69"/>
  <c r="U14" i="69" s="1"/>
  <c r="U13" i="69"/>
  <c r="T13" i="69"/>
  <c r="E11" i="69"/>
  <c r="F11" i="69" s="1"/>
  <c r="G11" i="69" s="1"/>
  <c r="H11" i="69" s="1"/>
  <c r="I11" i="69" s="1"/>
  <c r="J11" i="69" s="1"/>
  <c r="K11" i="69" s="1"/>
  <c r="L11" i="69" s="1"/>
  <c r="M11" i="69" s="1"/>
  <c r="N11" i="69" s="1"/>
  <c r="O11" i="69" s="1"/>
  <c r="P11" i="69" s="1"/>
  <c r="Q11" i="69" s="1"/>
  <c r="R11" i="69" s="1"/>
  <c r="S11" i="69" s="1"/>
  <c r="B7" i="69"/>
  <c r="E6" i="69"/>
  <c r="C6" i="69"/>
  <c r="B6" i="69"/>
  <c r="E5" i="69"/>
  <c r="C5" i="69"/>
  <c r="B5" i="69"/>
  <c r="E4" i="69"/>
  <c r="C4" i="69"/>
  <c r="B4" i="69"/>
  <c r="E3" i="69"/>
  <c r="C3" i="69"/>
  <c r="B3" i="69"/>
  <c r="T55" i="68"/>
  <c r="U55" i="68" s="1"/>
  <c r="T54" i="68"/>
  <c r="U54" i="68" s="1"/>
  <c r="T53" i="68"/>
  <c r="U53" i="68" s="1"/>
  <c r="U52" i="68"/>
  <c r="T52" i="68"/>
  <c r="T51" i="68"/>
  <c r="U51" i="68" s="1"/>
  <c r="T50" i="68"/>
  <c r="U50" i="68" s="1"/>
  <c r="T49" i="68"/>
  <c r="U49" i="68" s="1"/>
  <c r="U48" i="68"/>
  <c r="T48" i="68"/>
  <c r="T47" i="68"/>
  <c r="U47" i="68" s="1"/>
  <c r="T46" i="68"/>
  <c r="U46" i="68" s="1"/>
  <c r="T45" i="68"/>
  <c r="U45" i="68" s="1"/>
  <c r="U44" i="68"/>
  <c r="T44" i="68"/>
  <c r="T43" i="68"/>
  <c r="U43" i="68" s="1"/>
  <c r="T42" i="68"/>
  <c r="U42" i="68" s="1"/>
  <c r="T41" i="68"/>
  <c r="U41" i="68" s="1"/>
  <c r="T40" i="68"/>
  <c r="U40" i="68" s="1"/>
  <c r="T39" i="68"/>
  <c r="U39" i="68" s="1"/>
  <c r="T38" i="68"/>
  <c r="U38" i="68" s="1"/>
  <c r="T37" i="68"/>
  <c r="U37" i="68" s="1"/>
  <c r="T36" i="68"/>
  <c r="U36" i="68" s="1"/>
  <c r="T35" i="68"/>
  <c r="U35" i="68" s="1"/>
  <c r="T34" i="68"/>
  <c r="U34" i="68" s="1"/>
  <c r="T33" i="68"/>
  <c r="U33" i="68" s="1"/>
  <c r="U32" i="68"/>
  <c r="T32" i="68"/>
  <c r="T31" i="68"/>
  <c r="U31" i="68" s="1"/>
  <c r="T30" i="68"/>
  <c r="U30" i="68" s="1"/>
  <c r="T29" i="68"/>
  <c r="U29" i="68" s="1"/>
  <c r="T28" i="68"/>
  <c r="U28" i="68" s="1"/>
  <c r="T27" i="68"/>
  <c r="U27" i="68" s="1"/>
  <c r="T26" i="68"/>
  <c r="U26" i="68" s="1"/>
  <c r="T25" i="68"/>
  <c r="U25" i="68" s="1"/>
  <c r="T24" i="68"/>
  <c r="U24" i="68" s="1"/>
  <c r="T23" i="68"/>
  <c r="U23" i="68" s="1"/>
  <c r="T22" i="68"/>
  <c r="U22" i="68" s="1"/>
  <c r="T21" i="68"/>
  <c r="U21" i="68" s="1"/>
  <c r="U20" i="68"/>
  <c r="T20" i="68"/>
  <c r="T19" i="68"/>
  <c r="U19" i="68" s="1"/>
  <c r="T18" i="68"/>
  <c r="U18" i="68" s="1"/>
  <c r="T17" i="68"/>
  <c r="U17" i="68" s="1"/>
  <c r="U16" i="68"/>
  <c r="T16" i="68"/>
  <c r="T15" i="68"/>
  <c r="U15" i="68" s="1"/>
  <c r="T14" i="68"/>
  <c r="U14" i="68" s="1"/>
  <c r="T13" i="68"/>
  <c r="U13" i="68" s="1"/>
  <c r="L11" i="68"/>
  <c r="M11" i="68" s="1"/>
  <c r="N11" i="68" s="1"/>
  <c r="O11" i="68" s="1"/>
  <c r="P11" i="68" s="1"/>
  <c r="Q11" i="68" s="1"/>
  <c r="R11" i="68" s="1"/>
  <c r="S11" i="68" s="1"/>
  <c r="E11" i="68"/>
  <c r="F11" i="68" s="1"/>
  <c r="G11" i="68" s="1"/>
  <c r="H11" i="68" s="1"/>
  <c r="I11" i="68" s="1"/>
  <c r="J11" i="68" s="1"/>
  <c r="K11" i="68" s="1"/>
  <c r="B7" i="68"/>
  <c r="E6" i="68"/>
  <c r="C6" i="68"/>
  <c r="B6" i="68"/>
  <c r="E5" i="68"/>
  <c r="C5" i="68"/>
  <c r="B5" i="68"/>
  <c r="E4" i="68"/>
  <c r="C4" i="68"/>
  <c r="B4" i="68"/>
  <c r="E3" i="68"/>
  <c r="C3" i="68"/>
  <c r="B3" i="68"/>
  <c r="T50" i="67"/>
  <c r="U50" i="67" s="1"/>
  <c r="T49" i="67"/>
  <c r="U49" i="67" s="1"/>
  <c r="T48" i="67"/>
  <c r="U48" i="67" s="1"/>
  <c r="T47" i="67"/>
  <c r="U47" i="67" s="1"/>
  <c r="T46" i="67"/>
  <c r="U46" i="67" s="1"/>
  <c r="T45" i="67"/>
  <c r="U45" i="67" s="1"/>
  <c r="U44" i="67"/>
  <c r="T44" i="67"/>
  <c r="T43" i="67"/>
  <c r="U43" i="67" s="1"/>
  <c r="U42" i="67"/>
  <c r="T42" i="67"/>
  <c r="T41" i="67"/>
  <c r="U41" i="67" s="1"/>
  <c r="T40" i="67"/>
  <c r="U40" i="67" s="1"/>
  <c r="T39" i="67"/>
  <c r="U39" i="67" s="1"/>
  <c r="T38" i="67"/>
  <c r="U38" i="67" s="1"/>
  <c r="T37" i="67"/>
  <c r="U37" i="67" s="1"/>
  <c r="U36" i="67"/>
  <c r="T36" i="67"/>
  <c r="T35" i="67"/>
  <c r="U35" i="67" s="1"/>
  <c r="T34" i="67"/>
  <c r="U34" i="67" s="1"/>
  <c r="T33" i="67"/>
  <c r="U33" i="67" s="1"/>
  <c r="T32" i="67"/>
  <c r="U32" i="67" s="1"/>
  <c r="T31" i="67"/>
  <c r="U31" i="67" s="1"/>
  <c r="T30" i="67"/>
  <c r="U30" i="67" s="1"/>
  <c r="T29" i="67"/>
  <c r="U29" i="67" s="1"/>
  <c r="U28" i="67"/>
  <c r="T28" i="67"/>
  <c r="T27" i="67"/>
  <c r="U27" i="67" s="1"/>
  <c r="U26" i="67"/>
  <c r="T26" i="67"/>
  <c r="T25" i="67"/>
  <c r="U25" i="67" s="1"/>
  <c r="T24" i="67"/>
  <c r="U24" i="67" s="1"/>
  <c r="T23" i="67"/>
  <c r="U23" i="67" s="1"/>
  <c r="T22" i="67"/>
  <c r="U22" i="67" s="1"/>
  <c r="T21" i="67"/>
  <c r="U21" i="67" s="1"/>
  <c r="U20" i="67"/>
  <c r="T20" i="67"/>
  <c r="T19" i="67"/>
  <c r="U19" i="67" s="1"/>
  <c r="T18" i="67"/>
  <c r="U18" i="67" s="1"/>
  <c r="T17" i="67"/>
  <c r="U17" i="67" s="1"/>
  <c r="T16" i="67"/>
  <c r="U16" i="67" s="1"/>
  <c r="T15" i="67"/>
  <c r="U15" i="67" s="1"/>
  <c r="T14" i="67"/>
  <c r="U14" i="67" s="1"/>
  <c r="T13" i="67"/>
  <c r="U13" i="67" s="1"/>
  <c r="E11" i="67"/>
  <c r="F11" i="67" s="1"/>
  <c r="G11" i="67" s="1"/>
  <c r="H11" i="67" s="1"/>
  <c r="I11" i="67" s="1"/>
  <c r="J11" i="67" s="1"/>
  <c r="K11" i="67" s="1"/>
  <c r="L11" i="67" s="1"/>
  <c r="M11" i="67" s="1"/>
  <c r="N11" i="67" s="1"/>
  <c r="O11" i="67" s="1"/>
  <c r="P11" i="67" s="1"/>
  <c r="Q11" i="67" s="1"/>
  <c r="R11" i="67" s="1"/>
  <c r="S11" i="67" s="1"/>
  <c r="B7" i="67"/>
  <c r="E6" i="67"/>
  <c r="C6" i="67"/>
  <c r="B6" i="67"/>
  <c r="E5" i="67"/>
  <c r="C5" i="67"/>
  <c r="B5" i="67"/>
  <c r="E4" i="67"/>
  <c r="C4" i="67"/>
  <c r="B4" i="67"/>
  <c r="E3" i="67"/>
  <c r="C3" i="67"/>
  <c r="B3" i="67"/>
  <c r="T48" i="66"/>
  <c r="U48" i="66" s="1"/>
  <c r="T47" i="66"/>
  <c r="U47" i="66" s="1"/>
  <c r="T46" i="66"/>
  <c r="U46" i="66" s="1"/>
  <c r="T45" i="66"/>
  <c r="U45" i="66" s="1"/>
  <c r="T44" i="66"/>
  <c r="U44" i="66" s="1"/>
  <c r="U43" i="66"/>
  <c r="T43" i="66"/>
  <c r="T42" i="66"/>
  <c r="U42" i="66" s="1"/>
  <c r="T41" i="66"/>
  <c r="U41" i="66" s="1"/>
  <c r="T40" i="66"/>
  <c r="U40" i="66" s="1"/>
  <c r="T39" i="66"/>
  <c r="U39" i="66" s="1"/>
  <c r="T38" i="66"/>
  <c r="U38" i="66" s="1"/>
  <c r="T37" i="66"/>
  <c r="U37" i="66" s="1"/>
  <c r="T36" i="66"/>
  <c r="U36" i="66" s="1"/>
  <c r="T35" i="66"/>
  <c r="U35" i="66" s="1"/>
  <c r="T34" i="66"/>
  <c r="U34" i="66" s="1"/>
  <c r="T33" i="66"/>
  <c r="U33" i="66" s="1"/>
  <c r="T32" i="66"/>
  <c r="U32" i="66" s="1"/>
  <c r="T31" i="66"/>
  <c r="U31" i="66" s="1"/>
  <c r="T30" i="66"/>
  <c r="U30" i="66" s="1"/>
  <c r="T29" i="66"/>
  <c r="U29" i="66" s="1"/>
  <c r="T28" i="66"/>
  <c r="U28" i="66" s="1"/>
  <c r="T27" i="66"/>
  <c r="U27" i="66" s="1"/>
  <c r="T26" i="66"/>
  <c r="U26" i="66" s="1"/>
  <c r="T25" i="66"/>
  <c r="U25" i="66" s="1"/>
  <c r="T24" i="66"/>
  <c r="U24" i="66" s="1"/>
  <c r="T23" i="66"/>
  <c r="U23" i="66" s="1"/>
  <c r="T22" i="66"/>
  <c r="U22" i="66" s="1"/>
  <c r="T21" i="66"/>
  <c r="U21" i="66" s="1"/>
  <c r="T20" i="66"/>
  <c r="U20" i="66" s="1"/>
  <c r="T19" i="66"/>
  <c r="U19" i="66" s="1"/>
  <c r="T18" i="66"/>
  <c r="U18" i="66" s="1"/>
  <c r="T17" i="66"/>
  <c r="U17" i="66" s="1"/>
  <c r="T16" i="66"/>
  <c r="U16" i="66" s="1"/>
  <c r="T15" i="66"/>
  <c r="U15" i="66" s="1"/>
  <c r="T14" i="66"/>
  <c r="U14" i="66" s="1"/>
  <c r="T13" i="66"/>
  <c r="U13" i="66" s="1"/>
  <c r="E11" i="66"/>
  <c r="F11" i="66" s="1"/>
  <c r="G11" i="66" s="1"/>
  <c r="H11" i="66" s="1"/>
  <c r="I11" i="66" s="1"/>
  <c r="J11" i="66" s="1"/>
  <c r="K11" i="66" s="1"/>
  <c r="L11" i="66" s="1"/>
  <c r="M11" i="66" s="1"/>
  <c r="N11" i="66" s="1"/>
  <c r="O11" i="66" s="1"/>
  <c r="P11" i="66" s="1"/>
  <c r="Q11" i="66" s="1"/>
  <c r="R11" i="66" s="1"/>
  <c r="S11" i="66" s="1"/>
  <c r="B7" i="66"/>
  <c r="E6" i="66"/>
  <c r="C6" i="66"/>
  <c r="B6" i="66"/>
  <c r="E5" i="66"/>
  <c r="C5" i="66"/>
  <c r="B5" i="66"/>
  <c r="E4" i="66"/>
  <c r="C4" i="66"/>
  <c r="B4" i="66"/>
  <c r="E3" i="66"/>
  <c r="BP5" i="2" s="1"/>
  <c r="BP41" i="2" s="1"/>
  <c r="BP42" i="2" s="1"/>
  <c r="C3" i="66"/>
  <c r="B3" i="66"/>
  <c r="T52" i="65"/>
  <c r="U52" i="65" s="1"/>
  <c r="T51" i="65"/>
  <c r="U51" i="65" s="1"/>
  <c r="T50" i="65"/>
  <c r="U50" i="65" s="1"/>
  <c r="T49" i="65"/>
  <c r="U49" i="65" s="1"/>
  <c r="T48" i="65"/>
  <c r="U48" i="65" s="1"/>
  <c r="T47" i="65"/>
  <c r="U47" i="65" s="1"/>
  <c r="T46" i="65"/>
  <c r="U46" i="65" s="1"/>
  <c r="T45" i="65"/>
  <c r="U45" i="65" s="1"/>
  <c r="T44" i="65"/>
  <c r="U44" i="65" s="1"/>
  <c r="T43" i="65"/>
  <c r="U43" i="65" s="1"/>
  <c r="T42" i="65"/>
  <c r="U42" i="65" s="1"/>
  <c r="U41" i="65"/>
  <c r="T41" i="65"/>
  <c r="T40" i="65"/>
  <c r="U40" i="65" s="1"/>
  <c r="T39" i="65"/>
  <c r="U39" i="65" s="1"/>
  <c r="T38" i="65"/>
  <c r="U38" i="65" s="1"/>
  <c r="T37" i="65"/>
  <c r="U37" i="65" s="1"/>
  <c r="T36" i="65"/>
  <c r="U36" i="65" s="1"/>
  <c r="T35" i="65"/>
  <c r="U35" i="65" s="1"/>
  <c r="T34" i="65"/>
  <c r="U34" i="65" s="1"/>
  <c r="T33" i="65"/>
  <c r="U33" i="65" s="1"/>
  <c r="T32" i="65"/>
  <c r="U32" i="65" s="1"/>
  <c r="T31" i="65"/>
  <c r="U31" i="65" s="1"/>
  <c r="T30" i="65"/>
  <c r="U30" i="65" s="1"/>
  <c r="T29" i="65"/>
  <c r="U29" i="65" s="1"/>
  <c r="T28" i="65"/>
  <c r="U28" i="65" s="1"/>
  <c r="T27" i="65"/>
  <c r="U27" i="65" s="1"/>
  <c r="T26" i="65"/>
  <c r="U26" i="65" s="1"/>
  <c r="T25" i="65"/>
  <c r="U25" i="65" s="1"/>
  <c r="T24" i="65"/>
  <c r="U24" i="65" s="1"/>
  <c r="T23" i="65"/>
  <c r="U23" i="65" s="1"/>
  <c r="T22" i="65"/>
  <c r="U22" i="65" s="1"/>
  <c r="T21" i="65"/>
  <c r="U21" i="65" s="1"/>
  <c r="T20" i="65"/>
  <c r="U20" i="65" s="1"/>
  <c r="T19" i="65"/>
  <c r="U19" i="65" s="1"/>
  <c r="T18" i="65"/>
  <c r="U18" i="65" s="1"/>
  <c r="T17" i="65"/>
  <c r="U17" i="65" s="1"/>
  <c r="T16" i="65"/>
  <c r="U16" i="65" s="1"/>
  <c r="T15" i="65"/>
  <c r="U15" i="65" s="1"/>
  <c r="T14" i="65"/>
  <c r="U14" i="65" s="1"/>
  <c r="T13" i="65"/>
  <c r="U13" i="65" s="1"/>
  <c r="E11" i="65"/>
  <c r="F11" i="65" s="1"/>
  <c r="G11" i="65" s="1"/>
  <c r="H11" i="65" s="1"/>
  <c r="I11" i="65" s="1"/>
  <c r="J11" i="65" s="1"/>
  <c r="K11" i="65" s="1"/>
  <c r="L11" i="65" s="1"/>
  <c r="M11" i="65" s="1"/>
  <c r="N11" i="65" s="1"/>
  <c r="O11" i="65" s="1"/>
  <c r="P11" i="65" s="1"/>
  <c r="Q11" i="65" s="1"/>
  <c r="R11" i="65" s="1"/>
  <c r="S11" i="65" s="1"/>
  <c r="B7" i="65"/>
  <c r="E6" i="65"/>
  <c r="C6" i="65"/>
  <c r="B6" i="65"/>
  <c r="E5" i="65"/>
  <c r="C5" i="65"/>
  <c r="B5" i="65"/>
  <c r="E4" i="65"/>
  <c r="C4" i="65"/>
  <c r="B4" i="65"/>
  <c r="E3" i="65"/>
  <c r="C3" i="65"/>
  <c r="B3" i="65"/>
  <c r="T50" i="64"/>
  <c r="U50" i="64" s="1"/>
  <c r="T49" i="64"/>
  <c r="U49" i="64" s="1"/>
  <c r="T48" i="64"/>
  <c r="U48" i="64" s="1"/>
  <c r="T47" i="64"/>
  <c r="U47" i="64" s="1"/>
  <c r="T46" i="64"/>
  <c r="U46" i="64" s="1"/>
  <c r="T45" i="64"/>
  <c r="U45" i="64" s="1"/>
  <c r="T44" i="64"/>
  <c r="U44" i="64" s="1"/>
  <c r="T43" i="64"/>
  <c r="U43" i="64" s="1"/>
  <c r="U42" i="64"/>
  <c r="T42" i="64"/>
  <c r="T41" i="64"/>
  <c r="U41" i="64" s="1"/>
  <c r="T40" i="64"/>
  <c r="U40" i="64" s="1"/>
  <c r="T39" i="64"/>
  <c r="U39" i="64" s="1"/>
  <c r="T38" i="64"/>
  <c r="U38" i="64" s="1"/>
  <c r="T37" i="64"/>
  <c r="U37" i="64" s="1"/>
  <c r="T36" i="64"/>
  <c r="U36" i="64" s="1"/>
  <c r="T35" i="64"/>
  <c r="U35" i="64" s="1"/>
  <c r="T34" i="64"/>
  <c r="U34" i="64" s="1"/>
  <c r="U33" i="64"/>
  <c r="T33" i="64"/>
  <c r="T32" i="64"/>
  <c r="U32" i="64" s="1"/>
  <c r="T31" i="64"/>
  <c r="U31" i="64" s="1"/>
  <c r="T30" i="64"/>
  <c r="U30" i="64" s="1"/>
  <c r="T29" i="64"/>
  <c r="U29" i="64" s="1"/>
  <c r="T28" i="64"/>
  <c r="U28" i="64" s="1"/>
  <c r="T27" i="64"/>
  <c r="U27" i="64" s="1"/>
  <c r="U26" i="64"/>
  <c r="T26" i="64"/>
  <c r="T25" i="64"/>
  <c r="U25" i="64" s="1"/>
  <c r="T24" i="64"/>
  <c r="U24" i="64" s="1"/>
  <c r="T23" i="64"/>
  <c r="U23" i="64" s="1"/>
  <c r="T22" i="64"/>
  <c r="U22" i="64" s="1"/>
  <c r="T21" i="64"/>
  <c r="U21" i="64" s="1"/>
  <c r="T20" i="64"/>
  <c r="U20" i="64" s="1"/>
  <c r="T19" i="64"/>
  <c r="U19" i="64" s="1"/>
  <c r="T18" i="64"/>
  <c r="U18" i="64" s="1"/>
  <c r="T17" i="64"/>
  <c r="U17" i="64" s="1"/>
  <c r="T16" i="64"/>
  <c r="U16" i="64" s="1"/>
  <c r="T15" i="64"/>
  <c r="U15" i="64" s="1"/>
  <c r="T14" i="64"/>
  <c r="U14" i="64" s="1"/>
  <c r="T13" i="64"/>
  <c r="U13" i="64" s="1"/>
  <c r="E11" i="64"/>
  <c r="F11" i="64" s="1"/>
  <c r="G11" i="64" s="1"/>
  <c r="H11" i="64" s="1"/>
  <c r="I11" i="64" s="1"/>
  <c r="J11" i="64" s="1"/>
  <c r="K11" i="64" s="1"/>
  <c r="L11" i="64" s="1"/>
  <c r="M11" i="64" s="1"/>
  <c r="N11" i="64" s="1"/>
  <c r="O11" i="64" s="1"/>
  <c r="P11" i="64" s="1"/>
  <c r="Q11" i="64" s="1"/>
  <c r="R11" i="64" s="1"/>
  <c r="S11" i="64" s="1"/>
  <c r="B7" i="64"/>
  <c r="E6" i="64"/>
  <c r="C6" i="64"/>
  <c r="B6" i="64"/>
  <c r="E5" i="64"/>
  <c r="BN36" i="2" s="1"/>
  <c r="C5" i="64"/>
  <c r="B5" i="64"/>
  <c r="E4" i="64"/>
  <c r="BN25" i="2" s="1"/>
  <c r="C4" i="64"/>
  <c r="B4" i="64"/>
  <c r="E3" i="64"/>
  <c r="C3" i="64"/>
  <c r="B3" i="64"/>
  <c r="U44" i="63"/>
  <c r="T44" i="63"/>
  <c r="T43" i="63"/>
  <c r="U43" i="63" s="1"/>
  <c r="T42" i="63"/>
  <c r="U42" i="63" s="1"/>
  <c r="T41" i="63"/>
  <c r="U41" i="63" s="1"/>
  <c r="T40" i="63"/>
  <c r="U40" i="63" s="1"/>
  <c r="T39" i="63"/>
  <c r="U39" i="63" s="1"/>
  <c r="T38" i="63"/>
  <c r="U38" i="63" s="1"/>
  <c r="T37" i="63"/>
  <c r="U37" i="63" s="1"/>
  <c r="U36" i="63"/>
  <c r="T36" i="63"/>
  <c r="T35" i="63"/>
  <c r="U35" i="63" s="1"/>
  <c r="T34" i="63"/>
  <c r="U34" i="63" s="1"/>
  <c r="T33" i="63"/>
  <c r="U33" i="63" s="1"/>
  <c r="T32" i="63"/>
  <c r="U32" i="63" s="1"/>
  <c r="T31" i="63"/>
  <c r="U31" i="63" s="1"/>
  <c r="T30" i="63"/>
  <c r="U30" i="63" s="1"/>
  <c r="T29" i="63"/>
  <c r="U29" i="63" s="1"/>
  <c r="T28" i="63"/>
  <c r="U28" i="63" s="1"/>
  <c r="T27" i="63"/>
  <c r="U27" i="63" s="1"/>
  <c r="T26" i="63"/>
  <c r="U26" i="63" s="1"/>
  <c r="T25" i="63"/>
  <c r="U25" i="63" s="1"/>
  <c r="T24" i="63"/>
  <c r="U24" i="63" s="1"/>
  <c r="T23" i="63"/>
  <c r="U23" i="63" s="1"/>
  <c r="T22" i="63"/>
  <c r="U22" i="63" s="1"/>
  <c r="T21" i="63"/>
  <c r="U21" i="63" s="1"/>
  <c r="T20" i="63"/>
  <c r="U20" i="63" s="1"/>
  <c r="T19" i="63"/>
  <c r="U19" i="63" s="1"/>
  <c r="T18" i="63"/>
  <c r="U18" i="63" s="1"/>
  <c r="T17" i="63"/>
  <c r="U17" i="63" s="1"/>
  <c r="T16" i="63"/>
  <c r="U16" i="63" s="1"/>
  <c r="T15" i="63"/>
  <c r="U15" i="63" s="1"/>
  <c r="T14" i="63"/>
  <c r="U14" i="63" s="1"/>
  <c r="T13" i="63"/>
  <c r="U13" i="63" s="1"/>
  <c r="F11" i="63"/>
  <c r="G11" i="63" s="1"/>
  <c r="H11" i="63" s="1"/>
  <c r="I11" i="63" s="1"/>
  <c r="J11" i="63" s="1"/>
  <c r="K11" i="63" s="1"/>
  <c r="L11" i="63" s="1"/>
  <c r="M11" i="63" s="1"/>
  <c r="N11" i="63" s="1"/>
  <c r="O11" i="63" s="1"/>
  <c r="P11" i="63" s="1"/>
  <c r="Q11" i="63" s="1"/>
  <c r="R11" i="63" s="1"/>
  <c r="S11" i="63" s="1"/>
  <c r="E11" i="63"/>
  <c r="B7" i="63"/>
  <c r="E6" i="63"/>
  <c r="C6" i="63"/>
  <c r="B6" i="63"/>
  <c r="E5" i="63"/>
  <c r="C5" i="63"/>
  <c r="B5" i="63"/>
  <c r="E4" i="63"/>
  <c r="C4" i="63"/>
  <c r="B4" i="63"/>
  <c r="E3" i="63"/>
  <c r="C3" i="63"/>
  <c r="B3" i="63"/>
  <c r="T44" i="62"/>
  <c r="U44" i="62" s="1"/>
  <c r="T43" i="62"/>
  <c r="U43" i="62" s="1"/>
  <c r="T42" i="62"/>
  <c r="U42" i="62" s="1"/>
  <c r="T41" i="62"/>
  <c r="U41" i="62" s="1"/>
  <c r="T40" i="62"/>
  <c r="U40" i="62" s="1"/>
  <c r="U39" i="62"/>
  <c r="T39" i="62"/>
  <c r="T38" i="62"/>
  <c r="U38" i="62" s="1"/>
  <c r="T37" i="62"/>
  <c r="U37" i="62" s="1"/>
  <c r="T36" i="62"/>
  <c r="U36" i="62" s="1"/>
  <c r="T35" i="62"/>
  <c r="U35" i="62" s="1"/>
  <c r="T34" i="62"/>
  <c r="U34" i="62" s="1"/>
  <c r="T33" i="62"/>
  <c r="U33" i="62" s="1"/>
  <c r="T32" i="62"/>
  <c r="U32" i="62" s="1"/>
  <c r="U31" i="62"/>
  <c r="T31" i="62"/>
  <c r="U30" i="62"/>
  <c r="T30" i="62"/>
  <c r="U29" i="62"/>
  <c r="T29" i="62"/>
  <c r="T28" i="62"/>
  <c r="U28" i="62" s="1"/>
  <c r="T27" i="62"/>
  <c r="U27" i="62" s="1"/>
  <c r="T26" i="62"/>
  <c r="U26" i="62" s="1"/>
  <c r="T25" i="62"/>
  <c r="U25" i="62" s="1"/>
  <c r="T24" i="62"/>
  <c r="U24" i="62" s="1"/>
  <c r="T23" i="62"/>
  <c r="U23" i="62" s="1"/>
  <c r="U22" i="62"/>
  <c r="T22" i="62"/>
  <c r="U21" i="62"/>
  <c r="T21" i="62"/>
  <c r="T20" i="62"/>
  <c r="U20" i="62" s="1"/>
  <c r="U19" i="62"/>
  <c r="T19" i="62"/>
  <c r="T18" i="62"/>
  <c r="U18" i="62" s="1"/>
  <c r="T17" i="62"/>
  <c r="U17" i="62" s="1"/>
  <c r="T16" i="62"/>
  <c r="U16" i="62" s="1"/>
  <c r="T15" i="62"/>
  <c r="U15" i="62" s="1"/>
  <c r="T14" i="62"/>
  <c r="U14" i="62" s="1"/>
  <c r="U13" i="62"/>
  <c r="T13" i="62"/>
  <c r="E11" i="62"/>
  <c r="F11" i="62" s="1"/>
  <c r="G11" i="62" s="1"/>
  <c r="H11" i="62" s="1"/>
  <c r="I11" i="62" s="1"/>
  <c r="J11" i="62" s="1"/>
  <c r="K11" i="62" s="1"/>
  <c r="L11" i="62" s="1"/>
  <c r="M11" i="62" s="1"/>
  <c r="N11" i="62" s="1"/>
  <c r="O11" i="62" s="1"/>
  <c r="P11" i="62" s="1"/>
  <c r="Q11" i="62" s="1"/>
  <c r="R11" i="62" s="1"/>
  <c r="S11" i="62" s="1"/>
  <c r="E6" i="62"/>
  <c r="C6" i="62"/>
  <c r="B6" i="62"/>
  <c r="C5" i="62"/>
  <c r="B5" i="62"/>
  <c r="E4" i="62"/>
  <c r="E7" i="62" s="1"/>
  <c r="C4" i="62"/>
  <c r="B4" i="62"/>
  <c r="C3" i="62"/>
  <c r="B3" i="62"/>
  <c r="T45" i="61"/>
  <c r="U45" i="61" s="1"/>
  <c r="T44" i="61"/>
  <c r="U44" i="61" s="1"/>
  <c r="T43" i="61"/>
  <c r="U43" i="61" s="1"/>
  <c r="T42" i="61"/>
  <c r="U42" i="61" s="1"/>
  <c r="T41" i="61"/>
  <c r="U41" i="61" s="1"/>
  <c r="T40" i="61"/>
  <c r="U40" i="61" s="1"/>
  <c r="T39" i="61"/>
  <c r="U39" i="61" s="1"/>
  <c r="T38" i="61"/>
  <c r="U38" i="61" s="1"/>
  <c r="T37" i="61"/>
  <c r="U37" i="61" s="1"/>
  <c r="T36" i="61"/>
  <c r="U36" i="61" s="1"/>
  <c r="T35" i="61"/>
  <c r="U35" i="61" s="1"/>
  <c r="U34" i="61"/>
  <c r="T34" i="61"/>
  <c r="T33" i="61"/>
  <c r="U33" i="61" s="1"/>
  <c r="T32" i="61"/>
  <c r="U32" i="61" s="1"/>
  <c r="T31" i="61"/>
  <c r="U31" i="61" s="1"/>
  <c r="T30" i="61"/>
  <c r="U30" i="61" s="1"/>
  <c r="U29" i="61"/>
  <c r="T29" i="61"/>
  <c r="T28" i="61"/>
  <c r="U28" i="61" s="1"/>
  <c r="T27" i="61"/>
  <c r="U27" i="61" s="1"/>
  <c r="U26" i="61"/>
  <c r="T26" i="61"/>
  <c r="T25" i="61"/>
  <c r="U25" i="61" s="1"/>
  <c r="T24" i="61"/>
  <c r="U24" i="61" s="1"/>
  <c r="T23" i="61"/>
  <c r="U23" i="61" s="1"/>
  <c r="T22" i="61"/>
  <c r="U22" i="61" s="1"/>
  <c r="T21" i="61"/>
  <c r="U21" i="61" s="1"/>
  <c r="T20" i="61"/>
  <c r="U20" i="61" s="1"/>
  <c r="T19" i="61"/>
  <c r="U19" i="61" s="1"/>
  <c r="U18" i="61"/>
  <c r="T18" i="61"/>
  <c r="T17" i="61"/>
  <c r="U17" i="61" s="1"/>
  <c r="T16" i="61"/>
  <c r="U16" i="61" s="1"/>
  <c r="T15" i="61"/>
  <c r="U15" i="61" s="1"/>
  <c r="U14" i="61"/>
  <c r="T14" i="61"/>
  <c r="T13" i="61"/>
  <c r="U13" i="61" s="1"/>
  <c r="F11" i="61"/>
  <c r="G11" i="61" s="1"/>
  <c r="H11" i="61" s="1"/>
  <c r="I11" i="61" s="1"/>
  <c r="J11" i="61" s="1"/>
  <c r="K11" i="61" s="1"/>
  <c r="L11" i="61" s="1"/>
  <c r="M11" i="61" s="1"/>
  <c r="N11" i="61" s="1"/>
  <c r="O11" i="61" s="1"/>
  <c r="P11" i="61" s="1"/>
  <c r="Q11" i="61" s="1"/>
  <c r="R11" i="61" s="1"/>
  <c r="S11" i="61" s="1"/>
  <c r="E11" i="61"/>
  <c r="B7" i="61"/>
  <c r="E6" i="61"/>
  <c r="C6" i="61"/>
  <c r="B6" i="61"/>
  <c r="E5" i="61"/>
  <c r="C5" i="61"/>
  <c r="B5" i="61"/>
  <c r="E4" i="61"/>
  <c r="C4" i="61"/>
  <c r="B4" i="61"/>
  <c r="E3" i="61"/>
  <c r="C3" i="61"/>
  <c r="B3" i="61"/>
  <c r="T43" i="60"/>
  <c r="U43" i="60" s="1"/>
  <c r="T42" i="60"/>
  <c r="U42" i="60" s="1"/>
  <c r="T41" i="60"/>
  <c r="U41" i="60" s="1"/>
  <c r="T40" i="60"/>
  <c r="U40" i="60" s="1"/>
  <c r="T39" i="60"/>
  <c r="U39" i="60" s="1"/>
  <c r="T38" i="60"/>
  <c r="U38" i="60" s="1"/>
  <c r="T37" i="60"/>
  <c r="U37" i="60" s="1"/>
  <c r="T36" i="60"/>
  <c r="U36" i="60" s="1"/>
  <c r="T35" i="60"/>
  <c r="U35" i="60" s="1"/>
  <c r="T34" i="60"/>
  <c r="U34" i="60" s="1"/>
  <c r="T33" i="60"/>
  <c r="U33" i="60" s="1"/>
  <c r="T32" i="60"/>
  <c r="U32" i="60" s="1"/>
  <c r="T31" i="60"/>
  <c r="U31" i="60" s="1"/>
  <c r="T30" i="60"/>
  <c r="U30" i="60" s="1"/>
  <c r="T29" i="60"/>
  <c r="U29" i="60" s="1"/>
  <c r="T28" i="60"/>
  <c r="U28" i="60" s="1"/>
  <c r="U27" i="60"/>
  <c r="T27" i="60"/>
  <c r="T26" i="60"/>
  <c r="U26" i="60" s="1"/>
  <c r="T25" i="60"/>
  <c r="U25" i="60" s="1"/>
  <c r="T24" i="60"/>
  <c r="U24" i="60" s="1"/>
  <c r="T23" i="60"/>
  <c r="U23" i="60" s="1"/>
  <c r="T22" i="60"/>
  <c r="U22" i="60" s="1"/>
  <c r="U21" i="60"/>
  <c r="T21" i="60"/>
  <c r="T20" i="60"/>
  <c r="U20" i="60" s="1"/>
  <c r="T19" i="60"/>
  <c r="U19" i="60" s="1"/>
  <c r="U18" i="60"/>
  <c r="T18" i="60"/>
  <c r="T17" i="60"/>
  <c r="U17" i="60" s="1"/>
  <c r="T16" i="60"/>
  <c r="U16" i="60" s="1"/>
  <c r="T15" i="60"/>
  <c r="U15" i="60" s="1"/>
  <c r="T14" i="60"/>
  <c r="U14" i="60" s="1"/>
  <c r="U13" i="60"/>
  <c r="T13" i="60"/>
  <c r="E11" i="60"/>
  <c r="F11" i="60" s="1"/>
  <c r="G11" i="60" s="1"/>
  <c r="H11" i="60" s="1"/>
  <c r="I11" i="60" s="1"/>
  <c r="J11" i="60" s="1"/>
  <c r="K11" i="60" s="1"/>
  <c r="L11" i="60" s="1"/>
  <c r="M11" i="60" s="1"/>
  <c r="N11" i="60" s="1"/>
  <c r="O11" i="60" s="1"/>
  <c r="P11" i="60" s="1"/>
  <c r="Q11" i="60" s="1"/>
  <c r="R11" i="60" s="1"/>
  <c r="S11" i="60" s="1"/>
  <c r="E6" i="60"/>
  <c r="E7" i="60" s="1"/>
  <c r="C6" i="60"/>
  <c r="C5" i="60"/>
  <c r="B5" i="60"/>
  <c r="C4" i="60"/>
  <c r="B4" i="60"/>
  <c r="C3" i="60"/>
  <c r="B3" i="60"/>
  <c r="T43" i="59"/>
  <c r="U43" i="59" s="1"/>
  <c r="T42" i="59"/>
  <c r="U42" i="59" s="1"/>
  <c r="T41" i="59"/>
  <c r="U41" i="59" s="1"/>
  <c r="U40" i="59"/>
  <c r="T40" i="59"/>
  <c r="T39" i="59"/>
  <c r="U39" i="59" s="1"/>
  <c r="T38" i="59"/>
  <c r="U38" i="59" s="1"/>
  <c r="U37" i="59"/>
  <c r="T37" i="59"/>
  <c r="T36" i="59"/>
  <c r="U36" i="59" s="1"/>
  <c r="T35" i="59"/>
  <c r="U35" i="59" s="1"/>
  <c r="T34" i="59"/>
  <c r="U34" i="59" s="1"/>
  <c r="T33" i="59"/>
  <c r="U33" i="59" s="1"/>
  <c r="T32" i="59"/>
  <c r="U32" i="59" s="1"/>
  <c r="T31" i="59"/>
  <c r="U31" i="59" s="1"/>
  <c r="T30" i="59"/>
  <c r="U30" i="59" s="1"/>
  <c r="U29" i="59"/>
  <c r="T29" i="59"/>
  <c r="T28" i="59"/>
  <c r="U28" i="59" s="1"/>
  <c r="T27" i="59"/>
  <c r="U27" i="59" s="1"/>
  <c r="T26" i="59"/>
  <c r="U26" i="59" s="1"/>
  <c r="T25" i="59"/>
  <c r="U25" i="59" s="1"/>
  <c r="U24" i="59"/>
  <c r="T24" i="59"/>
  <c r="T23" i="59"/>
  <c r="U23" i="59" s="1"/>
  <c r="T22" i="59"/>
  <c r="U22" i="59" s="1"/>
  <c r="T21" i="59"/>
  <c r="U21" i="59" s="1"/>
  <c r="T20" i="59"/>
  <c r="U20" i="59" s="1"/>
  <c r="T19" i="59"/>
  <c r="U19" i="59" s="1"/>
  <c r="T18" i="59"/>
  <c r="U18" i="59" s="1"/>
  <c r="U17" i="59"/>
  <c r="T17" i="59"/>
  <c r="T16" i="59"/>
  <c r="U16" i="59" s="1"/>
  <c r="T15" i="59"/>
  <c r="U15" i="59" s="1"/>
  <c r="T14" i="59"/>
  <c r="U14" i="59" s="1"/>
  <c r="T13" i="59"/>
  <c r="U13" i="59" s="1"/>
  <c r="E11" i="59"/>
  <c r="F11" i="59" s="1"/>
  <c r="G11" i="59" s="1"/>
  <c r="H11" i="59" s="1"/>
  <c r="I11" i="59" s="1"/>
  <c r="J11" i="59" s="1"/>
  <c r="K11" i="59" s="1"/>
  <c r="L11" i="59" s="1"/>
  <c r="M11" i="59" s="1"/>
  <c r="N11" i="59" s="1"/>
  <c r="O11" i="59" s="1"/>
  <c r="P11" i="59" s="1"/>
  <c r="Q11" i="59" s="1"/>
  <c r="R11" i="59" s="1"/>
  <c r="S11" i="59" s="1"/>
  <c r="B7" i="59"/>
  <c r="E6" i="59"/>
  <c r="C6" i="59"/>
  <c r="B6" i="59"/>
  <c r="C5" i="59"/>
  <c r="B5" i="59"/>
  <c r="E4" i="59"/>
  <c r="C4" i="59"/>
  <c r="B4" i="59"/>
  <c r="C3" i="59"/>
  <c r="B3" i="59"/>
  <c r="U45" i="58"/>
  <c r="T45" i="58"/>
  <c r="T44" i="58"/>
  <c r="U44" i="58" s="1"/>
  <c r="T43" i="58"/>
  <c r="U43" i="58" s="1"/>
  <c r="T42" i="58"/>
  <c r="U42" i="58" s="1"/>
  <c r="T41" i="58"/>
  <c r="U41" i="58" s="1"/>
  <c r="T40" i="58"/>
  <c r="U40" i="58" s="1"/>
  <c r="T39" i="58"/>
  <c r="U39" i="58" s="1"/>
  <c r="T38" i="58"/>
  <c r="U38" i="58" s="1"/>
  <c r="T37" i="58"/>
  <c r="U37" i="58" s="1"/>
  <c r="T36" i="58"/>
  <c r="U36" i="58" s="1"/>
  <c r="T35" i="58"/>
  <c r="U35" i="58" s="1"/>
  <c r="T34" i="58"/>
  <c r="U34" i="58" s="1"/>
  <c r="T33" i="58"/>
  <c r="U33" i="58" s="1"/>
  <c r="T32" i="58"/>
  <c r="U32" i="58" s="1"/>
  <c r="T31" i="58"/>
  <c r="U31" i="58" s="1"/>
  <c r="T30" i="58"/>
  <c r="U30" i="58" s="1"/>
  <c r="U29" i="58"/>
  <c r="T29" i="58"/>
  <c r="T28" i="58"/>
  <c r="U28" i="58" s="1"/>
  <c r="T27" i="58"/>
  <c r="U27" i="58" s="1"/>
  <c r="T26" i="58"/>
  <c r="U26" i="58" s="1"/>
  <c r="T25" i="58"/>
  <c r="U25" i="58" s="1"/>
  <c r="T24" i="58"/>
  <c r="U24" i="58" s="1"/>
  <c r="T23" i="58"/>
  <c r="U23" i="58" s="1"/>
  <c r="T22" i="58"/>
  <c r="U22" i="58" s="1"/>
  <c r="T21" i="58"/>
  <c r="U21" i="58" s="1"/>
  <c r="T20" i="58"/>
  <c r="U20" i="58" s="1"/>
  <c r="T19" i="58"/>
  <c r="U19" i="58" s="1"/>
  <c r="T18" i="58"/>
  <c r="U18" i="58" s="1"/>
  <c r="T17" i="58"/>
  <c r="U17" i="58" s="1"/>
  <c r="T16" i="58"/>
  <c r="U16" i="58" s="1"/>
  <c r="T15" i="58"/>
  <c r="U15" i="58" s="1"/>
  <c r="T14" i="58"/>
  <c r="U14" i="58" s="1"/>
  <c r="U13" i="58"/>
  <c r="T13" i="58"/>
  <c r="E11" i="58"/>
  <c r="F11" i="58" s="1"/>
  <c r="G11" i="58" s="1"/>
  <c r="H11" i="58" s="1"/>
  <c r="I11" i="58" s="1"/>
  <c r="J11" i="58" s="1"/>
  <c r="K11" i="58" s="1"/>
  <c r="L11" i="58" s="1"/>
  <c r="M11" i="58" s="1"/>
  <c r="N11" i="58" s="1"/>
  <c r="O11" i="58" s="1"/>
  <c r="P11" i="58" s="1"/>
  <c r="Q11" i="58" s="1"/>
  <c r="R11" i="58" s="1"/>
  <c r="S11" i="58" s="1"/>
  <c r="B7" i="58"/>
  <c r="E6" i="58"/>
  <c r="C6" i="58"/>
  <c r="B6" i="58"/>
  <c r="E5" i="58"/>
  <c r="C5" i="58"/>
  <c r="B5" i="58"/>
  <c r="E4" i="58"/>
  <c r="C4" i="58"/>
  <c r="B4" i="58"/>
  <c r="E3" i="58"/>
  <c r="C3" i="58"/>
  <c r="B3" i="58"/>
  <c r="T49" i="57"/>
  <c r="U49" i="57" s="1"/>
  <c r="T48" i="57"/>
  <c r="U48" i="57" s="1"/>
  <c r="T47" i="57"/>
  <c r="U47" i="57" s="1"/>
  <c r="T46" i="57"/>
  <c r="U46" i="57" s="1"/>
  <c r="T45" i="57"/>
  <c r="U45" i="57" s="1"/>
  <c r="T44" i="57"/>
  <c r="U44" i="57" s="1"/>
  <c r="T43" i="57"/>
  <c r="U43" i="57" s="1"/>
  <c r="T42" i="57"/>
  <c r="U42" i="57" s="1"/>
  <c r="T41" i="57"/>
  <c r="U41" i="57" s="1"/>
  <c r="T40" i="57"/>
  <c r="U40" i="57" s="1"/>
  <c r="U39" i="57"/>
  <c r="T39" i="57"/>
  <c r="T38" i="57"/>
  <c r="U38" i="57" s="1"/>
  <c r="T37" i="57"/>
  <c r="U37" i="57" s="1"/>
  <c r="T36" i="57"/>
  <c r="U36" i="57" s="1"/>
  <c r="T35" i="57"/>
  <c r="U35" i="57" s="1"/>
  <c r="T34" i="57"/>
  <c r="U34" i="57" s="1"/>
  <c r="T33" i="57"/>
  <c r="U33" i="57" s="1"/>
  <c r="T32" i="57"/>
  <c r="U32" i="57" s="1"/>
  <c r="T31" i="57"/>
  <c r="U31" i="57" s="1"/>
  <c r="T30" i="57"/>
  <c r="U30" i="57" s="1"/>
  <c r="T29" i="57"/>
  <c r="U29" i="57" s="1"/>
  <c r="T28" i="57"/>
  <c r="U28" i="57" s="1"/>
  <c r="T27" i="57"/>
  <c r="U27" i="57" s="1"/>
  <c r="T26" i="57"/>
  <c r="U26" i="57" s="1"/>
  <c r="T25" i="57"/>
  <c r="U25" i="57" s="1"/>
  <c r="T24" i="57"/>
  <c r="U24" i="57" s="1"/>
  <c r="T23" i="57"/>
  <c r="U23" i="57" s="1"/>
  <c r="T22" i="57"/>
  <c r="U22" i="57" s="1"/>
  <c r="T21" i="57"/>
  <c r="U21" i="57" s="1"/>
  <c r="T20" i="57"/>
  <c r="U20" i="57" s="1"/>
  <c r="T19" i="57"/>
  <c r="U19" i="57" s="1"/>
  <c r="U18" i="57"/>
  <c r="T18" i="57"/>
  <c r="T17" i="57"/>
  <c r="U17" i="57" s="1"/>
  <c r="T16" i="57"/>
  <c r="U16" i="57" s="1"/>
  <c r="T15" i="57"/>
  <c r="U15" i="57" s="1"/>
  <c r="T14" i="57"/>
  <c r="U14" i="57" s="1"/>
  <c r="T13" i="57"/>
  <c r="U13" i="57" s="1"/>
  <c r="E11" i="57"/>
  <c r="F11" i="57" s="1"/>
  <c r="G11" i="57" s="1"/>
  <c r="H11" i="57" s="1"/>
  <c r="I11" i="57" s="1"/>
  <c r="J11" i="57" s="1"/>
  <c r="K11" i="57" s="1"/>
  <c r="L11" i="57" s="1"/>
  <c r="M11" i="57" s="1"/>
  <c r="N11" i="57" s="1"/>
  <c r="O11" i="57" s="1"/>
  <c r="P11" i="57" s="1"/>
  <c r="Q11" i="57" s="1"/>
  <c r="R11" i="57" s="1"/>
  <c r="S11" i="57" s="1"/>
  <c r="B7" i="57"/>
  <c r="E6" i="57"/>
  <c r="C6" i="57"/>
  <c r="B6" i="57"/>
  <c r="E5" i="57"/>
  <c r="C5" i="57"/>
  <c r="B5" i="57"/>
  <c r="E4" i="57"/>
  <c r="C4" i="57"/>
  <c r="B4" i="57"/>
  <c r="E3" i="57"/>
  <c r="C3" i="57"/>
  <c r="B3" i="57"/>
  <c r="T54" i="56"/>
  <c r="U54" i="56" s="1"/>
  <c r="T53" i="56"/>
  <c r="U53" i="56" s="1"/>
  <c r="T52" i="56"/>
  <c r="U52" i="56" s="1"/>
  <c r="T51" i="56"/>
  <c r="U51" i="56" s="1"/>
  <c r="T50" i="56"/>
  <c r="U50" i="56" s="1"/>
  <c r="T49" i="56"/>
  <c r="U49" i="56" s="1"/>
  <c r="T48" i="56"/>
  <c r="U48" i="56" s="1"/>
  <c r="T47" i="56"/>
  <c r="U47" i="56" s="1"/>
  <c r="T46" i="56"/>
  <c r="U46" i="56" s="1"/>
  <c r="T45" i="56"/>
  <c r="U45" i="56" s="1"/>
  <c r="T44" i="56"/>
  <c r="U44" i="56" s="1"/>
  <c r="T43" i="56"/>
  <c r="U43" i="56" s="1"/>
  <c r="T42" i="56"/>
  <c r="U42" i="56" s="1"/>
  <c r="T41" i="56"/>
  <c r="U41" i="56" s="1"/>
  <c r="T40" i="56"/>
  <c r="U40" i="56" s="1"/>
  <c r="T39" i="56"/>
  <c r="U39" i="56" s="1"/>
  <c r="T38" i="56"/>
  <c r="U38" i="56" s="1"/>
  <c r="T37" i="56"/>
  <c r="U37" i="56" s="1"/>
  <c r="U36" i="56"/>
  <c r="T36" i="56"/>
  <c r="T35" i="56"/>
  <c r="U35" i="56" s="1"/>
  <c r="T34" i="56"/>
  <c r="U34" i="56" s="1"/>
  <c r="U33" i="56"/>
  <c r="T33" i="56"/>
  <c r="T32" i="56"/>
  <c r="U32" i="56" s="1"/>
  <c r="T31" i="56"/>
  <c r="U31" i="56" s="1"/>
  <c r="T30" i="56"/>
  <c r="U30" i="56" s="1"/>
  <c r="T29" i="56"/>
  <c r="U29" i="56" s="1"/>
  <c r="T28" i="56"/>
  <c r="U28" i="56" s="1"/>
  <c r="T27" i="56"/>
  <c r="U27" i="56" s="1"/>
  <c r="T26" i="56"/>
  <c r="U26" i="56" s="1"/>
  <c r="T25" i="56"/>
  <c r="U25" i="56" s="1"/>
  <c r="T24" i="56"/>
  <c r="U24" i="56" s="1"/>
  <c r="T23" i="56"/>
  <c r="U23" i="56" s="1"/>
  <c r="T22" i="56"/>
  <c r="U22" i="56" s="1"/>
  <c r="T21" i="56"/>
  <c r="U21" i="56" s="1"/>
  <c r="U20" i="56"/>
  <c r="T20" i="56"/>
  <c r="T19" i="56"/>
  <c r="U19" i="56" s="1"/>
  <c r="T18" i="56"/>
  <c r="U18" i="56" s="1"/>
  <c r="U17" i="56"/>
  <c r="T17" i="56"/>
  <c r="T16" i="56"/>
  <c r="U16" i="56" s="1"/>
  <c r="T15" i="56"/>
  <c r="U15" i="56" s="1"/>
  <c r="T14" i="56"/>
  <c r="U14" i="56" s="1"/>
  <c r="T13" i="56"/>
  <c r="U13" i="56" s="1"/>
  <c r="E11" i="56"/>
  <c r="F11" i="56" s="1"/>
  <c r="G11" i="56" s="1"/>
  <c r="H11" i="56" s="1"/>
  <c r="I11" i="56" s="1"/>
  <c r="J11" i="56" s="1"/>
  <c r="K11" i="56" s="1"/>
  <c r="L11" i="56" s="1"/>
  <c r="M11" i="56" s="1"/>
  <c r="N11" i="56" s="1"/>
  <c r="O11" i="56" s="1"/>
  <c r="P11" i="56" s="1"/>
  <c r="Q11" i="56" s="1"/>
  <c r="R11" i="56" s="1"/>
  <c r="S11" i="56" s="1"/>
  <c r="B7" i="56"/>
  <c r="E6" i="56"/>
  <c r="C6" i="56"/>
  <c r="B6" i="56"/>
  <c r="E5" i="56"/>
  <c r="C5" i="56"/>
  <c r="B5" i="56"/>
  <c r="E4" i="56"/>
  <c r="C4" i="56"/>
  <c r="B4" i="56"/>
  <c r="E3" i="56"/>
  <c r="C3" i="56"/>
  <c r="B3" i="56"/>
  <c r="T50" i="55"/>
  <c r="U50" i="55" s="1"/>
  <c r="T49" i="55"/>
  <c r="U49" i="55" s="1"/>
  <c r="T48" i="55"/>
  <c r="U48" i="55" s="1"/>
  <c r="T47" i="55"/>
  <c r="U47" i="55" s="1"/>
  <c r="T46" i="55"/>
  <c r="U46" i="55" s="1"/>
  <c r="T45" i="55"/>
  <c r="U45" i="55" s="1"/>
  <c r="T44" i="55"/>
  <c r="U44" i="55" s="1"/>
  <c r="T43" i="55"/>
  <c r="U43" i="55" s="1"/>
  <c r="T42" i="55"/>
  <c r="U42" i="55" s="1"/>
  <c r="T41" i="55"/>
  <c r="U41" i="55" s="1"/>
  <c r="T40" i="55"/>
  <c r="U40" i="55" s="1"/>
  <c r="T39" i="55"/>
  <c r="U39" i="55" s="1"/>
  <c r="T38" i="55"/>
  <c r="U38" i="55" s="1"/>
  <c r="T37" i="55"/>
  <c r="U37" i="55" s="1"/>
  <c r="T36" i="55"/>
  <c r="U36" i="55" s="1"/>
  <c r="T35" i="55"/>
  <c r="U35" i="55" s="1"/>
  <c r="T34" i="55"/>
  <c r="U34" i="55" s="1"/>
  <c r="T33" i="55"/>
  <c r="U33" i="55" s="1"/>
  <c r="T32" i="55"/>
  <c r="U32" i="55" s="1"/>
  <c r="T31" i="55"/>
  <c r="U31" i="55" s="1"/>
  <c r="T30" i="55"/>
  <c r="U30" i="55" s="1"/>
  <c r="T29" i="55"/>
  <c r="U29" i="55" s="1"/>
  <c r="T28" i="55"/>
  <c r="U28" i="55" s="1"/>
  <c r="T27" i="55"/>
  <c r="U27" i="55" s="1"/>
  <c r="U26" i="55"/>
  <c r="T26" i="55"/>
  <c r="T25" i="55"/>
  <c r="U25" i="55" s="1"/>
  <c r="T24" i="55"/>
  <c r="U24" i="55" s="1"/>
  <c r="T23" i="55"/>
  <c r="U23" i="55" s="1"/>
  <c r="T22" i="55"/>
  <c r="U22" i="55" s="1"/>
  <c r="T21" i="55"/>
  <c r="U21" i="55" s="1"/>
  <c r="T20" i="55"/>
  <c r="U20" i="55" s="1"/>
  <c r="T19" i="55"/>
  <c r="U19" i="55" s="1"/>
  <c r="T18" i="55"/>
  <c r="U18" i="55" s="1"/>
  <c r="U17" i="55"/>
  <c r="T17" i="55"/>
  <c r="T16" i="55"/>
  <c r="U16" i="55" s="1"/>
  <c r="T15" i="55"/>
  <c r="U15" i="55" s="1"/>
  <c r="T14" i="55"/>
  <c r="U14" i="55" s="1"/>
  <c r="T13" i="55"/>
  <c r="U13" i="55" s="1"/>
  <c r="E11" i="55"/>
  <c r="F11" i="55" s="1"/>
  <c r="G11" i="55" s="1"/>
  <c r="H11" i="55" s="1"/>
  <c r="I11" i="55" s="1"/>
  <c r="J11" i="55" s="1"/>
  <c r="K11" i="55" s="1"/>
  <c r="L11" i="55" s="1"/>
  <c r="M11" i="55" s="1"/>
  <c r="N11" i="55" s="1"/>
  <c r="O11" i="55" s="1"/>
  <c r="P11" i="55" s="1"/>
  <c r="Q11" i="55" s="1"/>
  <c r="R11" i="55" s="1"/>
  <c r="S11" i="55" s="1"/>
  <c r="B7" i="55"/>
  <c r="E6" i="55"/>
  <c r="C6" i="55"/>
  <c r="B6" i="55"/>
  <c r="E5" i="55"/>
  <c r="C5" i="55"/>
  <c r="B5" i="55"/>
  <c r="E4" i="55"/>
  <c r="C4" i="55"/>
  <c r="B4" i="55"/>
  <c r="E3" i="55"/>
  <c r="C3" i="55"/>
  <c r="B3" i="55"/>
  <c r="T43" i="54"/>
  <c r="U43" i="54" s="1"/>
  <c r="T42" i="54"/>
  <c r="U42" i="54" s="1"/>
  <c r="T41" i="54"/>
  <c r="U41" i="54" s="1"/>
  <c r="T40" i="54"/>
  <c r="U40" i="54" s="1"/>
  <c r="U39" i="54"/>
  <c r="T39" i="54"/>
  <c r="T38" i="54"/>
  <c r="U38" i="54" s="1"/>
  <c r="T37" i="54"/>
  <c r="U37" i="54" s="1"/>
  <c r="U36" i="54"/>
  <c r="T36" i="54"/>
  <c r="T35" i="54"/>
  <c r="U35" i="54" s="1"/>
  <c r="T34" i="54"/>
  <c r="U34" i="54" s="1"/>
  <c r="T33" i="54"/>
  <c r="U33" i="54" s="1"/>
  <c r="U32" i="54"/>
  <c r="T32" i="54"/>
  <c r="T31" i="54"/>
  <c r="U31" i="54" s="1"/>
  <c r="T30" i="54"/>
  <c r="U30" i="54" s="1"/>
  <c r="T29" i="54"/>
  <c r="U29" i="54" s="1"/>
  <c r="T28" i="54"/>
  <c r="U28" i="54" s="1"/>
  <c r="U27" i="54"/>
  <c r="T27" i="54"/>
  <c r="T26" i="54"/>
  <c r="U26" i="54" s="1"/>
  <c r="T25" i="54"/>
  <c r="U25" i="54" s="1"/>
  <c r="U24" i="54"/>
  <c r="T24" i="54"/>
  <c r="T23" i="54"/>
  <c r="U23" i="54" s="1"/>
  <c r="T22" i="54"/>
  <c r="U22" i="54" s="1"/>
  <c r="T21" i="54"/>
  <c r="U21" i="54" s="1"/>
  <c r="T20" i="54"/>
  <c r="U20" i="54" s="1"/>
  <c r="U19" i="54"/>
  <c r="T19" i="54"/>
  <c r="T18" i="54"/>
  <c r="U18" i="54" s="1"/>
  <c r="T17" i="54"/>
  <c r="U17" i="54" s="1"/>
  <c r="U16" i="54"/>
  <c r="T16" i="54"/>
  <c r="T15" i="54"/>
  <c r="U15" i="54" s="1"/>
  <c r="T14" i="54"/>
  <c r="U14" i="54" s="1"/>
  <c r="T13" i="54"/>
  <c r="U13" i="54" s="1"/>
  <c r="E11" i="54"/>
  <c r="F11" i="54" s="1"/>
  <c r="G11" i="54" s="1"/>
  <c r="H11" i="54" s="1"/>
  <c r="I11" i="54" s="1"/>
  <c r="J11" i="54" s="1"/>
  <c r="K11" i="54" s="1"/>
  <c r="L11" i="54" s="1"/>
  <c r="M11" i="54" s="1"/>
  <c r="N11" i="54" s="1"/>
  <c r="O11" i="54" s="1"/>
  <c r="P11" i="54" s="1"/>
  <c r="Q11" i="54" s="1"/>
  <c r="R11" i="54" s="1"/>
  <c r="S11" i="54" s="1"/>
  <c r="B7" i="54"/>
  <c r="E6" i="54"/>
  <c r="E7" i="54" s="1"/>
  <c r="C6" i="54"/>
  <c r="B6" i="54"/>
  <c r="C5" i="54"/>
  <c r="B5" i="54"/>
  <c r="C4" i="54"/>
  <c r="B4" i="54"/>
  <c r="C3" i="54"/>
  <c r="B3" i="54"/>
  <c r="T43" i="53"/>
  <c r="U43" i="53" s="1"/>
  <c r="T42" i="53"/>
  <c r="U42" i="53" s="1"/>
  <c r="U41" i="53"/>
  <c r="T41" i="53"/>
  <c r="T40" i="53"/>
  <c r="U40" i="53" s="1"/>
  <c r="T39" i="53"/>
  <c r="U39" i="53" s="1"/>
  <c r="T38" i="53"/>
  <c r="U38" i="53" s="1"/>
  <c r="U37" i="53"/>
  <c r="T37" i="53"/>
  <c r="U36" i="53"/>
  <c r="T36" i="53"/>
  <c r="T35" i="53"/>
  <c r="U35" i="53" s="1"/>
  <c r="T34" i="53"/>
  <c r="U34" i="53" s="1"/>
  <c r="T33" i="53"/>
  <c r="U33" i="53" s="1"/>
  <c r="U32" i="53"/>
  <c r="T32" i="53"/>
  <c r="T31" i="53"/>
  <c r="U31" i="53" s="1"/>
  <c r="T30" i="53"/>
  <c r="U30" i="53" s="1"/>
  <c r="T29" i="53"/>
  <c r="U29" i="53" s="1"/>
  <c r="U28" i="53"/>
  <c r="T28" i="53"/>
  <c r="T27" i="53"/>
  <c r="U27" i="53" s="1"/>
  <c r="T26" i="53"/>
  <c r="U26" i="53" s="1"/>
  <c r="U25" i="53"/>
  <c r="T25" i="53"/>
  <c r="T24" i="53"/>
  <c r="U24" i="53" s="1"/>
  <c r="T23" i="53"/>
  <c r="U23" i="53" s="1"/>
  <c r="U22" i="53"/>
  <c r="T22" i="53"/>
  <c r="T21" i="53"/>
  <c r="U21" i="53" s="1"/>
  <c r="T20" i="53"/>
  <c r="U20" i="53" s="1"/>
  <c r="T19" i="53"/>
  <c r="U19" i="53" s="1"/>
  <c r="U18" i="53"/>
  <c r="T18" i="53"/>
  <c r="T17" i="53"/>
  <c r="U17" i="53" s="1"/>
  <c r="U16" i="53"/>
  <c r="T16" i="53"/>
  <c r="T15" i="53"/>
  <c r="U15" i="53" s="1"/>
  <c r="U14" i="53"/>
  <c r="T14" i="53"/>
  <c r="U13" i="53"/>
  <c r="T13" i="53"/>
  <c r="E11" i="53"/>
  <c r="F11" i="53" s="1"/>
  <c r="G11" i="53" s="1"/>
  <c r="H11" i="53" s="1"/>
  <c r="I11" i="53" s="1"/>
  <c r="J11" i="53" s="1"/>
  <c r="K11" i="53" s="1"/>
  <c r="L11" i="53" s="1"/>
  <c r="M11" i="53" s="1"/>
  <c r="N11" i="53" s="1"/>
  <c r="O11" i="53" s="1"/>
  <c r="P11" i="53" s="1"/>
  <c r="Q11" i="53" s="1"/>
  <c r="R11" i="53" s="1"/>
  <c r="S11" i="53" s="1"/>
  <c r="B7" i="53"/>
  <c r="E6" i="53"/>
  <c r="C6" i="53"/>
  <c r="B6" i="53"/>
  <c r="C5" i="53"/>
  <c r="B5" i="53"/>
  <c r="E4" i="53"/>
  <c r="C4" i="53"/>
  <c r="B4" i="53"/>
  <c r="C3" i="53"/>
  <c r="B3" i="53"/>
  <c r="T45" i="52"/>
  <c r="U45" i="52" s="1"/>
  <c r="U44" i="52"/>
  <c r="T44" i="52"/>
  <c r="T43" i="52"/>
  <c r="U43" i="52" s="1"/>
  <c r="U42" i="52"/>
  <c r="T42" i="52"/>
  <c r="T41" i="52"/>
  <c r="U41" i="52" s="1"/>
  <c r="T40" i="52"/>
  <c r="U40" i="52" s="1"/>
  <c r="T39" i="52"/>
  <c r="U39" i="52" s="1"/>
  <c r="T38" i="52"/>
  <c r="U38" i="52" s="1"/>
  <c r="T37" i="52"/>
  <c r="U37" i="52" s="1"/>
  <c r="T36" i="52"/>
  <c r="U36" i="52" s="1"/>
  <c r="T35" i="52"/>
  <c r="U35" i="52" s="1"/>
  <c r="U34" i="52"/>
  <c r="T34" i="52"/>
  <c r="T33" i="52"/>
  <c r="U33" i="52" s="1"/>
  <c r="U32" i="52"/>
  <c r="T32" i="52"/>
  <c r="T31" i="52"/>
  <c r="U31" i="52" s="1"/>
  <c r="U30" i="52"/>
  <c r="T30" i="52"/>
  <c r="U29" i="52"/>
  <c r="T29" i="52"/>
  <c r="T28" i="52"/>
  <c r="U28" i="52" s="1"/>
  <c r="T27" i="52"/>
  <c r="U27" i="52" s="1"/>
  <c r="T26" i="52"/>
  <c r="U26" i="52" s="1"/>
  <c r="T25" i="52"/>
  <c r="U25" i="52" s="1"/>
  <c r="U24" i="52"/>
  <c r="T24" i="52"/>
  <c r="T23" i="52"/>
  <c r="U23" i="52" s="1"/>
  <c r="U22" i="52"/>
  <c r="T22" i="52"/>
  <c r="T21" i="52"/>
  <c r="U21" i="52" s="1"/>
  <c r="U20" i="52"/>
  <c r="T20" i="52"/>
  <c r="T19" i="52"/>
  <c r="U19" i="52" s="1"/>
  <c r="T18" i="52"/>
  <c r="U18" i="52" s="1"/>
  <c r="U17" i="52"/>
  <c r="T17" i="52"/>
  <c r="T16" i="52"/>
  <c r="U16" i="52" s="1"/>
  <c r="T15" i="52"/>
  <c r="U15" i="52" s="1"/>
  <c r="U14" i="52"/>
  <c r="T14" i="52"/>
  <c r="T13" i="52"/>
  <c r="U13" i="52" s="1"/>
  <c r="E11" i="52"/>
  <c r="F11" i="52" s="1"/>
  <c r="G11" i="52" s="1"/>
  <c r="H11" i="52" s="1"/>
  <c r="I11" i="52" s="1"/>
  <c r="J11" i="52" s="1"/>
  <c r="K11" i="52" s="1"/>
  <c r="L11" i="52" s="1"/>
  <c r="M11" i="52" s="1"/>
  <c r="N11" i="52" s="1"/>
  <c r="O11" i="52" s="1"/>
  <c r="P11" i="52" s="1"/>
  <c r="Q11" i="52" s="1"/>
  <c r="R11" i="52" s="1"/>
  <c r="S11" i="52" s="1"/>
  <c r="B7" i="52"/>
  <c r="E6" i="52"/>
  <c r="C6" i="52"/>
  <c r="B6" i="52"/>
  <c r="C5" i="52"/>
  <c r="B5" i="52"/>
  <c r="E4" i="52"/>
  <c r="C4" i="52"/>
  <c r="B4" i="52"/>
  <c r="C3" i="52"/>
  <c r="B3" i="52"/>
  <c r="T49" i="51"/>
  <c r="U49" i="51" s="1"/>
  <c r="U48" i="51"/>
  <c r="T48" i="51"/>
  <c r="T47" i="51"/>
  <c r="U47" i="51" s="1"/>
  <c r="T46" i="51"/>
  <c r="U46" i="51" s="1"/>
  <c r="T45" i="51"/>
  <c r="U45" i="51" s="1"/>
  <c r="T44" i="51"/>
  <c r="U44" i="51" s="1"/>
  <c r="T43" i="51"/>
  <c r="U43" i="51" s="1"/>
  <c r="T42" i="51"/>
  <c r="U42" i="51" s="1"/>
  <c r="T41" i="51"/>
  <c r="U41" i="51" s="1"/>
  <c r="U40" i="51"/>
  <c r="T40" i="51"/>
  <c r="T39" i="51"/>
  <c r="U39" i="51" s="1"/>
  <c r="U38" i="51"/>
  <c r="T38" i="51"/>
  <c r="T37" i="51"/>
  <c r="U37" i="51" s="1"/>
  <c r="T36" i="51"/>
  <c r="U36" i="51" s="1"/>
  <c r="T35" i="51"/>
  <c r="U35" i="51" s="1"/>
  <c r="T34" i="51"/>
  <c r="U34" i="51" s="1"/>
  <c r="T33" i="51"/>
  <c r="U33" i="51" s="1"/>
  <c r="T32" i="51"/>
  <c r="U32" i="51" s="1"/>
  <c r="T31" i="51"/>
  <c r="U31" i="51" s="1"/>
  <c r="U30" i="51"/>
  <c r="T30" i="51"/>
  <c r="T29" i="51"/>
  <c r="U29" i="51" s="1"/>
  <c r="U28" i="51"/>
  <c r="T28" i="51"/>
  <c r="T27" i="51"/>
  <c r="U27" i="51" s="1"/>
  <c r="T26" i="51"/>
  <c r="U26" i="51" s="1"/>
  <c r="T25" i="51"/>
  <c r="U25" i="51" s="1"/>
  <c r="T24" i="51"/>
  <c r="U24" i="51" s="1"/>
  <c r="T23" i="51"/>
  <c r="U23" i="51" s="1"/>
  <c r="T22" i="51"/>
  <c r="U22" i="51" s="1"/>
  <c r="T21" i="51"/>
  <c r="U21" i="51" s="1"/>
  <c r="U20" i="51"/>
  <c r="T20" i="51"/>
  <c r="T19" i="51"/>
  <c r="U19" i="51" s="1"/>
  <c r="U18" i="51"/>
  <c r="T18" i="51"/>
  <c r="T17" i="51"/>
  <c r="U17" i="51" s="1"/>
  <c r="T16" i="51"/>
  <c r="U16" i="51" s="1"/>
  <c r="U15" i="51"/>
  <c r="T15" i="51"/>
  <c r="T14" i="51"/>
  <c r="U14" i="51" s="1"/>
  <c r="T13" i="51"/>
  <c r="U13" i="51" s="1"/>
  <c r="E11" i="51"/>
  <c r="F11" i="51" s="1"/>
  <c r="G11" i="51" s="1"/>
  <c r="H11" i="51" s="1"/>
  <c r="I11" i="51" s="1"/>
  <c r="J11" i="51" s="1"/>
  <c r="K11" i="51" s="1"/>
  <c r="L11" i="51" s="1"/>
  <c r="M11" i="51" s="1"/>
  <c r="N11" i="51" s="1"/>
  <c r="O11" i="51" s="1"/>
  <c r="P11" i="51" s="1"/>
  <c r="Q11" i="51" s="1"/>
  <c r="R11" i="51" s="1"/>
  <c r="S11" i="51" s="1"/>
  <c r="B7" i="51"/>
  <c r="E6" i="51"/>
  <c r="C6" i="51"/>
  <c r="B6" i="51"/>
  <c r="E5" i="51"/>
  <c r="C5" i="51"/>
  <c r="B5" i="51"/>
  <c r="E4" i="51"/>
  <c r="C4" i="51"/>
  <c r="B4" i="51"/>
  <c r="E3" i="51"/>
  <c r="E7" i="51" s="1"/>
  <c r="C3" i="51"/>
  <c r="B3" i="51"/>
  <c r="T53" i="50"/>
  <c r="U53" i="50" s="1"/>
  <c r="T52" i="50"/>
  <c r="U52" i="50" s="1"/>
  <c r="T51" i="50"/>
  <c r="U51" i="50" s="1"/>
  <c r="T50" i="50"/>
  <c r="U50" i="50" s="1"/>
  <c r="T49" i="50"/>
  <c r="U49" i="50" s="1"/>
  <c r="T48" i="50"/>
  <c r="U48" i="50" s="1"/>
  <c r="T47" i="50"/>
  <c r="U47" i="50" s="1"/>
  <c r="T46" i="50"/>
  <c r="U46" i="50" s="1"/>
  <c r="T45" i="50"/>
  <c r="U45" i="50" s="1"/>
  <c r="T44" i="50"/>
  <c r="U44" i="50" s="1"/>
  <c r="T43" i="50"/>
  <c r="U43" i="50" s="1"/>
  <c r="T42" i="50"/>
  <c r="U42" i="50" s="1"/>
  <c r="T41" i="50"/>
  <c r="U41" i="50" s="1"/>
  <c r="T40" i="50"/>
  <c r="U40" i="50" s="1"/>
  <c r="T39" i="50"/>
  <c r="U39" i="50" s="1"/>
  <c r="T38" i="50"/>
  <c r="U38" i="50" s="1"/>
  <c r="T37" i="50"/>
  <c r="U37" i="50" s="1"/>
  <c r="T36" i="50"/>
  <c r="U36" i="50" s="1"/>
  <c r="T35" i="50"/>
  <c r="U35" i="50" s="1"/>
  <c r="T34" i="50"/>
  <c r="U34" i="50" s="1"/>
  <c r="T33" i="50"/>
  <c r="U33" i="50" s="1"/>
  <c r="T32" i="50"/>
  <c r="U32" i="50" s="1"/>
  <c r="T31" i="50"/>
  <c r="U31" i="50" s="1"/>
  <c r="T30" i="50"/>
  <c r="U30" i="50" s="1"/>
  <c r="T29" i="50"/>
  <c r="U29" i="50" s="1"/>
  <c r="T28" i="50"/>
  <c r="U28" i="50" s="1"/>
  <c r="T27" i="50"/>
  <c r="U27" i="50" s="1"/>
  <c r="T26" i="50"/>
  <c r="U26" i="50" s="1"/>
  <c r="T25" i="50"/>
  <c r="U25" i="50" s="1"/>
  <c r="T24" i="50"/>
  <c r="U24" i="50" s="1"/>
  <c r="T23" i="50"/>
  <c r="U23" i="50" s="1"/>
  <c r="T22" i="50"/>
  <c r="U22" i="50" s="1"/>
  <c r="T21" i="50"/>
  <c r="U21" i="50" s="1"/>
  <c r="T20" i="50"/>
  <c r="U20" i="50" s="1"/>
  <c r="T19" i="50"/>
  <c r="U19" i="50" s="1"/>
  <c r="T18" i="50"/>
  <c r="U18" i="50" s="1"/>
  <c r="U17" i="50"/>
  <c r="T17" i="50"/>
  <c r="T16" i="50"/>
  <c r="U16" i="50" s="1"/>
  <c r="T15" i="50"/>
  <c r="U15" i="50" s="1"/>
  <c r="T14" i="50"/>
  <c r="U14" i="50" s="1"/>
  <c r="U13" i="50"/>
  <c r="T13" i="50"/>
  <c r="E11" i="50"/>
  <c r="F11" i="50" s="1"/>
  <c r="G11" i="50" s="1"/>
  <c r="H11" i="50" s="1"/>
  <c r="I11" i="50" s="1"/>
  <c r="J11" i="50" s="1"/>
  <c r="K11" i="50" s="1"/>
  <c r="L11" i="50" s="1"/>
  <c r="M11" i="50" s="1"/>
  <c r="N11" i="50" s="1"/>
  <c r="O11" i="50" s="1"/>
  <c r="P11" i="50" s="1"/>
  <c r="Q11" i="50" s="1"/>
  <c r="R11" i="50" s="1"/>
  <c r="S11" i="50" s="1"/>
  <c r="B7" i="50"/>
  <c r="E6" i="50"/>
  <c r="C6" i="50"/>
  <c r="B6" i="50"/>
  <c r="E5" i="50"/>
  <c r="C5" i="50"/>
  <c r="B5" i="50"/>
  <c r="E4" i="50"/>
  <c r="C4" i="50"/>
  <c r="B4" i="50"/>
  <c r="E3" i="50"/>
  <c r="C3" i="50"/>
  <c r="B3" i="50"/>
  <c r="T50" i="49"/>
  <c r="U50" i="49" s="1"/>
  <c r="T49" i="49"/>
  <c r="U49" i="49" s="1"/>
  <c r="T48" i="49"/>
  <c r="U48" i="49" s="1"/>
  <c r="T47" i="49"/>
  <c r="U47" i="49" s="1"/>
  <c r="T46" i="49"/>
  <c r="U46" i="49" s="1"/>
  <c r="T45" i="49"/>
  <c r="U45" i="49" s="1"/>
  <c r="T44" i="49"/>
  <c r="U44" i="49" s="1"/>
  <c r="T43" i="49"/>
  <c r="U43" i="49" s="1"/>
  <c r="T42" i="49"/>
  <c r="U42" i="49" s="1"/>
  <c r="T41" i="49"/>
  <c r="U41" i="49" s="1"/>
  <c r="T40" i="49"/>
  <c r="U40" i="49" s="1"/>
  <c r="T39" i="49"/>
  <c r="U39" i="49" s="1"/>
  <c r="T38" i="49"/>
  <c r="U38" i="49" s="1"/>
  <c r="T37" i="49"/>
  <c r="U37" i="49" s="1"/>
  <c r="T36" i="49"/>
  <c r="U36" i="49" s="1"/>
  <c r="T35" i="49"/>
  <c r="U35" i="49" s="1"/>
  <c r="T34" i="49"/>
  <c r="U34" i="49" s="1"/>
  <c r="T33" i="49"/>
  <c r="U33" i="49" s="1"/>
  <c r="T32" i="49"/>
  <c r="U32" i="49" s="1"/>
  <c r="T31" i="49"/>
  <c r="U31" i="49" s="1"/>
  <c r="T30" i="49"/>
  <c r="U30" i="49" s="1"/>
  <c r="T29" i="49"/>
  <c r="U29" i="49" s="1"/>
  <c r="T28" i="49"/>
  <c r="U28" i="49" s="1"/>
  <c r="T27" i="49"/>
  <c r="U27" i="49" s="1"/>
  <c r="T26" i="49"/>
  <c r="U26" i="49" s="1"/>
  <c r="T25" i="49"/>
  <c r="U25" i="49" s="1"/>
  <c r="T24" i="49"/>
  <c r="U24" i="49" s="1"/>
  <c r="T23" i="49"/>
  <c r="U23" i="49" s="1"/>
  <c r="T22" i="49"/>
  <c r="U22" i="49" s="1"/>
  <c r="T21" i="49"/>
  <c r="U21" i="49" s="1"/>
  <c r="T20" i="49"/>
  <c r="U20" i="49" s="1"/>
  <c r="T19" i="49"/>
  <c r="U19" i="49" s="1"/>
  <c r="T18" i="49"/>
  <c r="U18" i="49" s="1"/>
  <c r="T17" i="49"/>
  <c r="U17" i="49" s="1"/>
  <c r="T16" i="49"/>
  <c r="U16" i="49" s="1"/>
  <c r="T15" i="49"/>
  <c r="U15" i="49" s="1"/>
  <c r="T14" i="49"/>
  <c r="U14" i="49" s="1"/>
  <c r="T13" i="49"/>
  <c r="U13" i="49" s="1"/>
  <c r="E11" i="49"/>
  <c r="F11" i="49" s="1"/>
  <c r="G11" i="49" s="1"/>
  <c r="H11" i="49" s="1"/>
  <c r="I11" i="49" s="1"/>
  <c r="J11" i="49" s="1"/>
  <c r="K11" i="49" s="1"/>
  <c r="L11" i="49" s="1"/>
  <c r="M11" i="49" s="1"/>
  <c r="N11" i="49" s="1"/>
  <c r="O11" i="49" s="1"/>
  <c r="P11" i="49" s="1"/>
  <c r="Q11" i="49" s="1"/>
  <c r="R11" i="49" s="1"/>
  <c r="S11" i="49" s="1"/>
  <c r="B7" i="49"/>
  <c r="E6" i="49"/>
  <c r="C6" i="49"/>
  <c r="B6" i="49"/>
  <c r="E5" i="49"/>
  <c r="C5" i="49"/>
  <c r="B5" i="49"/>
  <c r="E4" i="49"/>
  <c r="C4" i="49"/>
  <c r="B4" i="49"/>
  <c r="E3" i="49"/>
  <c r="C3" i="49"/>
  <c r="B3" i="49"/>
  <c r="T43" i="48"/>
  <c r="U43" i="48" s="1"/>
  <c r="T42" i="48"/>
  <c r="U42" i="48" s="1"/>
  <c r="T41" i="48"/>
  <c r="U41" i="48" s="1"/>
  <c r="T40" i="48"/>
  <c r="U40" i="48" s="1"/>
  <c r="T39" i="48"/>
  <c r="U39" i="48" s="1"/>
  <c r="T38" i="48"/>
  <c r="U38" i="48" s="1"/>
  <c r="T37" i="48"/>
  <c r="U37" i="48" s="1"/>
  <c r="T36" i="48"/>
  <c r="U36" i="48" s="1"/>
  <c r="T35" i="48"/>
  <c r="U35" i="48" s="1"/>
  <c r="T34" i="48"/>
  <c r="U34" i="48" s="1"/>
  <c r="T33" i="48"/>
  <c r="U33" i="48" s="1"/>
  <c r="T32" i="48"/>
  <c r="U32" i="48" s="1"/>
  <c r="T31" i="48"/>
  <c r="U31" i="48" s="1"/>
  <c r="T30" i="48"/>
  <c r="U30" i="48" s="1"/>
  <c r="T29" i="48"/>
  <c r="U29" i="48" s="1"/>
  <c r="T28" i="48"/>
  <c r="U28" i="48" s="1"/>
  <c r="T27" i="48"/>
  <c r="U27" i="48" s="1"/>
  <c r="T26" i="48"/>
  <c r="U26" i="48" s="1"/>
  <c r="T25" i="48"/>
  <c r="U25" i="48" s="1"/>
  <c r="T24" i="48"/>
  <c r="U24" i="48" s="1"/>
  <c r="T23" i="48"/>
  <c r="U23" i="48" s="1"/>
  <c r="T22" i="48"/>
  <c r="U22" i="48" s="1"/>
  <c r="T21" i="48"/>
  <c r="U21" i="48" s="1"/>
  <c r="T20" i="48"/>
  <c r="U20" i="48" s="1"/>
  <c r="T19" i="48"/>
  <c r="U19" i="48" s="1"/>
  <c r="T18" i="48"/>
  <c r="U18" i="48" s="1"/>
  <c r="T17" i="48"/>
  <c r="U17" i="48" s="1"/>
  <c r="U16" i="48"/>
  <c r="T16" i="48"/>
  <c r="T15" i="48"/>
  <c r="U15" i="48" s="1"/>
  <c r="T14" i="48"/>
  <c r="U14" i="48" s="1"/>
  <c r="T13" i="48"/>
  <c r="U13" i="48" s="1"/>
  <c r="F11" i="48"/>
  <c r="G11" i="48" s="1"/>
  <c r="H11" i="48" s="1"/>
  <c r="I11" i="48" s="1"/>
  <c r="J11" i="48" s="1"/>
  <c r="K11" i="48" s="1"/>
  <c r="L11" i="48" s="1"/>
  <c r="M11" i="48" s="1"/>
  <c r="N11" i="48" s="1"/>
  <c r="O11" i="48" s="1"/>
  <c r="P11" i="48" s="1"/>
  <c r="Q11" i="48" s="1"/>
  <c r="R11" i="48" s="1"/>
  <c r="S11" i="48" s="1"/>
  <c r="E11" i="48"/>
  <c r="B7" i="48"/>
  <c r="E6" i="48"/>
  <c r="C6" i="48"/>
  <c r="B6" i="48"/>
  <c r="E5" i="48"/>
  <c r="C5" i="48"/>
  <c r="B5" i="48"/>
  <c r="E4" i="48"/>
  <c r="C4" i="48"/>
  <c r="B4" i="48"/>
  <c r="E3" i="48"/>
  <c r="C3" i="48"/>
  <c r="B3" i="48"/>
  <c r="T43" i="47"/>
  <c r="U43" i="47" s="1"/>
  <c r="T42" i="47"/>
  <c r="U42" i="47" s="1"/>
  <c r="U41" i="47"/>
  <c r="T41" i="47"/>
  <c r="U40" i="47"/>
  <c r="T40" i="47"/>
  <c r="T39" i="47"/>
  <c r="U39" i="47" s="1"/>
  <c r="T38" i="47"/>
  <c r="U38" i="47" s="1"/>
  <c r="T37" i="47"/>
  <c r="U37" i="47" s="1"/>
  <c r="T36" i="47"/>
  <c r="U36" i="47" s="1"/>
  <c r="T35" i="47"/>
  <c r="U35" i="47" s="1"/>
  <c r="U34" i="47"/>
  <c r="T34" i="47"/>
  <c r="T33" i="47"/>
  <c r="U33" i="47" s="1"/>
  <c r="T32" i="47"/>
  <c r="U32" i="47" s="1"/>
  <c r="T31" i="47"/>
  <c r="U31" i="47" s="1"/>
  <c r="T30" i="47"/>
  <c r="U30" i="47" s="1"/>
  <c r="T29" i="47"/>
  <c r="U29" i="47" s="1"/>
  <c r="U28" i="47"/>
  <c r="T28" i="47"/>
  <c r="T27" i="47"/>
  <c r="U27" i="47" s="1"/>
  <c r="T26" i="47"/>
  <c r="U26" i="47" s="1"/>
  <c r="T25" i="47"/>
  <c r="U25" i="47" s="1"/>
  <c r="T24" i="47"/>
  <c r="U24" i="47" s="1"/>
  <c r="T23" i="47"/>
  <c r="U23" i="47" s="1"/>
  <c r="T22" i="47"/>
  <c r="U22" i="47" s="1"/>
  <c r="T21" i="47"/>
  <c r="U21" i="47" s="1"/>
  <c r="T20" i="47"/>
  <c r="U20" i="47" s="1"/>
  <c r="T19" i="47"/>
  <c r="U19" i="47" s="1"/>
  <c r="T18" i="47"/>
  <c r="U18" i="47" s="1"/>
  <c r="T17" i="47"/>
  <c r="U17" i="47" s="1"/>
  <c r="U16" i="47"/>
  <c r="T16" i="47"/>
  <c r="T15" i="47"/>
  <c r="U15" i="47" s="1"/>
  <c r="T14" i="47"/>
  <c r="U14" i="47" s="1"/>
  <c r="T13" i="47"/>
  <c r="U13" i="47" s="1"/>
  <c r="J12" i="47"/>
  <c r="I12" i="47"/>
  <c r="H12" i="47"/>
  <c r="G12" i="47"/>
  <c r="E12" i="47"/>
  <c r="D12" i="47"/>
  <c r="E11" i="47"/>
  <c r="F11" i="47" s="1"/>
  <c r="G11" i="47" s="1"/>
  <c r="H11" i="47" s="1"/>
  <c r="I11" i="47" s="1"/>
  <c r="J11" i="47" s="1"/>
  <c r="K11" i="47" s="1"/>
  <c r="L11" i="47" s="1"/>
  <c r="M11" i="47" s="1"/>
  <c r="N11" i="47" s="1"/>
  <c r="O11" i="47" s="1"/>
  <c r="P11" i="47" s="1"/>
  <c r="Q11" i="47" s="1"/>
  <c r="R11" i="47" s="1"/>
  <c r="S11" i="47" s="1"/>
  <c r="B7" i="47"/>
  <c r="C6" i="47"/>
  <c r="B6" i="47"/>
  <c r="C5" i="47"/>
  <c r="B5" i="47"/>
  <c r="C4" i="47"/>
  <c r="B4" i="47"/>
  <c r="C3" i="47"/>
  <c r="B3" i="47"/>
  <c r="T45" i="46"/>
  <c r="U45" i="46" s="1"/>
  <c r="T44" i="46"/>
  <c r="U44" i="46" s="1"/>
  <c r="T43" i="46"/>
  <c r="U43" i="46" s="1"/>
  <c r="T42" i="46"/>
  <c r="U42" i="46" s="1"/>
  <c r="T41" i="46"/>
  <c r="U41" i="46" s="1"/>
  <c r="T40" i="46"/>
  <c r="U40" i="46" s="1"/>
  <c r="T39" i="46"/>
  <c r="U39" i="46" s="1"/>
  <c r="T38" i="46"/>
  <c r="U38" i="46" s="1"/>
  <c r="U37" i="46"/>
  <c r="T37" i="46"/>
  <c r="T36" i="46"/>
  <c r="U36" i="46" s="1"/>
  <c r="T35" i="46"/>
  <c r="U35" i="46" s="1"/>
  <c r="T34" i="46"/>
  <c r="U34" i="46" s="1"/>
  <c r="T33" i="46"/>
  <c r="U33" i="46" s="1"/>
  <c r="T32" i="46"/>
  <c r="U32" i="46" s="1"/>
  <c r="T31" i="46"/>
  <c r="U31" i="46" s="1"/>
  <c r="T30" i="46"/>
  <c r="U30" i="46" s="1"/>
  <c r="T29" i="46"/>
  <c r="U29" i="46" s="1"/>
  <c r="T28" i="46"/>
  <c r="U28" i="46" s="1"/>
  <c r="T27" i="46"/>
  <c r="U27" i="46" s="1"/>
  <c r="T26" i="46"/>
  <c r="U26" i="46" s="1"/>
  <c r="T25" i="46"/>
  <c r="U25" i="46" s="1"/>
  <c r="T24" i="46"/>
  <c r="U24" i="46" s="1"/>
  <c r="T23" i="46"/>
  <c r="U23" i="46" s="1"/>
  <c r="T22" i="46"/>
  <c r="U22" i="46" s="1"/>
  <c r="T21" i="46"/>
  <c r="U21" i="46" s="1"/>
  <c r="T20" i="46"/>
  <c r="U20" i="46" s="1"/>
  <c r="T19" i="46"/>
  <c r="U19" i="46" s="1"/>
  <c r="T18" i="46"/>
  <c r="U18" i="46" s="1"/>
  <c r="T17" i="46"/>
  <c r="U17" i="46" s="1"/>
  <c r="T16" i="46"/>
  <c r="U16" i="46" s="1"/>
  <c r="T15" i="46"/>
  <c r="U15" i="46" s="1"/>
  <c r="T14" i="46"/>
  <c r="U14" i="46" s="1"/>
  <c r="T13" i="46"/>
  <c r="U13" i="46" s="1"/>
  <c r="E11" i="46"/>
  <c r="F11" i="46" s="1"/>
  <c r="G11" i="46" s="1"/>
  <c r="H11" i="46" s="1"/>
  <c r="I11" i="46" s="1"/>
  <c r="J11" i="46" s="1"/>
  <c r="K11" i="46" s="1"/>
  <c r="L11" i="46" s="1"/>
  <c r="M11" i="46" s="1"/>
  <c r="N11" i="46" s="1"/>
  <c r="O11" i="46" s="1"/>
  <c r="P11" i="46" s="1"/>
  <c r="Q11" i="46" s="1"/>
  <c r="R11" i="46" s="1"/>
  <c r="S11" i="46" s="1"/>
  <c r="B7" i="46"/>
  <c r="E6" i="46"/>
  <c r="C6" i="46"/>
  <c r="B6" i="46"/>
  <c r="E5" i="46"/>
  <c r="C5" i="46"/>
  <c r="B5" i="46"/>
  <c r="E4" i="46"/>
  <c r="C4" i="46"/>
  <c r="B4" i="46"/>
  <c r="E3" i="46"/>
  <c r="C3" i="46"/>
  <c r="B3" i="46"/>
  <c r="T49" i="45"/>
  <c r="U49" i="45" s="1"/>
  <c r="T48" i="45"/>
  <c r="U48" i="45" s="1"/>
  <c r="T47" i="45"/>
  <c r="U47" i="45" s="1"/>
  <c r="T46" i="45"/>
  <c r="U46" i="45" s="1"/>
  <c r="T45" i="45"/>
  <c r="U45" i="45" s="1"/>
  <c r="T44" i="45"/>
  <c r="U44" i="45" s="1"/>
  <c r="T43" i="45"/>
  <c r="U43" i="45" s="1"/>
  <c r="T42" i="45"/>
  <c r="U42" i="45" s="1"/>
  <c r="T41" i="45"/>
  <c r="U41" i="45" s="1"/>
  <c r="T40" i="45"/>
  <c r="U40" i="45" s="1"/>
  <c r="T39" i="45"/>
  <c r="U39" i="45" s="1"/>
  <c r="T38" i="45"/>
  <c r="U38" i="45" s="1"/>
  <c r="T37" i="45"/>
  <c r="U37" i="45" s="1"/>
  <c r="T36" i="45"/>
  <c r="U36" i="45" s="1"/>
  <c r="U35" i="45"/>
  <c r="T35" i="45"/>
  <c r="T34" i="45"/>
  <c r="U34" i="45" s="1"/>
  <c r="T33" i="45"/>
  <c r="U33" i="45" s="1"/>
  <c r="T32" i="45"/>
  <c r="U32" i="45" s="1"/>
  <c r="U31" i="45"/>
  <c r="T31" i="45"/>
  <c r="U30" i="45"/>
  <c r="T30" i="45"/>
  <c r="T29" i="45"/>
  <c r="U29" i="45" s="1"/>
  <c r="T28" i="45"/>
  <c r="U28" i="45" s="1"/>
  <c r="T27" i="45"/>
  <c r="U27" i="45" s="1"/>
  <c r="U26" i="45"/>
  <c r="T26" i="45"/>
  <c r="T25" i="45"/>
  <c r="U25" i="45" s="1"/>
  <c r="T24" i="45"/>
  <c r="U24" i="45" s="1"/>
  <c r="T23" i="45"/>
  <c r="U23" i="45" s="1"/>
  <c r="U22" i="45"/>
  <c r="T22" i="45"/>
  <c r="T21" i="45"/>
  <c r="U21" i="45" s="1"/>
  <c r="T20" i="45"/>
  <c r="U20" i="45" s="1"/>
  <c r="T19" i="45"/>
  <c r="U19" i="45" s="1"/>
  <c r="T18" i="45"/>
  <c r="U18" i="45" s="1"/>
  <c r="T17" i="45"/>
  <c r="U17" i="45" s="1"/>
  <c r="T16" i="45"/>
  <c r="U16" i="45" s="1"/>
  <c r="T15" i="45"/>
  <c r="U15" i="45" s="1"/>
  <c r="T14" i="45"/>
  <c r="U14" i="45" s="1"/>
  <c r="T13" i="45"/>
  <c r="U13" i="45" s="1"/>
  <c r="E11" i="45"/>
  <c r="F11" i="45" s="1"/>
  <c r="G11" i="45" s="1"/>
  <c r="H11" i="45" s="1"/>
  <c r="I11" i="45" s="1"/>
  <c r="J11" i="45" s="1"/>
  <c r="K11" i="45" s="1"/>
  <c r="L11" i="45" s="1"/>
  <c r="M11" i="45" s="1"/>
  <c r="N11" i="45" s="1"/>
  <c r="O11" i="45" s="1"/>
  <c r="P11" i="45" s="1"/>
  <c r="Q11" i="45" s="1"/>
  <c r="R11" i="45" s="1"/>
  <c r="S11" i="45" s="1"/>
  <c r="B7" i="45"/>
  <c r="E6" i="45"/>
  <c r="C6" i="45"/>
  <c r="B6" i="45"/>
  <c r="E5" i="45"/>
  <c r="C5" i="45"/>
  <c r="B5" i="45"/>
  <c r="E4" i="45"/>
  <c r="AU37" i="2" s="1"/>
  <c r="AU41" i="2" s="1"/>
  <c r="AU42" i="2" s="1"/>
  <c r="C4" i="45"/>
  <c r="B4" i="45"/>
  <c r="E3" i="45"/>
  <c r="C3" i="45"/>
  <c r="B3" i="45"/>
  <c r="T53" i="44"/>
  <c r="U53" i="44" s="1"/>
  <c r="T52" i="44"/>
  <c r="U52" i="44" s="1"/>
  <c r="T51" i="44"/>
  <c r="U51" i="44" s="1"/>
  <c r="T50" i="44"/>
  <c r="U50" i="44" s="1"/>
  <c r="T49" i="44"/>
  <c r="U49" i="44" s="1"/>
  <c r="T48" i="44"/>
  <c r="U48" i="44" s="1"/>
  <c r="T47" i="44"/>
  <c r="U47" i="44" s="1"/>
  <c r="T46" i="44"/>
  <c r="U46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T29" i="44"/>
  <c r="U29" i="44" s="1"/>
  <c r="T28" i="44"/>
  <c r="U28" i="44" s="1"/>
  <c r="T27" i="44"/>
  <c r="U27" i="44" s="1"/>
  <c r="T26" i="44"/>
  <c r="U26" i="44" s="1"/>
  <c r="T25" i="44"/>
  <c r="U25" i="44" s="1"/>
  <c r="T24" i="44"/>
  <c r="U24" i="44" s="1"/>
  <c r="T23" i="44"/>
  <c r="U23" i="44" s="1"/>
  <c r="T22" i="44"/>
  <c r="U22" i="44" s="1"/>
  <c r="T21" i="44"/>
  <c r="U21" i="44" s="1"/>
  <c r="T20" i="44"/>
  <c r="U20" i="44" s="1"/>
  <c r="T19" i="44"/>
  <c r="U19" i="44" s="1"/>
  <c r="T18" i="44"/>
  <c r="U18" i="44" s="1"/>
  <c r="T17" i="44"/>
  <c r="U17" i="44" s="1"/>
  <c r="T16" i="44"/>
  <c r="U16" i="44" s="1"/>
  <c r="T15" i="44"/>
  <c r="U15" i="44" s="1"/>
  <c r="T14" i="44"/>
  <c r="U14" i="44" s="1"/>
  <c r="T13" i="44"/>
  <c r="U13" i="44" s="1"/>
  <c r="E11" i="44"/>
  <c r="F11" i="44" s="1"/>
  <c r="G11" i="44" s="1"/>
  <c r="H11" i="44" s="1"/>
  <c r="I11" i="44" s="1"/>
  <c r="J11" i="44" s="1"/>
  <c r="K11" i="44" s="1"/>
  <c r="L11" i="44" s="1"/>
  <c r="M11" i="44" s="1"/>
  <c r="N11" i="44" s="1"/>
  <c r="O11" i="44" s="1"/>
  <c r="P11" i="44" s="1"/>
  <c r="Q11" i="44" s="1"/>
  <c r="R11" i="44" s="1"/>
  <c r="S11" i="44" s="1"/>
  <c r="B7" i="44"/>
  <c r="E6" i="44"/>
  <c r="C6" i="44"/>
  <c r="B6" i="44"/>
  <c r="E5" i="44"/>
  <c r="C5" i="44"/>
  <c r="B5" i="44"/>
  <c r="E4" i="44"/>
  <c r="C4" i="44"/>
  <c r="B4" i="44"/>
  <c r="E3" i="44"/>
  <c r="C3" i="44"/>
  <c r="B3" i="44"/>
  <c r="T50" i="43"/>
  <c r="U50" i="43" s="1"/>
  <c r="T49" i="43"/>
  <c r="U49" i="43" s="1"/>
  <c r="T48" i="43"/>
  <c r="U48" i="43" s="1"/>
  <c r="T47" i="43"/>
  <c r="U47" i="43" s="1"/>
  <c r="T46" i="43"/>
  <c r="U46" i="43" s="1"/>
  <c r="U45" i="43"/>
  <c r="T45" i="43"/>
  <c r="T44" i="43"/>
  <c r="U44" i="43" s="1"/>
  <c r="T43" i="43"/>
  <c r="U43" i="43" s="1"/>
  <c r="T42" i="43"/>
  <c r="U42" i="43" s="1"/>
  <c r="T41" i="43"/>
  <c r="U41" i="43" s="1"/>
  <c r="T40" i="43"/>
  <c r="U40" i="43" s="1"/>
  <c r="T39" i="43"/>
  <c r="U39" i="43" s="1"/>
  <c r="T38" i="43"/>
  <c r="U38" i="43" s="1"/>
  <c r="T37" i="43"/>
  <c r="U37" i="43" s="1"/>
  <c r="T36" i="43"/>
  <c r="U36" i="43" s="1"/>
  <c r="T35" i="43"/>
  <c r="U35" i="43" s="1"/>
  <c r="T34" i="43"/>
  <c r="U34" i="43" s="1"/>
  <c r="T33" i="43"/>
  <c r="U33" i="43" s="1"/>
  <c r="T32" i="43"/>
  <c r="U32" i="43" s="1"/>
  <c r="T31" i="43"/>
  <c r="U31" i="43" s="1"/>
  <c r="T30" i="43"/>
  <c r="U30" i="43" s="1"/>
  <c r="U29" i="43"/>
  <c r="T29" i="43"/>
  <c r="T28" i="43"/>
  <c r="U28" i="43" s="1"/>
  <c r="T27" i="43"/>
  <c r="U27" i="43" s="1"/>
  <c r="T26" i="43"/>
  <c r="U26" i="43" s="1"/>
  <c r="T25" i="43"/>
  <c r="U25" i="43" s="1"/>
  <c r="U24" i="43"/>
  <c r="T24" i="43"/>
  <c r="T23" i="43"/>
  <c r="U23" i="43" s="1"/>
  <c r="T22" i="43"/>
  <c r="U22" i="43" s="1"/>
  <c r="T21" i="43"/>
  <c r="U21" i="43" s="1"/>
  <c r="T20" i="43"/>
  <c r="U20" i="43" s="1"/>
  <c r="T19" i="43"/>
  <c r="U19" i="43" s="1"/>
  <c r="T18" i="43"/>
  <c r="U18" i="43" s="1"/>
  <c r="T17" i="43"/>
  <c r="U17" i="43" s="1"/>
  <c r="T16" i="43"/>
  <c r="U16" i="43" s="1"/>
  <c r="T15" i="43"/>
  <c r="U15" i="43" s="1"/>
  <c r="T14" i="43"/>
  <c r="U14" i="43" s="1"/>
  <c r="U13" i="43"/>
  <c r="T13" i="43"/>
  <c r="E11" i="43"/>
  <c r="F11" i="43" s="1"/>
  <c r="G11" i="43" s="1"/>
  <c r="H11" i="43" s="1"/>
  <c r="I11" i="43" s="1"/>
  <c r="J11" i="43" s="1"/>
  <c r="K11" i="43" s="1"/>
  <c r="L11" i="43" s="1"/>
  <c r="M11" i="43" s="1"/>
  <c r="N11" i="43" s="1"/>
  <c r="O11" i="43" s="1"/>
  <c r="P11" i="43" s="1"/>
  <c r="Q11" i="43" s="1"/>
  <c r="R11" i="43" s="1"/>
  <c r="S11" i="43" s="1"/>
  <c r="B7" i="43"/>
  <c r="E6" i="43"/>
  <c r="C6" i="43"/>
  <c r="B6" i="43"/>
  <c r="E5" i="43"/>
  <c r="C5" i="43"/>
  <c r="B5" i="43"/>
  <c r="E4" i="43"/>
  <c r="C4" i="43"/>
  <c r="B4" i="43"/>
  <c r="E3" i="43"/>
  <c r="C3" i="43"/>
  <c r="B3" i="43"/>
  <c r="T43" i="42"/>
  <c r="U43" i="42" s="1"/>
  <c r="T42" i="42"/>
  <c r="U42" i="42" s="1"/>
  <c r="T41" i="42"/>
  <c r="U41" i="42" s="1"/>
  <c r="T40" i="42"/>
  <c r="U40" i="42" s="1"/>
  <c r="T39" i="42"/>
  <c r="U39" i="42" s="1"/>
  <c r="T38" i="42"/>
  <c r="U38" i="42" s="1"/>
  <c r="T37" i="42"/>
  <c r="U37" i="42" s="1"/>
  <c r="T36" i="42"/>
  <c r="U36" i="42" s="1"/>
  <c r="T35" i="42"/>
  <c r="U35" i="42" s="1"/>
  <c r="T34" i="42"/>
  <c r="U34" i="42" s="1"/>
  <c r="T33" i="42"/>
  <c r="U33" i="42" s="1"/>
  <c r="T32" i="42"/>
  <c r="U32" i="42" s="1"/>
  <c r="T31" i="42"/>
  <c r="U31" i="42" s="1"/>
  <c r="T30" i="42"/>
  <c r="U30" i="42" s="1"/>
  <c r="T29" i="42"/>
  <c r="U29" i="42" s="1"/>
  <c r="T28" i="42"/>
  <c r="U28" i="42" s="1"/>
  <c r="T27" i="42"/>
  <c r="U27" i="42" s="1"/>
  <c r="U26" i="42"/>
  <c r="T26" i="42"/>
  <c r="T25" i="42"/>
  <c r="U25" i="42" s="1"/>
  <c r="T24" i="42"/>
  <c r="U24" i="42" s="1"/>
  <c r="T23" i="42"/>
  <c r="U23" i="42" s="1"/>
  <c r="T22" i="42"/>
  <c r="U22" i="42" s="1"/>
  <c r="T21" i="42"/>
  <c r="U21" i="42" s="1"/>
  <c r="T20" i="42"/>
  <c r="U20" i="42" s="1"/>
  <c r="T19" i="42"/>
  <c r="U19" i="42" s="1"/>
  <c r="T18" i="42"/>
  <c r="U18" i="42" s="1"/>
  <c r="T17" i="42"/>
  <c r="U17" i="42" s="1"/>
  <c r="T16" i="42"/>
  <c r="U16" i="42" s="1"/>
  <c r="T15" i="42"/>
  <c r="U15" i="42" s="1"/>
  <c r="T14" i="42"/>
  <c r="U14" i="42" s="1"/>
  <c r="T13" i="42"/>
  <c r="U13" i="42" s="1"/>
  <c r="E11" i="42"/>
  <c r="F11" i="42" s="1"/>
  <c r="G11" i="42" s="1"/>
  <c r="H11" i="42" s="1"/>
  <c r="I11" i="42" s="1"/>
  <c r="J11" i="42" s="1"/>
  <c r="K11" i="42" s="1"/>
  <c r="L11" i="42" s="1"/>
  <c r="M11" i="42" s="1"/>
  <c r="N11" i="42" s="1"/>
  <c r="O11" i="42" s="1"/>
  <c r="P11" i="42" s="1"/>
  <c r="Q11" i="42" s="1"/>
  <c r="R11" i="42" s="1"/>
  <c r="S11" i="42" s="1"/>
  <c r="B7" i="42"/>
  <c r="E6" i="42"/>
  <c r="C6" i="42"/>
  <c r="B6" i="42"/>
  <c r="E5" i="42"/>
  <c r="C5" i="42"/>
  <c r="B5" i="42"/>
  <c r="E4" i="42"/>
  <c r="C4" i="42"/>
  <c r="B4" i="42"/>
  <c r="E3" i="42"/>
  <c r="C3" i="42"/>
  <c r="B3" i="42"/>
  <c r="T43" i="41"/>
  <c r="U43" i="41" s="1"/>
  <c r="T42" i="41"/>
  <c r="U42" i="41" s="1"/>
  <c r="T41" i="41"/>
  <c r="U41" i="41" s="1"/>
  <c r="T40" i="41"/>
  <c r="U40" i="41" s="1"/>
  <c r="T39" i="41"/>
  <c r="U39" i="41" s="1"/>
  <c r="T38" i="41"/>
  <c r="U38" i="41" s="1"/>
  <c r="T37" i="41"/>
  <c r="U37" i="41" s="1"/>
  <c r="T36" i="41"/>
  <c r="U36" i="41" s="1"/>
  <c r="T35" i="41"/>
  <c r="U35" i="41" s="1"/>
  <c r="T34" i="41"/>
  <c r="U34" i="41" s="1"/>
  <c r="T33" i="41"/>
  <c r="U33" i="41" s="1"/>
  <c r="T32" i="41"/>
  <c r="U32" i="41" s="1"/>
  <c r="T31" i="41"/>
  <c r="U31" i="41" s="1"/>
  <c r="T30" i="41"/>
  <c r="U30" i="41" s="1"/>
  <c r="T29" i="41"/>
  <c r="U29" i="41" s="1"/>
  <c r="T28" i="41"/>
  <c r="U28" i="41" s="1"/>
  <c r="U27" i="41"/>
  <c r="T27" i="41"/>
  <c r="T26" i="41"/>
  <c r="U26" i="41" s="1"/>
  <c r="T25" i="41"/>
  <c r="U25" i="41" s="1"/>
  <c r="T24" i="41"/>
  <c r="U24" i="41" s="1"/>
  <c r="T23" i="41"/>
  <c r="U23" i="41" s="1"/>
  <c r="T22" i="41"/>
  <c r="U22" i="41" s="1"/>
  <c r="T21" i="41"/>
  <c r="U21" i="41" s="1"/>
  <c r="T20" i="41"/>
  <c r="U20" i="41" s="1"/>
  <c r="T19" i="41"/>
  <c r="U19" i="41" s="1"/>
  <c r="T18" i="41"/>
  <c r="U18" i="41" s="1"/>
  <c r="T17" i="41"/>
  <c r="U17" i="41" s="1"/>
  <c r="T16" i="41"/>
  <c r="U16" i="41" s="1"/>
  <c r="U15" i="41"/>
  <c r="T15" i="41"/>
  <c r="T14" i="41"/>
  <c r="U14" i="41" s="1"/>
  <c r="T13" i="41"/>
  <c r="U13" i="41" s="1"/>
  <c r="E11" i="41"/>
  <c r="F11" i="41" s="1"/>
  <c r="G11" i="41" s="1"/>
  <c r="H11" i="41" s="1"/>
  <c r="I11" i="41" s="1"/>
  <c r="J11" i="41" s="1"/>
  <c r="K11" i="41" s="1"/>
  <c r="L11" i="41" s="1"/>
  <c r="M11" i="41" s="1"/>
  <c r="N11" i="41" s="1"/>
  <c r="O11" i="41" s="1"/>
  <c r="P11" i="41" s="1"/>
  <c r="Q11" i="41" s="1"/>
  <c r="R11" i="41" s="1"/>
  <c r="S11" i="41" s="1"/>
  <c r="B7" i="41"/>
  <c r="E6" i="41"/>
  <c r="C6" i="41"/>
  <c r="B6" i="41"/>
  <c r="E5" i="41"/>
  <c r="C5" i="41"/>
  <c r="B5" i="41"/>
  <c r="E4" i="41"/>
  <c r="C4" i="41"/>
  <c r="B4" i="41"/>
  <c r="E3" i="41"/>
  <c r="E7" i="41" s="1"/>
  <c r="C3" i="41"/>
  <c r="B3" i="41"/>
  <c r="T45" i="40"/>
  <c r="U45" i="40" s="1"/>
  <c r="T44" i="40"/>
  <c r="U44" i="40" s="1"/>
  <c r="T43" i="40"/>
  <c r="U43" i="40" s="1"/>
  <c r="T42" i="40"/>
  <c r="U42" i="40" s="1"/>
  <c r="T41" i="40"/>
  <c r="U41" i="40" s="1"/>
  <c r="T40" i="40"/>
  <c r="U40" i="40" s="1"/>
  <c r="T39" i="40"/>
  <c r="U39" i="40" s="1"/>
  <c r="T38" i="40"/>
  <c r="U38" i="40" s="1"/>
  <c r="T37" i="40"/>
  <c r="U37" i="40" s="1"/>
  <c r="T36" i="40"/>
  <c r="U36" i="40" s="1"/>
  <c r="T35" i="40"/>
  <c r="U35" i="40" s="1"/>
  <c r="T34" i="40"/>
  <c r="U34" i="40" s="1"/>
  <c r="T33" i="40"/>
  <c r="U33" i="40" s="1"/>
  <c r="U32" i="40"/>
  <c r="T32" i="40"/>
  <c r="T31" i="40"/>
  <c r="U31" i="40" s="1"/>
  <c r="T30" i="40"/>
  <c r="U30" i="40" s="1"/>
  <c r="U29" i="40"/>
  <c r="T29" i="40"/>
  <c r="T28" i="40"/>
  <c r="U28" i="40" s="1"/>
  <c r="T27" i="40"/>
  <c r="U27" i="40" s="1"/>
  <c r="U26" i="40"/>
  <c r="T26" i="40"/>
  <c r="T25" i="40"/>
  <c r="U25" i="40" s="1"/>
  <c r="T24" i="40"/>
  <c r="U24" i="40" s="1"/>
  <c r="T23" i="40"/>
  <c r="U23" i="40" s="1"/>
  <c r="T22" i="40"/>
  <c r="U22" i="40" s="1"/>
  <c r="T21" i="40"/>
  <c r="U21" i="40" s="1"/>
  <c r="U20" i="40"/>
  <c r="T20" i="40"/>
  <c r="T19" i="40"/>
  <c r="U19" i="40" s="1"/>
  <c r="T18" i="40"/>
  <c r="U18" i="40" s="1"/>
  <c r="U17" i="40"/>
  <c r="T17" i="40"/>
  <c r="T16" i="40"/>
  <c r="U16" i="40" s="1"/>
  <c r="T15" i="40"/>
  <c r="U15" i="40" s="1"/>
  <c r="T14" i="40"/>
  <c r="U14" i="40" s="1"/>
  <c r="T13" i="40"/>
  <c r="U13" i="40" s="1"/>
  <c r="E11" i="40"/>
  <c r="F11" i="40" s="1"/>
  <c r="G11" i="40" s="1"/>
  <c r="H11" i="40" s="1"/>
  <c r="I11" i="40" s="1"/>
  <c r="J11" i="40" s="1"/>
  <c r="K11" i="40" s="1"/>
  <c r="L11" i="40" s="1"/>
  <c r="M11" i="40" s="1"/>
  <c r="N11" i="40" s="1"/>
  <c r="O11" i="40" s="1"/>
  <c r="P11" i="40" s="1"/>
  <c r="Q11" i="40" s="1"/>
  <c r="R11" i="40" s="1"/>
  <c r="S11" i="40" s="1"/>
  <c r="B7" i="40"/>
  <c r="E6" i="40"/>
  <c r="C6" i="40"/>
  <c r="B6" i="40"/>
  <c r="E5" i="40"/>
  <c r="C5" i="40"/>
  <c r="B5" i="40"/>
  <c r="E4" i="40"/>
  <c r="C4" i="40"/>
  <c r="B4" i="40"/>
  <c r="E3" i="40"/>
  <c r="C3" i="40"/>
  <c r="B3" i="40"/>
  <c r="T48" i="39"/>
  <c r="U48" i="39" s="1"/>
  <c r="T47" i="39"/>
  <c r="U47" i="39" s="1"/>
  <c r="T46" i="39"/>
  <c r="U46" i="39" s="1"/>
  <c r="T45" i="39"/>
  <c r="U45" i="39" s="1"/>
  <c r="T44" i="39"/>
  <c r="U44" i="39" s="1"/>
  <c r="T43" i="39"/>
  <c r="U43" i="39" s="1"/>
  <c r="T42" i="39"/>
  <c r="U42" i="39" s="1"/>
  <c r="T41" i="39"/>
  <c r="U41" i="39" s="1"/>
  <c r="T40" i="39"/>
  <c r="U40" i="39" s="1"/>
  <c r="T39" i="39"/>
  <c r="U39" i="39" s="1"/>
  <c r="T38" i="39"/>
  <c r="U38" i="39" s="1"/>
  <c r="T37" i="39"/>
  <c r="U37" i="39" s="1"/>
  <c r="T36" i="39"/>
  <c r="U36" i="39" s="1"/>
  <c r="T35" i="39"/>
  <c r="U35" i="39" s="1"/>
  <c r="T34" i="39"/>
  <c r="U34" i="39" s="1"/>
  <c r="T33" i="39"/>
  <c r="U33" i="39" s="1"/>
  <c r="T32" i="39"/>
  <c r="U32" i="39" s="1"/>
  <c r="T31" i="39"/>
  <c r="U31" i="39" s="1"/>
  <c r="T30" i="39"/>
  <c r="U30" i="39" s="1"/>
  <c r="T29" i="39"/>
  <c r="U29" i="39" s="1"/>
  <c r="T28" i="39"/>
  <c r="U28" i="39" s="1"/>
  <c r="T27" i="39"/>
  <c r="U27" i="39" s="1"/>
  <c r="T26" i="39"/>
  <c r="U26" i="39" s="1"/>
  <c r="T25" i="39"/>
  <c r="U25" i="39" s="1"/>
  <c r="T24" i="39"/>
  <c r="U24" i="39" s="1"/>
  <c r="T23" i="39"/>
  <c r="U23" i="39" s="1"/>
  <c r="T22" i="39"/>
  <c r="U22" i="39" s="1"/>
  <c r="T21" i="39"/>
  <c r="U21" i="39" s="1"/>
  <c r="T20" i="39"/>
  <c r="U20" i="39" s="1"/>
  <c r="T19" i="39"/>
  <c r="U19" i="39" s="1"/>
  <c r="T18" i="39"/>
  <c r="U18" i="39" s="1"/>
  <c r="T17" i="39"/>
  <c r="U17" i="39" s="1"/>
  <c r="T16" i="39"/>
  <c r="U16" i="39" s="1"/>
  <c r="T15" i="39"/>
  <c r="U15" i="39" s="1"/>
  <c r="T14" i="39"/>
  <c r="U14" i="39" s="1"/>
  <c r="T13" i="39"/>
  <c r="U13" i="39" s="1"/>
  <c r="E11" i="39"/>
  <c r="F11" i="39" s="1"/>
  <c r="G11" i="39" s="1"/>
  <c r="H11" i="39" s="1"/>
  <c r="I11" i="39" s="1"/>
  <c r="J11" i="39" s="1"/>
  <c r="K11" i="39" s="1"/>
  <c r="L11" i="39" s="1"/>
  <c r="M11" i="39" s="1"/>
  <c r="N11" i="39" s="1"/>
  <c r="O11" i="39" s="1"/>
  <c r="P11" i="39" s="1"/>
  <c r="Q11" i="39" s="1"/>
  <c r="R11" i="39" s="1"/>
  <c r="S11" i="39" s="1"/>
  <c r="B7" i="39"/>
  <c r="E6" i="39"/>
  <c r="C6" i="39"/>
  <c r="B6" i="39"/>
  <c r="E5" i="39"/>
  <c r="C5" i="39"/>
  <c r="B5" i="39"/>
  <c r="E4" i="39"/>
  <c r="C4" i="39"/>
  <c r="B4" i="39"/>
  <c r="E3" i="39"/>
  <c r="C3" i="39"/>
  <c r="B3" i="39"/>
  <c r="T56" i="38"/>
  <c r="U56" i="38" s="1"/>
  <c r="T55" i="38"/>
  <c r="U55" i="38" s="1"/>
  <c r="T54" i="38"/>
  <c r="U54" i="38" s="1"/>
  <c r="T53" i="38"/>
  <c r="U53" i="38" s="1"/>
  <c r="U52" i="38"/>
  <c r="T52" i="38"/>
  <c r="T51" i="38"/>
  <c r="U51" i="38" s="1"/>
  <c r="T50" i="38"/>
  <c r="U50" i="38" s="1"/>
  <c r="T49" i="38"/>
  <c r="U49" i="38" s="1"/>
  <c r="T48" i="38"/>
  <c r="U48" i="38" s="1"/>
  <c r="T47" i="38"/>
  <c r="U47" i="38" s="1"/>
  <c r="T46" i="38"/>
  <c r="U46" i="38" s="1"/>
  <c r="T45" i="38"/>
  <c r="U45" i="38" s="1"/>
  <c r="T44" i="38"/>
  <c r="U44" i="38" s="1"/>
  <c r="U43" i="38"/>
  <c r="T43" i="38"/>
  <c r="T42" i="38"/>
  <c r="U42" i="38" s="1"/>
  <c r="T41" i="38"/>
  <c r="U41" i="38" s="1"/>
  <c r="T40" i="38"/>
  <c r="U40" i="38" s="1"/>
  <c r="T39" i="38"/>
  <c r="U39" i="38" s="1"/>
  <c r="T38" i="38"/>
  <c r="U38" i="38" s="1"/>
  <c r="U37" i="38"/>
  <c r="T37" i="38"/>
  <c r="U36" i="38"/>
  <c r="T36" i="38"/>
  <c r="T35" i="38"/>
  <c r="U35" i="38" s="1"/>
  <c r="T34" i="38"/>
  <c r="U34" i="38" s="1"/>
  <c r="T33" i="38"/>
  <c r="U33" i="38" s="1"/>
  <c r="T32" i="38"/>
  <c r="U32" i="38" s="1"/>
  <c r="T31" i="38"/>
  <c r="U31" i="38" s="1"/>
  <c r="T30" i="38"/>
  <c r="U30" i="38" s="1"/>
  <c r="U29" i="38"/>
  <c r="T29" i="38"/>
  <c r="U28" i="38"/>
  <c r="T28" i="38"/>
  <c r="U27" i="38"/>
  <c r="T27" i="38"/>
  <c r="T26" i="38"/>
  <c r="U26" i="38" s="1"/>
  <c r="T25" i="38"/>
  <c r="U25" i="38" s="1"/>
  <c r="T24" i="38"/>
  <c r="U24" i="38" s="1"/>
  <c r="T23" i="38"/>
  <c r="U23" i="38" s="1"/>
  <c r="T22" i="38"/>
  <c r="U22" i="38" s="1"/>
  <c r="T21" i="38"/>
  <c r="U21" i="38" s="1"/>
  <c r="U20" i="38"/>
  <c r="T20" i="38"/>
  <c r="U19" i="38"/>
  <c r="T19" i="38"/>
  <c r="T18" i="38"/>
  <c r="U18" i="38" s="1"/>
  <c r="T17" i="38"/>
  <c r="U17" i="38" s="1"/>
  <c r="T16" i="38"/>
  <c r="U16" i="38" s="1"/>
  <c r="T15" i="38"/>
  <c r="U15" i="38" s="1"/>
  <c r="T14" i="38"/>
  <c r="U14" i="38" s="1"/>
  <c r="U13" i="38"/>
  <c r="T13" i="38"/>
  <c r="E11" i="38"/>
  <c r="F11" i="38" s="1"/>
  <c r="G11" i="38" s="1"/>
  <c r="H11" i="38" s="1"/>
  <c r="I11" i="38" s="1"/>
  <c r="J11" i="38" s="1"/>
  <c r="K11" i="38" s="1"/>
  <c r="L11" i="38" s="1"/>
  <c r="M11" i="38" s="1"/>
  <c r="N11" i="38" s="1"/>
  <c r="O11" i="38" s="1"/>
  <c r="P11" i="38" s="1"/>
  <c r="Q11" i="38" s="1"/>
  <c r="R11" i="38" s="1"/>
  <c r="S11" i="38" s="1"/>
  <c r="B7" i="38"/>
  <c r="E6" i="38"/>
  <c r="C6" i="38"/>
  <c r="B6" i="38"/>
  <c r="E5" i="38"/>
  <c r="C5" i="38"/>
  <c r="B5" i="38"/>
  <c r="E4" i="38"/>
  <c r="C4" i="38"/>
  <c r="B4" i="38"/>
  <c r="E3" i="38"/>
  <c r="C3" i="38"/>
  <c r="B3" i="38"/>
  <c r="T50" i="37"/>
  <c r="U50" i="37" s="1"/>
  <c r="T49" i="37"/>
  <c r="U49" i="37" s="1"/>
  <c r="T48" i="37"/>
  <c r="U48" i="37" s="1"/>
  <c r="T47" i="37"/>
  <c r="U47" i="37" s="1"/>
  <c r="T46" i="37"/>
  <c r="U46" i="37" s="1"/>
  <c r="U45" i="37"/>
  <c r="T45" i="37"/>
  <c r="T44" i="37"/>
  <c r="U44" i="37" s="1"/>
  <c r="T43" i="37"/>
  <c r="U43" i="37" s="1"/>
  <c r="T42" i="37"/>
  <c r="U42" i="37" s="1"/>
  <c r="T41" i="37"/>
  <c r="U41" i="37" s="1"/>
  <c r="T40" i="37"/>
  <c r="U40" i="37" s="1"/>
  <c r="T39" i="37"/>
  <c r="U39" i="37" s="1"/>
  <c r="U38" i="37"/>
  <c r="T38" i="37"/>
  <c r="T37" i="37"/>
  <c r="U37" i="37" s="1"/>
  <c r="T36" i="37"/>
  <c r="U36" i="37" s="1"/>
  <c r="T35" i="37"/>
  <c r="U35" i="37" s="1"/>
  <c r="U34" i="37"/>
  <c r="T34" i="37"/>
  <c r="U33" i="37"/>
  <c r="T33" i="37"/>
  <c r="T32" i="37"/>
  <c r="U32" i="37" s="1"/>
  <c r="T31" i="37"/>
  <c r="U31" i="37" s="1"/>
  <c r="T30" i="37"/>
  <c r="U30" i="37" s="1"/>
  <c r="U29" i="37"/>
  <c r="T29" i="37"/>
  <c r="T28" i="37"/>
  <c r="U28" i="37" s="1"/>
  <c r="T27" i="37"/>
  <c r="U27" i="37" s="1"/>
  <c r="T26" i="37"/>
  <c r="U26" i="37" s="1"/>
  <c r="T25" i="37"/>
  <c r="U25" i="37" s="1"/>
  <c r="T24" i="37"/>
  <c r="U24" i="37" s="1"/>
  <c r="T23" i="37"/>
  <c r="U23" i="37" s="1"/>
  <c r="T22" i="37"/>
  <c r="U22" i="37" s="1"/>
  <c r="T21" i="37"/>
  <c r="U21" i="37" s="1"/>
  <c r="T20" i="37"/>
  <c r="U20" i="37" s="1"/>
  <c r="T19" i="37"/>
  <c r="U19" i="37" s="1"/>
  <c r="T18" i="37"/>
  <c r="U18" i="37" s="1"/>
  <c r="U17" i="37"/>
  <c r="T17" i="37"/>
  <c r="T16" i="37"/>
  <c r="U16" i="37" s="1"/>
  <c r="T15" i="37"/>
  <c r="U15" i="37" s="1"/>
  <c r="T14" i="37"/>
  <c r="U14" i="37" s="1"/>
  <c r="T13" i="37"/>
  <c r="U13" i="37" s="1"/>
  <c r="E11" i="37"/>
  <c r="F11" i="37" s="1"/>
  <c r="G11" i="37" s="1"/>
  <c r="H11" i="37" s="1"/>
  <c r="I11" i="37" s="1"/>
  <c r="J11" i="37" s="1"/>
  <c r="K11" i="37" s="1"/>
  <c r="L11" i="37" s="1"/>
  <c r="M11" i="37" s="1"/>
  <c r="N11" i="37" s="1"/>
  <c r="O11" i="37" s="1"/>
  <c r="P11" i="37" s="1"/>
  <c r="Q11" i="37" s="1"/>
  <c r="R11" i="37" s="1"/>
  <c r="S11" i="37" s="1"/>
  <c r="B7" i="37"/>
  <c r="E6" i="37"/>
  <c r="C6" i="37"/>
  <c r="B6" i="37"/>
  <c r="E5" i="37"/>
  <c r="C5" i="37"/>
  <c r="B5" i="37"/>
  <c r="E4" i="37"/>
  <c r="C4" i="37"/>
  <c r="B4" i="37"/>
  <c r="E3" i="37"/>
  <c r="C3" i="37"/>
  <c r="B3" i="37"/>
  <c r="T54" i="35"/>
  <c r="U54" i="35" s="1"/>
  <c r="T53" i="35"/>
  <c r="U53" i="35" s="1"/>
  <c r="T52" i="35"/>
  <c r="U52" i="35" s="1"/>
  <c r="U51" i="35"/>
  <c r="T51" i="35"/>
  <c r="U50" i="35"/>
  <c r="T50" i="35"/>
  <c r="T49" i="35"/>
  <c r="U49" i="35" s="1"/>
  <c r="T48" i="35"/>
  <c r="U48" i="35" s="1"/>
  <c r="T47" i="35"/>
  <c r="U47" i="35" s="1"/>
  <c r="T46" i="35"/>
  <c r="U46" i="35" s="1"/>
  <c r="T45" i="35"/>
  <c r="U45" i="35" s="1"/>
  <c r="T44" i="35"/>
  <c r="U44" i="35" s="1"/>
  <c r="T43" i="35"/>
  <c r="U43" i="35" s="1"/>
  <c r="T42" i="35"/>
  <c r="U42" i="35" s="1"/>
  <c r="T41" i="35"/>
  <c r="U41" i="35" s="1"/>
  <c r="U40" i="35"/>
  <c r="T40" i="35"/>
  <c r="T39" i="35"/>
  <c r="U39" i="35" s="1"/>
  <c r="T38" i="35"/>
  <c r="U38" i="35" s="1"/>
  <c r="T37" i="35"/>
  <c r="U37" i="35" s="1"/>
  <c r="T36" i="35"/>
  <c r="U36" i="35" s="1"/>
  <c r="U35" i="35"/>
  <c r="T35" i="35"/>
  <c r="T34" i="35"/>
  <c r="U34" i="35" s="1"/>
  <c r="T33" i="35"/>
  <c r="U33" i="35" s="1"/>
  <c r="U32" i="35"/>
  <c r="T32" i="35"/>
  <c r="U31" i="35"/>
  <c r="T31" i="35"/>
  <c r="T30" i="35"/>
  <c r="U30" i="35" s="1"/>
  <c r="T29" i="35"/>
  <c r="U29" i="35" s="1"/>
  <c r="T28" i="35"/>
  <c r="U28" i="35" s="1"/>
  <c r="U27" i="35"/>
  <c r="T27" i="35"/>
  <c r="U26" i="35"/>
  <c r="T26" i="35"/>
  <c r="T25" i="35"/>
  <c r="U25" i="35" s="1"/>
  <c r="T24" i="35"/>
  <c r="U24" i="35" s="1"/>
  <c r="T23" i="35"/>
  <c r="U23" i="35" s="1"/>
  <c r="T22" i="35"/>
  <c r="U22" i="35" s="1"/>
  <c r="T21" i="35"/>
  <c r="U21" i="35" s="1"/>
  <c r="U20" i="35"/>
  <c r="T20" i="35"/>
  <c r="T19" i="35"/>
  <c r="U19" i="35" s="1"/>
  <c r="T18" i="35"/>
  <c r="U18" i="35" s="1"/>
  <c r="T17" i="35"/>
  <c r="U17" i="35" s="1"/>
  <c r="U16" i="35"/>
  <c r="T16" i="35"/>
  <c r="U15" i="35"/>
  <c r="T15" i="35"/>
  <c r="T14" i="35"/>
  <c r="U14" i="35" s="1"/>
  <c r="T13" i="35"/>
  <c r="U13" i="35" s="1"/>
  <c r="F11" i="35"/>
  <c r="G11" i="35" s="1"/>
  <c r="H11" i="35" s="1"/>
  <c r="I11" i="35" s="1"/>
  <c r="J11" i="35" s="1"/>
  <c r="K11" i="35" s="1"/>
  <c r="L11" i="35" s="1"/>
  <c r="M11" i="35" s="1"/>
  <c r="N11" i="35" s="1"/>
  <c r="O11" i="35" s="1"/>
  <c r="P11" i="35" s="1"/>
  <c r="Q11" i="35" s="1"/>
  <c r="R11" i="35" s="1"/>
  <c r="S11" i="35" s="1"/>
  <c r="E11" i="35"/>
  <c r="B7" i="35"/>
  <c r="E6" i="35"/>
  <c r="C6" i="35"/>
  <c r="B6" i="35"/>
  <c r="E5" i="35"/>
  <c r="C5" i="35"/>
  <c r="B5" i="35"/>
  <c r="E4" i="35"/>
  <c r="C4" i="35"/>
  <c r="B4" i="35"/>
  <c r="E3" i="35"/>
  <c r="C3" i="35"/>
  <c r="B3" i="35"/>
  <c r="T52" i="34"/>
  <c r="U52" i="34" s="1"/>
  <c r="T51" i="34"/>
  <c r="U51" i="34" s="1"/>
  <c r="T50" i="34"/>
  <c r="U50" i="34" s="1"/>
  <c r="T49" i="34"/>
  <c r="U49" i="34" s="1"/>
  <c r="U48" i="34"/>
  <c r="T48" i="34"/>
  <c r="T47" i="34"/>
  <c r="U47" i="34" s="1"/>
  <c r="T46" i="34"/>
  <c r="U46" i="34" s="1"/>
  <c r="T45" i="34"/>
  <c r="U45" i="34" s="1"/>
  <c r="T44" i="34"/>
  <c r="U44" i="34" s="1"/>
  <c r="T43" i="34"/>
  <c r="U43" i="34" s="1"/>
  <c r="U42" i="34"/>
  <c r="T42" i="34"/>
  <c r="T41" i="34"/>
  <c r="U41" i="34" s="1"/>
  <c r="T40" i="34"/>
  <c r="U40" i="34" s="1"/>
  <c r="T39" i="34"/>
  <c r="U39" i="34" s="1"/>
  <c r="T38" i="34"/>
  <c r="U38" i="34" s="1"/>
  <c r="T37" i="34"/>
  <c r="U37" i="34" s="1"/>
  <c r="T36" i="34"/>
  <c r="U36" i="34" s="1"/>
  <c r="T35" i="34"/>
  <c r="U35" i="34" s="1"/>
  <c r="T34" i="34"/>
  <c r="U34" i="34" s="1"/>
  <c r="T33" i="34"/>
  <c r="U33" i="34" s="1"/>
  <c r="T32" i="34"/>
  <c r="U32" i="34" s="1"/>
  <c r="T31" i="34"/>
  <c r="U31" i="34" s="1"/>
  <c r="T30" i="34"/>
  <c r="U30" i="34" s="1"/>
  <c r="T29" i="34"/>
  <c r="U29" i="34" s="1"/>
  <c r="T28" i="34"/>
  <c r="U28" i="34" s="1"/>
  <c r="T27" i="34"/>
  <c r="U27" i="34" s="1"/>
  <c r="U26" i="34"/>
  <c r="T26" i="34"/>
  <c r="T25" i="34"/>
  <c r="U25" i="34" s="1"/>
  <c r="T24" i="34"/>
  <c r="U24" i="34" s="1"/>
  <c r="T23" i="34"/>
  <c r="U23" i="34" s="1"/>
  <c r="U22" i="34"/>
  <c r="T22" i="34"/>
  <c r="T21" i="34"/>
  <c r="U21" i="34" s="1"/>
  <c r="T20" i="34"/>
  <c r="U20" i="34" s="1"/>
  <c r="T19" i="34"/>
  <c r="U19" i="34" s="1"/>
  <c r="T18" i="34"/>
  <c r="U18" i="34" s="1"/>
  <c r="U17" i="34"/>
  <c r="T17" i="34"/>
  <c r="T16" i="34"/>
  <c r="U16" i="34" s="1"/>
  <c r="T15" i="34"/>
  <c r="U15" i="34" s="1"/>
  <c r="T14" i="34"/>
  <c r="U14" i="34" s="1"/>
  <c r="T13" i="34"/>
  <c r="U13" i="34" s="1"/>
  <c r="E11" i="34"/>
  <c r="F11" i="34" s="1"/>
  <c r="G11" i="34" s="1"/>
  <c r="H11" i="34" s="1"/>
  <c r="I11" i="34" s="1"/>
  <c r="J11" i="34" s="1"/>
  <c r="K11" i="34" s="1"/>
  <c r="L11" i="34" s="1"/>
  <c r="M11" i="34" s="1"/>
  <c r="N11" i="34" s="1"/>
  <c r="O11" i="34" s="1"/>
  <c r="P11" i="34" s="1"/>
  <c r="Q11" i="34" s="1"/>
  <c r="R11" i="34" s="1"/>
  <c r="S11" i="34" s="1"/>
  <c r="B7" i="34"/>
  <c r="E6" i="34"/>
  <c r="C6" i="34"/>
  <c r="B6" i="34"/>
  <c r="E5" i="34"/>
  <c r="C5" i="34"/>
  <c r="B5" i="34"/>
  <c r="E4" i="34"/>
  <c r="C4" i="34"/>
  <c r="B4" i="34"/>
  <c r="E3" i="34"/>
  <c r="C3" i="34"/>
  <c r="B3" i="34"/>
  <c r="T50" i="33"/>
  <c r="U50" i="33" s="1"/>
  <c r="U49" i="33"/>
  <c r="T49" i="33"/>
  <c r="T48" i="33"/>
  <c r="U48" i="33" s="1"/>
  <c r="T47" i="33"/>
  <c r="U47" i="33" s="1"/>
  <c r="T46" i="33"/>
  <c r="U46" i="33" s="1"/>
  <c r="T45" i="33"/>
  <c r="U45" i="33" s="1"/>
  <c r="T44" i="33"/>
  <c r="U44" i="33" s="1"/>
  <c r="T43" i="33"/>
  <c r="U43" i="33" s="1"/>
  <c r="T42" i="33"/>
  <c r="U42" i="33" s="1"/>
  <c r="T41" i="33"/>
  <c r="U41" i="33" s="1"/>
  <c r="T40" i="33"/>
  <c r="U40" i="33" s="1"/>
  <c r="T39" i="33"/>
  <c r="U39" i="33" s="1"/>
  <c r="T38" i="33"/>
  <c r="U38" i="33" s="1"/>
  <c r="T37" i="33"/>
  <c r="U37" i="33" s="1"/>
  <c r="T36" i="33"/>
  <c r="U36" i="33" s="1"/>
  <c r="T35" i="33"/>
  <c r="U35" i="33" s="1"/>
  <c r="T34" i="33"/>
  <c r="U34" i="33" s="1"/>
  <c r="T33" i="33"/>
  <c r="U33" i="33" s="1"/>
  <c r="T32" i="33"/>
  <c r="U32" i="33" s="1"/>
  <c r="T31" i="33"/>
  <c r="U31" i="33" s="1"/>
  <c r="T30" i="33"/>
  <c r="U30" i="33" s="1"/>
  <c r="T29" i="33"/>
  <c r="U29" i="33" s="1"/>
  <c r="U28" i="33"/>
  <c r="T28" i="33"/>
  <c r="T27" i="33"/>
  <c r="U27" i="33" s="1"/>
  <c r="T26" i="33"/>
  <c r="U26" i="33" s="1"/>
  <c r="T25" i="33"/>
  <c r="U25" i="33" s="1"/>
  <c r="T24" i="33"/>
  <c r="U24" i="33" s="1"/>
  <c r="T23" i="33"/>
  <c r="U23" i="33" s="1"/>
  <c r="T22" i="33"/>
  <c r="U22" i="33" s="1"/>
  <c r="U21" i="33"/>
  <c r="T21" i="33"/>
  <c r="T20" i="33"/>
  <c r="U20" i="33" s="1"/>
  <c r="T19" i="33"/>
  <c r="U19" i="33" s="1"/>
  <c r="T18" i="33"/>
  <c r="U18" i="33" s="1"/>
  <c r="U17" i="33"/>
  <c r="T17" i="33"/>
  <c r="T16" i="33"/>
  <c r="U16" i="33" s="1"/>
  <c r="T15" i="33"/>
  <c r="U15" i="33" s="1"/>
  <c r="T14" i="33"/>
  <c r="U14" i="33" s="1"/>
  <c r="T13" i="33"/>
  <c r="U13" i="33" s="1"/>
  <c r="E11" i="33"/>
  <c r="F11" i="33" s="1"/>
  <c r="G11" i="33" s="1"/>
  <c r="H11" i="33" s="1"/>
  <c r="I11" i="33" s="1"/>
  <c r="J11" i="33" s="1"/>
  <c r="K11" i="33" s="1"/>
  <c r="L11" i="33" s="1"/>
  <c r="M11" i="33" s="1"/>
  <c r="N11" i="33" s="1"/>
  <c r="O11" i="33" s="1"/>
  <c r="P11" i="33" s="1"/>
  <c r="Q11" i="33" s="1"/>
  <c r="R11" i="33" s="1"/>
  <c r="S11" i="33" s="1"/>
  <c r="B7" i="33"/>
  <c r="E6" i="33"/>
  <c r="C6" i="33"/>
  <c r="B6" i="33"/>
  <c r="E5" i="33"/>
  <c r="C5" i="33"/>
  <c r="B5" i="33"/>
  <c r="E4" i="33"/>
  <c r="C4" i="33"/>
  <c r="B4" i="33"/>
  <c r="E3" i="33"/>
  <c r="C3" i="33"/>
  <c r="B3" i="33"/>
  <c r="T43" i="32"/>
  <c r="U43" i="32" s="1"/>
  <c r="T42" i="32"/>
  <c r="U42" i="32" s="1"/>
  <c r="T41" i="32"/>
  <c r="U41" i="32" s="1"/>
  <c r="T40" i="32"/>
  <c r="U40" i="32" s="1"/>
  <c r="T39" i="32"/>
  <c r="U39" i="32" s="1"/>
  <c r="T38" i="32"/>
  <c r="U38" i="32" s="1"/>
  <c r="T37" i="32"/>
  <c r="U37" i="32" s="1"/>
  <c r="T36" i="32"/>
  <c r="U36" i="32" s="1"/>
  <c r="T35" i="32"/>
  <c r="U35" i="32" s="1"/>
  <c r="T34" i="32"/>
  <c r="U34" i="32" s="1"/>
  <c r="T33" i="32"/>
  <c r="U33" i="32" s="1"/>
  <c r="T32" i="32"/>
  <c r="U32" i="32" s="1"/>
  <c r="T31" i="32"/>
  <c r="U31" i="32" s="1"/>
  <c r="T30" i="32"/>
  <c r="U30" i="32" s="1"/>
  <c r="T29" i="32"/>
  <c r="U29" i="32" s="1"/>
  <c r="T28" i="32"/>
  <c r="U28" i="32" s="1"/>
  <c r="T27" i="32"/>
  <c r="U27" i="32" s="1"/>
  <c r="T26" i="32"/>
  <c r="U26" i="32" s="1"/>
  <c r="T25" i="32"/>
  <c r="U25" i="32" s="1"/>
  <c r="T24" i="32"/>
  <c r="U24" i="32" s="1"/>
  <c r="T23" i="32"/>
  <c r="U23" i="32" s="1"/>
  <c r="T22" i="32"/>
  <c r="U22" i="32" s="1"/>
  <c r="T21" i="32"/>
  <c r="U21" i="32" s="1"/>
  <c r="T20" i="32"/>
  <c r="U20" i="32" s="1"/>
  <c r="T19" i="32"/>
  <c r="U19" i="32" s="1"/>
  <c r="T18" i="32"/>
  <c r="U18" i="32" s="1"/>
  <c r="T17" i="32"/>
  <c r="U17" i="32" s="1"/>
  <c r="T16" i="32"/>
  <c r="U16" i="32" s="1"/>
  <c r="T15" i="32"/>
  <c r="U15" i="32" s="1"/>
  <c r="T14" i="32"/>
  <c r="U14" i="32" s="1"/>
  <c r="T13" i="32"/>
  <c r="U13" i="32" s="1"/>
  <c r="E11" i="32"/>
  <c r="F11" i="32" s="1"/>
  <c r="G11" i="32" s="1"/>
  <c r="H11" i="32" s="1"/>
  <c r="I11" i="32" s="1"/>
  <c r="J11" i="32" s="1"/>
  <c r="K11" i="32" s="1"/>
  <c r="L11" i="32" s="1"/>
  <c r="M11" i="32" s="1"/>
  <c r="N11" i="32" s="1"/>
  <c r="O11" i="32" s="1"/>
  <c r="P11" i="32" s="1"/>
  <c r="Q11" i="32" s="1"/>
  <c r="R11" i="32" s="1"/>
  <c r="S11" i="32" s="1"/>
  <c r="B7" i="32"/>
  <c r="E6" i="32"/>
  <c r="C6" i="32"/>
  <c r="B6" i="32"/>
  <c r="E5" i="32"/>
  <c r="C5" i="32"/>
  <c r="B5" i="32"/>
  <c r="E4" i="32"/>
  <c r="C4" i="32"/>
  <c r="B4" i="32"/>
  <c r="E3" i="32"/>
  <c r="C3" i="32"/>
  <c r="B3" i="32"/>
  <c r="T43" i="31"/>
  <c r="U43" i="31" s="1"/>
  <c r="T42" i="31"/>
  <c r="U42" i="31" s="1"/>
  <c r="T41" i="31"/>
  <c r="U41" i="31" s="1"/>
  <c r="U40" i="31"/>
  <c r="T40" i="31"/>
  <c r="T39" i="31"/>
  <c r="U39" i="31" s="1"/>
  <c r="T38" i="31"/>
  <c r="U38" i="31" s="1"/>
  <c r="T37" i="31"/>
  <c r="U37" i="31" s="1"/>
  <c r="U36" i="31"/>
  <c r="T36" i="31"/>
  <c r="T35" i="31"/>
  <c r="U35" i="31" s="1"/>
  <c r="T34" i="31"/>
  <c r="U34" i="31" s="1"/>
  <c r="T33" i="31"/>
  <c r="U33" i="31" s="1"/>
  <c r="U32" i="31"/>
  <c r="T32" i="31"/>
  <c r="T31" i="31"/>
  <c r="U31" i="31" s="1"/>
  <c r="T30" i="31"/>
  <c r="U30" i="31" s="1"/>
  <c r="T29" i="31"/>
  <c r="U29" i="31" s="1"/>
  <c r="U28" i="31"/>
  <c r="T28" i="31"/>
  <c r="T27" i="31"/>
  <c r="U27" i="31" s="1"/>
  <c r="T26" i="31"/>
  <c r="U26" i="31" s="1"/>
  <c r="T25" i="31"/>
  <c r="U25" i="31" s="1"/>
  <c r="U24" i="31"/>
  <c r="T24" i="31"/>
  <c r="T23" i="31"/>
  <c r="U23" i="31" s="1"/>
  <c r="T22" i="31"/>
  <c r="U22" i="31" s="1"/>
  <c r="T21" i="31"/>
  <c r="U21" i="31" s="1"/>
  <c r="U20" i="31"/>
  <c r="T20" i="31"/>
  <c r="T19" i="31"/>
  <c r="U19" i="31" s="1"/>
  <c r="T18" i="31"/>
  <c r="U18" i="31" s="1"/>
  <c r="T17" i="31"/>
  <c r="U17" i="31" s="1"/>
  <c r="U16" i="31"/>
  <c r="T16" i="31"/>
  <c r="T15" i="31"/>
  <c r="U15" i="31" s="1"/>
  <c r="T14" i="31"/>
  <c r="U14" i="31" s="1"/>
  <c r="T13" i="31"/>
  <c r="U13" i="31" s="1"/>
  <c r="F11" i="31"/>
  <c r="G11" i="31" s="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E11" i="31"/>
  <c r="B7" i="31"/>
  <c r="E6" i="31"/>
  <c r="C6" i="31"/>
  <c r="B6" i="31"/>
  <c r="E5" i="31"/>
  <c r="C5" i="31"/>
  <c r="B5" i="31"/>
  <c r="E4" i="31"/>
  <c r="C4" i="31"/>
  <c r="E3" i="31"/>
  <c r="C3" i="31"/>
  <c r="B3" i="31"/>
  <c r="T45" i="30"/>
  <c r="U45" i="30" s="1"/>
  <c r="T44" i="30"/>
  <c r="U44" i="30" s="1"/>
  <c r="T43" i="30"/>
  <c r="U43" i="30" s="1"/>
  <c r="T42" i="30"/>
  <c r="U42" i="30" s="1"/>
  <c r="T41" i="30"/>
  <c r="U41" i="30" s="1"/>
  <c r="T40" i="30"/>
  <c r="U40" i="30" s="1"/>
  <c r="T39" i="30"/>
  <c r="U39" i="30" s="1"/>
  <c r="T38" i="30"/>
  <c r="U38" i="30" s="1"/>
  <c r="T37" i="30"/>
  <c r="U37" i="30" s="1"/>
  <c r="T36" i="30"/>
  <c r="U36" i="30" s="1"/>
  <c r="U35" i="30"/>
  <c r="T35" i="30"/>
  <c r="T34" i="30"/>
  <c r="U34" i="30" s="1"/>
  <c r="T33" i="30"/>
  <c r="U33" i="30" s="1"/>
  <c r="T32" i="30"/>
  <c r="U32" i="30" s="1"/>
  <c r="T31" i="30"/>
  <c r="U31" i="30" s="1"/>
  <c r="U30" i="30"/>
  <c r="T30" i="30"/>
  <c r="T29" i="30"/>
  <c r="U29" i="30" s="1"/>
  <c r="T28" i="30"/>
  <c r="U28" i="30" s="1"/>
  <c r="U27" i="30"/>
  <c r="T27" i="30"/>
  <c r="T26" i="30"/>
  <c r="U26" i="30" s="1"/>
  <c r="T25" i="30"/>
  <c r="U25" i="30" s="1"/>
  <c r="T24" i="30"/>
  <c r="U24" i="30" s="1"/>
  <c r="T23" i="30"/>
  <c r="U23" i="30" s="1"/>
  <c r="U22" i="30"/>
  <c r="T22" i="30"/>
  <c r="T21" i="30"/>
  <c r="U21" i="30" s="1"/>
  <c r="T20" i="30"/>
  <c r="U20" i="30" s="1"/>
  <c r="U19" i="30"/>
  <c r="T19" i="30"/>
  <c r="T18" i="30"/>
  <c r="U18" i="30" s="1"/>
  <c r="T17" i="30"/>
  <c r="U17" i="30" s="1"/>
  <c r="T16" i="30"/>
  <c r="U16" i="30" s="1"/>
  <c r="T15" i="30"/>
  <c r="U15" i="30" s="1"/>
  <c r="U14" i="30"/>
  <c r="T14" i="30"/>
  <c r="T13" i="30"/>
  <c r="U13" i="30" s="1"/>
  <c r="E11" i="30"/>
  <c r="F11" i="30" s="1"/>
  <c r="G11" i="30" s="1"/>
  <c r="H11" i="30" s="1"/>
  <c r="I11" i="30" s="1"/>
  <c r="J11" i="30" s="1"/>
  <c r="K11" i="30" s="1"/>
  <c r="L11" i="30" s="1"/>
  <c r="M11" i="30" s="1"/>
  <c r="N11" i="30" s="1"/>
  <c r="O11" i="30" s="1"/>
  <c r="P11" i="30" s="1"/>
  <c r="Q11" i="30" s="1"/>
  <c r="R11" i="30" s="1"/>
  <c r="S11" i="30" s="1"/>
  <c r="B7" i="30"/>
  <c r="E6" i="30"/>
  <c r="C6" i="30"/>
  <c r="B6" i="30"/>
  <c r="E5" i="30"/>
  <c r="C5" i="30"/>
  <c r="B5" i="30"/>
  <c r="E4" i="30"/>
  <c r="C4" i="30"/>
  <c r="B4" i="30"/>
  <c r="E3" i="30"/>
  <c r="C3" i="30"/>
  <c r="B3" i="30"/>
  <c r="T45" i="29"/>
  <c r="U45" i="29" s="1"/>
  <c r="T44" i="29"/>
  <c r="U44" i="29" s="1"/>
  <c r="T43" i="29"/>
  <c r="U43" i="29" s="1"/>
  <c r="T42" i="29"/>
  <c r="U42" i="29" s="1"/>
  <c r="T41" i="29"/>
  <c r="U41" i="29" s="1"/>
  <c r="T40" i="29"/>
  <c r="U40" i="29" s="1"/>
  <c r="T39" i="29"/>
  <c r="U39" i="29" s="1"/>
  <c r="T38" i="29"/>
  <c r="U38" i="29" s="1"/>
  <c r="T37" i="29"/>
  <c r="U37" i="29" s="1"/>
  <c r="T36" i="29"/>
  <c r="U36" i="29" s="1"/>
  <c r="T35" i="29"/>
  <c r="U35" i="29" s="1"/>
  <c r="T34" i="29"/>
  <c r="U34" i="29" s="1"/>
  <c r="T33" i="29"/>
  <c r="U33" i="29" s="1"/>
  <c r="U32" i="29"/>
  <c r="T32" i="29"/>
  <c r="T31" i="29"/>
  <c r="U31" i="29" s="1"/>
  <c r="T30" i="29"/>
  <c r="U30" i="29" s="1"/>
  <c r="T29" i="29"/>
  <c r="U29" i="29" s="1"/>
  <c r="T28" i="29"/>
  <c r="U28" i="29" s="1"/>
  <c r="T27" i="29"/>
  <c r="U27" i="29" s="1"/>
  <c r="T26" i="29"/>
  <c r="U26" i="29" s="1"/>
  <c r="T25" i="29"/>
  <c r="U25" i="29" s="1"/>
  <c r="T24" i="29"/>
  <c r="U24" i="29" s="1"/>
  <c r="T23" i="29"/>
  <c r="U23" i="29" s="1"/>
  <c r="T22" i="29"/>
  <c r="U22" i="29" s="1"/>
  <c r="T21" i="29"/>
  <c r="U21" i="29" s="1"/>
  <c r="T20" i="29"/>
  <c r="U20" i="29" s="1"/>
  <c r="T19" i="29"/>
  <c r="U19" i="29" s="1"/>
  <c r="T18" i="29"/>
  <c r="U18" i="29" s="1"/>
  <c r="T17" i="29"/>
  <c r="U17" i="29" s="1"/>
  <c r="U16" i="29"/>
  <c r="T16" i="29"/>
  <c r="T15" i="29"/>
  <c r="U15" i="29" s="1"/>
  <c r="T14" i="29"/>
  <c r="U14" i="29" s="1"/>
  <c r="T13" i="29"/>
  <c r="U13" i="29" s="1"/>
  <c r="E11" i="29"/>
  <c r="F11" i="29" s="1"/>
  <c r="G11" i="29" s="1"/>
  <c r="H11" i="29" s="1"/>
  <c r="I11" i="29" s="1"/>
  <c r="J11" i="29" s="1"/>
  <c r="K11" i="29" s="1"/>
  <c r="L11" i="29" s="1"/>
  <c r="M11" i="29" s="1"/>
  <c r="N11" i="29" s="1"/>
  <c r="O11" i="29" s="1"/>
  <c r="P11" i="29" s="1"/>
  <c r="Q11" i="29" s="1"/>
  <c r="R11" i="29" s="1"/>
  <c r="S11" i="29" s="1"/>
  <c r="B7" i="29"/>
  <c r="E6" i="29"/>
  <c r="C6" i="29"/>
  <c r="B6" i="29"/>
  <c r="E5" i="29"/>
  <c r="C5" i="29"/>
  <c r="B5" i="29"/>
  <c r="E4" i="29"/>
  <c r="C4" i="29"/>
  <c r="B4" i="29"/>
  <c r="E3" i="29"/>
  <c r="C3" i="29"/>
  <c r="B3" i="29"/>
  <c r="T43" i="28"/>
  <c r="U43" i="28" s="1"/>
  <c r="U42" i="28"/>
  <c r="T42" i="28"/>
  <c r="T41" i="28"/>
  <c r="U41" i="28" s="1"/>
  <c r="T40" i="28"/>
  <c r="U40" i="28" s="1"/>
  <c r="T39" i="28"/>
  <c r="U39" i="28" s="1"/>
  <c r="U38" i="28"/>
  <c r="T38" i="28"/>
  <c r="T37" i="28"/>
  <c r="U37" i="28" s="1"/>
  <c r="T36" i="28"/>
  <c r="U36" i="28" s="1"/>
  <c r="T35" i="28"/>
  <c r="U35" i="28" s="1"/>
  <c r="U34" i="28"/>
  <c r="T34" i="28"/>
  <c r="T33" i="28"/>
  <c r="U33" i="28" s="1"/>
  <c r="T32" i="28"/>
  <c r="U32" i="28" s="1"/>
  <c r="T31" i="28"/>
  <c r="U31" i="28" s="1"/>
  <c r="U30" i="28"/>
  <c r="T30" i="28"/>
  <c r="T29" i="28"/>
  <c r="U29" i="28" s="1"/>
  <c r="T28" i="28"/>
  <c r="U28" i="28" s="1"/>
  <c r="T27" i="28"/>
  <c r="U27" i="28" s="1"/>
  <c r="U26" i="28"/>
  <c r="T26" i="28"/>
  <c r="T25" i="28"/>
  <c r="U25" i="28" s="1"/>
  <c r="T24" i="28"/>
  <c r="U24" i="28" s="1"/>
  <c r="T23" i="28"/>
  <c r="U23" i="28" s="1"/>
  <c r="U22" i="28"/>
  <c r="T22" i="28"/>
  <c r="T21" i="28"/>
  <c r="U21" i="28" s="1"/>
  <c r="T20" i="28"/>
  <c r="U20" i="28" s="1"/>
  <c r="T19" i="28"/>
  <c r="U19" i="28" s="1"/>
  <c r="U18" i="28"/>
  <c r="T18" i="28"/>
  <c r="T17" i="28"/>
  <c r="U17" i="28" s="1"/>
  <c r="T16" i="28"/>
  <c r="U16" i="28" s="1"/>
  <c r="T15" i="28"/>
  <c r="U15" i="28" s="1"/>
  <c r="U14" i="28"/>
  <c r="T14" i="28"/>
  <c r="T13" i="28"/>
  <c r="U13" i="28" s="1"/>
  <c r="E11" i="28"/>
  <c r="F11" i="28" s="1"/>
  <c r="G11" i="28" s="1"/>
  <c r="H11" i="28" s="1"/>
  <c r="I11" i="28" s="1"/>
  <c r="J11" i="28" s="1"/>
  <c r="K11" i="28" s="1"/>
  <c r="L11" i="28" s="1"/>
  <c r="M11" i="28" s="1"/>
  <c r="N11" i="28" s="1"/>
  <c r="O11" i="28" s="1"/>
  <c r="P11" i="28" s="1"/>
  <c r="Q11" i="28" s="1"/>
  <c r="R11" i="28" s="1"/>
  <c r="S11" i="28" s="1"/>
  <c r="B7" i="28"/>
  <c r="E6" i="28"/>
  <c r="C6" i="28"/>
  <c r="B6" i="28"/>
  <c r="E5" i="28"/>
  <c r="C5" i="28"/>
  <c r="B5" i="28"/>
  <c r="E4" i="28"/>
  <c r="C4" i="28"/>
  <c r="B4" i="28"/>
  <c r="E3" i="28"/>
  <c r="E7" i="28" s="1"/>
  <c r="C3" i="28"/>
  <c r="B3" i="28"/>
  <c r="T45" i="27"/>
  <c r="U45" i="27" s="1"/>
  <c r="T44" i="27"/>
  <c r="U44" i="27" s="1"/>
  <c r="T43" i="27"/>
  <c r="U43" i="27" s="1"/>
  <c r="T42" i="27"/>
  <c r="U42" i="27" s="1"/>
  <c r="T41" i="27"/>
  <c r="U41" i="27" s="1"/>
  <c r="T40" i="27"/>
  <c r="U40" i="27" s="1"/>
  <c r="T39" i="27"/>
  <c r="U39" i="27" s="1"/>
  <c r="T38" i="27"/>
  <c r="U38" i="27" s="1"/>
  <c r="T37" i="27"/>
  <c r="U37" i="27" s="1"/>
  <c r="T36" i="27"/>
  <c r="U36" i="27" s="1"/>
  <c r="T35" i="27"/>
  <c r="U35" i="27" s="1"/>
  <c r="T34" i="27"/>
  <c r="U34" i="27" s="1"/>
  <c r="T33" i="27"/>
  <c r="U33" i="27" s="1"/>
  <c r="T32" i="27"/>
  <c r="U32" i="27" s="1"/>
  <c r="T31" i="27"/>
  <c r="U31" i="27" s="1"/>
  <c r="T30" i="27"/>
  <c r="U30" i="27" s="1"/>
  <c r="T29" i="27"/>
  <c r="U29" i="27" s="1"/>
  <c r="T28" i="27"/>
  <c r="U28" i="27" s="1"/>
  <c r="T27" i="27"/>
  <c r="U27" i="27" s="1"/>
  <c r="T26" i="27"/>
  <c r="U26" i="27" s="1"/>
  <c r="T25" i="27"/>
  <c r="U25" i="27" s="1"/>
  <c r="T24" i="27"/>
  <c r="U24" i="27" s="1"/>
  <c r="T23" i="27"/>
  <c r="U23" i="27" s="1"/>
  <c r="T22" i="27"/>
  <c r="U22" i="27" s="1"/>
  <c r="T21" i="27"/>
  <c r="U21" i="27" s="1"/>
  <c r="T20" i="27"/>
  <c r="U20" i="27" s="1"/>
  <c r="T19" i="27"/>
  <c r="U19" i="27" s="1"/>
  <c r="T18" i="27"/>
  <c r="U18" i="27" s="1"/>
  <c r="T17" i="27"/>
  <c r="U17" i="27" s="1"/>
  <c r="T16" i="27"/>
  <c r="U16" i="27" s="1"/>
  <c r="T15" i="27"/>
  <c r="U15" i="27" s="1"/>
  <c r="T14" i="27"/>
  <c r="U14" i="27" s="1"/>
  <c r="T13" i="27"/>
  <c r="U13" i="27" s="1"/>
  <c r="E11" i="27"/>
  <c r="F11" i="27" s="1"/>
  <c r="G11" i="27" s="1"/>
  <c r="H11" i="27" s="1"/>
  <c r="I11" i="27" s="1"/>
  <c r="J11" i="27" s="1"/>
  <c r="K11" i="27" s="1"/>
  <c r="L11" i="27" s="1"/>
  <c r="M11" i="27" s="1"/>
  <c r="N11" i="27" s="1"/>
  <c r="O11" i="27" s="1"/>
  <c r="P11" i="27" s="1"/>
  <c r="Q11" i="27" s="1"/>
  <c r="R11" i="27" s="1"/>
  <c r="S11" i="27" s="1"/>
  <c r="B7" i="27"/>
  <c r="E6" i="27"/>
  <c r="C6" i="27"/>
  <c r="B6" i="27"/>
  <c r="E5" i="27"/>
  <c r="C5" i="27"/>
  <c r="B5" i="27"/>
  <c r="E4" i="27"/>
  <c r="C4" i="27"/>
  <c r="B4" i="27"/>
  <c r="E3" i="27"/>
  <c r="C3" i="27"/>
  <c r="U49" i="26"/>
  <c r="T49" i="26"/>
  <c r="U48" i="26"/>
  <c r="T48" i="26"/>
  <c r="T47" i="26"/>
  <c r="U47" i="26" s="1"/>
  <c r="U46" i="26"/>
  <c r="T46" i="26"/>
  <c r="U45" i="26"/>
  <c r="T45" i="26"/>
  <c r="U44" i="26"/>
  <c r="T44" i="26"/>
  <c r="T43" i="26"/>
  <c r="U43" i="26" s="1"/>
  <c r="U42" i="26"/>
  <c r="T42" i="26"/>
  <c r="U41" i="26"/>
  <c r="T41" i="26"/>
  <c r="U40" i="26"/>
  <c r="T40" i="26"/>
  <c r="T39" i="26"/>
  <c r="U39" i="26" s="1"/>
  <c r="U38" i="26"/>
  <c r="T38" i="26"/>
  <c r="U37" i="26"/>
  <c r="T37" i="26"/>
  <c r="U36" i="26"/>
  <c r="T36" i="26"/>
  <c r="T35" i="26"/>
  <c r="U35" i="26" s="1"/>
  <c r="U34" i="26"/>
  <c r="T34" i="26"/>
  <c r="U33" i="26"/>
  <c r="T33" i="26"/>
  <c r="U32" i="26"/>
  <c r="T32" i="26"/>
  <c r="T31" i="26"/>
  <c r="U31" i="26" s="1"/>
  <c r="U30" i="26"/>
  <c r="T30" i="26"/>
  <c r="U29" i="26"/>
  <c r="T29" i="26"/>
  <c r="U28" i="26"/>
  <c r="T28" i="26"/>
  <c r="T27" i="26"/>
  <c r="U27" i="26" s="1"/>
  <c r="U26" i="26"/>
  <c r="T26" i="26"/>
  <c r="U25" i="26"/>
  <c r="T25" i="26"/>
  <c r="U24" i="26"/>
  <c r="T24" i="26"/>
  <c r="T23" i="26"/>
  <c r="U23" i="26" s="1"/>
  <c r="U22" i="26"/>
  <c r="T22" i="26"/>
  <c r="U21" i="26"/>
  <c r="T21" i="26"/>
  <c r="U20" i="26"/>
  <c r="T20" i="26"/>
  <c r="T19" i="26"/>
  <c r="U19" i="26" s="1"/>
  <c r="U18" i="26"/>
  <c r="T18" i="26"/>
  <c r="U17" i="26"/>
  <c r="T17" i="26"/>
  <c r="U16" i="26"/>
  <c r="T16" i="26"/>
  <c r="T15" i="26"/>
  <c r="U15" i="26" s="1"/>
  <c r="U14" i="26"/>
  <c r="T14" i="26"/>
  <c r="U13" i="26"/>
  <c r="T13" i="26"/>
  <c r="K11" i="26"/>
  <c r="L11" i="26" s="1"/>
  <c r="M11" i="26" s="1"/>
  <c r="N11" i="26" s="1"/>
  <c r="O11" i="26" s="1"/>
  <c r="P11" i="26" s="1"/>
  <c r="Q11" i="26" s="1"/>
  <c r="R11" i="26" s="1"/>
  <c r="S11" i="26" s="1"/>
  <c r="I11" i="26"/>
  <c r="J11" i="26" s="1"/>
  <c r="H11" i="26"/>
  <c r="E11" i="26"/>
  <c r="F11" i="26" s="1"/>
  <c r="G11" i="26" s="1"/>
  <c r="B7" i="26"/>
  <c r="E6" i="26"/>
  <c r="C6" i="26"/>
  <c r="B6" i="26"/>
  <c r="E5" i="26"/>
  <c r="C5" i="26"/>
  <c r="B5" i="26"/>
  <c r="E4" i="26"/>
  <c r="C4" i="26"/>
  <c r="B4" i="26"/>
  <c r="E3" i="26"/>
  <c r="E7" i="26" s="1"/>
  <c r="C3" i="26"/>
  <c r="B3" i="26"/>
  <c r="P11" i="25"/>
  <c r="Q11" i="25" s="1"/>
  <c r="R11" i="25" s="1"/>
  <c r="S11" i="25" s="1"/>
  <c r="E11" i="25"/>
  <c r="F11" i="25" s="1"/>
  <c r="G11" i="25" s="1"/>
  <c r="H11" i="25" s="1"/>
  <c r="I11" i="25" s="1"/>
  <c r="J11" i="25" s="1"/>
  <c r="K11" i="25" s="1"/>
  <c r="L11" i="25" s="1"/>
  <c r="M11" i="25" s="1"/>
  <c r="N11" i="25" s="1"/>
  <c r="O11" i="25" s="1"/>
  <c r="B7" i="25"/>
  <c r="E6" i="25"/>
  <c r="C6" i="25"/>
  <c r="B6" i="25"/>
  <c r="E5" i="25"/>
  <c r="C5" i="25"/>
  <c r="B5" i="25"/>
  <c r="E4" i="25"/>
  <c r="E7" i="25" s="1"/>
  <c r="C4" i="25"/>
  <c r="B4" i="25"/>
  <c r="E3" i="25"/>
  <c r="C3" i="25"/>
  <c r="B3" i="25"/>
  <c r="T57" i="24"/>
  <c r="U57" i="24" s="1"/>
  <c r="U56" i="24"/>
  <c r="T56" i="24"/>
  <c r="U55" i="24"/>
  <c r="T55" i="24"/>
  <c r="U54" i="24"/>
  <c r="T54" i="24"/>
  <c r="T53" i="24"/>
  <c r="U53" i="24" s="1"/>
  <c r="U52" i="24"/>
  <c r="T52" i="24"/>
  <c r="U51" i="24"/>
  <c r="T51" i="24"/>
  <c r="U50" i="24"/>
  <c r="T50" i="24"/>
  <c r="T49" i="24"/>
  <c r="U49" i="24" s="1"/>
  <c r="U48" i="24"/>
  <c r="T48" i="24"/>
  <c r="U47" i="24"/>
  <c r="T47" i="24"/>
  <c r="U46" i="24"/>
  <c r="T46" i="24"/>
  <c r="T45" i="24"/>
  <c r="U45" i="24" s="1"/>
  <c r="U44" i="24"/>
  <c r="T44" i="24"/>
  <c r="U43" i="24"/>
  <c r="T43" i="24"/>
  <c r="U42" i="24"/>
  <c r="T42" i="24"/>
  <c r="T41" i="24"/>
  <c r="U41" i="24" s="1"/>
  <c r="U40" i="24"/>
  <c r="T40" i="24"/>
  <c r="U39" i="24"/>
  <c r="T39" i="24"/>
  <c r="U38" i="24"/>
  <c r="T38" i="24"/>
  <c r="T37" i="24"/>
  <c r="U37" i="24" s="1"/>
  <c r="U36" i="24"/>
  <c r="T36" i="24"/>
  <c r="U35" i="24"/>
  <c r="T35" i="24"/>
  <c r="U34" i="24"/>
  <c r="T34" i="24"/>
  <c r="T33" i="24"/>
  <c r="U33" i="24" s="1"/>
  <c r="U32" i="24"/>
  <c r="T32" i="24"/>
  <c r="U31" i="24"/>
  <c r="T31" i="24"/>
  <c r="U30" i="24"/>
  <c r="T30" i="24"/>
  <c r="T29" i="24"/>
  <c r="U29" i="24" s="1"/>
  <c r="U28" i="24"/>
  <c r="T28" i="24"/>
  <c r="U27" i="24"/>
  <c r="T27" i="24"/>
  <c r="U26" i="24"/>
  <c r="T26" i="24"/>
  <c r="T25" i="24"/>
  <c r="U25" i="24" s="1"/>
  <c r="U24" i="24"/>
  <c r="T24" i="24"/>
  <c r="U23" i="24"/>
  <c r="T23" i="24"/>
  <c r="U22" i="24"/>
  <c r="T22" i="24"/>
  <c r="T21" i="24"/>
  <c r="U21" i="24" s="1"/>
  <c r="U20" i="24"/>
  <c r="T20" i="24"/>
  <c r="U19" i="24"/>
  <c r="T19" i="24"/>
  <c r="U18" i="24"/>
  <c r="T18" i="24"/>
  <c r="T17" i="24"/>
  <c r="U17" i="24" s="1"/>
  <c r="U16" i="24"/>
  <c r="T16" i="24"/>
  <c r="U15" i="24"/>
  <c r="T15" i="24"/>
  <c r="U14" i="24"/>
  <c r="T14" i="24"/>
  <c r="T13" i="24"/>
  <c r="U13" i="24" s="1"/>
  <c r="G11" i="24"/>
  <c r="H11" i="24" s="1"/>
  <c r="I11" i="24" s="1"/>
  <c r="J11" i="24" s="1"/>
  <c r="K11" i="24" s="1"/>
  <c r="L11" i="24" s="1"/>
  <c r="M11" i="24" s="1"/>
  <c r="N11" i="24" s="1"/>
  <c r="O11" i="24" s="1"/>
  <c r="P11" i="24" s="1"/>
  <c r="Q11" i="24" s="1"/>
  <c r="R11" i="24" s="1"/>
  <c r="S11" i="24" s="1"/>
  <c r="E11" i="24"/>
  <c r="F11" i="24" s="1"/>
  <c r="B7" i="24"/>
  <c r="E6" i="24"/>
  <c r="C6" i="24"/>
  <c r="B6" i="24"/>
  <c r="E5" i="24"/>
  <c r="C5" i="24"/>
  <c r="B5" i="24"/>
  <c r="E4" i="24"/>
  <c r="E7" i="24" s="1"/>
  <c r="C4" i="24"/>
  <c r="B4" i="24"/>
  <c r="E3" i="24"/>
  <c r="C3" i="24"/>
  <c r="B3" i="24"/>
  <c r="T57" i="23"/>
  <c r="U57" i="23" s="1"/>
  <c r="U56" i="23"/>
  <c r="T56" i="23"/>
  <c r="T55" i="23"/>
  <c r="U55" i="23" s="1"/>
  <c r="T54" i="23"/>
  <c r="U54" i="23" s="1"/>
  <c r="T53" i="23"/>
  <c r="U53" i="23" s="1"/>
  <c r="U52" i="23"/>
  <c r="T52" i="23"/>
  <c r="T51" i="23"/>
  <c r="U51" i="23" s="1"/>
  <c r="T50" i="23"/>
  <c r="U50" i="23" s="1"/>
  <c r="T49" i="23"/>
  <c r="U49" i="23" s="1"/>
  <c r="U48" i="23"/>
  <c r="T48" i="23"/>
  <c r="T47" i="23"/>
  <c r="U47" i="23" s="1"/>
  <c r="T46" i="23"/>
  <c r="U46" i="23" s="1"/>
  <c r="T45" i="23"/>
  <c r="U45" i="23" s="1"/>
  <c r="U44" i="23"/>
  <c r="T44" i="23"/>
  <c r="T43" i="23"/>
  <c r="U43" i="23" s="1"/>
  <c r="T42" i="23"/>
  <c r="U42" i="23" s="1"/>
  <c r="T41" i="23"/>
  <c r="U41" i="23" s="1"/>
  <c r="U40" i="23"/>
  <c r="T40" i="23"/>
  <c r="T39" i="23"/>
  <c r="U39" i="23" s="1"/>
  <c r="T38" i="23"/>
  <c r="U38" i="23" s="1"/>
  <c r="T37" i="23"/>
  <c r="U37" i="23" s="1"/>
  <c r="U36" i="23"/>
  <c r="T36" i="23"/>
  <c r="T35" i="23"/>
  <c r="U35" i="23" s="1"/>
  <c r="T34" i="23"/>
  <c r="U34" i="23" s="1"/>
  <c r="T33" i="23"/>
  <c r="U33" i="23" s="1"/>
  <c r="U32" i="23"/>
  <c r="T32" i="23"/>
  <c r="T31" i="23"/>
  <c r="U31" i="23" s="1"/>
  <c r="T30" i="23"/>
  <c r="U30" i="23" s="1"/>
  <c r="T29" i="23"/>
  <c r="U29" i="23" s="1"/>
  <c r="U28" i="23"/>
  <c r="T28" i="23"/>
  <c r="T27" i="23"/>
  <c r="U27" i="23" s="1"/>
  <c r="T26" i="23"/>
  <c r="U26" i="23" s="1"/>
  <c r="T25" i="23"/>
  <c r="U25" i="23" s="1"/>
  <c r="U24" i="23"/>
  <c r="T24" i="23"/>
  <c r="T23" i="23"/>
  <c r="U23" i="23" s="1"/>
  <c r="T22" i="23"/>
  <c r="U22" i="23" s="1"/>
  <c r="T21" i="23"/>
  <c r="U21" i="23" s="1"/>
  <c r="U20" i="23"/>
  <c r="T20" i="23"/>
  <c r="T19" i="23"/>
  <c r="U19" i="23" s="1"/>
  <c r="T18" i="23"/>
  <c r="U18" i="23" s="1"/>
  <c r="T17" i="23"/>
  <c r="U17" i="23" s="1"/>
  <c r="U16" i="23"/>
  <c r="T16" i="23"/>
  <c r="T15" i="23"/>
  <c r="U15" i="23" s="1"/>
  <c r="T14" i="23"/>
  <c r="U14" i="23" s="1"/>
  <c r="T13" i="23"/>
  <c r="U13" i="23" s="1"/>
  <c r="F11" i="23"/>
  <c r="G11" i="23" s="1"/>
  <c r="H11" i="23" s="1"/>
  <c r="I11" i="23" s="1"/>
  <c r="J11" i="23" s="1"/>
  <c r="K11" i="23" s="1"/>
  <c r="L11" i="23" s="1"/>
  <c r="M11" i="23" s="1"/>
  <c r="N11" i="23" s="1"/>
  <c r="O11" i="23" s="1"/>
  <c r="P11" i="23" s="1"/>
  <c r="Q11" i="23" s="1"/>
  <c r="R11" i="23" s="1"/>
  <c r="S11" i="23" s="1"/>
  <c r="E11" i="23"/>
  <c r="B7" i="23"/>
  <c r="E6" i="23"/>
  <c r="C6" i="23"/>
  <c r="B6" i="23"/>
  <c r="E5" i="23"/>
  <c r="C5" i="23"/>
  <c r="B5" i="23"/>
  <c r="E4" i="23"/>
  <c r="E7" i="23" s="1"/>
  <c r="C4" i="23"/>
  <c r="B4" i="23"/>
  <c r="E3" i="23"/>
  <c r="C3" i="23"/>
  <c r="B3" i="23"/>
  <c r="U44" i="22"/>
  <c r="T44" i="22"/>
  <c r="T43" i="22"/>
  <c r="U43" i="22" s="1"/>
  <c r="U42" i="22"/>
  <c r="T42" i="22"/>
  <c r="U41" i="22"/>
  <c r="T41" i="22"/>
  <c r="U40" i="22"/>
  <c r="T40" i="22"/>
  <c r="T39" i="22"/>
  <c r="U39" i="22" s="1"/>
  <c r="U38" i="22"/>
  <c r="T38" i="22"/>
  <c r="U37" i="22"/>
  <c r="T37" i="22"/>
  <c r="U36" i="22"/>
  <c r="T36" i="22"/>
  <c r="T35" i="22"/>
  <c r="U35" i="22" s="1"/>
  <c r="U34" i="22"/>
  <c r="T34" i="22"/>
  <c r="U33" i="22"/>
  <c r="T33" i="22"/>
  <c r="U32" i="22"/>
  <c r="T32" i="22"/>
  <c r="T31" i="22"/>
  <c r="U31" i="22" s="1"/>
  <c r="U30" i="22"/>
  <c r="T30" i="22"/>
  <c r="U29" i="22"/>
  <c r="T29" i="22"/>
  <c r="U28" i="22"/>
  <c r="T28" i="22"/>
  <c r="T27" i="22"/>
  <c r="U27" i="22" s="1"/>
  <c r="U26" i="22"/>
  <c r="T26" i="22"/>
  <c r="U25" i="22"/>
  <c r="T25" i="22"/>
  <c r="U24" i="22"/>
  <c r="T24" i="22"/>
  <c r="T23" i="22"/>
  <c r="U23" i="22" s="1"/>
  <c r="U22" i="22"/>
  <c r="T22" i="22"/>
  <c r="U21" i="22"/>
  <c r="T21" i="22"/>
  <c r="U20" i="22"/>
  <c r="T20" i="22"/>
  <c r="T19" i="22"/>
  <c r="U19" i="22" s="1"/>
  <c r="U18" i="22"/>
  <c r="T18" i="22"/>
  <c r="U17" i="22"/>
  <c r="T17" i="22"/>
  <c r="U16" i="22"/>
  <c r="T16" i="22"/>
  <c r="T15" i="22"/>
  <c r="U15" i="22" s="1"/>
  <c r="U14" i="22"/>
  <c r="T14" i="22"/>
  <c r="U13" i="22"/>
  <c r="T13" i="22"/>
  <c r="I11" i="22"/>
  <c r="J11" i="22" s="1"/>
  <c r="K11" i="22" s="1"/>
  <c r="L11" i="22" s="1"/>
  <c r="M11" i="22" s="1"/>
  <c r="N11" i="22" s="1"/>
  <c r="O11" i="22" s="1"/>
  <c r="P11" i="22" s="1"/>
  <c r="Q11" i="22" s="1"/>
  <c r="R11" i="22" s="1"/>
  <c r="S11" i="22" s="1"/>
  <c r="H11" i="22"/>
  <c r="E11" i="22"/>
  <c r="F11" i="22" s="1"/>
  <c r="G11" i="22" s="1"/>
  <c r="B7" i="22"/>
  <c r="E6" i="22"/>
  <c r="C6" i="22"/>
  <c r="B6" i="22"/>
  <c r="E5" i="22"/>
  <c r="C5" i="22"/>
  <c r="B5" i="22"/>
  <c r="E4" i="22"/>
  <c r="C4" i="22"/>
  <c r="B4" i="22"/>
  <c r="E3" i="22"/>
  <c r="E7" i="22" s="1"/>
  <c r="C3" i="22"/>
  <c r="B3" i="22"/>
  <c r="T45" i="21"/>
  <c r="U45" i="21" s="1"/>
  <c r="T44" i="21"/>
  <c r="U44" i="21" s="1"/>
  <c r="T43" i="21"/>
  <c r="U43" i="21" s="1"/>
  <c r="T42" i="21"/>
  <c r="U42" i="21" s="1"/>
  <c r="T41" i="21"/>
  <c r="U41" i="21" s="1"/>
  <c r="T40" i="21"/>
  <c r="U40" i="21" s="1"/>
  <c r="T39" i="21"/>
  <c r="U39" i="21" s="1"/>
  <c r="U38" i="21"/>
  <c r="T38" i="21"/>
  <c r="T37" i="21"/>
  <c r="U37" i="21" s="1"/>
  <c r="T36" i="21"/>
  <c r="U36" i="21" s="1"/>
  <c r="T35" i="21"/>
  <c r="U35" i="21" s="1"/>
  <c r="T34" i="21"/>
  <c r="U34" i="21" s="1"/>
  <c r="T33" i="21"/>
  <c r="U33" i="21" s="1"/>
  <c r="T32" i="21"/>
  <c r="U32" i="21" s="1"/>
  <c r="T31" i="21"/>
  <c r="U31" i="21" s="1"/>
  <c r="U30" i="21"/>
  <c r="T30" i="21"/>
  <c r="T29" i="21"/>
  <c r="U29" i="21" s="1"/>
  <c r="T28" i="21"/>
  <c r="U28" i="21" s="1"/>
  <c r="T27" i="21"/>
  <c r="U27" i="21" s="1"/>
  <c r="U26" i="21"/>
  <c r="T26" i="21"/>
  <c r="T25" i="21"/>
  <c r="U25" i="21" s="1"/>
  <c r="T24" i="21"/>
  <c r="U24" i="21" s="1"/>
  <c r="T23" i="21"/>
  <c r="U23" i="21" s="1"/>
  <c r="T22" i="21"/>
  <c r="U22" i="21" s="1"/>
  <c r="T21" i="21"/>
  <c r="U21" i="21" s="1"/>
  <c r="T20" i="21"/>
  <c r="U20" i="21" s="1"/>
  <c r="U19" i="21"/>
  <c r="T19" i="21"/>
  <c r="T18" i="21"/>
  <c r="U18" i="21" s="1"/>
  <c r="T17" i="21"/>
  <c r="U17" i="21" s="1"/>
  <c r="T16" i="21"/>
  <c r="U16" i="21" s="1"/>
  <c r="U15" i="21"/>
  <c r="T15" i="21"/>
  <c r="U14" i="21"/>
  <c r="T14" i="21"/>
  <c r="T13" i="21"/>
  <c r="U13" i="21" s="1"/>
  <c r="P11" i="21"/>
  <c r="Q11" i="21" s="1"/>
  <c r="R11" i="21" s="1"/>
  <c r="S11" i="21" s="1"/>
  <c r="O11" i="21"/>
  <c r="F11" i="21"/>
  <c r="G11" i="21" s="1"/>
  <c r="H11" i="21" s="1"/>
  <c r="I11" i="21" s="1"/>
  <c r="J11" i="21" s="1"/>
  <c r="K11" i="21" s="1"/>
  <c r="L11" i="21" s="1"/>
  <c r="M11" i="21" s="1"/>
  <c r="N11" i="21" s="1"/>
  <c r="E11" i="21"/>
  <c r="B7" i="21"/>
  <c r="E6" i="21"/>
  <c r="C6" i="21"/>
  <c r="B6" i="21"/>
  <c r="E5" i="21"/>
  <c r="C5" i="21"/>
  <c r="B5" i="21"/>
  <c r="E4" i="21"/>
  <c r="C4" i="21"/>
  <c r="B4" i="21"/>
  <c r="E3" i="21"/>
  <c r="C3" i="21"/>
  <c r="B3" i="21"/>
  <c r="U49" i="20"/>
  <c r="T49" i="20"/>
  <c r="U48" i="20"/>
  <c r="T48" i="20"/>
  <c r="U47" i="20"/>
  <c r="T47" i="20"/>
  <c r="T46" i="20"/>
  <c r="U46" i="20" s="1"/>
  <c r="U45" i="20"/>
  <c r="T45" i="20"/>
  <c r="U44" i="20"/>
  <c r="T44" i="20"/>
  <c r="U43" i="20"/>
  <c r="T43" i="20"/>
  <c r="T42" i="20"/>
  <c r="U42" i="20" s="1"/>
  <c r="U41" i="20"/>
  <c r="T41" i="20"/>
  <c r="U40" i="20"/>
  <c r="T40" i="20"/>
  <c r="U39" i="20"/>
  <c r="T39" i="20"/>
  <c r="T38" i="20"/>
  <c r="U38" i="20" s="1"/>
  <c r="U37" i="20"/>
  <c r="T37" i="20"/>
  <c r="U36" i="20"/>
  <c r="T36" i="20"/>
  <c r="U35" i="20"/>
  <c r="T35" i="20"/>
  <c r="T34" i="20"/>
  <c r="U34" i="20" s="1"/>
  <c r="U33" i="20"/>
  <c r="T33" i="20"/>
  <c r="U32" i="20"/>
  <c r="T32" i="20"/>
  <c r="U31" i="20"/>
  <c r="T31" i="20"/>
  <c r="T30" i="20"/>
  <c r="U30" i="20" s="1"/>
  <c r="U29" i="20"/>
  <c r="T29" i="20"/>
  <c r="U28" i="20"/>
  <c r="T28" i="20"/>
  <c r="U27" i="20"/>
  <c r="T27" i="20"/>
  <c r="T26" i="20"/>
  <c r="U26" i="20" s="1"/>
  <c r="U25" i="20"/>
  <c r="T25" i="20"/>
  <c r="U24" i="20"/>
  <c r="T24" i="20"/>
  <c r="U23" i="20"/>
  <c r="T23" i="20"/>
  <c r="T22" i="20"/>
  <c r="U22" i="20" s="1"/>
  <c r="U21" i="20"/>
  <c r="T21" i="20"/>
  <c r="U20" i="20"/>
  <c r="T20" i="20"/>
  <c r="U19" i="20"/>
  <c r="T19" i="20"/>
  <c r="T18" i="20"/>
  <c r="U18" i="20" s="1"/>
  <c r="U17" i="20"/>
  <c r="T17" i="20"/>
  <c r="U16" i="20"/>
  <c r="T16" i="20"/>
  <c r="U15" i="20"/>
  <c r="T15" i="20"/>
  <c r="T14" i="20"/>
  <c r="U14" i="20" s="1"/>
  <c r="U13" i="20"/>
  <c r="T13" i="20"/>
  <c r="E11" i="20"/>
  <c r="F11" i="20" s="1"/>
  <c r="G11" i="20" s="1"/>
  <c r="H11" i="20" s="1"/>
  <c r="I11" i="20" s="1"/>
  <c r="J11" i="20" s="1"/>
  <c r="K11" i="20" s="1"/>
  <c r="L11" i="20" s="1"/>
  <c r="M11" i="20" s="1"/>
  <c r="N11" i="20" s="1"/>
  <c r="O11" i="20" s="1"/>
  <c r="P11" i="20" s="1"/>
  <c r="Q11" i="20" s="1"/>
  <c r="R11" i="20" s="1"/>
  <c r="S11" i="20" s="1"/>
  <c r="B7" i="20"/>
  <c r="E6" i="20"/>
  <c r="C6" i="20"/>
  <c r="B6" i="20"/>
  <c r="E5" i="20"/>
  <c r="C5" i="20"/>
  <c r="B5" i="20"/>
  <c r="E4" i="20"/>
  <c r="C4" i="20"/>
  <c r="B4" i="20"/>
  <c r="E3" i="20"/>
  <c r="C3" i="20"/>
  <c r="B3" i="20"/>
  <c r="T49" i="19"/>
  <c r="U49" i="19" s="1"/>
  <c r="T48" i="19"/>
  <c r="U48" i="19" s="1"/>
  <c r="T47" i="19"/>
  <c r="U47" i="19" s="1"/>
  <c r="U46" i="19"/>
  <c r="T46" i="19"/>
  <c r="T45" i="19"/>
  <c r="U45" i="19" s="1"/>
  <c r="T44" i="19"/>
  <c r="U44" i="19" s="1"/>
  <c r="T43" i="19"/>
  <c r="U43" i="19" s="1"/>
  <c r="U42" i="19"/>
  <c r="T42" i="19"/>
  <c r="U41" i="19"/>
  <c r="T41" i="19"/>
  <c r="T40" i="19"/>
  <c r="U40" i="19" s="1"/>
  <c r="T39" i="19"/>
  <c r="U39" i="19" s="1"/>
  <c r="T38" i="19"/>
  <c r="U38" i="19" s="1"/>
  <c r="U37" i="19"/>
  <c r="T37" i="19"/>
  <c r="T36" i="19"/>
  <c r="U36" i="19" s="1"/>
  <c r="T35" i="19"/>
  <c r="U35" i="19" s="1"/>
  <c r="T34" i="19"/>
  <c r="U34" i="19" s="1"/>
  <c r="T33" i="19"/>
  <c r="U33" i="19" s="1"/>
  <c r="T32" i="19"/>
  <c r="U32" i="19" s="1"/>
  <c r="T31" i="19"/>
  <c r="U31" i="19" s="1"/>
  <c r="U30" i="19"/>
  <c r="T30" i="19"/>
  <c r="T29" i="19"/>
  <c r="U29" i="19" s="1"/>
  <c r="T28" i="19"/>
  <c r="U28" i="19" s="1"/>
  <c r="T27" i="19"/>
  <c r="U27" i="19" s="1"/>
  <c r="U26" i="19"/>
  <c r="T26" i="19"/>
  <c r="U25" i="19"/>
  <c r="T25" i="19"/>
  <c r="T24" i="19"/>
  <c r="U24" i="19" s="1"/>
  <c r="T23" i="19"/>
  <c r="U23" i="19" s="1"/>
  <c r="T22" i="19"/>
  <c r="U22" i="19" s="1"/>
  <c r="U21" i="19"/>
  <c r="T21" i="19"/>
  <c r="T20" i="19"/>
  <c r="U20" i="19" s="1"/>
  <c r="T19" i="19"/>
  <c r="U19" i="19" s="1"/>
  <c r="T18" i="19"/>
  <c r="U18" i="19" s="1"/>
  <c r="T17" i="19"/>
  <c r="U17" i="19" s="1"/>
  <c r="T16" i="19"/>
  <c r="U16" i="19" s="1"/>
  <c r="T15" i="19"/>
  <c r="U15" i="19" s="1"/>
  <c r="U14" i="19"/>
  <c r="T14" i="19"/>
  <c r="T13" i="19"/>
  <c r="U13" i="19" s="1"/>
  <c r="O11" i="19"/>
  <c r="P11" i="19" s="1"/>
  <c r="Q11" i="19" s="1"/>
  <c r="R11" i="19" s="1"/>
  <c r="S11" i="19" s="1"/>
  <c r="N11" i="19"/>
  <c r="E11" i="19"/>
  <c r="F11" i="19" s="1"/>
  <c r="G11" i="19" s="1"/>
  <c r="H11" i="19" s="1"/>
  <c r="I11" i="19" s="1"/>
  <c r="J11" i="19" s="1"/>
  <c r="K11" i="19" s="1"/>
  <c r="L11" i="19" s="1"/>
  <c r="M11" i="19" s="1"/>
  <c r="B7" i="19"/>
  <c r="E6" i="19"/>
  <c r="C6" i="19"/>
  <c r="B6" i="19"/>
  <c r="E5" i="19"/>
  <c r="C5" i="19"/>
  <c r="B5" i="19"/>
  <c r="E4" i="19"/>
  <c r="E7" i="19" s="1"/>
  <c r="C4" i="19"/>
  <c r="B4" i="19"/>
  <c r="E3" i="19"/>
  <c r="C3" i="19"/>
  <c r="B3" i="19"/>
  <c r="U49" i="18"/>
  <c r="T49" i="18"/>
  <c r="U48" i="18"/>
  <c r="T48" i="18"/>
  <c r="T47" i="18"/>
  <c r="U47" i="18" s="1"/>
  <c r="T46" i="18"/>
  <c r="U46" i="18" s="1"/>
  <c r="T45" i="18"/>
  <c r="U45" i="18" s="1"/>
  <c r="T44" i="18"/>
  <c r="U44" i="18" s="1"/>
  <c r="U43" i="18"/>
  <c r="T43" i="18"/>
  <c r="T42" i="18"/>
  <c r="U42" i="18" s="1"/>
  <c r="U41" i="18"/>
  <c r="T41" i="18"/>
  <c r="U40" i="18"/>
  <c r="T40" i="18"/>
  <c r="U39" i="18"/>
  <c r="T39" i="18"/>
  <c r="T38" i="18"/>
  <c r="U38" i="18" s="1"/>
  <c r="T37" i="18"/>
  <c r="U37" i="18" s="1"/>
  <c r="U36" i="18"/>
  <c r="T36" i="18"/>
  <c r="U35" i="18"/>
  <c r="T35" i="18"/>
  <c r="T34" i="18"/>
  <c r="U34" i="18" s="1"/>
  <c r="T33" i="18"/>
  <c r="U33" i="18" s="1"/>
  <c r="T32" i="18"/>
  <c r="U32" i="18" s="1"/>
  <c r="U31" i="18"/>
  <c r="T31" i="18"/>
  <c r="T30" i="18"/>
  <c r="U30" i="18" s="1"/>
  <c r="T29" i="18"/>
  <c r="U29" i="18" s="1"/>
  <c r="U28" i="18"/>
  <c r="T28" i="18"/>
  <c r="T27" i="18"/>
  <c r="U27" i="18" s="1"/>
  <c r="T26" i="18"/>
  <c r="U26" i="18" s="1"/>
  <c r="T25" i="18"/>
  <c r="U25" i="18" s="1"/>
  <c r="U24" i="18"/>
  <c r="T24" i="18"/>
  <c r="U23" i="18"/>
  <c r="T23" i="18"/>
  <c r="T22" i="18"/>
  <c r="U22" i="18" s="1"/>
  <c r="T21" i="18"/>
  <c r="U21" i="18" s="1"/>
  <c r="U20" i="18"/>
  <c r="T20" i="18"/>
  <c r="U19" i="18"/>
  <c r="T19" i="18"/>
  <c r="T18" i="18"/>
  <c r="U18" i="18" s="1"/>
  <c r="T17" i="18"/>
  <c r="U17" i="18" s="1"/>
  <c r="T16" i="18"/>
  <c r="U16" i="18" s="1"/>
  <c r="U15" i="18"/>
  <c r="T15" i="18"/>
  <c r="T14" i="18"/>
  <c r="U14" i="18" s="1"/>
  <c r="T13" i="18"/>
  <c r="U13" i="18" s="1"/>
  <c r="F11" i="18"/>
  <c r="G11" i="18" s="1"/>
  <c r="H11" i="18" s="1"/>
  <c r="I11" i="18" s="1"/>
  <c r="J11" i="18" s="1"/>
  <c r="K11" i="18" s="1"/>
  <c r="L11" i="18" s="1"/>
  <c r="M11" i="18" s="1"/>
  <c r="N11" i="18" s="1"/>
  <c r="O11" i="18" s="1"/>
  <c r="P11" i="18" s="1"/>
  <c r="Q11" i="18" s="1"/>
  <c r="R11" i="18" s="1"/>
  <c r="S11" i="18" s="1"/>
  <c r="E11" i="18"/>
  <c r="B7" i="18"/>
  <c r="C6" i="18"/>
  <c r="B6" i="18"/>
  <c r="E5" i="18"/>
  <c r="C5" i="18"/>
  <c r="B5" i="18"/>
  <c r="E4" i="18"/>
  <c r="E7" i="18" s="1"/>
  <c r="C4" i="18"/>
  <c r="B4" i="18"/>
  <c r="E3" i="18"/>
  <c r="C3" i="18"/>
  <c r="B3" i="18"/>
  <c r="T54" i="17"/>
  <c r="U54" i="17" s="1"/>
  <c r="U53" i="17"/>
  <c r="T53" i="17"/>
  <c r="U52" i="17"/>
  <c r="T52" i="17"/>
  <c r="T51" i="17"/>
  <c r="U51" i="17" s="1"/>
  <c r="T50" i="17"/>
  <c r="U50" i="17" s="1"/>
  <c r="U49" i="17"/>
  <c r="T49" i="17"/>
  <c r="U48" i="17"/>
  <c r="T48" i="17"/>
  <c r="T47" i="17"/>
  <c r="U47" i="17" s="1"/>
  <c r="U46" i="17"/>
  <c r="T46" i="17"/>
  <c r="U45" i="17"/>
  <c r="T45" i="17"/>
  <c r="U44" i="17"/>
  <c r="T44" i="17"/>
  <c r="T43" i="17"/>
  <c r="U43" i="17" s="1"/>
  <c r="U42" i="17"/>
  <c r="T42" i="17"/>
  <c r="U41" i="17"/>
  <c r="T41" i="17"/>
  <c r="U40" i="17"/>
  <c r="T40" i="17"/>
  <c r="T39" i="17"/>
  <c r="U39" i="17" s="1"/>
  <c r="U38" i="17"/>
  <c r="T38" i="17"/>
  <c r="U37" i="17"/>
  <c r="T37" i="17"/>
  <c r="U36" i="17"/>
  <c r="T36" i="17"/>
  <c r="T35" i="17"/>
  <c r="U35" i="17" s="1"/>
  <c r="U34" i="17"/>
  <c r="T34" i="17"/>
  <c r="U33" i="17"/>
  <c r="T33" i="17"/>
  <c r="U32" i="17"/>
  <c r="T32" i="17"/>
  <c r="T31" i="17"/>
  <c r="U31" i="17" s="1"/>
  <c r="T30" i="17"/>
  <c r="U30" i="17" s="1"/>
  <c r="U29" i="17"/>
  <c r="T29" i="17"/>
  <c r="U28" i="17"/>
  <c r="T28" i="17"/>
  <c r="T27" i="17"/>
  <c r="U27" i="17" s="1"/>
  <c r="T26" i="17"/>
  <c r="U26" i="17" s="1"/>
  <c r="U25" i="17"/>
  <c r="T25" i="17"/>
  <c r="U24" i="17"/>
  <c r="T24" i="17"/>
  <c r="T23" i="17"/>
  <c r="U23" i="17" s="1"/>
  <c r="T22" i="17"/>
  <c r="U22" i="17" s="1"/>
  <c r="U21" i="17"/>
  <c r="T21" i="17"/>
  <c r="T20" i="17"/>
  <c r="U20" i="17" s="1"/>
  <c r="T19" i="17"/>
  <c r="U19" i="17" s="1"/>
  <c r="U18" i="17"/>
  <c r="T18" i="17"/>
  <c r="U17" i="17"/>
  <c r="T17" i="17"/>
  <c r="T16" i="17"/>
  <c r="U16" i="17" s="1"/>
  <c r="T15" i="17"/>
  <c r="U15" i="17" s="1"/>
  <c r="U14" i="17"/>
  <c r="T14" i="17"/>
  <c r="U13" i="17"/>
  <c r="T13" i="17"/>
  <c r="H11" i="17"/>
  <c r="I11" i="17" s="1"/>
  <c r="J11" i="17" s="1"/>
  <c r="K11" i="17" s="1"/>
  <c r="L11" i="17" s="1"/>
  <c r="M11" i="17" s="1"/>
  <c r="N11" i="17" s="1"/>
  <c r="O11" i="17" s="1"/>
  <c r="P11" i="17" s="1"/>
  <c r="Q11" i="17" s="1"/>
  <c r="R11" i="17" s="1"/>
  <c r="S11" i="17" s="1"/>
  <c r="G11" i="17"/>
  <c r="F11" i="17"/>
  <c r="E11" i="17"/>
  <c r="B7" i="17"/>
  <c r="C6" i="17"/>
  <c r="B6" i="17"/>
  <c r="E5" i="17"/>
  <c r="C5" i="17"/>
  <c r="B5" i="17"/>
  <c r="E4" i="17"/>
  <c r="C4" i="17"/>
  <c r="B4" i="17"/>
  <c r="E3" i="17"/>
  <c r="C3" i="17"/>
  <c r="B3" i="17"/>
  <c r="U51" i="16"/>
  <c r="T51" i="16"/>
  <c r="U50" i="16"/>
  <c r="T50" i="16"/>
  <c r="T49" i="16"/>
  <c r="U49" i="16" s="1"/>
  <c r="T48" i="16"/>
  <c r="U48" i="16" s="1"/>
  <c r="T47" i="16"/>
  <c r="U47" i="16" s="1"/>
  <c r="U46" i="16"/>
  <c r="T46" i="16"/>
  <c r="T45" i="16"/>
  <c r="U45" i="16" s="1"/>
  <c r="T44" i="16"/>
  <c r="U44" i="16" s="1"/>
  <c r="T43" i="16"/>
  <c r="U43" i="16" s="1"/>
  <c r="U42" i="16"/>
  <c r="T42" i="16"/>
  <c r="T41" i="16"/>
  <c r="U41" i="16" s="1"/>
  <c r="U40" i="16"/>
  <c r="T40" i="16"/>
  <c r="T39" i="16"/>
  <c r="U39" i="16" s="1"/>
  <c r="U38" i="16"/>
  <c r="T38" i="16"/>
  <c r="T37" i="16"/>
  <c r="U37" i="16" s="1"/>
  <c r="U36" i="16"/>
  <c r="T36" i="16"/>
  <c r="T35" i="16"/>
  <c r="U35" i="16" s="1"/>
  <c r="U34" i="16"/>
  <c r="T34" i="16"/>
  <c r="T33" i="16"/>
  <c r="U33" i="16" s="1"/>
  <c r="U32" i="16"/>
  <c r="T32" i="16"/>
  <c r="U31" i="16"/>
  <c r="T31" i="16"/>
  <c r="U30" i="16"/>
  <c r="T30" i="16"/>
  <c r="T29" i="16"/>
  <c r="U29" i="16" s="1"/>
  <c r="U28" i="16"/>
  <c r="T28" i="16"/>
  <c r="U27" i="16"/>
  <c r="T27" i="16"/>
  <c r="U26" i="16"/>
  <c r="T26" i="16"/>
  <c r="T25" i="16"/>
  <c r="U25" i="16" s="1"/>
  <c r="T24" i="16"/>
  <c r="U24" i="16" s="1"/>
  <c r="U23" i="16"/>
  <c r="T23" i="16"/>
  <c r="U22" i="16"/>
  <c r="T22" i="16"/>
  <c r="T21" i="16"/>
  <c r="U21" i="16" s="1"/>
  <c r="T20" i="16"/>
  <c r="U20" i="16" s="1"/>
  <c r="U19" i="16"/>
  <c r="T19" i="16"/>
  <c r="U18" i="16"/>
  <c r="T18" i="16"/>
  <c r="T17" i="16"/>
  <c r="U17" i="16" s="1"/>
  <c r="T16" i="16"/>
  <c r="U16" i="16" s="1"/>
  <c r="U15" i="16"/>
  <c r="T15" i="16"/>
  <c r="U14" i="16"/>
  <c r="T14" i="16"/>
  <c r="T13" i="16"/>
  <c r="U13" i="16" s="1"/>
  <c r="P11" i="16"/>
  <c r="Q11" i="16" s="1"/>
  <c r="R11" i="16" s="1"/>
  <c r="S11" i="16" s="1"/>
  <c r="K11" i="16"/>
  <c r="L11" i="16" s="1"/>
  <c r="M11" i="16" s="1"/>
  <c r="N11" i="16" s="1"/>
  <c r="O11" i="16" s="1"/>
  <c r="J11" i="16"/>
  <c r="I11" i="16"/>
  <c r="H11" i="16"/>
  <c r="E11" i="16"/>
  <c r="F11" i="16" s="1"/>
  <c r="G11" i="16" s="1"/>
  <c r="B7" i="16"/>
  <c r="C6" i="16"/>
  <c r="B6" i="16"/>
  <c r="E5" i="16"/>
  <c r="C5" i="16"/>
  <c r="B5" i="16"/>
  <c r="E4" i="16"/>
  <c r="C4" i="16"/>
  <c r="B4" i="16"/>
  <c r="E3" i="16"/>
  <c r="C3" i="16"/>
  <c r="B3" i="16"/>
  <c r="U31" i="15"/>
  <c r="T31" i="15"/>
  <c r="T30" i="15"/>
  <c r="U30" i="15" s="1"/>
  <c r="T29" i="15"/>
  <c r="U29" i="15" s="1"/>
  <c r="T28" i="15"/>
  <c r="U28" i="15" s="1"/>
  <c r="U27" i="15"/>
  <c r="T27" i="15"/>
  <c r="T26" i="15"/>
  <c r="U26" i="15" s="1"/>
  <c r="U25" i="15"/>
  <c r="T25" i="15"/>
  <c r="T24" i="15"/>
  <c r="U24" i="15" s="1"/>
  <c r="U23" i="15"/>
  <c r="T23" i="15"/>
  <c r="T22" i="15"/>
  <c r="U22" i="15" s="1"/>
  <c r="U21" i="15"/>
  <c r="T21" i="15"/>
  <c r="T20" i="15"/>
  <c r="U20" i="15" s="1"/>
  <c r="U19" i="15"/>
  <c r="T19" i="15"/>
  <c r="T18" i="15"/>
  <c r="U18" i="15" s="1"/>
  <c r="U17" i="15"/>
  <c r="T17" i="15"/>
  <c r="U16" i="15"/>
  <c r="T16" i="15"/>
  <c r="U15" i="15"/>
  <c r="T15" i="15"/>
  <c r="T14" i="15"/>
  <c r="U14" i="15" s="1"/>
  <c r="U13" i="15"/>
  <c r="T13" i="15"/>
  <c r="K11" i="15"/>
  <c r="L11" i="15" s="1"/>
  <c r="M11" i="15" s="1"/>
  <c r="N11" i="15" s="1"/>
  <c r="O11" i="15" s="1"/>
  <c r="P11" i="15" s="1"/>
  <c r="Q11" i="15" s="1"/>
  <c r="R11" i="15" s="1"/>
  <c r="S11" i="15" s="1"/>
  <c r="J11" i="15"/>
  <c r="F11" i="15"/>
  <c r="G11" i="15" s="1"/>
  <c r="H11" i="15" s="1"/>
  <c r="I11" i="15" s="1"/>
  <c r="E11" i="15"/>
  <c r="B7" i="15"/>
  <c r="C6" i="15"/>
  <c r="B6" i="15"/>
  <c r="E5" i="15"/>
  <c r="C5" i="15"/>
  <c r="B5" i="15"/>
  <c r="E4" i="15"/>
  <c r="C4" i="15"/>
  <c r="B4" i="15"/>
  <c r="E3" i="15"/>
  <c r="E7" i="15" s="1"/>
  <c r="C3" i="15"/>
  <c r="B3" i="15"/>
  <c r="T57" i="14"/>
  <c r="U57" i="14" s="1"/>
  <c r="U56" i="14"/>
  <c r="T56" i="14"/>
  <c r="U55" i="14"/>
  <c r="T55" i="14"/>
  <c r="U54" i="14"/>
  <c r="T54" i="14"/>
  <c r="T53" i="14"/>
  <c r="U53" i="14" s="1"/>
  <c r="U52" i="14"/>
  <c r="T52" i="14"/>
  <c r="U51" i="14"/>
  <c r="T51" i="14"/>
  <c r="U50" i="14"/>
  <c r="T50" i="14"/>
  <c r="T49" i="14"/>
  <c r="U49" i="14" s="1"/>
  <c r="T48" i="14"/>
  <c r="U48" i="14" s="1"/>
  <c r="U47" i="14"/>
  <c r="T47" i="14"/>
  <c r="U46" i="14"/>
  <c r="T46" i="14"/>
  <c r="T45" i="14"/>
  <c r="U45" i="14" s="1"/>
  <c r="T44" i="14"/>
  <c r="U44" i="14" s="1"/>
  <c r="U43" i="14"/>
  <c r="T43" i="14"/>
  <c r="U42" i="14"/>
  <c r="T42" i="14"/>
  <c r="T41" i="14"/>
  <c r="U41" i="14" s="1"/>
  <c r="T40" i="14"/>
  <c r="U40" i="14" s="1"/>
  <c r="T39" i="14"/>
  <c r="U39" i="14" s="1"/>
  <c r="U38" i="14"/>
  <c r="T38" i="14"/>
  <c r="T37" i="14"/>
  <c r="U37" i="14" s="1"/>
  <c r="T36" i="14"/>
  <c r="U36" i="14" s="1"/>
  <c r="T35" i="14"/>
  <c r="U35" i="14" s="1"/>
  <c r="U34" i="14"/>
  <c r="T34" i="14"/>
  <c r="T33" i="14"/>
  <c r="U33" i="14" s="1"/>
  <c r="U32" i="14"/>
  <c r="T32" i="14"/>
  <c r="T31" i="14"/>
  <c r="U31" i="14" s="1"/>
  <c r="U30" i="14"/>
  <c r="T30" i="14"/>
  <c r="T29" i="14"/>
  <c r="U29" i="14" s="1"/>
  <c r="U28" i="14"/>
  <c r="T28" i="14"/>
  <c r="T27" i="14"/>
  <c r="U27" i="14" s="1"/>
  <c r="U26" i="14"/>
  <c r="T26" i="14"/>
  <c r="T25" i="14"/>
  <c r="U25" i="14" s="1"/>
  <c r="U24" i="14"/>
  <c r="T24" i="14"/>
  <c r="U23" i="14"/>
  <c r="T23" i="14"/>
  <c r="U22" i="14"/>
  <c r="T22" i="14"/>
  <c r="T21" i="14"/>
  <c r="U21" i="14" s="1"/>
  <c r="U20" i="14"/>
  <c r="T20" i="14"/>
  <c r="U19" i="14"/>
  <c r="T19" i="14"/>
  <c r="U18" i="14"/>
  <c r="T18" i="14"/>
  <c r="T17" i="14"/>
  <c r="U17" i="14" s="1"/>
  <c r="U16" i="14"/>
  <c r="T16" i="14"/>
  <c r="U15" i="14"/>
  <c r="T15" i="14"/>
  <c r="U14" i="14"/>
  <c r="T14" i="14"/>
  <c r="T13" i="14"/>
  <c r="U13" i="14" s="1"/>
  <c r="G11" i="14"/>
  <c r="H11" i="14" s="1"/>
  <c r="I11" i="14" s="1"/>
  <c r="J11" i="14" s="1"/>
  <c r="K11" i="14" s="1"/>
  <c r="L11" i="14" s="1"/>
  <c r="M11" i="14" s="1"/>
  <c r="N11" i="14" s="1"/>
  <c r="O11" i="14" s="1"/>
  <c r="P11" i="14" s="1"/>
  <c r="Q11" i="14" s="1"/>
  <c r="R11" i="14" s="1"/>
  <c r="S11" i="14" s="1"/>
  <c r="F11" i="14"/>
  <c r="E11" i="14"/>
  <c r="B7" i="14"/>
  <c r="E6" i="14"/>
  <c r="C6" i="14"/>
  <c r="B6" i="14"/>
  <c r="E5" i="14"/>
  <c r="C5" i="14"/>
  <c r="B5" i="14"/>
  <c r="E4" i="14"/>
  <c r="C4" i="14"/>
  <c r="B4" i="14"/>
  <c r="E3" i="14"/>
  <c r="E7" i="14" s="1"/>
  <c r="C3" i="14"/>
  <c r="B3" i="14"/>
  <c r="U57" i="13"/>
  <c r="T57" i="13"/>
  <c r="U56" i="13"/>
  <c r="T56" i="13"/>
  <c r="U55" i="13"/>
  <c r="T55" i="13"/>
  <c r="U54" i="13"/>
  <c r="T54" i="13"/>
  <c r="U53" i="13"/>
  <c r="T53" i="13"/>
  <c r="U52" i="13"/>
  <c r="T52" i="13"/>
  <c r="U51" i="13"/>
  <c r="T51" i="13"/>
  <c r="U50" i="13"/>
  <c r="T50" i="13"/>
  <c r="U49" i="13"/>
  <c r="T49" i="13"/>
  <c r="U48" i="13"/>
  <c r="T48" i="13"/>
  <c r="U47" i="13"/>
  <c r="T47" i="13"/>
  <c r="U46" i="13"/>
  <c r="T46" i="13"/>
  <c r="U45" i="13"/>
  <c r="T45" i="13"/>
  <c r="U44" i="13"/>
  <c r="T44" i="13"/>
  <c r="U43" i="13"/>
  <c r="T43" i="13"/>
  <c r="U42" i="13"/>
  <c r="T42" i="13"/>
  <c r="U41" i="13"/>
  <c r="T41" i="13"/>
  <c r="U40" i="13"/>
  <c r="T40" i="13"/>
  <c r="U39" i="13"/>
  <c r="T39" i="13"/>
  <c r="U38" i="13"/>
  <c r="T38" i="13"/>
  <c r="U37" i="13"/>
  <c r="T37" i="13"/>
  <c r="U36" i="13"/>
  <c r="T36" i="13"/>
  <c r="U35" i="13"/>
  <c r="T35" i="13"/>
  <c r="U34" i="13"/>
  <c r="T34" i="13"/>
  <c r="U33" i="13"/>
  <c r="T33" i="13"/>
  <c r="U32" i="13"/>
  <c r="T32" i="13"/>
  <c r="U31" i="13"/>
  <c r="T31" i="13"/>
  <c r="U30" i="13"/>
  <c r="T30" i="13"/>
  <c r="U29" i="13"/>
  <c r="T29" i="13"/>
  <c r="U28" i="13"/>
  <c r="T28" i="13"/>
  <c r="U27" i="13"/>
  <c r="T27" i="13"/>
  <c r="U26" i="13"/>
  <c r="T26" i="13"/>
  <c r="U25" i="13"/>
  <c r="T25" i="13"/>
  <c r="U24" i="13"/>
  <c r="T24" i="13"/>
  <c r="U23" i="13"/>
  <c r="T23" i="13"/>
  <c r="U22" i="13"/>
  <c r="T22" i="13"/>
  <c r="T21" i="13"/>
  <c r="U21" i="13" s="1"/>
  <c r="T20" i="13"/>
  <c r="U20" i="13" s="1"/>
  <c r="T19" i="13"/>
  <c r="U19" i="13" s="1"/>
  <c r="T18" i="13"/>
  <c r="U18" i="13" s="1"/>
  <c r="T17" i="13"/>
  <c r="U17" i="13" s="1"/>
  <c r="U16" i="13"/>
  <c r="T16" i="13"/>
  <c r="U15" i="13"/>
  <c r="T15" i="13"/>
  <c r="U14" i="13"/>
  <c r="T14" i="13"/>
  <c r="T13" i="13"/>
  <c r="U13" i="13" s="1"/>
  <c r="J11" i="13"/>
  <c r="K11" i="13" s="1"/>
  <c r="L11" i="13" s="1"/>
  <c r="M11" i="13" s="1"/>
  <c r="N11" i="13" s="1"/>
  <c r="O11" i="13" s="1"/>
  <c r="P11" i="13" s="1"/>
  <c r="Q11" i="13" s="1"/>
  <c r="R11" i="13" s="1"/>
  <c r="S11" i="13" s="1"/>
  <c r="I11" i="13"/>
  <c r="F11" i="13"/>
  <c r="G11" i="13" s="1"/>
  <c r="H11" i="13" s="1"/>
  <c r="E11" i="13"/>
  <c r="B7" i="13"/>
  <c r="E6" i="13"/>
  <c r="C6" i="13"/>
  <c r="B6" i="13"/>
  <c r="E5" i="13"/>
  <c r="C5" i="13"/>
  <c r="B5" i="13"/>
  <c r="E4" i="13"/>
  <c r="C4" i="13"/>
  <c r="B4" i="13"/>
  <c r="E3" i="13"/>
  <c r="E7" i="13" s="1"/>
  <c r="C3" i="13"/>
  <c r="B3" i="13"/>
  <c r="U57" i="12"/>
  <c r="T57" i="12"/>
  <c r="T56" i="12"/>
  <c r="U56" i="12" s="1"/>
  <c r="T55" i="12"/>
  <c r="U55" i="12" s="1"/>
  <c r="T54" i="12"/>
  <c r="U54" i="12" s="1"/>
  <c r="U53" i="12"/>
  <c r="T53" i="12"/>
  <c r="T52" i="12"/>
  <c r="U52" i="12" s="1"/>
  <c r="T51" i="12"/>
  <c r="U51" i="12" s="1"/>
  <c r="T50" i="12"/>
  <c r="U50" i="12" s="1"/>
  <c r="U49" i="12"/>
  <c r="T49" i="12"/>
  <c r="T48" i="12"/>
  <c r="U48" i="12" s="1"/>
  <c r="T47" i="12"/>
  <c r="U47" i="12" s="1"/>
  <c r="T46" i="12"/>
  <c r="U46" i="12" s="1"/>
  <c r="U45" i="12"/>
  <c r="T45" i="12"/>
  <c r="T44" i="12"/>
  <c r="U44" i="12" s="1"/>
  <c r="T43" i="12"/>
  <c r="U43" i="12" s="1"/>
  <c r="T42" i="12"/>
  <c r="U42" i="12" s="1"/>
  <c r="U41" i="12"/>
  <c r="T41" i="12"/>
  <c r="T40" i="12"/>
  <c r="U40" i="12" s="1"/>
  <c r="T39" i="12"/>
  <c r="U39" i="12" s="1"/>
  <c r="T38" i="12"/>
  <c r="U38" i="12" s="1"/>
  <c r="U37" i="12"/>
  <c r="T37" i="12"/>
  <c r="T36" i="12"/>
  <c r="U36" i="12" s="1"/>
  <c r="T35" i="12"/>
  <c r="U35" i="12" s="1"/>
  <c r="T34" i="12"/>
  <c r="U34" i="12" s="1"/>
  <c r="U33" i="12"/>
  <c r="T33" i="12"/>
  <c r="T32" i="12"/>
  <c r="U32" i="12" s="1"/>
  <c r="T31" i="12"/>
  <c r="U31" i="12" s="1"/>
  <c r="T30" i="12"/>
  <c r="U30" i="12" s="1"/>
  <c r="U29" i="12"/>
  <c r="T29" i="12"/>
  <c r="T28" i="12"/>
  <c r="U28" i="12" s="1"/>
  <c r="T27" i="12"/>
  <c r="U27" i="12" s="1"/>
  <c r="T26" i="12"/>
  <c r="U26" i="12" s="1"/>
  <c r="U25" i="12"/>
  <c r="T25" i="12"/>
  <c r="T24" i="12"/>
  <c r="U24" i="12" s="1"/>
  <c r="T23" i="12"/>
  <c r="U23" i="12" s="1"/>
  <c r="T22" i="12"/>
  <c r="U22" i="12" s="1"/>
  <c r="U21" i="12"/>
  <c r="T21" i="12"/>
  <c r="T20" i="12"/>
  <c r="U20" i="12" s="1"/>
  <c r="T19" i="12"/>
  <c r="U19" i="12" s="1"/>
  <c r="T18" i="12"/>
  <c r="U18" i="12" s="1"/>
  <c r="U17" i="12"/>
  <c r="T17" i="12"/>
  <c r="T16" i="12"/>
  <c r="U16" i="12" s="1"/>
  <c r="T15" i="12"/>
  <c r="U15" i="12" s="1"/>
  <c r="T14" i="12"/>
  <c r="U14" i="12" s="1"/>
  <c r="U13" i="12"/>
  <c r="T13" i="12"/>
  <c r="E11" i="12"/>
  <c r="F11" i="12" s="1"/>
  <c r="G11" i="12" s="1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B7" i="12"/>
  <c r="E6" i="12"/>
  <c r="C6" i="12"/>
  <c r="B6" i="12"/>
  <c r="E5" i="12"/>
  <c r="C5" i="12"/>
  <c r="B5" i="12"/>
  <c r="E4" i="12"/>
  <c r="E7" i="12" s="1"/>
  <c r="C4" i="12"/>
  <c r="B4" i="12"/>
  <c r="E3" i="12"/>
  <c r="C3" i="12"/>
  <c r="B3" i="12"/>
  <c r="U57" i="11"/>
  <c r="T57" i="11"/>
  <c r="U56" i="11"/>
  <c r="T56" i="11"/>
  <c r="U55" i="11"/>
  <c r="T55" i="11"/>
  <c r="T54" i="11"/>
  <c r="U54" i="11" s="1"/>
  <c r="T53" i="11"/>
  <c r="U53" i="11" s="1"/>
  <c r="U52" i="11"/>
  <c r="T52" i="11"/>
  <c r="U51" i="11"/>
  <c r="T51" i="11"/>
  <c r="T50" i="11"/>
  <c r="U50" i="11" s="1"/>
  <c r="T49" i="11"/>
  <c r="U49" i="11" s="1"/>
  <c r="U48" i="11"/>
  <c r="T48" i="11"/>
  <c r="U47" i="11"/>
  <c r="T47" i="11"/>
  <c r="T46" i="11"/>
  <c r="U46" i="11" s="1"/>
  <c r="T45" i="11"/>
  <c r="U45" i="11" s="1"/>
  <c r="U44" i="11"/>
  <c r="T44" i="11"/>
  <c r="U43" i="11"/>
  <c r="T43" i="11"/>
  <c r="T42" i="11"/>
  <c r="U42" i="11" s="1"/>
  <c r="U41" i="11"/>
  <c r="T41" i="11"/>
  <c r="U40" i="11"/>
  <c r="T40" i="11"/>
  <c r="U39" i="11"/>
  <c r="T39" i="11"/>
  <c r="T38" i="11"/>
  <c r="U38" i="11" s="1"/>
  <c r="T37" i="11"/>
  <c r="U37" i="11" s="1"/>
  <c r="U36" i="11"/>
  <c r="T36" i="11"/>
  <c r="U35" i="11"/>
  <c r="T35" i="11"/>
  <c r="T34" i="11"/>
  <c r="U34" i="11" s="1"/>
  <c r="U33" i="11"/>
  <c r="T33" i="11"/>
  <c r="U32" i="11"/>
  <c r="T32" i="11"/>
  <c r="U31" i="11"/>
  <c r="T31" i="11"/>
  <c r="T30" i="11"/>
  <c r="U30" i="11" s="1"/>
  <c r="T29" i="11"/>
  <c r="U29" i="11" s="1"/>
  <c r="U28" i="11"/>
  <c r="T28" i="11"/>
  <c r="U27" i="11"/>
  <c r="T27" i="11"/>
  <c r="T26" i="11"/>
  <c r="U26" i="11" s="1"/>
  <c r="U25" i="11"/>
  <c r="T25" i="11"/>
  <c r="U24" i="11"/>
  <c r="T24" i="11"/>
  <c r="U23" i="11"/>
  <c r="T23" i="11"/>
  <c r="T22" i="11"/>
  <c r="U22" i="11" s="1"/>
  <c r="T21" i="11"/>
  <c r="U21" i="11" s="1"/>
  <c r="U20" i="11"/>
  <c r="T20" i="11"/>
  <c r="U19" i="11"/>
  <c r="T19" i="11"/>
  <c r="T18" i="11"/>
  <c r="U18" i="11" s="1"/>
  <c r="T17" i="11"/>
  <c r="U17" i="11" s="1"/>
  <c r="U16" i="11"/>
  <c r="T16" i="11"/>
  <c r="U15" i="11"/>
  <c r="T15" i="11"/>
  <c r="T14" i="11"/>
  <c r="U14" i="11" s="1"/>
  <c r="T13" i="11"/>
  <c r="U13" i="11" s="1"/>
  <c r="L11" i="11"/>
  <c r="M11" i="11" s="1"/>
  <c r="N11" i="11" s="1"/>
  <c r="O11" i="11" s="1"/>
  <c r="P11" i="11" s="1"/>
  <c r="Q11" i="11" s="1"/>
  <c r="R11" i="11" s="1"/>
  <c r="S11" i="11" s="1"/>
  <c r="E11" i="11"/>
  <c r="F11" i="11" s="1"/>
  <c r="G11" i="11" s="1"/>
  <c r="H11" i="11" s="1"/>
  <c r="I11" i="11" s="1"/>
  <c r="J11" i="11" s="1"/>
  <c r="K11" i="11" s="1"/>
  <c r="B7" i="11"/>
  <c r="E6" i="11"/>
  <c r="C6" i="11"/>
  <c r="B6" i="11"/>
  <c r="E5" i="11"/>
  <c r="C5" i="11"/>
  <c r="B5" i="11"/>
  <c r="E4" i="11"/>
  <c r="E7" i="11" s="1"/>
  <c r="C4" i="11"/>
  <c r="B4" i="11"/>
  <c r="E3" i="11"/>
  <c r="C3" i="11"/>
  <c r="B3" i="11"/>
  <c r="T57" i="10"/>
  <c r="U57" i="10" s="1"/>
  <c r="U56" i="10"/>
  <c r="T56" i="10"/>
  <c r="T55" i="10"/>
  <c r="U55" i="10" s="1"/>
  <c r="T54" i="10"/>
  <c r="U54" i="10" s="1"/>
  <c r="T53" i="10"/>
  <c r="U53" i="10" s="1"/>
  <c r="U52" i="10"/>
  <c r="T52" i="10"/>
  <c r="T51" i="10"/>
  <c r="U51" i="10" s="1"/>
  <c r="T50" i="10"/>
  <c r="U50" i="10" s="1"/>
  <c r="T49" i="10"/>
  <c r="U49" i="10" s="1"/>
  <c r="U48" i="10"/>
  <c r="T48" i="10"/>
  <c r="T47" i="10"/>
  <c r="U47" i="10" s="1"/>
  <c r="T46" i="10"/>
  <c r="U46" i="10" s="1"/>
  <c r="T45" i="10"/>
  <c r="U45" i="10" s="1"/>
  <c r="U44" i="10"/>
  <c r="T44" i="10"/>
  <c r="T43" i="10"/>
  <c r="U43" i="10" s="1"/>
  <c r="T42" i="10"/>
  <c r="U42" i="10" s="1"/>
  <c r="T41" i="10"/>
  <c r="U41" i="10" s="1"/>
  <c r="U40" i="10"/>
  <c r="T40" i="10"/>
  <c r="T39" i="10"/>
  <c r="U39" i="10" s="1"/>
  <c r="T38" i="10"/>
  <c r="U38" i="10" s="1"/>
  <c r="T37" i="10"/>
  <c r="U37" i="10" s="1"/>
  <c r="U36" i="10"/>
  <c r="T36" i="10"/>
  <c r="T35" i="10"/>
  <c r="U35" i="10" s="1"/>
  <c r="T34" i="10"/>
  <c r="U34" i="10" s="1"/>
  <c r="T33" i="10"/>
  <c r="U33" i="10" s="1"/>
  <c r="U32" i="10"/>
  <c r="T32" i="10"/>
  <c r="T31" i="10"/>
  <c r="U31" i="10" s="1"/>
  <c r="T30" i="10"/>
  <c r="U30" i="10" s="1"/>
  <c r="T29" i="10"/>
  <c r="U29" i="10" s="1"/>
  <c r="U28" i="10"/>
  <c r="T28" i="10"/>
  <c r="T27" i="10"/>
  <c r="U27" i="10" s="1"/>
  <c r="T26" i="10"/>
  <c r="U26" i="10" s="1"/>
  <c r="T25" i="10"/>
  <c r="U25" i="10" s="1"/>
  <c r="U24" i="10"/>
  <c r="T24" i="10"/>
  <c r="T23" i="10"/>
  <c r="U23" i="10" s="1"/>
  <c r="T22" i="10"/>
  <c r="U22" i="10" s="1"/>
  <c r="T21" i="10"/>
  <c r="U21" i="10" s="1"/>
  <c r="U20" i="10"/>
  <c r="T20" i="10"/>
  <c r="T19" i="10"/>
  <c r="U19" i="10" s="1"/>
  <c r="T18" i="10"/>
  <c r="U18" i="10" s="1"/>
  <c r="T17" i="10"/>
  <c r="U17" i="10" s="1"/>
  <c r="U16" i="10"/>
  <c r="T16" i="10"/>
  <c r="T15" i="10"/>
  <c r="U15" i="10" s="1"/>
  <c r="T14" i="10"/>
  <c r="U14" i="10" s="1"/>
  <c r="T13" i="10"/>
  <c r="U13" i="10" s="1"/>
  <c r="K11" i="10"/>
  <c r="L11" i="10" s="1"/>
  <c r="M11" i="10" s="1"/>
  <c r="N11" i="10" s="1"/>
  <c r="O11" i="10" s="1"/>
  <c r="P11" i="10" s="1"/>
  <c r="Q11" i="10" s="1"/>
  <c r="R11" i="10" s="1"/>
  <c r="S11" i="10" s="1"/>
  <c r="F11" i="10"/>
  <c r="G11" i="10" s="1"/>
  <c r="H11" i="10" s="1"/>
  <c r="I11" i="10" s="1"/>
  <c r="J11" i="10" s="1"/>
  <c r="E11" i="10"/>
  <c r="B7" i="10"/>
  <c r="E6" i="10"/>
  <c r="C6" i="10"/>
  <c r="B6" i="10"/>
  <c r="E5" i="10"/>
  <c r="C5" i="10"/>
  <c r="B5" i="10"/>
  <c r="E4" i="10"/>
  <c r="E7" i="10" s="1"/>
  <c r="C4" i="10"/>
  <c r="B4" i="10"/>
  <c r="E3" i="10"/>
  <c r="C3" i="10"/>
  <c r="B3" i="10"/>
  <c r="U57" i="9"/>
  <c r="T57" i="9"/>
  <c r="U56" i="9"/>
  <c r="T56" i="9"/>
  <c r="U55" i="9"/>
  <c r="T55" i="9"/>
  <c r="U54" i="9"/>
  <c r="T54" i="9"/>
  <c r="U53" i="9"/>
  <c r="T53" i="9"/>
  <c r="U52" i="9"/>
  <c r="T52" i="9"/>
  <c r="U51" i="9"/>
  <c r="T51" i="9"/>
  <c r="U50" i="9"/>
  <c r="T50" i="9"/>
  <c r="U49" i="9"/>
  <c r="T49" i="9"/>
  <c r="U48" i="9"/>
  <c r="T48" i="9"/>
  <c r="U47" i="9"/>
  <c r="T47" i="9"/>
  <c r="U46" i="9"/>
  <c r="T46" i="9"/>
  <c r="U45" i="9"/>
  <c r="T45" i="9"/>
  <c r="U44" i="9"/>
  <c r="T44" i="9"/>
  <c r="U43" i="9"/>
  <c r="T43" i="9"/>
  <c r="U42" i="9"/>
  <c r="T42" i="9"/>
  <c r="U41" i="9"/>
  <c r="T41" i="9"/>
  <c r="U40" i="9"/>
  <c r="T40" i="9"/>
  <c r="U39" i="9"/>
  <c r="T39" i="9"/>
  <c r="U38" i="9"/>
  <c r="T38" i="9"/>
  <c r="U37" i="9"/>
  <c r="T37" i="9"/>
  <c r="U36" i="9"/>
  <c r="T36" i="9"/>
  <c r="U35" i="9"/>
  <c r="T35" i="9"/>
  <c r="U34" i="9"/>
  <c r="T34" i="9"/>
  <c r="U33" i="9"/>
  <c r="T33" i="9"/>
  <c r="U32" i="9"/>
  <c r="T32" i="9"/>
  <c r="U31" i="9"/>
  <c r="T31" i="9"/>
  <c r="U30" i="9"/>
  <c r="T30" i="9"/>
  <c r="T29" i="9"/>
  <c r="U29" i="9" s="1"/>
  <c r="U28" i="9"/>
  <c r="T28" i="9"/>
  <c r="U27" i="9"/>
  <c r="T27" i="9"/>
  <c r="U26" i="9"/>
  <c r="T26" i="9"/>
  <c r="T25" i="9"/>
  <c r="U25" i="9" s="1"/>
  <c r="T24" i="9"/>
  <c r="U24" i="9" s="1"/>
  <c r="U23" i="9"/>
  <c r="T23" i="9"/>
  <c r="U22" i="9"/>
  <c r="T22" i="9"/>
  <c r="T21" i="9"/>
  <c r="U21" i="9" s="1"/>
  <c r="U20" i="9"/>
  <c r="T20" i="9"/>
  <c r="U19" i="9"/>
  <c r="T19" i="9"/>
  <c r="U18" i="9"/>
  <c r="T18" i="9"/>
  <c r="T17" i="9"/>
  <c r="U17" i="9" s="1"/>
  <c r="T16" i="9"/>
  <c r="U16" i="9" s="1"/>
  <c r="U15" i="9"/>
  <c r="T15" i="9"/>
  <c r="U14" i="9"/>
  <c r="T14" i="9"/>
  <c r="T13" i="9"/>
  <c r="U13" i="9" s="1"/>
  <c r="J11" i="9"/>
  <c r="K11" i="9" s="1"/>
  <c r="L11" i="9" s="1"/>
  <c r="M11" i="9" s="1"/>
  <c r="N11" i="9" s="1"/>
  <c r="O11" i="9" s="1"/>
  <c r="P11" i="9" s="1"/>
  <c r="Q11" i="9" s="1"/>
  <c r="R11" i="9" s="1"/>
  <c r="S11" i="9" s="1"/>
  <c r="I11" i="9"/>
  <c r="E11" i="9"/>
  <c r="F11" i="9" s="1"/>
  <c r="G11" i="9" s="1"/>
  <c r="H11" i="9" s="1"/>
  <c r="B7" i="9"/>
  <c r="E6" i="9"/>
  <c r="C6" i="9"/>
  <c r="B6" i="9"/>
  <c r="E5" i="9"/>
  <c r="C5" i="9"/>
  <c r="B5" i="9"/>
  <c r="E4" i="9"/>
  <c r="C4" i="9"/>
  <c r="B4" i="9"/>
  <c r="E3" i="9"/>
  <c r="C3" i="9"/>
  <c r="B3" i="9"/>
  <c r="T49" i="8"/>
  <c r="U49" i="8" s="1"/>
  <c r="T48" i="8"/>
  <c r="U48" i="8" s="1"/>
  <c r="T47" i="8"/>
  <c r="U47" i="8" s="1"/>
  <c r="T46" i="8"/>
  <c r="U46" i="8" s="1"/>
  <c r="T45" i="8"/>
  <c r="U45" i="8" s="1"/>
  <c r="T44" i="8"/>
  <c r="U44" i="8" s="1"/>
  <c r="T43" i="8"/>
  <c r="U43" i="8" s="1"/>
  <c r="T42" i="8"/>
  <c r="U42" i="8" s="1"/>
  <c r="T41" i="8"/>
  <c r="U41" i="8" s="1"/>
  <c r="T40" i="8"/>
  <c r="U40" i="8" s="1"/>
  <c r="U39" i="8"/>
  <c r="T39" i="8"/>
  <c r="T38" i="8"/>
  <c r="U38" i="8" s="1"/>
  <c r="T37" i="8"/>
  <c r="U37" i="8" s="1"/>
  <c r="T36" i="8"/>
  <c r="U36" i="8" s="1"/>
  <c r="U35" i="8"/>
  <c r="T35" i="8"/>
  <c r="T34" i="8"/>
  <c r="U34" i="8" s="1"/>
  <c r="T33" i="8"/>
  <c r="U33" i="8" s="1"/>
  <c r="T32" i="8"/>
  <c r="U32" i="8" s="1"/>
  <c r="U31" i="8"/>
  <c r="T31" i="8"/>
  <c r="T30" i="8"/>
  <c r="U30" i="8" s="1"/>
  <c r="T29" i="8"/>
  <c r="U29" i="8" s="1"/>
  <c r="T28" i="8"/>
  <c r="U28" i="8" s="1"/>
  <c r="T27" i="8"/>
  <c r="U27" i="8" s="1"/>
  <c r="T26" i="8"/>
  <c r="U26" i="8" s="1"/>
  <c r="T25" i="8"/>
  <c r="U25" i="8" s="1"/>
  <c r="T24" i="8"/>
  <c r="U24" i="8" s="1"/>
  <c r="U23" i="8"/>
  <c r="T23" i="8"/>
  <c r="T22" i="8"/>
  <c r="U22" i="8" s="1"/>
  <c r="T21" i="8"/>
  <c r="U21" i="8" s="1"/>
  <c r="T20" i="8"/>
  <c r="U20" i="8" s="1"/>
  <c r="U19" i="8"/>
  <c r="T19" i="8"/>
  <c r="T18" i="8"/>
  <c r="U18" i="8" s="1"/>
  <c r="T17" i="8"/>
  <c r="U17" i="8" s="1"/>
  <c r="T16" i="8"/>
  <c r="U16" i="8" s="1"/>
  <c r="T15" i="8"/>
  <c r="U15" i="8" s="1"/>
  <c r="T14" i="8"/>
  <c r="U14" i="8" s="1"/>
  <c r="T13" i="8"/>
  <c r="U13" i="8" s="1"/>
  <c r="F11" i="8"/>
  <c r="G11" i="8" s="1"/>
  <c r="H11" i="8" s="1"/>
  <c r="I11" i="8" s="1"/>
  <c r="J11" i="8" s="1"/>
  <c r="K11" i="8" s="1"/>
  <c r="L11" i="8" s="1"/>
  <c r="M11" i="8" s="1"/>
  <c r="N11" i="8" s="1"/>
  <c r="O11" i="8" s="1"/>
  <c r="P11" i="8" s="1"/>
  <c r="Q11" i="8" s="1"/>
  <c r="R11" i="8" s="1"/>
  <c r="S11" i="8" s="1"/>
  <c r="E11" i="8"/>
  <c r="B7" i="8"/>
  <c r="E6" i="8"/>
  <c r="C6" i="8"/>
  <c r="B6" i="8"/>
  <c r="E5" i="8"/>
  <c r="C5" i="8"/>
  <c r="B5" i="8"/>
  <c r="E4" i="8"/>
  <c r="C4" i="8"/>
  <c r="B4" i="8"/>
  <c r="E3" i="8"/>
  <c r="E7" i="8" s="1"/>
  <c r="C3" i="8"/>
  <c r="B3" i="8"/>
  <c r="U57" i="7"/>
  <c r="T57" i="7"/>
  <c r="U56" i="7"/>
  <c r="T56" i="7"/>
  <c r="T55" i="7"/>
  <c r="U55" i="7" s="1"/>
  <c r="U54" i="7"/>
  <c r="T54" i="7"/>
  <c r="U53" i="7"/>
  <c r="T53" i="7"/>
  <c r="U52" i="7"/>
  <c r="T52" i="7"/>
  <c r="T51" i="7"/>
  <c r="U51" i="7" s="1"/>
  <c r="U50" i="7"/>
  <c r="T50" i="7"/>
  <c r="U49" i="7"/>
  <c r="T49" i="7"/>
  <c r="U48" i="7"/>
  <c r="T48" i="7"/>
  <c r="T47" i="7"/>
  <c r="U47" i="7" s="1"/>
  <c r="U46" i="7"/>
  <c r="T46" i="7"/>
  <c r="U45" i="7"/>
  <c r="T45" i="7"/>
  <c r="U44" i="7"/>
  <c r="T44" i="7"/>
  <c r="T43" i="7"/>
  <c r="U43" i="7" s="1"/>
  <c r="U42" i="7"/>
  <c r="T42" i="7"/>
  <c r="U41" i="7"/>
  <c r="T41" i="7"/>
  <c r="U40" i="7"/>
  <c r="T40" i="7"/>
  <c r="T39" i="7"/>
  <c r="U39" i="7" s="1"/>
  <c r="U38" i="7"/>
  <c r="T38" i="7"/>
  <c r="U37" i="7"/>
  <c r="T37" i="7"/>
  <c r="U36" i="7"/>
  <c r="T36" i="7"/>
  <c r="T35" i="7"/>
  <c r="U35" i="7" s="1"/>
  <c r="U34" i="7"/>
  <c r="T34" i="7"/>
  <c r="U33" i="7"/>
  <c r="T33" i="7"/>
  <c r="U32" i="7"/>
  <c r="T32" i="7"/>
  <c r="T31" i="7"/>
  <c r="U31" i="7" s="1"/>
  <c r="U30" i="7"/>
  <c r="T30" i="7"/>
  <c r="U29" i="7"/>
  <c r="T29" i="7"/>
  <c r="U28" i="7"/>
  <c r="T28" i="7"/>
  <c r="T27" i="7"/>
  <c r="U27" i="7" s="1"/>
  <c r="U26" i="7"/>
  <c r="T26" i="7"/>
  <c r="U25" i="7"/>
  <c r="T25" i="7"/>
  <c r="U24" i="7"/>
  <c r="T24" i="7"/>
  <c r="T23" i="7"/>
  <c r="U23" i="7" s="1"/>
  <c r="U22" i="7"/>
  <c r="T22" i="7"/>
  <c r="U21" i="7"/>
  <c r="T21" i="7"/>
  <c r="U20" i="7"/>
  <c r="T20" i="7"/>
  <c r="T19" i="7"/>
  <c r="U19" i="7" s="1"/>
  <c r="U18" i="7"/>
  <c r="T18" i="7"/>
  <c r="U17" i="7"/>
  <c r="T17" i="7"/>
  <c r="U16" i="7"/>
  <c r="T16" i="7"/>
  <c r="T15" i="7"/>
  <c r="U15" i="7" s="1"/>
  <c r="U14" i="7"/>
  <c r="T14" i="7"/>
  <c r="U13" i="7"/>
  <c r="T13" i="7"/>
  <c r="E11" i="7"/>
  <c r="F11" i="7" s="1"/>
  <c r="G11" i="7" s="1"/>
  <c r="H11" i="7" s="1"/>
  <c r="I11" i="7" s="1"/>
  <c r="J11" i="7" s="1"/>
  <c r="K11" i="7" s="1"/>
  <c r="L11" i="7" s="1"/>
  <c r="M11" i="7" s="1"/>
  <c r="N11" i="7" s="1"/>
  <c r="O11" i="7" s="1"/>
  <c r="P11" i="7" s="1"/>
  <c r="Q11" i="7" s="1"/>
  <c r="R11" i="7" s="1"/>
  <c r="S11" i="7" s="1"/>
  <c r="B7" i="7"/>
  <c r="E6" i="7"/>
  <c r="C6" i="7"/>
  <c r="B6" i="7"/>
  <c r="E5" i="7"/>
  <c r="C5" i="7"/>
  <c r="B5" i="7"/>
  <c r="E4" i="7"/>
  <c r="C4" i="7"/>
  <c r="B4" i="7"/>
  <c r="E3" i="7"/>
  <c r="C3" i="7"/>
  <c r="B3" i="7"/>
  <c r="T57" i="6"/>
  <c r="U57" i="6" s="1"/>
  <c r="T56" i="6"/>
  <c r="U56" i="6" s="1"/>
  <c r="T55" i="6"/>
  <c r="U55" i="6" s="1"/>
  <c r="U54" i="6"/>
  <c r="T54" i="6"/>
  <c r="T53" i="6"/>
  <c r="U53" i="6" s="1"/>
  <c r="T52" i="6"/>
  <c r="U52" i="6" s="1"/>
  <c r="T51" i="6"/>
  <c r="U51" i="6" s="1"/>
  <c r="U50" i="6"/>
  <c r="T50" i="6"/>
  <c r="T49" i="6"/>
  <c r="U49" i="6" s="1"/>
  <c r="T48" i="6"/>
  <c r="U48" i="6" s="1"/>
  <c r="T47" i="6"/>
  <c r="U47" i="6" s="1"/>
  <c r="U46" i="6"/>
  <c r="T46" i="6"/>
  <c r="T45" i="6"/>
  <c r="U45" i="6" s="1"/>
  <c r="T44" i="6"/>
  <c r="U44" i="6" s="1"/>
  <c r="T43" i="6"/>
  <c r="U43" i="6" s="1"/>
  <c r="T42" i="6"/>
  <c r="U42" i="6" s="1"/>
  <c r="T41" i="6"/>
  <c r="U41" i="6" s="1"/>
  <c r="T40" i="6"/>
  <c r="U40" i="6" s="1"/>
  <c r="T39" i="6"/>
  <c r="U39" i="6" s="1"/>
  <c r="U38" i="6"/>
  <c r="T38" i="6"/>
  <c r="T37" i="6"/>
  <c r="U37" i="6" s="1"/>
  <c r="T36" i="6"/>
  <c r="U36" i="6" s="1"/>
  <c r="T35" i="6"/>
  <c r="U35" i="6" s="1"/>
  <c r="U34" i="6"/>
  <c r="T34" i="6"/>
  <c r="T33" i="6"/>
  <c r="U33" i="6" s="1"/>
  <c r="T32" i="6"/>
  <c r="U32" i="6" s="1"/>
  <c r="T31" i="6"/>
  <c r="U31" i="6" s="1"/>
  <c r="T30" i="6"/>
  <c r="U30" i="6" s="1"/>
  <c r="T29" i="6"/>
  <c r="U29" i="6" s="1"/>
  <c r="T28" i="6"/>
  <c r="U28" i="6" s="1"/>
  <c r="T27" i="6"/>
  <c r="U27" i="6" s="1"/>
  <c r="T26" i="6"/>
  <c r="U26" i="6" s="1"/>
  <c r="T25" i="6"/>
  <c r="U25" i="6" s="1"/>
  <c r="T24" i="6"/>
  <c r="U24" i="6" s="1"/>
  <c r="T23" i="6"/>
  <c r="U23" i="6" s="1"/>
  <c r="U22" i="6"/>
  <c r="T22" i="6"/>
  <c r="T21" i="6"/>
  <c r="U21" i="6" s="1"/>
  <c r="T20" i="6"/>
  <c r="U20" i="6" s="1"/>
  <c r="T19" i="6"/>
  <c r="U19" i="6" s="1"/>
  <c r="U18" i="6"/>
  <c r="T18" i="6"/>
  <c r="T17" i="6"/>
  <c r="U17" i="6" s="1"/>
  <c r="T16" i="6"/>
  <c r="U16" i="6" s="1"/>
  <c r="T15" i="6"/>
  <c r="U15" i="6" s="1"/>
  <c r="U14" i="6"/>
  <c r="T14" i="6"/>
  <c r="T13" i="6"/>
  <c r="U13" i="6" s="1"/>
  <c r="H11" i="6"/>
  <c r="I11" i="6" s="1"/>
  <c r="J11" i="6" s="1"/>
  <c r="K11" i="6" s="1"/>
  <c r="L11" i="6" s="1"/>
  <c r="M11" i="6" s="1"/>
  <c r="N11" i="6" s="1"/>
  <c r="O11" i="6" s="1"/>
  <c r="P11" i="6" s="1"/>
  <c r="Q11" i="6" s="1"/>
  <c r="R11" i="6" s="1"/>
  <c r="S11" i="6" s="1"/>
  <c r="G11" i="6"/>
  <c r="F11" i="6"/>
  <c r="E11" i="6"/>
  <c r="B7" i="6"/>
  <c r="E6" i="6"/>
  <c r="C6" i="6"/>
  <c r="B6" i="6"/>
  <c r="E5" i="6"/>
  <c r="C5" i="6"/>
  <c r="B5" i="6"/>
  <c r="E4" i="6"/>
  <c r="C4" i="6"/>
  <c r="B4" i="6"/>
  <c r="E3" i="6"/>
  <c r="C3" i="6"/>
  <c r="B3" i="6"/>
  <c r="U57" i="5"/>
  <c r="T57" i="5"/>
  <c r="U56" i="5"/>
  <c r="T56" i="5"/>
  <c r="U55" i="5"/>
  <c r="T55" i="5"/>
  <c r="T54" i="5"/>
  <c r="U54" i="5" s="1"/>
  <c r="U53" i="5"/>
  <c r="T53" i="5"/>
  <c r="U52" i="5"/>
  <c r="T52" i="5"/>
  <c r="U51" i="5"/>
  <c r="T51" i="5"/>
  <c r="T50" i="5"/>
  <c r="U50" i="5" s="1"/>
  <c r="U49" i="5"/>
  <c r="T49" i="5"/>
  <c r="U48" i="5"/>
  <c r="T48" i="5"/>
  <c r="U47" i="5"/>
  <c r="T47" i="5"/>
  <c r="T46" i="5"/>
  <c r="U46" i="5" s="1"/>
  <c r="U45" i="5"/>
  <c r="T45" i="5"/>
  <c r="U44" i="5"/>
  <c r="T44" i="5"/>
  <c r="U43" i="5"/>
  <c r="T43" i="5"/>
  <c r="T42" i="5"/>
  <c r="U42" i="5" s="1"/>
  <c r="U41" i="5"/>
  <c r="T41" i="5"/>
  <c r="U40" i="5"/>
  <c r="T40" i="5"/>
  <c r="U39" i="5"/>
  <c r="T39" i="5"/>
  <c r="T38" i="5"/>
  <c r="U38" i="5" s="1"/>
  <c r="U37" i="5"/>
  <c r="T37" i="5"/>
  <c r="U36" i="5"/>
  <c r="T36" i="5"/>
  <c r="U35" i="5"/>
  <c r="T35" i="5"/>
  <c r="T34" i="5"/>
  <c r="U34" i="5" s="1"/>
  <c r="U33" i="5"/>
  <c r="T33" i="5"/>
  <c r="U32" i="5"/>
  <c r="T32" i="5"/>
  <c r="U31" i="5"/>
  <c r="T31" i="5"/>
  <c r="T30" i="5"/>
  <c r="U30" i="5" s="1"/>
  <c r="U29" i="5"/>
  <c r="T29" i="5"/>
  <c r="U28" i="5"/>
  <c r="T28" i="5"/>
  <c r="U27" i="5"/>
  <c r="T27" i="5"/>
  <c r="T26" i="5"/>
  <c r="U26" i="5" s="1"/>
  <c r="U25" i="5"/>
  <c r="T25" i="5"/>
  <c r="U24" i="5"/>
  <c r="T24" i="5"/>
  <c r="U23" i="5"/>
  <c r="T23" i="5"/>
  <c r="T22" i="5"/>
  <c r="U22" i="5" s="1"/>
  <c r="U21" i="5"/>
  <c r="T21" i="5"/>
  <c r="U20" i="5"/>
  <c r="T20" i="5"/>
  <c r="U19" i="5"/>
  <c r="T19" i="5"/>
  <c r="T18" i="5"/>
  <c r="U18" i="5" s="1"/>
  <c r="U17" i="5"/>
  <c r="T17" i="5"/>
  <c r="U16" i="5"/>
  <c r="T16" i="5"/>
  <c r="U15" i="5"/>
  <c r="T15" i="5"/>
  <c r="T14" i="5"/>
  <c r="U14" i="5" s="1"/>
  <c r="U13" i="5"/>
  <c r="T13" i="5"/>
  <c r="E11" i="5"/>
  <c r="F11" i="5" s="1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B7" i="5"/>
  <c r="E6" i="5"/>
  <c r="C6" i="5"/>
  <c r="B6" i="5"/>
  <c r="E5" i="5"/>
  <c r="C5" i="5"/>
  <c r="B5" i="5"/>
  <c r="E4" i="5"/>
  <c r="C4" i="5"/>
  <c r="B4" i="5"/>
  <c r="E3" i="5"/>
  <c r="C3" i="5"/>
  <c r="B3" i="5"/>
  <c r="T57" i="4"/>
  <c r="U57" i="4" s="1"/>
  <c r="T56" i="4"/>
  <c r="U56" i="4" s="1"/>
  <c r="T55" i="4"/>
  <c r="U55" i="4" s="1"/>
  <c r="T54" i="4"/>
  <c r="U54" i="4" s="1"/>
  <c r="T53" i="4"/>
  <c r="U53" i="4" s="1"/>
  <c r="T52" i="4"/>
  <c r="U52" i="4" s="1"/>
  <c r="T51" i="4"/>
  <c r="U51" i="4" s="1"/>
  <c r="T50" i="4"/>
  <c r="U50" i="4" s="1"/>
  <c r="U49" i="4"/>
  <c r="T49" i="4"/>
  <c r="T48" i="4"/>
  <c r="U48" i="4" s="1"/>
  <c r="T47" i="4"/>
  <c r="U47" i="4" s="1"/>
  <c r="T46" i="4"/>
  <c r="U46" i="4" s="1"/>
  <c r="U45" i="4"/>
  <c r="T45" i="4"/>
  <c r="T44" i="4"/>
  <c r="U44" i="4" s="1"/>
  <c r="T43" i="4"/>
  <c r="U43" i="4" s="1"/>
  <c r="T42" i="4"/>
  <c r="U42" i="4" s="1"/>
  <c r="U41" i="4"/>
  <c r="T41" i="4"/>
  <c r="T40" i="4"/>
  <c r="U40" i="4" s="1"/>
  <c r="T39" i="4"/>
  <c r="U39" i="4" s="1"/>
  <c r="T38" i="4"/>
  <c r="U38" i="4" s="1"/>
  <c r="T37" i="4"/>
  <c r="U37" i="4" s="1"/>
  <c r="T36" i="4"/>
  <c r="U36" i="4" s="1"/>
  <c r="T35" i="4"/>
  <c r="U35" i="4" s="1"/>
  <c r="T34" i="4"/>
  <c r="U34" i="4" s="1"/>
  <c r="U33" i="4"/>
  <c r="T33" i="4"/>
  <c r="T32" i="4"/>
  <c r="U32" i="4" s="1"/>
  <c r="T31" i="4"/>
  <c r="U31" i="4" s="1"/>
  <c r="T30" i="4"/>
  <c r="U30" i="4" s="1"/>
  <c r="U29" i="4"/>
  <c r="T29" i="4"/>
  <c r="T28" i="4"/>
  <c r="U28" i="4" s="1"/>
  <c r="T27" i="4"/>
  <c r="U27" i="4" s="1"/>
  <c r="T26" i="4"/>
  <c r="U26" i="4" s="1"/>
  <c r="T25" i="4"/>
  <c r="U25" i="4" s="1"/>
  <c r="T24" i="4"/>
  <c r="U24" i="4" s="1"/>
  <c r="T23" i="4"/>
  <c r="U23" i="4" s="1"/>
  <c r="T22" i="4"/>
  <c r="U22" i="4" s="1"/>
  <c r="T21" i="4"/>
  <c r="U21" i="4" s="1"/>
  <c r="T20" i="4"/>
  <c r="U20" i="4" s="1"/>
  <c r="T19" i="4"/>
  <c r="U19" i="4" s="1"/>
  <c r="T18" i="4"/>
  <c r="U18" i="4" s="1"/>
  <c r="U17" i="4"/>
  <c r="T17" i="4"/>
  <c r="T16" i="4"/>
  <c r="U16" i="4" s="1"/>
  <c r="T15" i="4"/>
  <c r="U15" i="4" s="1"/>
  <c r="T14" i="4"/>
  <c r="U14" i="4" s="1"/>
  <c r="U13" i="4"/>
  <c r="T13" i="4"/>
  <c r="M11" i="4"/>
  <c r="N11" i="4" s="1"/>
  <c r="O11" i="4" s="1"/>
  <c r="P11" i="4" s="1"/>
  <c r="Q11" i="4" s="1"/>
  <c r="R11" i="4" s="1"/>
  <c r="S11" i="4" s="1"/>
  <c r="L11" i="4"/>
  <c r="F11" i="4"/>
  <c r="G11" i="4" s="1"/>
  <c r="H11" i="4" s="1"/>
  <c r="I11" i="4" s="1"/>
  <c r="J11" i="4" s="1"/>
  <c r="K11" i="4" s="1"/>
  <c r="E11" i="4"/>
  <c r="B7" i="4"/>
  <c r="E6" i="4"/>
  <c r="C6" i="4"/>
  <c r="B6" i="4"/>
  <c r="E5" i="4"/>
  <c r="C5" i="4"/>
  <c r="B5" i="4"/>
  <c r="E4" i="4"/>
  <c r="E7" i="4" s="1"/>
  <c r="C4" i="4"/>
  <c r="B4" i="4"/>
  <c r="E3" i="4"/>
  <c r="C3" i="4"/>
  <c r="B3" i="4"/>
  <c r="U57" i="3"/>
  <c r="T57" i="3"/>
  <c r="U56" i="3"/>
  <c r="T56" i="3"/>
  <c r="U55" i="3"/>
  <c r="T55" i="3"/>
  <c r="U54" i="3"/>
  <c r="T54" i="3"/>
  <c r="U53" i="3"/>
  <c r="T53" i="3"/>
  <c r="U52" i="3"/>
  <c r="T52" i="3"/>
  <c r="U51" i="3"/>
  <c r="T51" i="3"/>
  <c r="U50" i="3"/>
  <c r="T50" i="3"/>
  <c r="U49" i="3"/>
  <c r="T49" i="3"/>
  <c r="U48" i="3"/>
  <c r="T48" i="3"/>
  <c r="U47" i="3"/>
  <c r="T47" i="3"/>
  <c r="U46" i="3"/>
  <c r="T46" i="3"/>
  <c r="U45" i="3"/>
  <c r="T45" i="3"/>
  <c r="U44" i="3"/>
  <c r="T44" i="3"/>
  <c r="U43" i="3"/>
  <c r="T43" i="3"/>
  <c r="U42" i="3"/>
  <c r="T42" i="3"/>
  <c r="U41" i="3"/>
  <c r="T41" i="3"/>
  <c r="U40" i="3"/>
  <c r="T40" i="3"/>
  <c r="U39" i="3"/>
  <c r="T39" i="3"/>
  <c r="U38" i="3"/>
  <c r="T38" i="3"/>
  <c r="U37" i="3"/>
  <c r="T37" i="3"/>
  <c r="U36" i="3"/>
  <c r="T36" i="3"/>
  <c r="U35" i="3"/>
  <c r="T35" i="3"/>
  <c r="U34" i="3"/>
  <c r="T34" i="3"/>
  <c r="U33" i="3"/>
  <c r="T33" i="3"/>
  <c r="U32" i="3"/>
  <c r="T32" i="3"/>
  <c r="U31" i="3"/>
  <c r="T31" i="3"/>
  <c r="U30" i="3"/>
  <c r="T30" i="3"/>
  <c r="U29" i="3"/>
  <c r="T29" i="3"/>
  <c r="U28" i="3"/>
  <c r="T28" i="3"/>
  <c r="U27" i="3"/>
  <c r="T27" i="3"/>
  <c r="U26" i="3"/>
  <c r="T26" i="3"/>
  <c r="U25" i="3"/>
  <c r="T25" i="3"/>
  <c r="U24" i="3"/>
  <c r="T24" i="3"/>
  <c r="U23" i="3"/>
  <c r="T23" i="3"/>
  <c r="U22" i="3"/>
  <c r="T22" i="3"/>
  <c r="U21" i="3"/>
  <c r="T21" i="3"/>
  <c r="U20" i="3"/>
  <c r="T20" i="3"/>
  <c r="U19" i="3"/>
  <c r="T19" i="3"/>
  <c r="U18" i="3"/>
  <c r="T18" i="3"/>
  <c r="U17" i="3"/>
  <c r="T17" i="3"/>
  <c r="U16" i="3"/>
  <c r="T16" i="3"/>
  <c r="U15" i="3"/>
  <c r="T15" i="3"/>
  <c r="U14" i="3"/>
  <c r="T14" i="3"/>
  <c r="U13" i="3"/>
  <c r="T13" i="3"/>
  <c r="E11" i="3"/>
  <c r="F11" i="3" s="1"/>
  <c r="G11" i="3" s="1"/>
  <c r="H11" i="3" s="1"/>
  <c r="I11" i="3" s="1"/>
  <c r="J11" i="3" s="1"/>
  <c r="K11" i="3" s="1"/>
  <c r="L11" i="3" s="1"/>
  <c r="M11" i="3" s="1"/>
  <c r="N11" i="3" s="1"/>
  <c r="O11" i="3" s="1"/>
  <c r="P11" i="3" s="1"/>
  <c r="Q11" i="3" s="1"/>
  <c r="R11" i="3" s="1"/>
  <c r="S11" i="3" s="1"/>
  <c r="B7" i="3"/>
  <c r="E6" i="3"/>
  <c r="C6" i="3"/>
  <c r="B6" i="3"/>
  <c r="E5" i="3"/>
  <c r="C5" i="3"/>
  <c r="B5" i="3"/>
  <c r="E4" i="3"/>
  <c r="E15" i="2" s="1"/>
  <c r="C4" i="3"/>
  <c r="B4" i="3"/>
  <c r="E3" i="3"/>
  <c r="C3" i="3"/>
  <c r="B3" i="3"/>
  <c r="BU42" i="2"/>
  <c r="BT42" i="2"/>
  <c r="BQ42" i="2"/>
  <c r="BI42" i="2"/>
  <c r="BG42" i="2"/>
  <c r="BA42" i="2"/>
  <c r="AY42" i="2"/>
  <c r="AQ42" i="2"/>
  <c r="AO42" i="2"/>
  <c r="AK42" i="2"/>
  <c r="AI42" i="2"/>
  <c r="AA42" i="2"/>
  <c r="Y42" i="2"/>
  <c r="X42" i="2"/>
  <c r="W42" i="2"/>
  <c r="S42" i="2"/>
  <c r="P42" i="2"/>
  <c r="O42" i="2"/>
  <c r="M42" i="2"/>
  <c r="BV41" i="2"/>
  <c r="BV42" i="2" s="1"/>
  <c r="BU41" i="2"/>
  <c r="BT41" i="2"/>
  <c r="BS41" i="2"/>
  <c r="BS42" i="2" s="1"/>
  <c r="BR41" i="2"/>
  <c r="BR42" i="2" s="1"/>
  <c r="BQ41" i="2"/>
  <c r="BL41" i="2"/>
  <c r="BL42" i="2" s="1"/>
  <c r="BJ41" i="2"/>
  <c r="BJ42" i="2" s="1"/>
  <c r="BI41" i="2"/>
  <c r="BH41" i="2"/>
  <c r="BH42" i="2" s="1"/>
  <c r="BG41" i="2"/>
  <c r="BF41" i="2"/>
  <c r="BF42" i="2" s="1"/>
  <c r="BE41" i="2"/>
  <c r="BE42" i="2" s="1"/>
  <c r="BD41" i="2"/>
  <c r="BD42" i="2" s="1"/>
  <c r="BC41" i="2"/>
  <c r="BC42" i="2" s="1"/>
  <c r="BB41" i="2"/>
  <c r="BB42" i="2" s="1"/>
  <c r="BA41" i="2"/>
  <c r="AZ41" i="2"/>
  <c r="AZ42" i="2" s="1"/>
  <c r="AY41" i="2"/>
  <c r="AR41" i="2"/>
  <c r="AR42" i="2" s="1"/>
  <c r="AQ41" i="2"/>
  <c r="AP41" i="2"/>
  <c r="AP42" i="2" s="1"/>
  <c r="AO41" i="2"/>
  <c r="AN41" i="2"/>
  <c r="AN42" i="2" s="1"/>
  <c r="AM41" i="2"/>
  <c r="AM42" i="2" s="1"/>
  <c r="AL41" i="2"/>
  <c r="AL42" i="2" s="1"/>
  <c r="AK41" i="2"/>
  <c r="AJ41" i="2"/>
  <c r="AJ42" i="2" s="1"/>
  <c r="AI41" i="2"/>
  <c r="AH41" i="2"/>
  <c r="AH42" i="2" s="1"/>
  <c r="AG41" i="2"/>
  <c r="AG42" i="2" s="1"/>
  <c r="AF41" i="2"/>
  <c r="AF42" i="2" s="1"/>
  <c r="AD41" i="2"/>
  <c r="AD42" i="2" s="1"/>
  <c r="AC41" i="2"/>
  <c r="AC42" i="2" s="1"/>
  <c r="AB41" i="2"/>
  <c r="AB42" i="2" s="1"/>
  <c r="AA41" i="2"/>
  <c r="Z41" i="2"/>
  <c r="Z42" i="2" s="1"/>
  <c r="Y41" i="2"/>
  <c r="X41" i="2"/>
  <c r="W41" i="2"/>
  <c r="V41" i="2"/>
  <c r="V42" i="2" s="1"/>
  <c r="U41" i="2"/>
  <c r="U42" i="2" s="1"/>
  <c r="T41" i="2"/>
  <c r="T42" i="2" s="1"/>
  <c r="S41" i="2"/>
  <c r="R41" i="2"/>
  <c r="R42" i="2" s="1"/>
  <c r="Q41" i="2"/>
  <c r="Q42" i="2" s="1"/>
  <c r="P41" i="2"/>
  <c r="O41" i="2"/>
  <c r="N41" i="2"/>
  <c r="N42" i="2" s="1"/>
  <c r="M41" i="2"/>
  <c r="I41" i="2"/>
  <c r="I42" i="2" s="1"/>
  <c r="H41" i="2"/>
  <c r="H42" i="2" s="1"/>
  <c r="H40" i="2"/>
  <c r="D40" i="2"/>
  <c r="D38" i="2"/>
  <c r="BP36" i="2"/>
  <c r="BO36" i="2"/>
  <c r="D36" i="2"/>
  <c r="D35" i="2"/>
  <c r="D34" i="2"/>
  <c r="D33" i="2"/>
  <c r="G32" i="2"/>
  <c r="F32" i="2"/>
  <c r="E32" i="2"/>
  <c r="D32" i="2" s="1"/>
  <c r="D31" i="2"/>
  <c r="D30" i="2"/>
  <c r="D29" i="2"/>
  <c r="BN28" i="2"/>
  <c r="BK28" i="2"/>
  <c r="L28" i="2"/>
  <c r="L41" i="2" s="1"/>
  <c r="L42" i="2" s="1"/>
  <c r="K28" i="2"/>
  <c r="K41" i="2" s="1"/>
  <c r="K42" i="2" s="1"/>
  <c r="AT27" i="2"/>
  <c r="AT41" i="2" s="1"/>
  <c r="AT42" i="2" s="1"/>
  <c r="AS27" i="2"/>
  <c r="AS41" i="2" s="1"/>
  <c r="AS42" i="2" s="1"/>
  <c r="D27" i="2"/>
  <c r="D26" i="2"/>
  <c r="BP25" i="2"/>
  <c r="BO25" i="2"/>
  <c r="D25" i="2"/>
  <c r="D24" i="2"/>
  <c r="D23" i="2"/>
  <c r="D22" i="2"/>
  <c r="D21" i="2"/>
  <c r="D20" i="2"/>
  <c r="D19" i="2"/>
  <c r="D18" i="2"/>
  <c r="I17" i="2"/>
  <c r="D17" i="2"/>
  <c r="D16" i="2"/>
  <c r="BM15" i="2"/>
  <c r="BK15" i="2"/>
  <c r="G15" i="2"/>
  <c r="F15" i="2"/>
  <c r="J14" i="2"/>
  <c r="J41" i="2" s="1"/>
  <c r="J42" i="2" s="1"/>
  <c r="D14" i="2"/>
  <c r="D13" i="2"/>
  <c r="D12" i="2"/>
  <c r="AV11" i="2"/>
  <c r="G11" i="2"/>
  <c r="G41" i="2" s="1"/>
  <c r="G42" i="2" s="1"/>
  <c r="F11" i="2"/>
  <c r="F41" i="2" s="1"/>
  <c r="F42" i="2" s="1"/>
  <c r="E11" i="2"/>
  <c r="D11" i="2"/>
  <c r="D10" i="2"/>
  <c r="D9" i="2"/>
  <c r="AE8" i="2"/>
  <c r="AE41" i="2" s="1"/>
  <c r="AE42" i="2" s="1"/>
  <c r="D7" i="2"/>
  <c r="D6" i="2"/>
  <c r="BO5" i="2"/>
  <c r="BO41" i="2" s="1"/>
  <c r="BO42" i="2" s="1"/>
  <c r="BN5" i="2"/>
  <c r="BM5" i="2"/>
  <c r="BK5" i="2"/>
  <c r="AX5" i="2"/>
  <c r="AX41" i="2" s="1"/>
  <c r="AX42" i="2" s="1"/>
  <c r="AV5" i="2"/>
  <c r="AV41" i="2" l="1"/>
  <c r="AV42" i="2" s="1"/>
  <c r="E7" i="69"/>
  <c r="E7" i="68"/>
  <c r="E7" i="67"/>
  <c r="E7" i="65"/>
  <c r="E7" i="64"/>
  <c r="BM41" i="2"/>
  <c r="BM42" i="2" s="1"/>
  <c r="BN41" i="2"/>
  <c r="BN42" i="2" s="1"/>
  <c r="E7" i="63"/>
  <c r="BK41" i="2"/>
  <c r="BK42" i="2" s="1"/>
  <c r="E7" i="57"/>
  <c r="E7" i="56"/>
  <c r="E7" i="55"/>
  <c r="E7" i="53"/>
  <c r="E7" i="50"/>
  <c r="E7" i="48"/>
  <c r="E3" i="47"/>
  <c r="AW5" i="2" s="1"/>
  <c r="AW41" i="2" s="1"/>
  <c r="AW42" i="2" s="1"/>
  <c r="E4" i="47"/>
  <c r="E6" i="47"/>
  <c r="E5" i="47"/>
  <c r="E7" i="45"/>
  <c r="E7" i="43"/>
  <c r="E7" i="40"/>
  <c r="E7" i="38"/>
  <c r="E7" i="35"/>
  <c r="E7" i="33"/>
  <c r="E7" i="31"/>
  <c r="E7" i="30"/>
  <c r="E7" i="29"/>
  <c r="E7" i="27"/>
  <c r="E41" i="2"/>
  <c r="D15" i="2"/>
  <c r="E7" i="3"/>
  <c r="E7" i="9"/>
  <c r="D28" i="2"/>
  <c r="E7" i="6"/>
  <c r="D8" i="2"/>
  <c r="D37" i="2"/>
  <c r="E7" i="5"/>
  <c r="E7" i="7"/>
  <c r="E7" i="16"/>
  <c r="E7" i="17"/>
  <c r="E7" i="32"/>
  <c r="E7" i="20"/>
  <c r="E7" i="21"/>
  <c r="E7" i="34"/>
  <c r="E7" i="37"/>
  <c r="E7" i="39"/>
  <c r="E7" i="42"/>
  <c r="E7" i="44"/>
  <c r="E7" i="49"/>
  <c r="E7" i="46"/>
  <c r="E7" i="58"/>
  <c r="E7" i="59"/>
  <c r="E7" i="61"/>
  <c r="E7" i="66"/>
  <c r="D5" i="2" l="1"/>
  <c r="E7" i="47"/>
  <c r="D42" i="2"/>
  <c r="D41" i="2"/>
  <c r="E42" i="2"/>
  <c r="D39" i="2"/>
</calcChain>
</file>

<file path=xl/sharedStrings.xml><?xml version="1.0" encoding="utf-8"?>
<sst xmlns="http://schemas.openxmlformats.org/spreadsheetml/2006/main" count="11094" uniqueCount="1232">
  <si>
    <t>PRODI MANAJEMEN INFORMATIKA (D3) - Semester Genap 2024/2025</t>
  </si>
  <si>
    <t>@dropdown</t>
  </si>
  <si>
    <t>No.</t>
  </si>
  <si>
    <t>Kode</t>
  </si>
  <si>
    <t>Kode MK</t>
  </si>
  <si>
    <t>Nama Mata Kuliah</t>
  </si>
  <si>
    <t>Kelas</t>
  </si>
  <si>
    <t>Jadwal</t>
  </si>
  <si>
    <t>Ruang</t>
  </si>
  <si>
    <t>Dosen Pengampu</t>
  </si>
  <si>
    <t>Jml. Mahasiswa</t>
  </si>
  <si>
    <t>Kelas - Kelompok</t>
  </si>
  <si>
    <t>MK-01</t>
  </si>
  <si>
    <t>MI507417</t>
  </si>
  <si>
    <t>ANALISA DAN PERANCANGAN SISTEM INFORMASI II</t>
  </si>
  <si>
    <t>242P1</t>
  </si>
  <si>
    <t xml:space="preserve">SENIN, 13:15 - 14:55 </t>
  </si>
  <si>
    <t>DK.3.1</t>
  </si>
  <si>
    <t>PURWITA SARI; BAYU WIJAYA PUTRA; ANNA DWI MARJUSALINAH</t>
  </si>
  <si>
    <t>P1 (MI-2A) - 1</t>
  </si>
  <si>
    <t>MK-02</t>
  </si>
  <si>
    <t>242P2</t>
  </si>
  <si>
    <t>SENIN, 15:00 - 16:40</t>
  </si>
  <si>
    <t>MK-03</t>
  </si>
  <si>
    <t>242P3</t>
  </si>
  <si>
    <t>SENIN. 08:00 - 09:40</t>
  </si>
  <si>
    <t>DK.3.2</t>
  </si>
  <si>
    <t>MK-04</t>
  </si>
  <si>
    <t>UNI10308</t>
  </si>
  <si>
    <t>BAHASA INDONESIA</t>
  </si>
  <si>
    <t>JUMAT, 08:00 - 09:40</t>
  </si>
  <si>
    <t>Annisa 'u Fitriyatus Sholihah</t>
  </si>
  <si>
    <t>MK-05</t>
  </si>
  <si>
    <t>JUMAT, 09:45 - 11:25</t>
  </si>
  <si>
    <t>DK 3.1</t>
  </si>
  <si>
    <t>Detia Aulia Oktarina, M.Pd.</t>
  </si>
  <si>
    <t>P1 (MI-2A) - 2</t>
  </si>
  <si>
    <t>MK-06</t>
  </si>
  <si>
    <t>JUMAT, 13:15 - 14:55</t>
  </si>
  <si>
    <t>ASTRID YULINDA PUTRI</t>
  </si>
  <si>
    <t>MK-07</t>
  </si>
  <si>
    <t>FIK003117</t>
  </si>
  <si>
    <t>BAHASA INGGRIS</t>
  </si>
  <si>
    <t>KAMIS, 13:15-14:55</t>
  </si>
  <si>
    <t>DK 3.2</t>
  </si>
  <si>
    <t>M. QURHANUL RIZQIE; ANNISA DARMAWAHYUNI</t>
  </si>
  <si>
    <t>MK-08</t>
  </si>
  <si>
    <t>KAMIS, 15:00-16:40</t>
  </si>
  <si>
    <t xml:space="preserve">DK 3.2 </t>
  </si>
  <si>
    <t>MK-09</t>
  </si>
  <si>
    <t>MI501217</t>
  </si>
  <si>
    <t>BASIS DATA I</t>
  </si>
  <si>
    <t>SELASA, 09:45 - 11:25</t>
  </si>
  <si>
    <t>DK. 3.2</t>
  </si>
  <si>
    <t>P1 (MI-2A) - 3</t>
  </si>
  <si>
    <t>MK-10</t>
  </si>
  <si>
    <t>SELASA, 11:30 - 13:10</t>
  </si>
  <si>
    <t>MK-11</t>
  </si>
  <si>
    <t>SELASA, 08:00 - 09:40</t>
  </si>
  <si>
    <t>MK-12</t>
  </si>
  <si>
    <t>FIK002317</t>
  </si>
  <si>
    <t>ETIKA PROFESI</t>
  </si>
  <si>
    <t>KAMIS, 13:50 - 14:55</t>
  </si>
  <si>
    <t>DK. 3.1</t>
  </si>
  <si>
    <t>MK-13</t>
  </si>
  <si>
    <t>Jum'at, 15:00 - 16:40</t>
  </si>
  <si>
    <t>P1 (MI-2A) - 4</t>
  </si>
  <si>
    <t>MK-14</t>
  </si>
  <si>
    <t>MI606517</t>
  </si>
  <si>
    <t>KEAMANAN KOMPUTER</t>
  </si>
  <si>
    <t>Senin, 09:45 - 11:25</t>
  </si>
  <si>
    <t>MK-15</t>
  </si>
  <si>
    <t>Senin, 11:30 - 13:10</t>
  </si>
  <si>
    <t>DK. 3.3</t>
  </si>
  <si>
    <t>MK-16</t>
  </si>
  <si>
    <t>Senin, 13:15 -  14:55</t>
  </si>
  <si>
    <t>DK. 3.4</t>
  </si>
  <si>
    <t>MK-17</t>
  </si>
  <si>
    <t>FIK005317</t>
  </si>
  <si>
    <t>KEWIRAUSAHAAN</t>
  </si>
  <si>
    <t>RABU, 15.20-17.00</t>
  </si>
  <si>
    <t>RIZKA DHINI KURNIA; HASNAN AFIF; ANNA DWI MARJUSALINAH</t>
  </si>
  <si>
    <t>P1 (MI-2A) - 5</t>
  </si>
  <si>
    <t>MK-18</t>
  </si>
  <si>
    <t>KAMIS, 15.00-16.40</t>
  </si>
  <si>
    <t>MK-19</t>
  </si>
  <si>
    <t>MI704317</t>
  </si>
  <si>
    <t>MANAJEMEN KEARSIPAN</t>
  </si>
  <si>
    <t>SELASA, 08.00-09.40</t>
  </si>
  <si>
    <t>RIZKA DHINI KURNIA; HASNAN AFIF; IIN SEPRINA</t>
  </si>
  <si>
    <t>MK-20</t>
  </si>
  <si>
    <t>SELASA, 09.45-11.25</t>
  </si>
  <si>
    <t>DK3.1</t>
  </si>
  <si>
    <t>MK-21</t>
  </si>
  <si>
    <t>SELASA, 11.30-13.10</t>
  </si>
  <si>
    <t>P1 (MI-2A) - 6</t>
  </si>
  <si>
    <t>MK-22</t>
  </si>
  <si>
    <t>MI407417</t>
  </si>
  <si>
    <t>PEMROGRAMAN VISUAL</t>
  </si>
  <si>
    <t>RABU, 08.00-09.40</t>
  </si>
  <si>
    <t>ABDIANSYAH;DEWI SARTIKA;YESSINTA FLORENSIA</t>
  </si>
  <si>
    <t>MK-23</t>
  </si>
  <si>
    <t>RABU, 09.45-11.25</t>
  </si>
  <si>
    <t>MK-24</t>
  </si>
  <si>
    <t>RABU, 11.30-13.10</t>
  </si>
  <si>
    <t>MK-25</t>
  </si>
  <si>
    <t>UNI10208</t>
  </si>
  <si>
    <t>PENDIDIKAN KEWARGANEGARAAN</t>
  </si>
  <si>
    <t>Jumat, 08.00-09.40</t>
  </si>
  <si>
    <t>ALIF BAHTIAR PAMULAAN, M.HUM.</t>
  </si>
  <si>
    <t>P2 (MI-2B) - 1</t>
  </si>
  <si>
    <t>MK-26</t>
  </si>
  <si>
    <t>MK-27</t>
  </si>
  <si>
    <t>Jumat, 13:15-14:55</t>
  </si>
  <si>
    <t>MK-28</t>
  </si>
  <si>
    <t>UNI10508</t>
  </si>
  <si>
    <t>PENDIDIKAN PANCASILA</t>
  </si>
  <si>
    <t>Kamis, 08.00-09.40</t>
  </si>
  <si>
    <t>AHMAD SOLIHUN, M.H; HUSNUL FATIHAH, S.PD., M.PD.</t>
  </si>
  <si>
    <t>MK-29</t>
  </si>
  <si>
    <t>Kamis, 09.45-11.25</t>
  </si>
  <si>
    <t>ALMIRA NOVIA ZULAIKHA, M.H.</t>
  </si>
  <si>
    <t>P2 (MI-2B) - 2</t>
  </si>
  <si>
    <t>MK-30</t>
  </si>
  <si>
    <t>Kamis, 11.30-13.10</t>
  </si>
  <si>
    <t>D.K.3.1</t>
  </si>
  <si>
    <t>MK-31</t>
  </si>
  <si>
    <t>MI508417</t>
  </si>
  <si>
    <t>PRAKTIKUM ANALISA DAN PERANCANGAN SISTEM INFORMASI II</t>
  </si>
  <si>
    <t>MK-32</t>
  </si>
  <si>
    <t>Selasa, 08.00-12.05</t>
  </si>
  <si>
    <t>RPL CL.3.2</t>
  </si>
  <si>
    <t>PURWITA SARI; HASNAN AFIF; ANNA DWI MARJUSALINAH</t>
  </si>
  <si>
    <t>MK-33</t>
  </si>
  <si>
    <t>STRUKTUR DATA CL.3.1.</t>
  </si>
  <si>
    <t>P2 (MI-2B) - 3</t>
  </si>
  <si>
    <t>MK-34</t>
  </si>
  <si>
    <t>242P4</t>
  </si>
  <si>
    <t>MK-35</t>
  </si>
  <si>
    <t>MI413417</t>
  </si>
  <si>
    <t>PRAKTIKUM ANIMASI KOMPUTER</t>
  </si>
  <si>
    <t>BASIS  DATA CL.4.1</t>
  </si>
  <si>
    <t>IMAN SALADIN B.AZHAR; JUNIA KURNIATI; WILLY;</t>
  </si>
  <si>
    <t>MK-36</t>
  </si>
  <si>
    <t>Selasa, 12.10-16.15</t>
  </si>
  <si>
    <t>BASIS DATA CL.4.1</t>
  </si>
  <si>
    <t>IMAN SALADIN B.AZHAR; WILLY; JUNIA KURNIATI;</t>
  </si>
  <si>
    <t>MK-37</t>
  </si>
  <si>
    <t>Selasa, 12:10 -16:15</t>
  </si>
  <si>
    <t>Multimedia 4.2</t>
  </si>
  <si>
    <t>IMAN SALADIN B.ADHAR;WILLY;JUNIA KURNIATI;</t>
  </si>
  <si>
    <t>P2 (MI-2B) - 4</t>
  </si>
  <si>
    <t>MK-38</t>
  </si>
  <si>
    <t>MI502217</t>
  </si>
  <si>
    <t>PRAKTIKUM BASIS DATA I</t>
  </si>
  <si>
    <t>Rabu, 08:00 - 12:05</t>
  </si>
  <si>
    <t>Struktur Data CL.3.1</t>
  </si>
  <si>
    <t>MUHAMMAD QURHANUL RIZQIE;RUSDI EFENDI;ERMATITA;</t>
  </si>
  <si>
    <t>MK-39</t>
  </si>
  <si>
    <t>Rabu, 12:10 - 16:15</t>
  </si>
  <si>
    <t>RPL CL 3.2</t>
  </si>
  <si>
    <t>MK-40</t>
  </si>
  <si>
    <t>MK-41</t>
  </si>
  <si>
    <t>MI411417</t>
  </si>
  <si>
    <t>PRAKTIKUM MULTIMEDIA I</t>
  </si>
  <si>
    <t>Kamis, 12:10 - 16:15</t>
  </si>
  <si>
    <t xml:space="preserve">Multi Media 4.2 </t>
  </si>
  <si>
    <t>IMAN SALADIN B.AZHAR;JUNIA KURNIATI;YESINTA FLORENSIA;</t>
  </si>
  <si>
    <t>P2 (MI-2B) - 5</t>
  </si>
  <si>
    <t>MK-42</t>
  </si>
  <si>
    <t>Kamis,  08:00 - 12:05</t>
  </si>
  <si>
    <t>IMAN SALADIN B.AZHAR;YESINTA FLORENSIA;JUNIA KURNIATI;</t>
  </si>
  <si>
    <t>MK-43</t>
  </si>
  <si>
    <t>Kamis,  08:00 - 12:06</t>
  </si>
  <si>
    <t>MK-44</t>
  </si>
  <si>
    <t>MI710217</t>
  </si>
  <si>
    <t>PRAKTIKUM PAKET PROGRAM APLIKASI II</t>
  </si>
  <si>
    <t>Senin, 08:00 - 12:05</t>
  </si>
  <si>
    <t>GD.4.4</t>
  </si>
  <si>
    <t>ABDIANSAH;JUNIA KURNIATI;ANNA DWI MURJUSALINAH;</t>
  </si>
  <si>
    <t>MK-45</t>
  </si>
  <si>
    <t>Senin, 12:10 - 16:15</t>
  </si>
  <si>
    <t>P2 (MI-2B) - 6</t>
  </si>
  <si>
    <t>MK-46</t>
  </si>
  <si>
    <t>MULTI MEDIA 4.2</t>
  </si>
  <si>
    <t>MK-47</t>
  </si>
  <si>
    <t>MI408417</t>
  </si>
  <si>
    <t>PRAKTIKUM PEMROGRAMAN VISUAL</t>
  </si>
  <si>
    <t>Kamis, 08:00 - 12:05</t>
  </si>
  <si>
    <t>DEWI SARTIKA;BAYU WIJAYA PUTRA;YESINTA FLORENSIA;</t>
  </si>
  <si>
    <t>MK-48</t>
  </si>
  <si>
    <t>kamis, 12:10 - 16:15</t>
  </si>
  <si>
    <t>MK-49</t>
  </si>
  <si>
    <t>kamis,12:10 -16:15</t>
  </si>
  <si>
    <t>P3 (MI-2C) - 1</t>
  </si>
  <si>
    <t>MK-50</t>
  </si>
  <si>
    <t>MI603217</t>
  </si>
  <si>
    <t>PRAKTIKUM SISTEM OPERASI</t>
  </si>
  <si>
    <t>GD.3.4</t>
  </si>
  <si>
    <t>NOVI YUSLIANI; RUSDI EFENDI; IIN SEPRINA</t>
  </si>
  <si>
    <t>MK-51</t>
  </si>
  <si>
    <t>Senin, 12:12 - 16:15</t>
  </si>
  <si>
    <t>MK-52</t>
  </si>
  <si>
    <t>MK-53</t>
  </si>
  <si>
    <t>MI303417</t>
  </si>
  <si>
    <t>PRAKTIKUM STATISTIKA DAN PROBABILITAS</t>
  </si>
  <si>
    <t>Jumat, 10:05 - 12:05</t>
  </si>
  <si>
    <t>CL.1.1.</t>
  </si>
  <si>
    <t>ALVI SYAHRINI UTAMI; M. RUDI SANJAYA; HARDINI NOVIANTI</t>
  </si>
  <si>
    <t>P3 (MI-2C) - 2</t>
  </si>
  <si>
    <t>MK-54</t>
  </si>
  <si>
    <t>Jumat, 13:15 - 15:15</t>
  </si>
  <si>
    <t>MK-55</t>
  </si>
  <si>
    <t>Jumat, 08:00 - 10:00</t>
  </si>
  <si>
    <t>MK-56</t>
  </si>
  <si>
    <t>MI402217</t>
  </si>
  <si>
    <t>PRAKTIKUM STRUKTUR DATA</t>
  </si>
  <si>
    <t>CL.1.2.</t>
  </si>
  <si>
    <t>PURWITA SARI; DEWI SARTIKA; ANNA DWI MARJUSALINAH</t>
  </si>
  <si>
    <t>MK-57</t>
  </si>
  <si>
    <t>P3 (MI-2C) - 3</t>
  </si>
  <si>
    <t>MK-58</t>
  </si>
  <si>
    <t>MK-59</t>
  </si>
  <si>
    <t>MI406217</t>
  </si>
  <si>
    <t>PRAKTIKUM WEB PROGRAMMING II</t>
  </si>
  <si>
    <t>Rabu, 12.10 - 16.15</t>
  </si>
  <si>
    <t>ABDIANSYAH; MUHAMMAND QURHANUL RIZQIE; BAYU WIJAYA PUTRA;</t>
  </si>
  <si>
    <t>MK-60</t>
  </si>
  <si>
    <t>Rabu, 08.00-12.05</t>
  </si>
  <si>
    <t>CL. 1.2</t>
  </si>
  <si>
    <t>MK-61</t>
  </si>
  <si>
    <t>GD.5.4</t>
  </si>
  <si>
    <t>P3 (MI-2C) - 4</t>
  </si>
  <si>
    <t>MK-62</t>
  </si>
  <si>
    <t>MI702217</t>
  </si>
  <si>
    <t>SISTEM INFORMASI MANAJEMEN</t>
  </si>
  <si>
    <t>Rabu, 09.45 - 11.25</t>
  </si>
  <si>
    <t>DR. ABDIANSYAH, S.Kom., M.Cs; IIN SEPRINA, M.Kom; Willy, M.Kom;</t>
  </si>
  <si>
    <t>MK-63</t>
  </si>
  <si>
    <t>Rabu, 11.30 - 13.10</t>
  </si>
  <si>
    <t>MK-64</t>
  </si>
  <si>
    <t>Rabu, 08.00 - 09.40</t>
  </si>
  <si>
    <t>MK-65</t>
  </si>
  <si>
    <t>MI302417</t>
  </si>
  <si>
    <t>STATISTIKA DAN PROBABILITAS</t>
  </si>
  <si>
    <t>Senin, 08.00 - 09.40</t>
  </si>
  <si>
    <t>Erwin, Prof; Syamsuryadi, Dr.; Yoppy Sazaki, M.T.;</t>
  </si>
  <si>
    <t>P3 (MI-2C) - 5</t>
  </si>
  <si>
    <t>MK-66</t>
  </si>
  <si>
    <t>Senin, 09.45 - 11.25</t>
  </si>
  <si>
    <t>MK-67</t>
  </si>
  <si>
    <t>Senin, 11.30 - 13.10</t>
  </si>
  <si>
    <t>MK-68</t>
  </si>
  <si>
    <t>MI401217</t>
  </si>
  <si>
    <t>STRUKTUR DATA</t>
  </si>
  <si>
    <t>PURWITA SARI;DEWI SARTIKA;YESINTA FLORENSIA</t>
  </si>
  <si>
    <t>P3 (MI-2C) - 6</t>
  </si>
  <si>
    <t>MK-69</t>
  </si>
  <si>
    <t>MK-70</t>
  </si>
  <si>
    <t>PROGRAM STUDI D3 MANAJEMEN INFORMATIKA</t>
  </si>
  <si>
    <t>No</t>
  </si>
  <si>
    <t>Nama Dosen</t>
  </si>
  <si>
    <t>Total Masuk</t>
  </si>
  <si>
    <t>Rekapitulasi Kehadiran Dosen Per-Kelas</t>
  </si>
  <si>
    <t>D001</t>
  </si>
  <si>
    <t>Abdiansah, Dr.</t>
  </si>
  <si>
    <t>-</t>
  </si>
  <si>
    <t>D002</t>
  </si>
  <si>
    <t>Adi Hermansyah, M.T.</t>
  </si>
  <si>
    <t>D003</t>
  </si>
  <si>
    <t>Ahmad Solihun, M.H.</t>
  </si>
  <si>
    <t>D004</t>
  </si>
  <si>
    <t>Alif Bahtiar Pamulaan, M.Hum</t>
  </si>
  <si>
    <t>D005</t>
  </si>
  <si>
    <t>Almira Novia Zulaikha, M.H.</t>
  </si>
  <si>
    <t>D006</t>
  </si>
  <si>
    <t>Alvi Syahrini Utami, M.Kom.</t>
  </si>
  <si>
    <t>D007</t>
  </si>
  <si>
    <t>Anna Dwi Marjusalinah, M.Kom.</t>
  </si>
  <si>
    <t>D008</t>
  </si>
  <si>
    <t>Annisa Darmawahyuni, M.Kom.</t>
  </si>
  <si>
    <t>D009</t>
  </si>
  <si>
    <t>Apriansyah Putra, M.Kom.</t>
  </si>
  <si>
    <t>D010</t>
  </si>
  <si>
    <t>Astrid Yulinda Putri, M.A.</t>
  </si>
  <si>
    <t>D011</t>
  </si>
  <si>
    <t>Bayu Wijaya Putra, M.Kom.</t>
  </si>
  <si>
    <t>D012</t>
  </si>
  <si>
    <t>Deris Stiawan, Prof.</t>
  </si>
  <si>
    <t>D013</t>
  </si>
  <si>
    <t>D014</t>
  </si>
  <si>
    <t>Dewi Sartika, M.Kom.</t>
  </si>
  <si>
    <t>D015</t>
  </si>
  <si>
    <t>Ermatita, Prof.</t>
  </si>
  <si>
    <t>D016</t>
  </si>
  <si>
    <t>D017</t>
  </si>
  <si>
    <t>Dea Lestari, M.Pd</t>
  </si>
  <si>
    <t>D018</t>
  </si>
  <si>
    <t>Hardini Novianti, M.T.</t>
  </si>
  <si>
    <t>D019</t>
  </si>
  <si>
    <t>Hasnan Afif, M.Kom.</t>
  </si>
  <si>
    <t>D020</t>
  </si>
  <si>
    <t>Husnul Fatihah, S.Pd., M.Pd.</t>
  </si>
  <si>
    <t>D021</t>
  </si>
  <si>
    <t>Iin Seprina, M.Kom.</t>
  </si>
  <si>
    <t>D022</t>
  </si>
  <si>
    <t>Iman Saladin B. Azhar, M.Msi</t>
  </si>
  <si>
    <t>D023</t>
  </si>
  <si>
    <t>Junia Kurniati, M.Kom.</t>
  </si>
  <si>
    <t>D024</t>
  </si>
  <si>
    <t>M. Qurhanul Rizkie, Ph.D</t>
  </si>
  <si>
    <t>D025</t>
  </si>
  <si>
    <t>M. Rudi Sanjaya, M.Kom.</t>
  </si>
  <si>
    <t>D026</t>
  </si>
  <si>
    <t>Novi Yusliani, M.T.</t>
  </si>
  <si>
    <t>D027</t>
  </si>
  <si>
    <t>Nurul Afifah, M.Kom</t>
  </si>
  <si>
    <t>D028</t>
  </si>
  <si>
    <t>Purwita Sari, M.Kom.</t>
  </si>
  <si>
    <t>D029</t>
  </si>
  <si>
    <t>Rizka Dhini Kurnia, Ph.D</t>
  </si>
  <si>
    <t>D030</t>
  </si>
  <si>
    <t>Rusdi Efendi, M.Kom.</t>
  </si>
  <si>
    <t>D031</t>
  </si>
  <si>
    <t>Syamsuryadi, Dr.</t>
  </si>
  <si>
    <t>D032</t>
  </si>
  <si>
    <t>Willy, M.Kom.</t>
  </si>
  <si>
    <t>D033</t>
  </si>
  <si>
    <t>Yesinta Florensia, M.Kom.</t>
  </si>
  <si>
    <t>D034</t>
  </si>
  <si>
    <t>Yoppy Sazaki, M.T.</t>
  </si>
  <si>
    <t>D035</t>
  </si>
  <si>
    <t>D036</t>
  </si>
  <si>
    <t>Annisa 'u Fitriyatus Sholihah, M.Pd.</t>
  </si>
  <si>
    <t>Total Pertemuan</t>
  </si>
  <si>
    <t>Rata-Rata Pertemuan</t>
  </si>
  <si>
    <t>Jumlah pertemuan kurang atau sama dengan 25%</t>
  </si>
  <si>
    <t>Jumlah pertemuan kurang atau sama dengan 50%</t>
  </si>
  <si>
    <t>Jumlah pertemuan kurang atau sama dengan 75%</t>
  </si>
  <si>
    <t>Jumlah pertemuan kurang atau sama dengan 100%</t>
  </si>
  <si>
    <t>BACK</t>
  </si>
  <si>
    <t>No. MK</t>
  </si>
  <si>
    <t>Jml.</t>
  </si>
  <si>
    <t>Kode Warna</t>
  </si>
  <si>
    <t>Boleh diubah isinya</t>
  </si>
  <si>
    <t>Nama MK</t>
  </si>
  <si>
    <t>Jangan diubah karena ada formula</t>
  </si>
  <si>
    <t>Hari/Jam</t>
  </si>
  <si>
    <t>Senin</t>
  </si>
  <si>
    <t>Selasa</t>
  </si>
  <si>
    <t>Rabu</t>
  </si>
  <si>
    <t>Kamis</t>
  </si>
  <si>
    <t>Jumat</t>
  </si>
  <si>
    <t>NIM</t>
  </si>
  <si>
    <t>Nama Mahasiswa</t>
  </si>
  <si>
    <t>Pertemuan Ke-</t>
  </si>
  <si>
    <t>Total Kehadiran</t>
  </si>
  <si>
    <t>Persentase Kehadiran Mahasiswa</t>
  </si>
  <si>
    <t xml:space="preserve">09010182327013 </t>
  </si>
  <si>
    <t xml:space="preserve">RIZKY AMANDA NINDIA PUTRI </t>
  </si>
  <si>
    <t xml:space="preserve">09010282327034 </t>
  </si>
  <si>
    <t xml:space="preserve">MUH. ZUHRI MUBARAK </t>
  </si>
  <si>
    <t xml:space="preserve">09010182327012 </t>
  </si>
  <si>
    <t xml:space="preserve">MEUTHIA BRONTHE </t>
  </si>
  <si>
    <t xml:space="preserve">09010182327015 </t>
  </si>
  <si>
    <t xml:space="preserve">TIARA FADILLAH PUTRI </t>
  </si>
  <si>
    <t xml:space="preserve">09010182327007 </t>
  </si>
  <si>
    <t xml:space="preserve">AGUNG AKSA </t>
  </si>
  <si>
    <t xml:space="preserve">09010182327019 </t>
  </si>
  <si>
    <t xml:space="preserve">RIDHO KURNIA HARLIZ </t>
  </si>
  <si>
    <t xml:space="preserve">09010282327023 </t>
  </si>
  <si>
    <t xml:space="preserve">ADES FITRIYA KHARISMA </t>
  </si>
  <si>
    <t xml:space="preserve">09010182327016 </t>
  </si>
  <si>
    <t xml:space="preserve">CISA LIVIA VIRNANDYKA </t>
  </si>
  <si>
    <t xml:space="preserve">09010282327025 </t>
  </si>
  <si>
    <t xml:space="preserve">RISKI SAPITRI </t>
  </si>
  <si>
    <t xml:space="preserve">09010282327020 </t>
  </si>
  <si>
    <t xml:space="preserve">BUNGA ANANDA </t>
  </si>
  <si>
    <t xml:space="preserve">09010182327008 </t>
  </si>
  <si>
    <t xml:space="preserve">MUHAMMAD FAHDEL SHAIBARI </t>
  </si>
  <si>
    <t xml:space="preserve">09010282327024 </t>
  </si>
  <si>
    <t xml:space="preserve">AYU FITRIYANI </t>
  </si>
  <si>
    <t xml:space="preserve">09010282327040 </t>
  </si>
  <si>
    <t xml:space="preserve">NADYAH DINANTI </t>
  </si>
  <si>
    <t xml:space="preserve">09010282327027 </t>
  </si>
  <si>
    <t xml:space="preserve">ANNISA RIZKI MULYANI </t>
  </si>
  <si>
    <t xml:space="preserve">09010182327003 </t>
  </si>
  <si>
    <t xml:space="preserve">HENDRAWAN FAUZI </t>
  </si>
  <si>
    <t xml:space="preserve">09010282327022 </t>
  </si>
  <si>
    <t xml:space="preserve">AYU ANDIRA ETTERWAN </t>
  </si>
  <si>
    <t xml:space="preserve">09010182327010 </t>
  </si>
  <si>
    <t xml:space="preserve">MUHAMMAD QAISHAR RAZZAN MALELO SIREGAR </t>
  </si>
  <si>
    <t xml:space="preserve">09010182327002 </t>
  </si>
  <si>
    <t xml:space="preserve">NAYLA DWI RAMADHANI </t>
  </si>
  <si>
    <t xml:space="preserve">09010182327009 </t>
  </si>
  <si>
    <t xml:space="preserve">AULIA ZAHRA EVRIYANTI </t>
  </si>
  <si>
    <t xml:space="preserve">09010182327004 </t>
  </si>
  <si>
    <t xml:space="preserve">ZAIDATUL FEBRIYANTI KHAIRUNISA </t>
  </si>
  <si>
    <t xml:space="preserve">09010282327039 </t>
  </si>
  <si>
    <t xml:space="preserve">RAHMAT MEKAZO </t>
  </si>
  <si>
    <t xml:space="preserve">09010182327011 </t>
  </si>
  <si>
    <t xml:space="preserve">ZAHWA ZULEYKA </t>
  </si>
  <si>
    <t xml:space="preserve">09010182327005 </t>
  </si>
  <si>
    <t xml:space="preserve">MUHAMMAD NAUFAL MIFTAHULROHIM </t>
  </si>
  <si>
    <t xml:space="preserve">09010282327030 </t>
  </si>
  <si>
    <t xml:space="preserve">AMELIA </t>
  </si>
  <si>
    <t xml:space="preserve">09010282327038 </t>
  </si>
  <si>
    <t xml:space="preserve">NAUFAL ZUHDI </t>
  </si>
  <si>
    <t xml:space="preserve">09010282327037 </t>
  </si>
  <si>
    <t xml:space="preserve">MUHAMMAD RAYHAN NAUFAL PUTRA </t>
  </si>
  <si>
    <t xml:space="preserve">09010282327035 </t>
  </si>
  <si>
    <t xml:space="preserve">M. FATIHUL RAHMAN </t>
  </si>
  <si>
    <t xml:space="preserve">09010282327036 </t>
  </si>
  <si>
    <t xml:space="preserve">RALOVESYA CHAFELLA GUSMAN </t>
  </si>
  <si>
    <t xml:space="preserve">09010282327029 </t>
  </si>
  <si>
    <t xml:space="preserve">MUHAMMAD TRI NUGROHO </t>
  </si>
  <si>
    <t xml:space="preserve">09010282327028 </t>
  </si>
  <si>
    <t xml:space="preserve">SHIFFA RAHMADANI </t>
  </si>
  <si>
    <t xml:space="preserve">09010182327018 </t>
  </si>
  <si>
    <t xml:space="preserve">EUIS ZAHRA PUTRI </t>
  </si>
  <si>
    <t xml:space="preserve">09010282327026 </t>
  </si>
  <si>
    <t xml:space="preserve">HANY LUTHFIYYAH </t>
  </si>
  <si>
    <t xml:space="preserve">09010182327001 </t>
  </si>
  <si>
    <t xml:space="preserve">DEA MUTIA HUJENI </t>
  </si>
  <si>
    <t xml:space="preserve">09010282327033 </t>
  </si>
  <si>
    <t xml:space="preserve">NABILA MARCHA </t>
  </si>
  <si>
    <t>I</t>
  </si>
  <si>
    <t xml:space="preserve">09010182327014 </t>
  </si>
  <si>
    <t xml:space="preserve">BILQIS NABILA UMMAMI </t>
  </si>
  <si>
    <t xml:space="preserve">09010282327021 </t>
  </si>
  <si>
    <t xml:space="preserve">CINDY RAMADHANI ANDELKE </t>
  </si>
  <si>
    <t xml:space="preserve">09010282327032 </t>
  </si>
  <si>
    <t xml:space="preserve">DERI ANDIKO </t>
  </si>
  <si>
    <t xml:space="preserve">09010182327006 </t>
  </si>
  <si>
    <t xml:space="preserve">M. FAHRI RAMADHAN </t>
  </si>
  <si>
    <t>09010082327051</t>
  </si>
  <si>
    <t>NATANIEL KOSMUS BISARARISI</t>
  </si>
  <si>
    <t>09010182327064</t>
  </si>
  <si>
    <t>M. ADAM YUDISTIRA</t>
  </si>
  <si>
    <t>09010282327041</t>
  </si>
  <si>
    <t>NABILAH MUKHTAROMAH AZ ZAHNI</t>
  </si>
  <si>
    <t>09010282327042</t>
  </si>
  <si>
    <t>KAREN NAZZUA PUTRI PRATAMI</t>
  </si>
  <si>
    <t>09010282327043</t>
  </si>
  <si>
    <t>RIANATA RAMADHAN</t>
  </si>
  <si>
    <t>09010282327044</t>
  </si>
  <si>
    <t>APRILLIA SYAFITRI</t>
  </si>
  <si>
    <t>09010282327045</t>
  </si>
  <si>
    <t>M AQEEL GIBRAN</t>
  </si>
  <si>
    <t>S</t>
  </si>
  <si>
    <t>09010282327046</t>
  </si>
  <si>
    <t>JEMI ADITIA</t>
  </si>
  <si>
    <t>09010282327047</t>
  </si>
  <si>
    <t>HAYQAL NUR AKBARI</t>
  </si>
  <si>
    <t>09010282327048</t>
  </si>
  <si>
    <t>PUTRI PURNAMA INDAH</t>
  </si>
  <si>
    <t>NURFADHILLAH WULANDARI</t>
  </si>
  <si>
    <t>SHELA SANTIKA SIRAIT</t>
  </si>
  <si>
    <t>LADIA LERISKY</t>
  </si>
  <si>
    <t>MUHAMMAD RAIHAN</t>
  </si>
  <si>
    <t>RANI SAGITA</t>
  </si>
  <si>
    <t>MUHAMMAD ALTHAAF MIFTAHUL ROHMAN</t>
  </si>
  <si>
    <t>RAFLY ALAMSYACH</t>
  </si>
  <si>
    <t>MUKARROBIN</t>
  </si>
  <si>
    <t>NIKI RAMADHAN</t>
  </si>
  <si>
    <t>MUZANI IRSAL</t>
  </si>
  <si>
    <t>M.RONALDO</t>
  </si>
  <si>
    <t>SARAH SAFITRI</t>
  </si>
  <si>
    <t>RAHMAT RIZKI</t>
  </si>
  <si>
    <t>MUHAMMAD AKBAR</t>
  </si>
  <si>
    <t>FANIA RAHMADINI</t>
  </si>
  <si>
    <t>SRI JULITA UTAMI</t>
  </si>
  <si>
    <t>RADEN AYU HIKMAH RIZKY</t>
  </si>
  <si>
    <t>SHERLLY FITRIA ANGEL</t>
  </si>
  <si>
    <t>FINA NAHWA FIRDAUS</t>
  </si>
  <si>
    <t>M. ALVITO ABRAR HAMZAH</t>
  </si>
  <si>
    <t>NURHALIZAH APRILIYANI</t>
  </si>
  <si>
    <t>VIRGIN ANEKSA MARBUN</t>
  </si>
  <si>
    <t>ALIEF RIDOVI PANJAITAN</t>
  </si>
  <si>
    <t>FIDO PRATAMA</t>
  </si>
  <si>
    <t>WAHYU PRAWIRA</t>
  </si>
  <si>
    <t>NEZA RAYENDRA</t>
  </si>
  <si>
    <t>FATHINAH KHAIRUNNISA FATHUROHMAN</t>
  </si>
  <si>
    <t>NANDA ZAHRA AULIA</t>
  </si>
  <si>
    <t>NABILA</t>
  </si>
  <si>
    <t>MUHAMMAD SAYYID DJIBRAN HUSSEIN</t>
  </si>
  <si>
    <t>LULU USNI DWI PUTRI</t>
  </si>
  <si>
    <t>EZANOVIA</t>
  </si>
  <si>
    <t>PANJI HIDAYATULLAH</t>
  </si>
  <si>
    <t>09010582327081</t>
  </si>
  <si>
    <t>SITI MIRZA NUR ALIYA</t>
  </si>
  <si>
    <t>09010582327083</t>
  </si>
  <si>
    <t>SYAFIRA DEGAMANDA KIRANA</t>
  </si>
  <si>
    <t>09010582327084</t>
  </si>
  <si>
    <t>M. REVI</t>
  </si>
  <si>
    <t>09010582327085</t>
  </si>
  <si>
    <t>ALDURRA HADI PRAMANTYO</t>
  </si>
  <si>
    <t>09010582327087</t>
  </si>
  <si>
    <t>ANGGUN AZZAHRA TRI PUTRI</t>
  </si>
  <si>
    <t>i</t>
  </si>
  <si>
    <t>09010582327088</t>
  </si>
  <si>
    <t>SYAFIRAH UTAMI</t>
  </si>
  <si>
    <t>09010582327089</t>
  </si>
  <si>
    <t>MUHAMMAD ABID FATHURRAHMAN</t>
  </si>
  <si>
    <t>09010582327090</t>
  </si>
  <si>
    <t>DWI FEBRIANTY</t>
  </si>
  <si>
    <t>09010582327091</t>
  </si>
  <si>
    <t>IZMI AKBAR</t>
  </si>
  <si>
    <t>s</t>
  </si>
  <si>
    <t>09010582327092</t>
  </si>
  <si>
    <t>RISCA YUWASIH</t>
  </si>
  <si>
    <t>09010582327093</t>
  </si>
  <si>
    <t>EKA PRATIWI</t>
  </si>
  <si>
    <t>09010582327094</t>
  </si>
  <si>
    <t>RAKHEL RADHITA</t>
  </si>
  <si>
    <t>09010582327095</t>
  </si>
  <si>
    <t>RAFIZA ATHAYA FIRJATULLAH</t>
  </si>
  <si>
    <t>SHAFIYAH WINA ALFITRI</t>
  </si>
  <si>
    <t>MUHAMMAD DAFFA ASSHIDDIQ</t>
  </si>
  <si>
    <t>NAUFAL FULCA AL KHAIRY</t>
  </si>
  <si>
    <t>SYEVIRA MUSDALIFAH</t>
  </si>
  <si>
    <t>CHANAYA ANDARA PASYA</t>
  </si>
  <si>
    <t>CHINTYA ZANARIA</t>
  </si>
  <si>
    <t>PUTRA ALAM JAYA</t>
  </si>
  <si>
    <t>MUHAMMAD HAIKAL</t>
  </si>
  <si>
    <t>ALEANDRO JOHAN SAIMIMA</t>
  </si>
  <si>
    <t>AURELLIO TEGAR PRATHAMA</t>
  </si>
  <si>
    <t>FATHINAH AULIA</t>
  </si>
  <si>
    <t>NYIMAS NASYWA NUR MAULIDINA</t>
  </si>
  <si>
    <t>MUHAMMAD ARIF</t>
  </si>
  <si>
    <t>GHINA PUTRI SONIAH</t>
  </si>
  <si>
    <t>M.AKBAR PURNOMO AJI</t>
  </si>
  <si>
    <t>SUCI LESTARI</t>
  </si>
  <si>
    <t>NADHIA FAJJATARI</t>
  </si>
  <si>
    <t>NABILA ADELIA</t>
  </si>
  <si>
    <t>IRMA NURDELIMA</t>
  </si>
  <si>
    <t>09010582327117</t>
  </si>
  <si>
    <t>ALINE DWI NADHIRAH</t>
  </si>
  <si>
    <t>09010582327118</t>
  </si>
  <si>
    <t>MARIO ALSAFARO FAJJAR</t>
  </si>
  <si>
    <t>09010582327119</t>
  </si>
  <si>
    <t>RUBI MEYSHELLA</t>
  </si>
  <si>
    <t xml:space="preserve">S </t>
  </si>
  <si>
    <t>09010582327120</t>
  </si>
  <si>
    <t>M. AFIF RAMADHANIO</t>
  </si>
  <si>
    <t>09010582327121</t>
  </si>
  <si>
    <t>MUHAMMAD PRAYUDI PUTRA ARIFIN</t>
  </si>
  <si>
    <t>09010182327001</t>
  </si>
  <si>
    <t>DEA MUTIA HUJENI</t>
  </si>
  <si>
    <t>09010182327002</t>
  </si>
  <si>
    <t>NAYLA DWI RAMADHANI</t>
  </si>
  <si>
    <t>09010182327003</t>
  </si>
  <si>
    <t>HENDRAWAN FAUZI</t>
  </si>
  <si>
    <t>09010182327004</t>
  </si>
  <si>
    <t>ZAIDATUL FEBRIYANTI KHAIRUNISA</t>
  </si>
  <si>
    <t>09010182327005</t>
  </si>
  <si>
    <t>MUHAMMAD NAUFAL MIFTAHULROHIM</t>
  </si>
  <si>
    <t>09010182327006</t>
  </si>
  <si>
    <t>M. FAHRI RAMADHAN</t>
  </si>
  <si>
    <t>09010182327007</t>
  </si>
  <si>
    <t>AGUNG AKSA</t>
  </si>
  <si>
    <t>09010182327008</t>
  </si>
  <si>
    <t>MUHAMMAD FAHDEL SHAIBARI</t>
  </si>
  <si>
    <t>09010182327009</t>
  </si>
  <si>
    <t>AULIA ZAHRA EVRIYANTI</t>
  </si>
  <si>
    <t>09010182327010</t>
  </si>
  <si>
    <t>MUHAMMAD QAISHAR RAZZAN MALELO SIREGAR</t>
  </si>
  <si>
    <t>ZAHWA ZULEYKA</t>
  </si>
  <si>
    <t>MEUTHIA BRONTHE</t>
  </si>
  <si>
    <t xml:space="preserve">I </t>
  </si>
  <si>
    <t>RIZKY AMANDA NINDIA PUTRI</t>
  </si>
  <si>
    <t>BILQIS NABILA UMMAMI</t>
  </si>
  <si>
    <t>TIARA FADILLAH PUTRI</t>
  </si>
  <si>
    <t>CISA LIVIA VIRNANDYKA</t>
  </si>
  <si>
    <t>EUIS ZAHRA PUTRI</t>
  </si>
  <si>
    <t>RIDHO KURNIA HARLIZ</t>
  </si>
  <si>
    <t>BUNGA ANANDA</t>
  </si>
  <si>
    <t>CINDY RAMADHANI ANDELKE</t>
  </si>
  <si>
    <t>AYU ANDIRA ETTERWAN</t>
  </si>
  <si>
    <t>ADES FITRIYA KHARISMA</t>
  </si>
  <si>
    <t>AYU FITRIYANI</t>
  </si>
  <si>
    <t>RISKI SAPITRI</t>
  </si>
  <si>
    <t>HANY LUTHFIYYAH</t>
  </si>
  <si>
    <t>ANNISA RIZKI MULYANI</t>
  </si>
  <si>
    <t>SHIFFA RAHMADANI</t>
  </si>
  <si>
    <t>MUHAMMAD TRI NUGROHO</t>
  </si>
  <si>
    <t>AMELIA</t>
  </si>
  <si>
    <t>DERI ANDIKO</t>
  </si>
  <si>
    <t>NABILA MARCHA</t>
  </si>
  <si>
    <t>MUH. ZUHRI MUBARAK</t>
  </si>
  <si>
    <t>M. FATIHUL RAHMAN</t>
  </si>
  <si>
    <t>RALOVESYA CHAFELLA GUSMAN</t>
  </si>
  <si>
    <t>MUHAMMAD RAYHAN NAUFAL PUTRA</t>
  </si>
  <si>
    <t>NAUFAL ZUHDI</t>
  </si>
  <si>
    <t>RAHMAT MEKAZO</t>
  </si>
  <si>
    <t>NADYAH DINANTI</t>
  </si>
  <si>
    <t>09010282327049</t>
  </si>
  <si>
    <t>09010282327050</t>
  </si>
  <si>
    <t>09010282327051</t>
  </si>
  <si>
    <t>09010282327052</t>
  </si>
  <si>
    <t>09010282327053</t>
  </si>
  <si>
    <t>09010282327054</t>
  </si>
  <si>
    <t>09010282327055</t>
  </si>
  <si>
    <t>09010282327056</t>
  </si>
  <si>
    <t>09010282327057</t>
  </si>
  <si>
    <t>09010282327058</t>
  </si>
  <si>
    <t>09010282327059</t>
  </si>
  <si>
    <t>09010282327060</t>
  </si>
  <si>
    <t>09010282327061</t>
  </si>
  <si>
    <t>09010282327062</t>
  </si>
  <si>
    <t>09010282327063</t>
  </si>
  <si>
    <t>09010282327065</t>
  </si>
  <si>
    <t>09010282327066</t>
  </si>
  <si>
    <t>09010282327067</t>
  </si>
  <si>
    <t>09010282327068</t>
  </si>
  <si>
    <t>09010282327069</t>
  </si>
  <si>
    <t>IZIN</t>
  </si>
  <si>
    <t>09010282327070</t>
  </si>
  <si>
    <t>09010282327071</t>
  </si>
  <si>
    <t>09010582226023</t>
  </si>
  <si>
    <t>MEILIANO PUTRA PRATAMA</t>
  </si>
  <si>
    <t>09010582327072</t>
  </si>
  <si>
    <t>09010582327073</t>
  </si>
  <si>
    <t>09010582327074</t>
  </si>
  <si>
    <t>09010582327075</t>
  </si>
  <si>
    <t>09010582327076</t>
  </si>
  <si>
    <t>09010582327077</t>
  </si>
  <si>
    <t>09010582327078</t>
  </si>
  <si>
    <t>09010582327079</t>
  </si>
  <si>
    <t>09010582327080</t>
  </si>
  <si>
    <t>09010582327096</t>
  </si>
  <si>
    <t>09010582327097</t>
  </si>
  <si>
    <t>09010582327098</t>
  </si>
  <si>
    <t>09010582327099</t>
  </si>
  <si>
    <t>09010582327100</t>
  </si>
  <si>
    <t>09010582327101</t>
  </si>
  <si>
    <t>09010582327102</t>
  </si>
  <si>
    <t>09010582327103</t>
  </si>
  <si>
    <t>09010582327104</t>
  </si>
  <si>
    <t>09010582327105</t>
  </si>
  <si>
    <t>09010582327106</t>
  </si>
  <si>
    <t>09010582327107</t>
  </si>
  <si>
    <t>09010582327108</t>
  </si>
  <si>
    <t>09010582327109</t>
  </si>
  <si>
    <t>09010582327110</t>
  </si>
  <si>
    <t>09010582327111</t>
  </si>
  <si>
    <t>09010582327114</t>
  </si>
  <si>
    <t>09010582327115</t>
  </si>
  <si>
    <t>09010582327116</t>
  </si>
  <si>
    <t>M VIRGIAWAN</t>
  </si>
  <si>
    <t>c</t>
  </si>
  <si>
    <t>09010582024069</t>
  </si>
  <si>
    <t>DAFFA ANDIAFALAH</t>
  </si>
  <si>
    <t>09010582125007</t>
  </si>
  <si>
    <t>SATRIO PRATAMA ADI WIBOWO</t>
  </si>
  <si>
    <t>09010582125012</t>
  </si>
  <si>
    <t>M RISKI</t>
  </si>
  <si>
    <t>09010582125014</t>
  </si>
  <si>
    <t>GANENDRA WICAKSANA ABIMANYU</t>
  </si>
  <si>
    <t>09030582024042</t>
  </si>
  <si>
    <t>MUHAMMAD ABI</t>
  </si>
  <si>
    <t>09030582125006</t>
  </si>
  <si>
    <t>KELVIN RAHMAD</t>
  </si>
  <si>
    <t>09030582125009</t>
  </si>
  <si>
    <t>VIVI JENIANTI</t>
  </si>
  <si>
    <t>09030582327107</t>
  </si>
  <si>
    <t>MUHAMMAD RIZIQ</t>
  </si>
  <si>
    <t>09010582125005</t>
  </si>
  <si>
    <t>M REZA ARGI PRATAMA</t>
  </si>
  <si>
    <t>09010582125006</t>
  </si>
  <si>
    <t>MUHAMMAD RIZKI KURNIAWAN</t>
  </si>
  <si>
    <t>09010582125016</t>
  </si>
  <si>
    <t>ANANDA FEBRIAN</t>
  </si>
  <si>
    <t>09010582125020</t>
  </si>
  <si>
    <t>MUHAMMAD FARHAN SATRIA</t>
  </si>
  <si>
    <t>09010582226001</t>
  </si>
  <si>
    <t>VITO ANDRIAN PRATAMA</t>
  </si>
  <si>
    <t>09010582226002</t>
  </si>
  <si>
    <t>FAHREZA WINATA</t>
  </si>
  <si>
    <t>09010582226003</t>
  </si>
  <si>
    <t>MUHAMMAD KURNIAWAN</t>
  </si>
  <si>
    <t>09010582226004</t>
  </si>
  <si>
    <t>TYA AFIFAH</t>
  </si>
  <si>
    <t>09010582226005</t>
  </si>
  <si>
    <t>EKO PRAYOGA</t>
  </si>
  <si>
    <t>09010582226006</t>
  </si>
  <si>
    <t>AMANDA NARULITA</t>
  </si>
  <si>
    <t>SHOFY AURA FADHILAH</t>
  </si>
  <si>
    <t>MIKO PRATAMA</t>
  </si>
  <si>
    <t>SITI MUTIARA HERYANTI</t>
  </si>
  <si>
    <t>MUHAMMAD FATHIR FARHANSYAH</t>
  </si>
  <si>
    <t>DAFFA PRATAMA RAMADHAN</t>
  </si>
  <si>
    <t>NURUL ILMA</t>
  </si>
  <si>
    <t>FITRI RAMADHANI</t>
  </si>
  <si>
    <t>ISHLAH ASHRIAH MUDRIKAH</t>
  </si>
  <si>
    <t>PUTRI SALSABILAH</t>
  </si>
  <si>
    <t>DELTARI BALKA</t>
  </si>
  <si>
    <t>MUHAMMAD AZZAM ALFATAH</t>
  </si>
  <si>
    <t>MUHAMMAD DANISH BERLIAN</t>
  </si>
  <si>
    <t>BOBY HERLANGGA</t>
  </si>
  <si>
    <t>ZASKIA AULIA WULANDARI</t>
  </si>
  <si>
    <t>DINNI REZKY AMELIA</t>
  </si>
  <si>
    <t>MUHAMMAD ALFARIZI</t>
  </si>
  <si>
    <t>ELBIANA WIDI MAHARANI</t>
  </si>
  <si>
    <t>UMMU FARIDA MUTHMAINNAH</t>
  </si>
  <si>
    <t>PRIMA AMADEO D PANDORA GULTOM</t>
  </si>
  <si>
    <t>RAVELIA CINTA WINANDA</t>
  </si>
  <si>
    <t>OKTARIA DWI CAHYANI</t>
  </si>
  <si>
    <t>MUHAMMAD RIZKY FADILLAH</t>
  </si>
  <si>
    <t>TALITHA ZAFIRAH</t>
  </si>
  <si>
    <t>FELI APRIL WIDYA</t>
  </si>
  <si>
    <t>FRISKE APRILIKA</t>
  </si>
  <si>
    <t>NABILA LARASATI</t>
  </si>
  <si>
    <t>RIPALDO TRY WICAKSONO</t>
  </si>
  <si>
    <t>MUHAMMAD ALI ROYAN</t>
  </si>
  <si>
    <t>FAKHRI SEPRIANSYAH</t>
  </si>
  <si>
    <t>M. IHSAN DIRGANTARA</t>
  </si>
  <si>
    <t>AMIRA CAHYA DWI NOVITA</t>
  </si>
  <si>
    <t>RAINDA CINTARI AULYA</t>
  </si>
  <si>
    <t>WAHYU RAFI BUAY MADANG</t>
  </si>
  <si>
    <t>09010182428001</t>
  </si>
  <si>
    <t>WINDU AISYAH SEPTIANI</t>
  </si>
  <si>
    <t>09010182428002</t>
  </si>
  <si>
    <t>AULIA AZZAHRA</t>
  </si>
  <si>
    <t>09010182428003</t>
  </si>
  <si>
    <t>AKHMAD LATIEF SRI BINTANG PAMUNGKAS</t>
  </si>
  <si>
    <t>09010182428004</t>
  </si>
  <si>
    <t>MUTIA CLARA ANDINI</t>
  </si>
  <si>
    <t>09010182428005</t>
  </si>
  <si>
    <t>PARMITA SARI</t>
  </si>
  <si>
    <t>09010182428006</t>
  </si>
  <si>
    <t>SELVI</t>
  </si>
  <si>
    <t>09010182428007</t>
  </si>
  <si>
    <t>YOLANDA EKA RIANTI</t>
  </si>
  <si>
    <t>09010182428008</t>
  </si>
  <si>
    <t>ANINDYA CANTIKA FITRI</t>
  </si>
  <si>
    <t>09010182428009</t>
  </si>
  <si>
    <t>MEDINA ZAHRAH</t>
  </si>
  <si>
    <t>09010182428010</t>
  </si>
  <si>
    <t>NABELLA APRIANI</t>
  </si>
  <si>
    <t>09010182428011</t>
  </si>
  <si>
    <t>MELVA OLIFIA</t>
  </si>
  <si>
    <t>09010182428012</t>
  </si>
  <si>
    <t>TESA ALIZIA PUTRI</t>
  </si>
  <si>
    <t>09010182428013</t>
  </si>
  <si>
    <t>NAZWA KAMILA TABITA SARI</t>
  </si>
  <si>
    <t>09010182428014</t>
  </si>
  <si>
    <t>ARTIKA PERMATA SARI</t>
  </si>
  <si>
    <t>09010182428015</t>
  </si>
  <si>
    <t>AULIA NAZILA SALSABILA</t>
  </si>
  <si>
    <t>09010182428016</t>
  </si>
  <si>
    <t>MUTIA RAMADANI</t>
  </si>
  <si>
    <t>09010182428017</t>
  </si>
  <si>
    <t>MUHAMMAD RUSLI ANDIKA</t>
  </si>
  <si>
    <t>09010182428018</t>
  </si>
  <si>
    <t>SABRINA SALSABILA</t>
  </si>
  <si>
    <t>09010182428019</t>
  </si>
  <si>
    <t>INDRIATI RAHMA</t>
  </si>
  <si>
    <t>09010182428020</t>
  </si>
  <si>
    <t>RAFLYZA RAMONA SURYA PRATAMA</t>
  </si>
  <si>
    <t>09010282428021</t>
  </si>
  <si>
    <t>NYIMAS AYU ASRI MUTH MAINNAH</t>
  </si>
  <si>
    <t>09010282428022</t>
  </si>
  <si>
    <t>JUBAIDI</t>
  </si>
  <si>
    <t>09010282428023</t>
  </si>
  <si>
    <t>WILDAN APENDI</t>
  </si>
  <si>
    <t>09010282428024</t>
  </si>
  <si>
    <t>ALYA PUTRI ADHETYA</t>
  </si>
  <si>
    <t>09010282428025</t>
  </si>
  <si>
    <t>ATINA ISYFI FATIMAH</t>
  </si>
  <si>
    <t>09010282428026</t>
  </si>
  <si>
    <t>NAILA ALFATHONAH</t>
  </si>
  <si>
    <t>09010282428027</t>
  </si>
  <si>
    <t>ANGGI SASTIKA SARI</t>
  </si>
  <si>
    <t>09010282428028</t>
  </si>
  <si>
    <t>NABIL NAUFAL DAFFA</t>
  </si>
  <si>
    <t>09010282428029</t>
  </si>
  <si>
    <t>ZAQILLA SAHIL</t>
  </si>
  <si>
    <t>09010282428030</t>
  </si>
  <si>
    <t>ARIELENDRA FEBRIANO DEWA PUTRA</t>
  </si>
  <si>
    <t>09010282428031</t>
  </si>
  <si>
    <t>MUHAMMAD RIZKY ELPARIZA</t>
  </si>
  <si>
    <t>09010282428032</t>
  </si>
  <si>
    <t>BUNGA ANGELICA RAMADHANI</t>
  </si>
  <si>
    <t>09010282428033</t>
  </si>
  <si>
    <t>SARAH AISYAH WAHYUDI</t>
  </si>
  <si>
    <t>09010282428034</t>
  </si>
  <si>
    <t>TASYA ELIZAYADI</t>
  </si>
  <si>
    <t>09010282428035</t>
  </si>
  <si>
    <t>NANDA SYAFIRA</t>
  </si>
  <si>
    <t>09010282428036</t>
  </si>
  <si>
    <t>INDI RAHMADANI</t>
  </si>
  <si>
    <t>09010282428037</t>
  </si>
  <si>
    <t>MUHAMMAD KHAIDIR</t>
  </si>
  <si>
    <t>09010282428038</t>
  </si>
  <si>
    <t>NISA NOFRIANTI</t>
  </si>
  <si>
    <t>09010282428039</t>
  </si>
  <si>
    <t>ELSA FAUZIZAH</t>
  </si>
  <si>
    <t>09010282428040</t>
  </si>
  <si>
    <t>MUHAMMAD RIZKI JODA SAPUTRA</t>
  </si>
  <si>
    <t>09010282428041</t>
  </si>
  <si>
    <t>EGIR EXTRA APENA</t>
  </si>
  <si>
    <t>09010282428042</t>
  </si>
  <si>
    <t>INTAN NURAINI</t>
  </si>
  <si>
    <t>09010282428043</t>
  </si>
  <si>
    <t>RACHEL MARYAM</t>
  </si>
  <si>
    <t>09010282428044</t>
  </si>
  <si>
    <t>MUHAMMAD ZAKI AL FATTAH</t>
  </si>
  <si>
    <t>09010282428045</t>
  </si>
  <si>
    <t>ANNISA NAILA SALSABILA</t>
  </si>
  <si>
    <t>09010282428047</t>
  </si>
  <si>
    <t>BUNGA EKA RAHMA DONNA</t>
  </si>
  <si>
    <t>09010282428049</t>
  </si>
  <si>
    <t>HILMA RIDA AZZAHRA</t>
  </si>
  <si>
    <t>09010282428050</t>
  </si>
  <si>
    <t>QANITA SALSABILA</t>
  </si>
  <si>
    <t>09010282428051</t>
  </si>
  <si>
    <t>GITA SRI DEVI</t>
  </si>
  <si>
    <t>09010282428052</t>
  </si>
  <si>
    <t>NAILA CHOIRUNNISA</t>
  </si>
  <si>
    <t>09010282428053</t>
  </si>
  <si>
    <t>MSY. JIHAN SALMALIA</t>
  </si>
  <si>
    <t>09010282428054</t>
  </si>
  <si>
    <t>M. LUTHFI MUTA'ALI</t>
  </si>
  <si>
    <t>09010282428055</t>
  </si>
  <si>
    <t>YOGA ALDIAN</t>
  </si>
  <si>
    <t>09010282428056</t>
  </si>
  <si>
    <t>NAJWA HANI AZZAHRA</t>
  </si>
  <si>
    <t>09010282428057</t>
  </si>
  <si>
    <t>NYAYU CHIKA NABILA ALFAIZAH</t>
  </si>
  <si>
    <t>09010282428058</t>
  </si>
  <si>
    <t>RIFKY ADEMI</t>
  </si>
  <si>
    <t>09010282428059</t>
  </si>
  <si>
    <t>NAUFAL RIZKY MEIDEYAN</t>
  </si>
  <si>
    <t>09010282428060</t>
  </si>
  <si>
    <t>KMS. MUHAMMAD NAFIIS IRTIZA</t>
  </si>
  <si>
    <t>09010282428061</t>
  </si>
  <si>
    <t>FACHRY ZALDY</t>
  </si>
  <si>
    <t>09010582428063</t>
  </si>
  <si>
    <t>RAKHA BAGAS FIRJATULLAH</t>
  </si>
  <si>
    <t>O9010582428064</t>
  </si>
  <si>
    <t>TAUFIK ARABI</t>
  </si>
  <si>
    <t>09010582428065</t>
  </si>
  <si>
    <t>NAFISA AYU NADIYA</t>
  </si>
  <si>
    <t>09010582428066</t>
  </si>
  <si>
    <t>MUHAMMAD ROBBY AKBAR</t>
  </si>
  <si>
    <t>09010582428067</t>
  </si>
  <si>
    <t>SASKIA AMELIA PUTRI</t>
  </si>
  <si>
    <t>09010582428068</t>
  </si>
  <si>
    <t>M. ARIEL ORTEGA</t>
  </si>
  <si>
    <t>09010582428069</t>
  </si>
  <si>
    <t>CITRA SARI</t>
  </si>
  <si>
    <t>09010582428070</t>
  </si>
  <si>
    <t>TEGUH WIJAYA</t>
  </si>
  <si>
    <t>09010582428071</t>
  </si>
  <si>
    <t>AHMAD RIZKY ZULHAJRI</t>
  </si>
  <si>
    <t>09010582428072</t>
  </si>
  <si>
    <t>09010582428073</t>
  </si>
  <si>
    <t>MOZA AMANDA PUTRI</t>
  </si>
  <si>
    <t>09010582428075</t>
  </si>
  <si>
    <t>M. ALIF FIGO MARCZIAN</t>
  </si>
  <si>
    <t>09010582428076</t>
  </si>
  <si>
    <t>MUHAMMAD FATIH YAMAN AKBAR</t>
  </si>
  <si>
    <t>09010582428077</t>
  </si>
  <si>
    <t>ZAHRA CITRA ANGGRAENI</t>
  </si>
  <si>
    <t>09010582428078</t>
  </si>
  <si>
    <t>M. ROSYID AL RAFID SIMANGUNSONG</t>
  </si>
  <si>
    <t>09010582428079</t>
  </si>
  <si>
    <t>SYIFA ISLAMI PASHA</t>
  </si>
  <si>
    <t>09010582428080</t>
  </si>
  <si>
    <t>CRISTIAN GIGS</t>
  </si>
  <si>
    <t>09010582428081</t>
  </si>
  <si>
    <t>NANDA DZAKIA</t>
  </si>
  <si>
    <t>09010582428082</t>
  </si>
  <si>
    <t>BASMAH AISYAH</t>
  </si>
  <si>
    <t>09010582428083</t>
  </si>
  <si>
    <t>AGNES YURIKE PUTRI</t>
  </si>
  <si>
    <t>09010582428084</t>
  </si>
  <si>
    <t>NAUFAL MUZAKKI WIJAYA</t>
  </si>
  <si>
    <t>09010582428085</t>
  </si>
  <si>
    <t>PRESTIA ALIN AFRINA</t>
  </si>
  <si>
    <t>09010582428086</t>
  </si>
  <si>
    <t>RYAN HAMID SULAIMAN</t>
  </si>
  <si>
    <t>09010582428088</t>
  </si>
  <si>
    <t>MUHAMMAD RIZKY</t>
  </si>
  <si>
    <t>09010582428089</t>
  </si>
  <si>
    <t>AHMAD IHSAN ALVYAN L</t>
  </si>
  <si>
    <t>09010582428090</t>
  </si>
  <si>
    <t>M.NAUFAL RAFI SUMARDI</t>
  </si>
  <si>
    <t>09010582428091</t>
  </si>
  <si>
    <t>NEZA PUTRI RAMADHANTY</t>
  </si>
  <si>
    <t>09010582428092</t>
  </si>
  <si>
    <t>FARELL AHMAD</t>
  </si>
  <si>
    <t>09010582428093</t>
  </si>
  <si>
    <t>LATIFAH AZKIYAH UMMU TAQWA</t>
  </si>
  <si>
    <t>09010582428094</t>
  </si>
  <si>
    <t>YUDA BAGASKARA SARIPUDIN</t>
  </si>
  <si>
    <t>09010582428095</t>
  </si>
  <si>
    <t>FRANS AGARA NAPITUPULU</t>
  </si>
  <si>
    <t>09010582428096</t>
  </si>
  <si>
    <t>SARAH SALSABILAH</t>
  </si>
  <si>
    <t>09010582428097</t>
  </si>
  <si>
    <t>YOGI HIMAWAN PUTRA</t>
  </si>
  <si>
    <t>09010582428098</t>
  </si>
  <si>
    <t>RAMADHAN ARMAN DINOZA</t>
  </si>
  <si>
    <t>09010582428099</t>
  </si>
  <si>
    <t>CINOIEY JULIEN RIZKY</t>
  </si>
  <si>
    <t>09010582428101</t>
  </si>
  <si>
    <t>M ELMAN FANDY</t>
  </si>
  <si>
    <t>09010582226008</t>
  </si>
  <si>
    <t>09010582226009</t>
  </si>
  <si>
    <t>09010582226010</t>
  </si>
  <si>
    <t>09010282327037</t>
  </si>
  <si>
    <t>09010582226020</t>
  </si>
  <si>
    <t>09010582226021</t>
  </si>
  <si>
    <t>09010582227041</t>
  </si>
  <si>
    <t>09010582227042</t>
  </si>
  <si>
    <t>09010582227043</t>
  </si>
  <si>
    <t>09010582227044</t>
  </si>
  <si>
    <t>09010582227046</t>
  </si>
  <si>
    <t>JEMI ADITA</t>
  </si>
  <si>
    <t>09010582227048</t>
  </si>
  <si>
    <t>09010582227049</t>
  </si>
  <si>
    <t>NUR FADHILLAH WULANDARI</t>
  </si>
  <si>
    <t>09010582227050</t>
  </si>
  <si>
    <t>SHELA SANTIKA S</t>
  </si>
  <si>
    <t>09010582227051</t>
  </si>
  <si>
    <t>LADIIA LERISKY</t>
  </si>
  <si>
    <t>09010582227052</t>
  </si>
  <si>
    <t>MUHHAMMAD RAIHAN</t>
  </si>
  <si>
    <t>09010582227053</t>
  </si>
  <si>
    <t>09010582227054</t>
  </si>
  <si>
    <t xml:space="preserve">MUHAMMAD ALTHAAF MIFTAHUL ROHMAN </t>
  </si>
  <si>
    <t>09010582227055</t>
  </si>
  <si>
    <t>09010582227056</t>
  </si>
  <si>
    <t>09010582227060</t>
  </si>
  <si>
    <t>09010582227061</t>
  </si>
  <si>
    <t>09010582227062</t>
  </si>
  <si>
    <t>09010582227063</t>
  </si>
  <si>
    <t>09010582227065</t>
  </si>
  <si>
    <t>09010582227066</t>
  </si>
  <si>
    <t>RADEN AYU HIKMAH RISKI</t>
  </si>
  <si>
    <t>09010582227067</t>
  </si>
  <si>
    <t>09010582227068</t>
  </si>
  <si>
    <t>09010582227070</t>
  </si>
  <si>
    <t>09010582227071</t>
  </si>
  <si>
    <t>09010582227074</t>
  </si>
  <si>
    <t>FATHINAH KHAIRUNNISA FATHURROHMAN</t>
  </si>
  <si>
    <t>09010582227075</t>
  </si>
  <si>
    <t>09010582227076</t>
  </si>
  <si>
    <t>09010582227078</t>
  </si>
  <si>
    <t>09010582227079</t>
  </si>
  <si>
    <t>09010582227080</t>
  </si>
  <si>
    <t>09010582227087</t>
  </si>
  <si>
    <t>ANGGUN AZZAHRA TRI  PUTRI</t>
  </si>
  <si>
    <t>09010582227088</t>
  </si>
  <si>
    <t>09010582227090</t>
  </si>
  <si>
    <t>DWI FEBRIYANTY</t>
  </si>
  <si>
    <t>09010582227093</t>
  </si>
  <si>
    <t>09010582227099</t>
  </si>
  <si>
    <t>09010582227107</t>
  </si>
  <si>
    <t>SAKIT</t>
  </si>
  <si>
    <t xml:space="preserve">NAZWA KAMILA TABITA SARI </t>
  </si>
  <si>
    <t>MUTIA RAMADHANI</t>
  </si>
  <si>
    <t>NYIMAS AYU SRI MUTH MAINNAH</t>
  </si>
  <si>
    <t>ATINA ISYFI FATHIMAH</t>
  </si>
  <si>
    <t>ELSA FAUZIYAH</t>
  </si>
  <si>
    <t>MSY.JIHAN SALMALIA</t>
  </si>
  <si>
    <t>M.AFIF RAMADHANIO</t>
  </si>
  <si>
    <t>09010582428055</t>
  </si>
  <si>
    <t>09010582428056</t>
  </si>
  <si>
    <t>09010582428057</t>
  </si>
  <si>
    <t>NYANYU CHIKA NABILA ALFAIZAH</t>
  </si>
  <si>
    <t>09010582428058</t>
  </si>
  <si>
    <t>09010582428059</t>
  </si>
  <si>
    <t>09010582428060</t>
  </si>
  <si>
    <t>09010582428061</t>
  </si>
  <si>
    <t>09010582428064</t>
  </si>
  <si>
    <t>09010182327011</t>
  </si>
  <si>
    <t>09010182327012</t>
  </si>
  <si>
    <t>09010182327013</t>
  </si>
  <si>
    <t>09010182327014</t>
  </si>
  <si>
    <t>09010182327015</t>
  </si>
  <si>
    <t>09010182327016</t>
  </si>
  <si>
    <t>09010182327018</t>
  </si>
  <si>
    <t>09010182327019</t>
  </si>
  <si>
    <t>09010282327020</t>
  </si>
  <si>
    <t>09010282327021</t>
  </si>
  <si>
    <t>09010282327022</t>
  </si>
  <si>
    <t>09010282327023</t>
  </si>
  <si>
    <t>09010282327024</t>
  </si>
  <si>
    <t>09010282327025</t>
  </si>
  <si>
    <t>09010282327026</t>
  </si>
  <si>
    <t>09010282327027</t>
  </si>
  <si>
    <t>09010282327028</t>
  </si>
  <si>
    <t>09010282327029</t>
  </si>
  <si>
    <t>09010282327030</t>
  </si>
  <si>
    <t>09010282327032</t>
  </si>
  <si>
    <t>09010282327033</t>
  </si>
  <si>
    <t>09010282327034</t>
  </si>
  <si>
    <t>09010282327035</t>
  </si>
  <si>
    <t>09010282327036</t>
  </si>
  <si>
    <t>09010282327038</t>
  </si>
  <si>
    <t>09010282327039</t>
  </si>
  <si>
    <t>09010282327040</t>
  </si>
  <si>
    <t>M ADAM YUDISTIRA</t>
  </si>
  <si>
    <t>KEREN NAZZUA PUTRI PRATIMI</t>
  </si>
  <si>
    <t>M AQEL GIBRAN</t>
  </si>
  <si>
    <t>09010182327047</t>
  </si>
  <si>
    <t>MUHAMMAD AL THAAF MIFTAHUL ROHMAN</t>
  </si>
  <si>
    <t>M ALVITO ABRAR HAMZAH</t>
  </si>
  <si>
    <t xml:space="preserve">VIRGIN ANEKSA MARBUN </t>
  </si>
  <si>
    <t>izin</t>
  </si>
  <si>
    <t xml:space="preserve"> Pendidikan Pancasila</t>
  </si>
  <si>
    <t>CINDY RAMADHANI A</t>
  </si>
  <si>
    <t>M.FAHRI RAMADHAN</t>
  </si>
  <si>
    <t>M. SAYYID DJIBRAN HUSSEIN</t>
  </si>
  <si>
    <t xml:space="preserve">M. ALVITO ABSAR </t>
  </si>
  <si>
    <t>09010582226013</t>
  </si>
  <si>
    <t>09010582226024</t>
  </si>
  <si>
    <t>SARAAH SAFITRI</t>
  </si>
  <si>
    <t>M. ALVITO ABRAH HAMZAH</t>
  </si>
  <si>
    <t>09010582226041</t>
  </si>
  <si>
    <t xml:space="preserve"> </t>
  </si>
  <si>
    <t>D</t>
  </si>
  <si>
    <t>09010582327112</t>
  </si>
  <si>
    <t>09010582327113</t>
  </si>
  <si>
    <t>09010182428021</t>
  </si>
  <si>
    <t>09010182428022</t>
  </si>
  <si>
    <t>09010182428023</t>
  </si>
  <si>
    <t>09010182428024</t>
  </si>
  <si>
    <t>09010182428025</t>
  </si>
  <si>
    <t>09010182428026</t>
  </si>
  <si>
    <t>09010182428027</t>
  </si>
  <si>
    <t>09010182428028</t>
  </si>
  <si>
    <t>09010182428029</t>
  </si>
  <si>
    <t>09010182428030</t>
  </si>
  <si>
    <t>09010182428031</t>
  </si>
  <si>
    <t>09010182428032</t>
  </si>
  <si>
    <t>09010182428033</t>
  </si>
  <si>
    <t>09010282428046</t>
  </si>
  <si>
    <t>09010282428048</t>
  </si>
  <si>
    <t>09010282428062</t>
  </si>
  <si>
    <t>09010282428063</t>
  </si>
  <si>
    <t>09010282428064</t>
  </si>
  <si>
    <t>09010582428087</t>
  </si>
  <si>
    <t>G.D.5.4</t>
  </si>
  <si>
    <t>NULHAUZAH APRILIANI</t>
  </si>
  <si>
    <t>09010182327020</t>
  </si>
  <si>
    <t>09010182327022</t>
  </si>
  <si>
    <t>09010182327023</t>
  </si>
  <si>
    <t>09010182327024</t>
  </si>
  <si>
    <t>09010182327025</t>
  </si>
  <si>
    <t>09010182327026</t>
  </si>
  <si>
    <t>09010182327027</t>
  </si>
  <si>
    <t>09010182327028</t>
  </si>
  <si>
    <t>09010182327029</t>
  </si>
  <si>
    <t>09010182327030</t>
  </si>
  <si>
    <t>09010182327032</t>
  </si>
  <si>
    <t>09010182327033</t>
  </si>
  <si>
    <t>09010182327034</t>
  </si>
  <si>
    <t>09010182327035</t>
  </si>
  <si>
    <t>09010182327036</t>
  </si>
  <si>
    <t>09010182327037</t>
  </si>
  <si>
    <t>09010182327038</t>
  </si>
  <si>
    <t>09010182327039</t>
  </si>
  <si>
    <t>09010182327040</t>
  </si>
  <si>
    <t>09010582226012</t>
  </si>
  <si>
    <t>09010582226014</t>
  </si>
  <si>
    <t>09010582226015</t>
  </si>
  <si>
    <t>09010582226016</t>
  </si>
  <si>
    <t>09010582226017</t>
  </si>
  <si>
    <t>09010582226018</t>
  </si>
  <si>
    <t>09010582226019</t>
  </si>
  <si>
    <t>09010582226022</t>
  </si>
  <si>
    <t>09010582226025</t>
  </si>
  <si>
    <t>09010582226026</t>
  </si>
  <si>
    <t>09010582226029</t>
  </si>
  <si>
    <t>09010582226030</t>
  </si>
  <si>
    <t>09010582226031</t>
  </si>
  <si>
    <t>09010582226032</t>
  </si>
  <si>
    <t>09010582226033</t>
  </si>
  <si>
    <t>09010582226034</t>
  </si>
  <si>
    <t>09010582226035</t>
  </si>
  <si>
    <t>09010582226036</t>
  </si>
  <si>
    <t>09010582226037</t>
  </si>
  <si>
    <t>09010582226039</t>
  </si>
  <si>
    <t>09010582226040</t>
  </si>
  <si>
    <t>09010582226042</t>
  </si>
  <si>
    <t>09010582226043</t>
  </si>
  <si>
    <t>09010582226044</t>
  </si>
  <si>
    <t>09010582226045</t>
  </si>
  <si>
    <t>09010582226046</t>
  </si>
  <si>
    <t>09010582226047</t>
  </si>
  <si>
    <t>'09010282327056</t>
  </si>
  <si>
    <t>'09010282327057</t>
  </si>
  <si>
    <t>'09010282327058</t>
  </si>
  <si>
    <t>'09010282327059</t>
  </si>
  <si>
    <t>'09010282327060</t>
  </si>
  <si>
    <t>'09010282327061</t>
  </si>
  <si>
    <t>'09010282327062</t>
  </si>
  <si>
    <t>'09010282327063</t>
  </si>
  <si>
    <t>'09010282327065</t>
  </si>
  <si>
    <t>'09010282327066</t>
  </si>
  <si>
    <t>'09010282327067</t>
  </si>
  <si>
    <t>'09010282327068</t>
  </si>
  <si>
    <t>'09010282327069</t>
  </si>
  <si>
    <t>'09010282327070</t>
  </si>
  <si>
    <t>'09010282327071</t>
  </si>
  <si>
    <t>'09010582226023</t>
  </si>
  <si>
    <t>'09010582327072</t>
  </si>
  <si>
    <t>'09010582327073</t>
  </si>
  <si>
    <t>'09010582327074</t>
  </si>
  <si>
    <t>'09010582327075</t>
  </si>
  <si>
    <t>'09010582327076</t>
  </si>
  <si>
    <t>'09010582327077</t>
  </si>
  <si>
    <t>'09010582327078</t>
  </si>
  <si>
    <t>'09010582327079</t>
  </si>
  <si>
    <t>'09010582327080</t>
  </si>
  <si>
    <t>'09010582327093</t>
  </si>
  <si>
    <t>'09010582327094</t>
  </si>
  <si>
    <t>'09010582327095</t>
  </si>
  <si>
    <t>'09010582327096</t>
  </si>
  <si>
    <t>'09010582327097</t>
  </si>
  <si>
    <t>'09010582327098</t>
  </si>
  <si>
    <t>'09010582327099</t>
  </si>
  <si>
    <t>'09010582327100</t>
  </si>
  <si>
    <t>'09010582327101</t>
  </si>
  <si>
    <t>'09010582327102</t>
  </si>
  <si>
    <t>'09010582327103</t>
  </si>
  <si>
    <t>'09010582327104</t>
  </si>
  <si>
    <t>'09010582327105</t>
  </si>
  <si>
    <t>'09010582327106</t>
  </si>
  <si>
    <t>'09010582327107</t>
  </si>
  <si>
    <t>'09010582327108</t>
  </si>
  <si>
    <t>'09010582327109</t>
  </si>
  <si>
    <t>'09010582327110</t>
  </si>
  <si>
    <t>'09010582327111</t>
  </si>
  <si>
    <t>'09010582327114</t>
  </si>
  <si>
    <t>'09010582327115</t>
  </si>
  <si>
    <t>'09010582327116</t>
  </si>
  <si>
    <t>'09010582327117</t>
  </si>
  <si>
    <t>'09010582327118</t>
  </si>
  <si>
    <t>'09010582327119</t>
  </si>
  <si>
    <t>'09010582327121</t>
  </si>
  <si>
    <t>'09010182327012</t>
  </si>
  <si>
    <t>'09010182327013</t>
  </si>
  <si>
    <t>'09010182327014</t>
  </si>
  <si>
    <t>'09010182327015</t>
  </si>
  <si>
    <t>'09010182327016</t>
  </si>
  <si>
    <t>'09010182327018</t>
  </si>
  <si>
    <t>'09010182327019</t>
  </si>
  <si>
    <t>'09010282327020</t>
  </si>
  <si>
    <t>'09010282327021</t>
  </si>
  <si>
    <t>'09010282327022</t>
  </si>
  <si>
    <t>'09010282327023</t>
  </si>
  <si>
    <t>'09010282327024</t>
  </si>
  <si>
    <t>'09010282327025</t>
  </si>
  <si>
    <t>'09010282327026</t>
  </si>
  <si>
    <t>'09010282327027</t>
  </si>
  <si>
    <t>'09010282327028</t>
  </si>
  <si>
    <t>'09010282327029</t>
  </si>
  <si>
    <t>'09010282327030</t>
  </si>
  <si>
    <t>'09010282327032</t>
  </si>
  <si>
    <t>'09010282327033</t>
  </si>
  <si>
    <t>'09010282327034</t>
  </si>
  <si>
    <t>'09010282327035</t>
  </si>
  <si>
    <t>'09010282327036</t>
  </si>
  <si>
    <t>'09010282327038</t>
  </si>
  <si>
    <t>'09010282327039</t>
  </si>
  <si>
    <t>'09010282327040</t>
  </si>
  <si>
    <t>'09010582226024</t>
  </si>
  <si>
    <t>'09010182428011</t>
  </si>
  <si>
    <t>'09010182428012</t>
  </si>
  <si>
    <t>'09010182428013</t>
  </si>
  <si>
    <t>'09010182428014</t>
  </si>
  <si>
    <t>'09010182428015</t>
  </si>
  <si>
    <t>'09010182428016</t>
  </si>
  <si>
    <t>'09010182428017</t>
  </si>
  <si>
    <t>'09010182428018</t>
  </si>
  <si>
    <t>'09010182428019</t>
  </si>
  <si>
    <t>'09010182428020</t>
  </si>
  <si>
    <t>'09010282428021</t>
  </si>
  <si>
    <t>'09010282428022</t>
  </si>
  <si>
    <t>'09010282428023</t>
  </si>
  <si>
    <t>'09010282428024</t>
  </si>
  <si>
    <t>'09010282428025</t>
  </si>
  <si>
    <t>'09010282428026</t>
  </si>
  <si>
    <t>'09010282428027</t>
  </si>
  <si>
    <t>'09010282428028</t>
  </si>
  <si>
    <t>'09010282428029</t>
  </si>
  <si>
    <t>'09010282428030</t>
  </si>
  <si>
    <t>'09010282428031</t>
  </si>
  <si>
    <t>'09010282428032</t>
  </si>
  <si>
    <t>'09010282428033</t>
  </si>
  <si>
    <t>'09010582428079</t>
  </si>
  <si>
    <t>'09010582428080</t>
  </si>
  <si>
    <t>'09010582428081</t>
  </si>
  <si>
    <t>'09010582428082</t>
  </si>
  <si>
    <t>'09010582428083</t>
  </si>
  <si>
    <t>'09010582428084</t>
  </si>
  <si>
    <t>'09010582428085</t>
  </si>
  <si>
    <t>'09010582428086</t>
  </si>
  <si>
    <t>'09010582428088</t>
  </si>
  <si>
    <t>'09010582428089</t>
  </si>
  <si>
    <t>'09010582428090</t>
  </si>
  <si>
    <t>'09010582428091</t>
  </si>
  <si>
    <t>'09010582428092</t>
  </si>
  <si>
    <t>'09010582428093</t>
  </si>
  <si>
    <t>'09010582428094</t>
  </si>
  <si>
    <t>'09010582428095</t>
  </si>
  <si>
    <t>'09010582428096</t>
  </si>
  <si>
    <t>'09010582428097</t>
  </si>
  <si>
    <t>'09010582428098</t>
  </si>
  <si>
    <t>'09010582428099</t>
  </si>
  <si>
    <t>'09010582428101</t>
  </si>
  <si>
    <t>'09010282327037</t>
  </si>
  <si>
    <t>'09010182327006</t>
  </si>
  <si>
    <t>'09010282327053</t>
  </si>
  <si>
    <t>'09010282327054</t>
  </si>
  <si>
    <t>'09010282327055</t>
  </si>
  <si>
    <t>'09010282327050</t>
  </si>
  <si>
    <t>'09010282327043</t>
  </si>
  <si>
    <t>'09010282327047</t>
  </si>
  <si>
    <t>09010182327996</t>
  </si>
  <si>
    <t>ERMATITA; M. QURHANUL RIZKIE; RUSDI EFENDI</t>
  </si>
  <si>
    <t>APRIANSYAH PUTRA; HASNAN AFIF; WILLY</t>
  </si>
  <si>
    <t>Apriansyah Putra, M.Kom; Hasnan Afif, M.Kom.; Willy, M.Kom.</t>
  </si>
  <si>
    <t>Deris Stiawan, Prof.; Adi Hermansyah, M.T.; Nurul Afifah, M.Kom</t>
  </si>
  <si>
    <t>ABDIANSYAH; DEWI SARTIKA; YESSINTA FLORENSIA</t>
  </si>
  <si>
    <t>Erwin, Prof.</t>
  </si>
  <si>
    <t>Zahra Alwi, Dr. S.Pd., M.Pd.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</si>
</sst>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&quot;/&quot;mm&quot;/&quot;yy"/>
  </numFmts>
  <fonts count="30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name val="Calibri"/>
    </font>
    <font>
      <sz val="11"/>
      <color theme="1"/>
      <name val="Calibri"/>
    </font>
    <font>
      <b/>
      <sz val="11"/>
      <color theme="1"/>
      <name val="Arial"/>
    </font>
    <font>
      <b/>
      <u/>
      <sz val="11"/>
      <color theme="0"/>
      <name val="Calibri"/>
    </font>
    <font>
      <b/>
      <u/>
      <sz val="11"/>
      <color theme="0"/>
      <name val="Calibri"/>
    </font>
    <font>
      <b/>
      <sz val="11"/>
      <color rgb="FFFFFFFF"/>
      <name val="Calibri"/>
    </font>
    <font>
      <b/>
      <u/>
      <sz val="11"/>
      <color theme="0"/>
      <name val="Calibri"/>
    </font>
    <font>
      <b/>
      <u/>
      <sz val="11"/>
      <color theme="0"/>
      <name val="Calibri"/>
    </font>
    <font>
      <b/>
      <u/>
      <sz val="11"/>
      <color rgb="FFFFFFFF"/>
      <name val="Calibri"/>
    </font>
    <font>
      <b/>
      <u/>
      <sz val="11"/>
      <color rgb="FFFFFFFF"/>
      <name val="Calibri"/>
    </font>
    <font>
      <b/>
      <u/>
      <sz val="11"/>
      <color rgb="FFFFFFFF"/>
      <name val="Calibri"/>
    </font>
    <font>
      <b/>
      <u/>
      <sz val="11"/>
      <color rgb="FFFFFFFF"/>
      <name val="Calibri"/>
    </font>
    <font>
      <b/>
      <u/>
      <sz val="11"/>
      <color rgb="FFFFFFFF"/>
      <name val="Calibri"/>
    </font>
    <font>
      <b/>
      <sz val="8"/>
      <color theme="1"/>
      <name val="Calibri"/>
    </font>
    <font>
      <sz val="11"/>
      <color theme="1"/>
      <name val="Calibri"/>
      <scheme val="minor"/>
    </font>
    <font>
      <b/>
      <u/>
      <sz val="11"/>
      <color rgb="FFFFFFFF"/>
      <name val="Calibri"/>
    </font>
    <font>
      <sz val="11"/>
      <color rgb="FF000000"/>
      <name val="Calibri"/>
    </font>
    <font>
      <b/>
      <sz val="11"/>
      <color theme="0"/>
      <name val="Calibri"/>
    </font>
    <font>
      <sz val="8"/>
      <color theme="1"/>
      <name val="Calibri"/>
    </font>
    <font>
      <sz val="9"/>
      <color rgb="FF000000"/>
      <name val="Arial"/>
    </font>
    <font>
      <sz val="11"/>
      <color rgb="FFFF0000"/>
      <name val="Calibri"/>
    </font>
    <font>
      <sz val="11"/>
      <color theme="1"/>
      <name val="Arial"/>
    </font>
    <font>
      <sz val="9"/>
      <color theme="1"/>
      <name val="Arial"/>
    </font>
    <font>
      <b/>
      <sz val="11"/>
      <color rgb="FFFF0000"/>
      <name val="Calibri"/>
    </font>
    <font>
      <u/>
      <sz val="11"/>
      <color rgb="FFFFFFFF"/>
      <name val="Calibri"/>
    </font>
    <font>
      <sz val="11"/>
      <color rgb="FF000000"/>
      <name val="Arial"/>
    </font>
    <font>
      <sz val="11"/>
      <color rgb="FFFF0000"/>
      <name val="Arial"/>
    </font>
    <font>
      <sz val="9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</fills>
  <borders count="3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89">
    <xf numFmtId="0" fontId="0" fillId="0" borderId="0" xfId="0"/>
    <xf numFmtId="0" fontId="3" fillId="0" borderId="0" xfId="0" applyFont="1" applyAlignment="1">
      <alignment vertical="top"/>
    </xf>
    <xf numFmtId="0" fontId="4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6" xfId="0" applyFont="1" applyFill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5" fillId="3" borderId="5" xfId="0" applyFont="1" applyFill="1" applyBorder="1" applyAlignment="1">
      <alignment horizontal="center" vertical="top"/>
    </xf>
    <xf numFmtId="0" fontId="3" fillId="4" borderId="5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left" vertical="top"/>
    </xf>
    <xf numFmtId="0" fontId="3" fillId="4" borderId="7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left" vertical="top" wrapText="1"/>
    </xf>
    <xf numFmtId="0" fontId="3" fillId="4" borderId="7" xfId="0" applyFont="1" applyFill="1" applyBorder="1" applyAlignment="1">
      <alignment horizontal="center" vertical="top"/>
    </xf>
    <xf numFmtId="0" fontId="6" fillId="3" borderId="5" xfId="0" applyFont="1" applyFill="1" applyBorder="1" applyAlignment="1">
      <alignment horizontal="center" vertical="top"/>
    </xf>
    <xf numFmtId="0" fontId="3" fillId="4" borderId="3" xfId="0" applyFont="1" applyFill="1" applyBorder="1" applyAlignment="1">
      <alignment horizontal="center" vertical="top"/>
    </xf>
    <xf numFmtId="0" fontId="3" fillId="4" borderId="3" xfId="0" applyFont="1" applyFill="1" applyBorder="1" applyAlignment="1">
      <alignment horizontal="left" vertical="top"/>
    </xf>
    <xf numFmtId="0" fontId="7" fillId="3" borderId="5" xfId="0" applyFont="1" applyFill="1" applyBorder="1" applyAlignment="1">
      <alignment horizontal="center" vertical="top"/>
    </xf>
    <xf numFmtId="0" fontId="3" fillId="5" borderId="5" xfId="0" applyFont="1" applyFill="1" applyBorder="1" applyAlignment="1">
      <alignment horizontal="center" vertical="top"/>
    </xf>
    <xf numFmtId="0" fontId="3" fillId="5" borderId="2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horizontal="center" vertical="top"/>
    </xf>
    <xf numFmtId="0" fontId="3" fillId="5" borderId="3" xfId="0" applyFont="1" applyFill="1" applyBorder="1" applyAlignment="1">
      <alignment horizontal="left" vertical="top"/>
    </xf>
    <xf numFmtId="0" fontId="3" fillId="5" borderId="7" xfId="0" applyFont="1" applyFill="1" applyBorder="1" applyAlignment="1">
      <alignment horizontal="center" vertical="top"/>
    </xf>
    <xf numFmtId="0" fontId="3" fillId="5" borderId="3" xfId="0" applyFont="1" applyFill="1" applyBorder="1" applyAlignment="1">
      <alignment horizontal="left" vertical="top" wrapText="1"/>
    </xf>
    <xf numFmtId="0" fontId="3" fillId="0" borderId="5" xfId="0" applyFont="1" applyBorder="1" applyAlignment="1">
      <alignment horizontal="center" vertical="top"/>
    </xf>
    <xf numFmtId="0" fontId="3" fillId="0" borderId="2" xfId="0" applyFont="1" applyBorder="1" applyAlignment="1">
      <alignment horizontal="left" vertical="top"/>
    </xf>
    <xf numFmtId="0" fontId="3" fillId="0" borderId="3" xfId="0" applyFont="1" applyBorder="1" applyAlignment="1">
      <alignment horizontal="center" vertical="top"/>
    </xf>
    <xf numFmtId="0" fontId="3" fillId="6" borderId="3" xfId="0" applyFont="1" applyFill="1" applyBorder="1" applyAlignment="1">
      <alignment horizontal="left" vertical="top"/>
    </xf>
    <xf numFmtId="0" fontId="3" fillId="0" borderId="7" xfId="0" applyFont="1" applyBorder="1" applyAlignment="1">
      <alignment horizontal="center" vertical="top"/>
    </xf>
    <xf numFmtId="0" fontId="3" fillId="0" borderId="3" xfId="0" applyFont="1" applyBorder="1" applyAlignment="1">
      <alignment horizontal="left" vertical="top"/>
    </xf>
    <xf numFmtId="0" fontId="3" fillId="7" borderId="3" xfId="0" applyFont="1" applyFill="1" applyBorder="1" applyAlignment="1">
      <alignment horizontal="left" vertical="top"/>
    </xf>
    <xf numFmtId="0" fontId="3" fillId="7" borderId="5" xfId="0" applyFont="1" applyFill="1" applyBorder="1" applyAlignment="1">
      <alignment horizontal="center" vertical="top"/>
    </xf>
    <xf numFmtId="0" fontId="3" fillId="7" borderId="2" xfId="0" applyFont="1" applyFill="1" applyBorder="1" applyAlignment="1">
      <alignment horizontal="left" vertical="top"/>
    </xf>
    <xf numFmtId="0" fontId="3" fillId="7" borderId="3" xfId="0" applyFont="1" applyFill="1" applyBorder="1" applyAlignment="1">
      <alignment horizontal="center" vertical="top"/>
    </xf>
    <xf numFmtId="0" fontId="3" fillId="7" borderId="7" xfId="0" applyFont="1" applyFill="1" applyBorder="1" applyAlignment="1">
      <alignment horizontal="center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" fillId="8" borderId="5" xfId="0" applyFont="1" applyFill="1" applyBorder="1" applyAlignment="1">
      <alignment horizontal="left" vertical="center"/>
    </xf>
    <xf numFmtId="0" fontId="3" fillId="8" borderId="12" xfId="0" applyFont="1" applyFill="1" applyBorder="1" applyAlignment="1">
      <alignment horizontal="left" vertical="center"/>
    </xf>
    <xf numFmtId="0" fontId="3" fillId="0" borderId="0" xfId="0" applyFont="1"/>
    <xf numFmtId="0" fontId="8" fillId="3" borderId="5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7" borderId="5" xfId="0" applyFont="1" applyFill="1" applyBorder="1"/>
    <xf numFmtId="0" fontId="3" fillId="2" borderId="5" xfId="0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6" fillId="0" borderId="0" xfId="0" applyFont="1"/>
    <xf numFmtId="0" fontId="16" fillId="0" borderId="5" xfId="0" applyFont="1" applyBorder="1"/>
    <xf numFmtId="0" fontId="3" fillId="0" borderId="0" xfId="0" applyFont="1" applyAlignment="1">
      <alignment horizontal="center"/>
    </xf>
    <xf numFmtId="0" fontId="1" fillId="2" borderId="5" xfId="0" applyFont="1" applyFill="1" applyBorder="1" applyAlignment="1">
      <alignment horizontal="right"/>
    </xf>
    <xf numFmtId="0" fontId="1" fillId="2" borderId="5" xfId="0" applyFont="1" applyFill="1" applyBorder="1" applyAlignment="1">
      <alignment horizontal="center"/>
    </xf>
    <xf numFmtId="2" fontId="1" fillId="2" borderId="5" xfId="0" applyNumberFormat="1" applyFont="1" applyFill="1" applyBorder="1" applyAlignment="1">
      <alignment horizontal="center"/>
    </xf>
    <xf numFmtId="10" fontId="1" fillId="2" borderId="5" xfId="0" applyNumberFormat="1" applyFont="1" applyFill="1" applyBorder="1" applyAlignment="1">
      <alignment horizontal="center"/>
    </xf>
    <xf numFmtId="10" fontId="1" fillId="2" borderId="6" xfId="0" applyNumberFormat="1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3" fillId="11" borderId="5" xfId="0" applyFont="1" applyFill="1" applyBorder="1" applyAlignment="1">
      <alignment horizontal="center"/>
    </xf>
    <xf numFmtId="0" fontId="3" fillId="12" borderId="5" xfId="0" applyFont="1" applyFill="1" applyBorder="1" applyAlignment="1">
      <alignment horizontal="center"/>
    </xf>
    <xf numFmtId="0" fontId="17" fillId="3" borderId="5" xfId="0" applyFont="1" applyFill="1" applyBorder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8" fillId="2" borderId="6" xfId="0" applyFont="1" applyFill="1" applyBorder="1"/>
    <xf numFmtId="0" fontId="3" fillId="0" borderId="2" xfId="0" applyFont="1" applyBorder="1" applyAlignment="1">
      <alignment horizontal="left"/>
    </xf>
    <xf numFmtId="0" fontId="18" fillId="2" borderId="15" xfId="0" applyFont="1" applyFill="1" applyBorder="1" applyAlignment="1">
      <alignment horizontal="center"/>
    </xf>
    <xf numFmtId="0" fontId="18" fillId="8" borderId="16" xfId="0" applyFont="1" applyFill="1" applyBorder="1" applyAlignment="1">
      <alignment horizontal="center"/>
    </xf>
    <xf numFmtId="0" fontId="18" fillId="2" borderId="16" xfId="0" applyFont="1" applyFill="1" applyBorder="1" applyAlignment="1">
      <alignment horizontal="center"/>
    </xf>
    <xf numFmtId="0" fontId="18" fillId="2" borderId="4" xfId="0" applyFont="1" applyFill="1" applyBorder="1"/>
    <xf numFmtId="0" fontId="18" fillId="2" borderId="17" xfId="0" applyFont="1" applyFill="1" applyBorder="1"/>
    <xf numFmtId="0" fontId="3" fillId="2" borderId="16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18" fillId="2" borderId="20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164" fontId="20" fillId="2" borderId="6" xfId="0" applyNumberFormat="1" applyFont="1" applyFill="1" applyBorder="1" applyAlignment="1">
      <alignment horizontal="center" vertical="center"/>
    </xf>
    <xf numFmtId="164" fontId="20" fillId="2" borderId="5" xfId="0" applyNumberFormat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/>
    </xf>
    <xf numFmtId="49" fontId="3" fillId="8" borderId="5" xfId="0" applyNumberFormat="1" applyFont="1" applyFill="1" applyBorder="1" applyAlignment="1">
      <alignment horizontal="center"/>
    </xf>
    <xf numFmtId="0" fontId="3" fillId="8" borderId="5" xfId="0" applyFont="1" applyFill="1" applyBorder="1"/>
    <xf numFmtId="0" fontId="3" fillId="8" borderId="4" xfId="0" applyFont="1" applyFill="1" applyBorder="1" applyAlignment="1">
      <alignment horizontal="center"/>
    </xf>
    <xf numFmtId="10" fontId="3" fillId="8" borderId="6" xfId="0" applyNumberFormat="1" applyFont="1" applyFill="1" applyBorder="1" applyAlignment="1">
      <alignment horizontal="center"/>
    </xf>
    <xf numFmtId="0" fontId="3" fillId="8" borderId="5" xfId="0" quotePrefix="1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top"/>
    </xf>
    <xf numFmtId="49" fontId="21" fillId="0" borderId="5" xfId="0" applyNumberFormat="1" applyFont="1" applyBorder="1" applyAlignment="1">
      <alignment horizontal="center" wrapText="1"/>
    </xf>
    <xf numFmtId="0" fontId="21" fillId="0" borderId="5" xfId="0" applyFont="1" applyBorder="1" applyAlignment="1">
      <alignment horizontal="left" wrapText="1"/>
    </xf>
    <xf numFmtId="0" fontId="22" fillId="8" borderId="3" xfId="0" applyFont="1" applyFill="1" applyBorder="1" applyAlignment="1">
      <alignment horizontal="center"/>
    </xf>
    <xf numFmtId="0" fontId="22" fillId="8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 wrapText="1"/>
    </xf>
    <xf numFmtId="0" fontId="3" fillId="0" borderId="0" xfId="0" applyFont="1" applyAlignment="1">
      <alignment horizontal="left"/>
    </xf>
    <xf numFmtId="0" fontId="3" fillId="0" borderId="19" xfId="0" applyFont="1" applyBorder="1" applyAlignment="1">
      <alignment horizontal="left"/>
    </xf>
    <xf numFmtId="0" fontId="3" fillId="0" borderId="3" xfId="0" applyFont="1" applyBorder="1" applyAlignment="1">
      <alignment horizontal="right"/>
    </xf>
    <xf numFmtId="0" fontId="3" fillId="0" borderId="5" xfId="0" applyFont="1" applyBorder="1" applyAlignment="1">
      <alignment horizontal="right"/>
    </xf>
    <xf numFmtId="0" fontId="22" fillId="8" borderId="5" xfId="0" applyFont="1" applyFill="1" applyBorder="1" applyAlignment="1">
      <alignment horizontal="right"/>
    </xf>
    <xf numFmtId="0" fontId="22" fillId="8" borderId="3" xfId="0" applyFont="1" applyFill="1" applyBorder="1" applyAlignment="1">
      <alignment horizontal="right"/>
    </xf>
    <xf numFmtId="0" fontId="23" fillId="0" borderId="5" xfId="0" applyFont="1" applyBorder="1" applyAlignment="1">
      <alignment horizontal="right"/>
    </xf>
    <xf numFmtId="0" fontId="21" fillId="0" borderId="5" xfId="0" quotePrefix="1" applyFont="1" applyBorder="1" applyAlignment="1">
      <alignment horizontal="center" wrapText="1"/>
    </xf>
    <xf numFmtId="10" fontId="3" fillId="8" borderId="5" xfId="0" applyNumberFormat="1" applyFont="1" applyFill="1" applyBorder="1" applyAlignment="1">
      <alignment horizontal="center"/>
    </xf>
    <xf numFmtId="0" fontId="23" fillId="0" borderId="0" xfId="0" applyFont="1"/>
    <xf numFmtId="0" fontId="3" fillId="2" borderId="6" xfId="0" applyFont="1" applyFill="1" applyBorder="1"/>
    <xf numFmtId="0" fontId="3" fillId="0" borderId="2" xfId="0" applyFont="1" applyBorder="1"/>
    <xf numFmtId="0" fontId="3" fillId="2" borderId="15" xfId="0" applyFont="1" applyFill="1" applyBorder="1" applyAlignment="1">
      <alignment horizontal="center"/>
    </xf>
    <xf numFmtId="0" fontId="3" fillId="8" borderId="16" xfId="0" applyFont="1" applyFill="1" applyBorder="1" applyAlignment="1">
      <alignment horizontal="center"/>
    </xf>
    <xf numFmtId="0" fontId="3" fillId="2" borderId="4" xfId="0" applyFont="1" applyFill="1" applyBorder="1"/>
    <xf numFmtId="0" fontId="23" fillId="0" borderId="5" xfId="0" applyFont="1" applyBorder="1"/>
    <xf numFmtId="0" fontId="23" fillId="0" borderId="18" xfId="0" applyFont="1" applyBorder="1"/>
    <xf numFmtId="0" fontId="23" fillId="2" borderId="5" xfId="0" applyFont="1" applyFill="1" applyBorder="1"/>
    <xf numFmtId="0" fontId="3" fillId="0" borderId="19" xfId="0" applyFont="1" applyBorder="1"/>
    <xf numFmtId="0" fontId="23" fillId="0" borderId="19" xfId="0" applyFont="1" applyBorder="1"/>
    <xf numFmtId="0" fontId="23" fillId="0" borderId="7" xfId="0" applyFont="1" applyBorder="1"/>
    <xf numFmtId="0" fontId="23" fillId="2" borderId="16" xfId="0" applyFont="1" applyFill="1" applyBorder="1"/>
    <xf numFmtId="0" fontId="3" fillId="2" borderId="20" xfId="0" applyFont="1" applyFill="1" applyBorder="1" applyAlignment="1">
      <alignment horizontal="center"/>
    </xf>
    <xf numFmtId="0" fontId="23" fillId="2" borderId="21" xfId="0" applyFont="1" applyFill="1" applyBorder="1"/>
    <xf numFmtId="164" fontId="20" fillId="2" borderId="6" xfId="0" applyNumberFormat="1" applyFont="1" applyFill="1" applyBorder="1" applyAlignment="1">
      <alignment horizontal="center"/>
    </xf>
    <xf numFmtId="164" fontId="20" fillId="2" borderId="5" xfId="0" applyNumberFormat="1" applyFont="1" applyFill="1" applyBorder="1" applyAlignment="1">
      <alignment horizontal="center"/>
    </xf>
    <xf numFmtId="49" fontId="24" fillId="0" borderId="5" xfId="0" applyNumberFormat="1" applyFont="1" applyBorder="1" applyAlignment="1">
      <alignment horizontal="center" wrapText="1"/>
    </xf>
    <xf numFmtId="0" fontId="24" fillId="0" borderId="5" xfId="0" applyFont="1" applyBorder="1" applyAlignment="1">
      <alignment wrapText="1"/>
    </xf>
    <xf numFmtId="10" fontId="3" fillId="9" borderId="6" xfId="0" applyNumberFormat="1" applyFont="1" applyFill="1" applyBorder="1" applyAlignment="1">
      <alignment horizontal="center"/>
    </xf>
    <xf numFmtId="0" fontId="24" fillId="0" borderId="5" xfId="0" quotePrefix="1" applyFont="1" applyBorder="1" applyAlignment="1">
      <alignment horizontal="center" wrapText="1"/>
    </xf>
    <xf numFmtId="0" fontId="3" fillId="4" borderId="2" xfId="0" applyFont="1" applyFill="1" applyBorder="1" applyAlignment="1">
      <alignment vertical="top"/>
    </xf>
    <xf numFmtId="0" fontId="24" fillId="0" borderId="5" xfId="0" applyFont="1" applyBorder="1" applyAlignment="1">
      <alignment horizontal="center" wrapText="1"/>
    </xf>
    <xf numFmtId="0" fontId="3" fillId="2" borderId="5" xfId="0" applyFont="1" applyFill="1" applyBorder="1" applyAlignment="1">
      <alignment horizontal="left" vertical="top"/>
    </xf>
    <xf numFmtId="0" fontId="23" fillId="2" borderId="16" xfId="0" applyFont="1" applyFill="1" applyBorder="1" applyAlignment="1">
      <alignment horizontal="center"/>
    </xf>
    <xf numFmtId="0" fontId="23" fillId="2" borderId="6" xfId="0" applyFont="1" applyFill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6" fillId="0" borderId="5" xfId="0" applyFont="1" applyBorder="1" applyAlignment="1">
      <alignment horizontal="left" wrapText="1"/>
    </xf>
    <xf numFmtId="0" fontId="3" fillId="6" borderId="5" xfId="0" applyFont="1" applyFill="1" applyBorder="1" applyAlignment="1">
      <alignment horizontal="left" vertical="top"/>
    </xf>
    <xf numFmtId="49" fontId="21" fillId="0" borderId="5" xfId="0" applyNumberFormat="1" applyFont="1" applyBorder="1" applyAlignment="1">
      <alignment horizontal="center"/>
    </xf>
    <xf numFmtId="0" fontId="21" fillId="0" borderId="5" xfId="0" applyFont="1" applyBorder="1"/>
    <xf numFmtId="0" fontId="21" fillId="0" borderId="5" xfId="0" applyFont="1" applyBorder="1" applyAlignment="1">
      <alignment wrapText="1"/>
    </xf>
    <xf numFmtId="0" fontId="22" fillId="0" borderId="5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6" borderId="3" xfId="0" applyFont="1" applyFill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26" fillId="3" borderId="0" xfId="0" applyFont="1" applyFill="1"/>
    <xf numFmtId="0" fontId="19" fillId="13" borderId="2" xfId="0" applyFont="1" applyFill="1" applyBorder="1" applyAlignment="1">
      <alignment horizontal="center"/>
    </xf>
    <xf numFmtId="0" fontId="19" fillId="13" borderId="3" xfId="0" applyFont="1" applyFill="1" applyBorder="1" applyAlignment="1">
      <alignment horizontal="center"/>
    </xf>
    <xf numFmtId="0" fontId="18" fillId="8" borderId="5" xfId="0" applyFont="1" applyFill="1" applyBorder="1" applyAlignment="1">
      <alignment horizontal="center"/>
    </xf>
    <xf numFmtId="0" fontId="27" fillId="0" borderId="7" xfId="0" applyFont="1" applyBorder="1" applyAlignment="1">
      <alignment horizontal="center"/>
    </xf>
    <xf numFmtId="0" fontId="28" fillId="0" borderId="7" xfId="0" applyFont="1" applyBorder="1" applyAlignment="1">
      <alignment horizontal="center"/>
    </xf>
    <xf numFmtId="0" fontId="27" fillId="7" borderId="7" xfId="0" applyFont="1" applyFill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28" fillId="7" borderId="7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left" vertical="top"/>
    </xf>
    <xf numFmtId="0" fontId="18" fillId="2" borderId="0" xfId="0" applyFont="1" applyFill="1"/>
    <xf numFmtId="0" fontId="10" fillId="3" borderId="5" xfId="0" applyFont="1" applyFill="1" applyBorder="1" applyAlignment="1">
      <alignment horizontal="center"/>
    </xf>
    <xf numFmtId="0" fontId="29" fillId="0" borderId="5" xfId="0" quotePrefix="1" applyFont="1" applyBorder="1" applyAlignment="1">
      <alignment horizontal="center" wrapText="1"/>
    </xf>
    <xf numFmtId="0" fontId="1" fillId="2" borderId="1" xfId="0" applyFont="1" applyFill="1" applyBorder="1" applyAlignment="1">
      <alignment horizontal="center" vertical="top"/>
    </xf>
    <xf numFmtId="0" fontId="2" fillId="0" borderId="2" xfId="0" applyFont="1" applyBorder="1"/>
    <xf numFmtId="0" fontId="2" fillId="0" borderId="3" xfId="0" applyFont="1" applyBorder="1"/>
    <xf numFmtId="0" fontId="1" fillId="2" borderId="8" xfId="0" applyFont="1" applyFill="1" applyBorder="1" applyAlignment="1">
      <alignment horizontal="center" vertical="center"/>
    </xf>
    <xf numFmtId="0" fontId="2" fillId="0" borderId="9" xfId="0" applyFont="1" applyBorder="1"/>
    <xf numFmtId="0" fontId="2" fillId="0" borderId="10" xfId="0" applyFont="1" applyBorder="1"/>
    <xf numFmtId="0" fontId="1" fillId="2" borderId="11" xfId="0" applyFont="1" applyFill="1" applyBorder="1" applyAlignment="1">
      <alignment horizontal="center" vertical="center"/>
    </xf>
    <xf numFmtId="0" fontId="2" fillId="0" borderId="13" xfId="0" applyFont="1" applyBorder="1"/>
    <xf numFmtId="0" fontId="2" fillId="0" borderId="14" xfId="0" applyFont="1" applyBorder="1"/>
    <xf numFmtId="0" fontId="1" fillId="2" borderId="11" xfId="0" applyFont="1" applyFill="1" applyBorder="1" applyAlignment="1">
      <alignment horizontal="center" vertical="center" wrapText="1"/>
    </xf>
    <xf numFmtId="0" fontId="3" fillId="2" borderId="24" xfId="0" applyFont="1" applyFill="1" applyBorder="1" applyAlignment="1">
      <alignment horizontal="center" vertical="center" wrapText="1"/>
    </xf>
    <xf numFmtId="0" fontId="2" fillId="0" borderId="26" xfId="0" applyFont="1" applyBorder="1"/>
    <xf numFmtId="0" fontId="2" fillId="0" borderId="28" xfId="0" applyFont="1" applyBorder="1"/>
    <xf numFmtId="0" fontId="3" fillId="2" borderId="25" xfId="0" applyFont="1" applyFill="1" applyBorder="1" applyAlignment="1">
      <alignment horizontal="center" vertical="center" wrapText="1"/>
    </xf>
    <xf numFmtId="0" fontId="2" fillId="0" borderId="27" xfId="0" applyFont="1" applyBorder="1"/>
    <xf numFmtId="0" fontId="2" fillId="0" borderId="29" xfId="0" applyFont="1" applyBorder="1"/>
    <xf numFmtId="0" fontId="19" fillId="13" borderId="1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2" fillId="0" borderId="23" xfId="0" applyFont="1" applyBorder="1"/>
    <xf numFmtId="0" fontId="3" fillId="2" borderId="24" xfId="0" applyFont="1" applyFill="1" applyBorder="1" applyAlignment="1">
      <alignment horizontal="center" wrapText="1"/>
    </xf>
    <xf numFmtId="0" fontId="3" fillId="2" borderId="25" xfId="0" applyFont="1" applyFill="1" applyBorder="1" applyAlignment="1">
      <alignment horizontal="center" wrapText="1"/>
    </xf>
    <xf numFmtId="0" fontId="7" fillId="13" borderId="1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3" fillId="2" borderId="22" xfId="0" applyFont="1" applyFill="1" applyBorder="1" applyAlignment="1">
      <alignment horizontal="center"/>
    </xf>
  </cellXfs>
  <cellStyles count="1">
    <cellStyle name="Normal" xfId="0" builtinId="0"/>
  </cellStyles>
  <dxfs count="164"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9900"/>
          <bgColor rgb="FFFF9900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b/>
        <color rgb="FFFF0000"/>
      </font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00"/>
    <outlinePr summaryBelow="0" summaryRight="0"/>
  </sheetPr>
  <dimension ref="A1:Z998"/>
  <sheetViews>
    <sheetView topLeftCell="A16" workbookViewId="0">
      <selection activeCell="C27" sqref="C27"/>
    </sheetView>
  </sheetViews>
  <sheetFormatPr defaultColWidth="14.453125" defaultRowHeight="15" customHeight="1" x14ac:dyDescent="0.35"/>
  <cols>
    <col min="1" max="1" width="4.26953125" customWidth="1"/>
    <col min="2" max="2" width="10.54296875" customWidth="1"/>
    <col min="3" max="3" width="11.54296875" customWidth="1"/>
    <col min="4" max="4" width="56" customWidth="1"/>
    <col min="5" max="5" width="10" customWidth="1"/>
    <col min="6" max="7" width="22.81640625" customWidth="1"/>
    <col min="8" max="8" width="84.26953125" customWidth="1"/>
    <col min="9" max="9" width="18.7265625" customWidth="1"/>
    <col min="10" max="10" width="29.7265625" customWidth="1"/>
    <col min="11" max="11" width="13.7265625" customWidth="1"/>
  </cols>
  <sheetData>
    <row r="1" spans="1:26" ht="14.5" x14ac:dyDescent="0.35">
      <c r="A1" s="164" t="s">
        <v>0</v>
      </c>
      <c r="B1" s="165"/>
      <c r="C1" s="165"/>
      <c r="D1" s="165"/>
      <c r="E1" s="165"/>
      <c r="F1" s="165"/>
      <c r="G1" s="165"/>
      <c r="H1" s="165"/>
      <c r="I1" s="165"/>
      <c r="J1" s="166"/>
      <c r="K1" s="1" t="s">
        <v>1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2" t="s">
        <v>2</v>
      </c>
      <c r="B2" s="3" t="s">
        <v>3</v>
      </c>
      <c r="C2" s="4" t="s">
        <v>4</v>
      </c>
      <c r="D2" s="3" t="s">
        <v>5</v>
      </c>
      <c r="E2" s="5" t="s">
        <v>6</v>
      </c>
      <c r="F2" s="5" t="s">
        <v>7</v>
      </c>
      <c r="G2" s="5" t="s">
        <v>8</v>
      </c>
      <c r="H2" s="5" t="s">
        <v>9</v>
      </c>
      <c r="I2" s="5" t="s">
        <v>10</v>
      </c>
      <c r="J2" s="5" t="s">
        <v>11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 x14ac:dyDescent="0.35">
      <c r="A3" s="6">
        <v>1</v>
      </c>
      <c r="B3" s="7" t="s">
        <v>12</v>
      </c>
      <c r="C3" s="8" t="s">
        <v>13</v>
      </c>
      <c r="D3" s="9" t="s">
        <v>14</v>
      </c>
      <c r="E3" s="8" t="s">
        <v>15</v>
      </c>
      <c r="F3" s="10" t="s">
        <v>16</v>
      </c>
      <c r="G3" s="10" t="s">
        <v>17</v>
      </c>
      <c r="H3" s="11" t="s">
        <v>18</v>
      </c>
      <c r="I3" s="12">
        <v>38</v>
      </c>
      <c r="J3" s="12" t="s">
        <v>19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 x14ac:dyDescent="0.35">
      <c r="A4" s="6">
        <v>2</v>
      </c>
      <c r="B4" s="13" t="s">
        <v>20</v>
      </c>
      <c r="C4" s="8" t="s">
        <v>13</v>
      </c>
      <c r="D4" s="9" t="s">
        <v>14</v>
      </c>
      <c r="E4" s="8" t="s">
        <v>21</v>
      </c>
      <c r="F4" s="10" t="s">
        <v>22</v>
      </c>
      <c r="G4" s="14" t="s">
        <v>17</v>
      </c>
      <c r="H4" s="11" t="s">
        <v>18</v>
      </c>
      <c r="I4" s="14">
        <v>43</v>
      </c>
      <c r="J4" s="12" t="s">
        <v>19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5" x14ac:dyDescent="0.35">
      <c r="A5" s="6">
        <v>3</v>
      </c>
      <c r="B5" s="13" t="s">
        <v>23</v>
      </c>
      <c r="C5" s="8" t="s">
        <v>13</v>
      </c>
      <c r="D5" s="9" t="s">
        <v>14</v>
      </c>
      <c r="E5" s="8" t="s">
        <v>24</v>
      </c>
      <c r="F5" s="14" t="s">
        <v>25</v>
      </c>
      <c r="G5" s="14" t="s">
        <v>26</v>
      </c>
      <c r="H5" s="11" t="s">
        <v>18</v>
      </c>
      <c r="I5" s="14">
        <v>37</v>
      </c>
      <c r="J5" s="12" t="s">
        <v>19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5" x14ac:dyDescent="0.35">
      <c r="A6" s="6">
        <v>4</v>
      </c>
      <c r="B6" s="13" t="s">
        <v>27</v>
      </c>
      <c r="C6" s="8" t="s">
        <v>28</v>
      </c>
      <c r="D6" s="9" t="s">
        <v>29</v>
      </c>
      <c r="E6" s="8" t="s">
        <v>15</v>
      </c>
      <c r="F6" s="14" t="s">
        <v>30</v>
      </c>
      <c r="G6" s="14" t="s">
        <v>17</v>
      </c>
      <c r="H6" s="15" t="s">
        <v>31</v>
      </c>
      <c r="I6" s="14">
        <v>38</v>
      </c>
      <c r="J6" s="12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5" x14ac:dyDescent="0.35">
      <c r="A7" s="6">
        <v>5</v>
      </c>
      <c r="B7" s="16" t="s">
        <v>32</v>
      </c>
      <c r="C7" s="8" t="s">
        <v>28</v>
      </c>
      <c r="D7" s="9" t="s">
        <v>29</v>
      </c>
      <c r="E7" s="8" t="s">
        <v>21</v>
      </c>
      <c r="F7" s="14" t="s">
        <v>33</v>
      </c>
      <c r="G7" s="14" t="s">
        <v>34</v>
      </c>
      <c r="H7" s="15" t="s">
        <v>35</v>
      </c>
      <c r="I7" s="14">
        <v>42</v>
      </c>
      <c r="J7" s="12" t="s">
        <v>36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5" x14ac:dyDescent="0.35">
      <c r="A8" s="6">
        <v>6</v>
      </c>
      <c r="B8" s="16" t="s">
        <v>37</v>
      </c>
      <c r="C8" s="8" t="s">
        <v>28</v>
      </c>
      <c r="D8" s="9" t="s">
        <v>29</v>
      </c>
      <c r="E8" s="8" t="s">
        <v>24</v>
      </c>
      <c r="F8" s="14" t="s">
        <v>38</v>
      </c>
      <c r="G8" s="14" t="s">
        <v>34</v>
      </c>
      <c r="H8" s="15" t="s">
        <v>39</v>
      </c>
      <c r="I8" s="14">
        <v>37</v>
      </c>
      <c r="J8" s="12" t="s">
        <v>36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5" x14ac:dyDescent="0.35">
      <c r="A9" s="6">
        <v>7</v>
      </c>
      <c r="B9" s="16" t="s">
        <v>40</v>
      </c>
      <c r="C9" s="8" t="s">
        <v>41</v>
      </c>
      <c r="D9" s="9" t="s">
        <v>42</v>
      </c>
      <c r="E9" s="8" t="s">
        <v>15</v>
      </c>
      <c r="F9" s="14" t="s">
        <v>43</v>
      </c>
      <c r="G9" s="14" t="s">
        <v>44</v>
      </c>
      <c r="H9" s="15" t="s">
        <v>45</v>
      </c>
      <c r="I9" s="14">
        <v>8</v>
      </c>
      <c r="J9" s="12" t="s">
        <v>36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5" x14ac:dyDescent="0.35">
      <c r="A10" s="6">
        <v>8</v>
      </c>
      <c r="B10" s="16" t="s">
        <v>46</v>
      </c>
      <c r="C10" s="8" t="s">
        <v>41</v>
      </c>
      <c r="D10" s="9" t="s">
        <v>42</v>
      </c>
      <c r="E10" s="8" t="s">
        <v>21</v>
      </c>
      <c r="F10" s="14" t="s">
        <v>47</v>
      </c>
      <c r="G10" s="14" t="s">
        <v>48</v>
      </c>
      <c r="H10" s="15" t="s">
        <v>45</v>
      </c>
      <c r="I10" s="14">
        <v>45</v>
      </c>
      <c r="J10" s="12" t="s">
        <v>36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5" x14ac:dyDescent="0.35">
      <c r="A11" s="6">
        <v>9</v>
      </c>
      <c r="B11" s="16" t="s">
        <v>49</v>
      </c>
      <c r="C11" s="8" t="s">
        <v>50</v>
      </c>
      <c r="D11" s="9" t="s">
        <v>51</v>
      </c>
      <c r="E11" s="8" t="s">
        <v>15</v>
      </c>
      <c r="F11" s="14" t="s">
        <v>52</v>
      </c>
      <c r="G11" s="14" t="s">
        <v>53</v>
      </c>
      <c r="H11" s="15" t="s">
        <v>1225</v>
      </c>
      <c r="I11" s="14">
        <v>33</v>
      </c>
      <c r="J11" s="12" t="s">
        <v>54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5" x14ac:dyDescent="0.35">
      <c r="A12" s="6">
        <v>10</v>
      </c>
      <c r="B12" s="16" t="s">
        <v>55</v>
      </c>
      <c r="C12" s="8" t="s">
        <v>50</v>
      </c>
      <c r="D12" s="9" t="s">
        <v>51</v>
      </c>
      <c r="E12" s="8" t="s">
        <v>21</v>
      </c>
      <c r="F12" s="14" t="s">
        <v>56</v>
      </c>
      <c r="G12" s="14" t="s">
        <v>53</v>
      </c>
      <c r="H12" s="15" t="s">
        <v>1225</v>
      </c>
      <c r="I12" s="14">
        <v>31</v>
      </c>
      <c r="J12" s="12" t="s">
        <v>54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5" x14ac:dyDescent="0.35">
      <c r="A13" s="6">
        <v>11</v>
      </c>
      <c r="B13" s="16" t="s">
        <v>57</v>
      </c>
      <c r="C13" s="8" t="s">
        <v>50</v>
      </c>
      <c r="D13" s="9" t="s">
        <v>51</v>
      </c>
      <c r="E13" s="8" t="s">
        <v>24</v>
      </c>
      <c r="F13" s="14" t="s">
        <v>58</v>
      </c>
      <c r="G13" s="14" t="s">
        <v>26</v>
      </c>
      <c r="H13" s="15" t="s">
        <v>1225</v>
      </c>
      <c r="I13" s="14"/>
      <c r="J13" s="12" t="s">
        <v>54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5" x14ac:dyDescent="0.35">
      <c r="A14" s="6">
        <v>12</v>
      </c>
      <c r="B14" s="16" t="s">
        <v>59</v>
      </c>
      <c r="C14" s="8" t="s">
        <v>60</v>
      </c>
      <c r="D14" s="9" t="s">
        <v>61</v>
      </c>
      <c r="E14" s="8" t="s">
        <v>15</v>
      </c>
      <c r="F14" s="14" t="s">
        <v>62</v>
      </c>
      <c r="G14" s="14" t="s">
        <v>63</v>
      </c>
      <c r="H14" s="15" t="s">
        <v>1226</v>
      </c>
      <c r="I14" s="14">
        <v>40</v>
      </c>
      <c r="J14" s="12" t="s">
        <v>54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5" x14ac:dyDescent="0.35">
      <c r="A15" s="6">
        <v>13</v>
      </c>
      <c r="B15" s="16" t="s">
        <v>64</v>
      </c>
      <c r="C15" s="8" t="s">
        <v>60</v>
      </c>
      <c r="D15" s="9" t="s">
        <v>61</v>
      </c>
      <c r="E15" s="8" t="s">
        <v>21</v>
      </c>
      <c r="F15" s="14" t="s">
        <v>65</v>
      </c>
      <c r="G15" s="14" t="s">
        <v>63</v>
      </c>
      <c r="H15" s="15" t="s">
        <v>1227</v>
      </c>
      <c r="I15" s="14">
        <v>42</v>
      </c>
      <c r="J15" s="12" t="s">
        <v>66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5" x14ac:dyDescent="0.35">
      <c r="A16" s="6">
        <v>14</v>
      </c>
      <c r="B16" s="16" t="s">
        <v>67</v>
      </c>
      <c r="C16" s="8" t="s">
        <v>68</v>
      </c>
      <c r="D16" s="9" t="s">
        <v>69</v>
      </c>
      <c r="E16" s="8" t="s">
        <v>15</v>
      </c>
      <c r="F16" s="14" t="s">
        <v>70</v>
      </c>
      <c r="G16" s="14" t="s">
        <v>53</v>
      </c>
      <c r="H16" s="15" t="s">
        <v>1228</v>
      </c>
      <c r="I16" s="14">
        <v>39</v>
      </c>
      <c r="J16" s="12" t="s">
        <v>66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 x14ac:dyDescent="0.35">
      <c r="A17" s="6">
        <v>15</v>
      </c>
      <c r="B17" s="16" t="s">
        <v>71</v>
      </c>
      <c r="C17" s="8" t="s">
        <v>68</v>
      </c>
      <c r="D17" s="9" t="s">
        <v>69</v>
      </c>
      <c r="E17" s="8" t="s">
        <v>21</v>
      </c>
      <c r="F17" s="14" t="s">
        <v>72</v>
      </c>
      <c r="G17" s="14" t="s">
        <v>73</v>
      </c>
      <c r="H17" s="15" t="s">
        <v>1228</v>
      </c>
      <c r="I17" s="14">
        <v>36</v>
      </c>
      <c r="J17" s="12" t="s">
        <v>66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 x14ac:dyDescent="0.35">
      <c r="A18" s="6">
        <v>16</v>
      </c>
      <c r="B18" s="16" t="s">
        <v>74</v>
      </c>
      <c r="C18" s="8" t="s">
        <v>68</v>
      </c>
      <c r="D18" s="9" t="s">
        <v>69</v>
      </c>
      <c r="E18" s="8" t="s">
        <v>24</v>
      </c>
      <c r="F18" s="14" t="s">
        <v>75</v>
      </c>
      <c r="G18" s="14" t="s">
        <v>76</v>
      </c>
      <c r="H18" s="15" t="s">
        <v>1228</v>
      </c>
      <c r="I18" s="14">
        <v>19</v>
      </c>
      <c r="J18" s="12" t="s">
        <v>66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 x14ac:dyDescent="0.35">
      <c r="A19" s="6">
        <v>17</v>
      </c>
      <c r="B19" s="16" t="s">
        <v>77</v>
      </c>
      <c r="C19" s="8" t="s">
        <v>78</v>
      </c>
      <c r="D19" s="9" t="s">
        <v>79</v>
      </c>
      <c r="E19" s="8" t="s">
        <v>15</v>
      </c>
      <c r="F19" s="14" t="s">
        <v>80</v>
      </c>
      <c r="G19" s="14" t="s">
        <v>34</v>
      </c>
      <c r="H19" s="15" t="s">
        <v>81</v>
      </c>
      <c r="I19" s="14">
        <v>37</v>
      </c>
      <c r="J19" s="12" t="s">
        <v>82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 x14ac:dyDescent="0.35">
      <c r="A20" s="6">
        <v>18</v>
      </c>
      <c r="B20" s="16" t="s">
        <v>83</v>
      </c>
      <c r="C20" s="8" t="s">
        <v>78</v>
      </c>
      <c r="D20" s="9" t="s">
        <v>79</v>
      </c>
      <c r="E20" s="8" t="s">
        <v>21</v>
      </c>
      <c r="F20" s="14" t="s">
        <v>84</v>
      </c>
      <c r="G20" s="14" t="s">
        <v>44</v>
      </c>
      <c r="H20" s="15" t="s">
        <v>81</v>
      </c>
      <c r="I20" s="14">
        <v>37</v>
      </c>
      <c r="J20" s="12" t="s">
        <v>82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5">
      <c r="A21" s="6">
        <v>19</v>
      </c>
      <c r="B21" s="16" t="s">
        <v>85</v>
      </c>
      <c r="C21" s="8" t="s">
        <v>86</v>
      </c>
      <c r="D21" s="9" t="s">
        <v>87</v>
      </c>
      <c r="E21" s="8" t="s">
        <v>15</v>
      </c>
      <c r="F21" s="14" t="s">
        <v>88</v>
      </c>
      <c r="G21" s="14" t="s">
        <v>34</v>
      </c>
      <c r="H21" s="15" t="s">
        <v>89</v>
      </c>
      <c r="I21" s="14">
        <v>33</v>
      </c>
      <c r="J21" s="12" t="s">
        <v>82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5">
      <c r="A22" s="6">
        <v>20</v>
      </c>
      <c r="B22" s="16" t="s">
        <v>90</v>
      </c>
      <c r="C22" s="8" t="s">
        <v>86</v>
      </c>
      <c r="D22" s="9" t="s">
        <v>87</v>
      </c>
      <c r="E22" s="8" t="s">
        <v>21</v>
      </c>
      <c r="F22" s="14" t="s">
        <v>91</v>
      </c>
      <c r="G22" s="14" t="s">
        <v>92</v>
      </c>
      <c r="H22" s="15" t="s">
        <v>89</v>
      </c>
      <c r="I22" s="14">
        <v>31</v>
      </c>
      <c r="J22" s="12" t="s">
        <v>82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5">
      <c r="A23" s="6">
        <v>21</v>
      </c>
      <c r="B23" s="16" t="s">
        <v>93</v>
      </c>
      <c r="C23" s="8" t="s">
        <v>86</v>
      </c>
      <c r="D23" s="9" t="s">
        <v>87</v>
      </c>
      <c r="E23" s="8" t="s">
        <v>24</v>
      </c>
      <c r="F23" s="14" t="s">
        <v>94</v>
      </c>
      <c r="G23" s="14" t="s">
        <v>17</v>
      </c>
      <c r="H23" s="15" t="s">
        <v>89</v>
      </c>
      <c r="I23" s="14">
        <v>34</v>
      </c>
      <c r="J23" s="14" t="s">
        <v>95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5">
      <c r="A24" s="6">
        <v>22</v>
      </c>
      <c r="B24" s="16" t="s">
        <v>96</v>
      </c>
      <c r="C24" s="8" t="s">
        <v>97</v>
      </c>
      <c r="D24" s="9" t="s">
        <v>98</v>
      </c>
      <c r="E24" s="8" t="s">
        <v>15</v>
      </c>
      <c r="F24" s="14" t="s">
        <v>99</v>
      </c>
      <c r="G24" s="14" t="s">
        <v>17</v>
      </c>
      <c r="H24" s="15" t="s">
        <v>1229</v>
      </c>
      <c r="I24" s="14">
        <v>38</v>
      </c>
      <c r="J24" s="14" t="s">
        <v>95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5">
      <c r="A25" s="6">
        <v>23</v>
      </c>
      <c r="B25" s="16" t="s">
        <v>101</v>
      </c>
      <c r="C25" s="8" t="s">
        <v>97</v>
      </c>
      <c r="D25" s="9" t="s">
        <v>98</v>
      </c>
      <c r="E25" s="8" t="s">
        <v>21</v>
      </c>
      <c r="F25" s="14" t="s">
        <v>102</v>
      </c>
      <c r="G25" s="14" t="s">
        <v>17</v>
      </c>
      <c r="H25" s="15" t="s">
        <v>100</v>
      </c>
      <c r="I25" s="14">
        <v>41</v>
      </c>
      <c r="J25" s="14" t="s">
        <v>95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5">
      <c r="A26" s="6">
        <v>24</v>
      </c>
      <c r="B26" s="16" t="s">
        <v>103</v>
      </c>
      <c r="C26" s="8" t="s">
        <v>97</v>
      </c>
      <c r="D26" s="9" t="s">
        <v>98</v>
      </c>
      <c r="E26" s="8" t="s">
        <v>24</v>
      </c>
      <c r="F26" s="14" t="s">
        <v>104</v>
      </c>
      <c r="G26" s="14" t="s">
        <v>26</v>
      </c>
      <c r="H26" s="15" t="s">
        <v>100</v>
      </c>
      <c r="I26" s="14">
        <v>37</v>
      </c>
      <c r="J26" s="14" t="s">
        <v>95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5">
      <c r="A27" s="6">
        <v>25</v>
      </c>
      <c r="B27" s="16" t="s">
        <v>105</v>
      </c>
      <c r="C27" s="17" t="s">
        <v>106</v>
      </c>
      <c r="D27" s="18" t="s">
        <v>107</v>
      </c>
      <c r="E27" s="17" t="s">
        <v>15</v>
      </c>
      <c r="F27" s="19" t="s">
        <v>108</v>
      </c>
      <c r="G27" s="19" t="s">
        <v>26</v>
      </c>
      <c r="H27" s="20" t="s">
        <v>109</v>
      </c>
      <c r="I27" s="19">
        <v>33</v>
      </c>
      <c r="J27" s="21" t="s">
        <v>110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5">
      <c r="A28" s="6">
        <v>26</v>
      </c>
      <c r="B28" s="16" t="s">
        <v>111</v>
      </c>
      <c r="C28" s="17" t="s">
        <v>106</v>
      </c>
      <c r="D28" s="18" t="s">
        <v>107</v>
      </c>
      <c r="E28" s="17" t="s">
        <v>21</v>
      </c>
      <c r="F28" s="19"/>
      <c r="G28" s="19"/>
      <c r="H28" s="20"/>
      <c r="I28" s="19"/>
      <c r="J28" s="21" t="s">
        <v>110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5">
      <c r="A29" s="6">
        <v>27</v>
      </c>
      <c r="B29" s="16" t="s">
        <v>112</v>
      </c>
      <c r="C29" s="17" t="s">
        <v>106</v>
      </c>
      <c r="D29" s="18" t="s">
        <v>107</v>
      </c>
      <c r="E29" s="17" t="s">
        <v>24</v>
      </c>
      <c r="F29" s="19" t="s">
        <v>113</v>
      </c>
      <c r="G29" s="19" t="s">
        <v>26</v>
      </c>
      <c r="H29" s="20" t="s">
        <v>109</v>
      </c>
      <c r="I29" s="19">
        <v>33</v>
      </c>
      <c r="J29" s="21" t="s">
        <v>110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5">
      <c r="A30" s="6">
        <v>28</v>
      </c>
      <c r="B30" s="16" t="s">
        <v>114</v>
      </c>
      <c r="C30" s="17" t="s">
        <v>115</v>
      </c>
      <c r="D30" s="18" t="s">
        <v>116</v>
      </c>
      <c r="E30" s="17" t="s">
        <v>15</v>
      </c>
      <c r="F30" s="19" t="s">
        <v>117</v>
      </c>
      <c r="G30" s="19" t="s">
        <v>17</v>
      </c>
      <c r="H30" s="20" t="s">
        <v>118</v>
      </c>
      <c r="I30" s="19">
        <v>33</v>
      </c>
      <c r="J30" s="21" t="s">
        <v>110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5">
      <c r="A31" s="6">
        <v>29</v>
      </c>
      <c r="B31" s="16" t="s">
        <v>119</v>
      </c>
      <c r="C31" s="17" t="s">
        <v>115</v>
      </c>
      <c r="D31" s="18" t="s">
        <v>116</v>
      </c>
      <c r="E31" s="17" t="s">
        <v>21</v>
      </c>
      <c r="F31" s="19" t="s">
        <v>120</v>
      </c>
      <c r="G31" s="19" t="s">
        <v>17</v>
      </c>
      <c r="H31" s="20" t="s">
        <v>121</v>
      </c>
      <c r="I31" s="19">
        <v>31</v>
      </c>
      <c r="J31" s="21" t="s">
        <v>122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5">
      <c r="A32" s="6">
        <v>30</v>
      </c>
      <c r="B32" s="16" t="s">
        <v>123</v>
      </c>
      <c r="C32" s="17" t="s">
        <v>115</v>
      </c>
      <c r="D32" s="18" t="s">
        <v>116</v>
      </c>
      <c r="E32" s="17" t="s">
        <v>24</v>
      </c>
      <c r="F32" s="19" t="s">
        <v>124</v>
      </c>
      <c r="G32" s="19" t="s">
        <v>125</v>
      </c>
      <c r="H32" s="20" t="s">
        <v>121</v>
      </c>
      <c r="I32" s="19">
        <v>31</v>
      </c>
      <c r="J32" s="21" t="s">
        <v>122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5">
      <c r="A33" s="6">
        <v>31</v>
      </c>
      <c r="B33" s="16" t="s">
        <v>126</v>
      </c>
      <c r="C33" s="17" t="s">
        <v>127</v>
      </c>
      <c r="D33" s="18" t="s">
        <v>128</v>
      </c>
      <c r="E33" s="17" t="s">
        <v>15</v>
      </c>
      <c r="F33" s="19"/>
      <c r="G33" s="19"/>
      <c r="H33" s="20"/>
      <c r="I33" s="19">
        <v>38</v>
      </c>
      <c r="J33" s="21" t="s">
        <v>122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5">
      <c r="A34" s="6">
        <v>32</v>
      </c>
      <c r="B34" s="16" t="s">
        <v>129</v>
      </c>
      <c r="C34" s="17" t="s">
        <v>127</v>
      </c>
      <c r="D34" s="18" t="s">
        <v>128</v>
      </c>
      <c r="E34" s="17" t="s">
        <v>21</v>
      </c>
      <c r="F34" s="19" t="s">
        <v>130</v>
      </c>
      <c r="G34" s="19" t="s">
        <v>131</v>
      </c>
      <c r="H34" s="22" t="s">
        <v>132</v>
      </c>
      <c r="I34" s="19">
        <v>40</v>
      </c>
      <c r="J34" s="21" t="s">
        <v>122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5">
      <c r="A35" s="6">
        <v>33</v>
      </c>
      <c r="B35" s="16" t="s">
        <v>133</v>
      </c>
      <c r="C35" s="17" t="s">
        <v>127</v>
      </c>
      <c r="D35" s="18" t="s">
        <v>128</v>
      </c>
      <c r="E35" s="17" t="s">
        <v>24</v>
      </c>
      <c r="F35" s="19" t="s">
        <v>130</v>
      </c>
      <c r="G35" s="19" t="s">
        <v>134</v>
      </c>
      <c r="H35" s="20" t="s">
        <v>132</v>
      </c>
      <c r="I35" s="19">
        <v>42</v>
      </c>
      <c r="J35" s="21" t="s">
        <v>135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5">
      <c r="A36" s="6">
        <v>34</v>
      </c>
      <c r="B36" s="16" t="s">
        <v>136</v>
      </c>
      <c r="C36" s="17" t="s">
        <v>127</v>
      </c>
      <c r="D36" s="18" t="s">
        <v>128</v>
      </c>
      <c r="E36" s="17" t="s">
        <v>137</v>
      </c>
      <c r="F36" s="19"/>
      <c r="G36" s="19"/>
      <c r="H36" s="20"/>
      <c r="I36" s="19"/>
      <c r="J36" s="21" t="s">
        <v>135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5">
      <c r="A37" s="6">
        <v>35</v>
      </c>
      <c r="B37" s="16" t="s">
        <v>138</v>
      </c>
      <c r="C37" s="17" t="s">
        <v>139</v>
      </c>
      <c r="D37" s="18" t="s">
        <v>140</v>
      </c>
      <c r="E37" s="17" t="s">
        <v>15</v>
      </c>
      <c r="F37" s="19" t="s">
        <v>130</v>
      </c>
      <c r="G37" s="19" t="s">
        <v>141</v>
      </c>
      <c r="H37" s="20" t="s">
        <v>142</v>
      </c>
      <c r="I37" s="19">
        <v>38</v>
      </c>
      <c r="J37" s="21" t="s">
        <v>135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5">
      <c r="A38" s="6">
        <v>36</v>
      </c>
      <c r="B38" s="16" t="s">
        <v>143</v>
      </c>
      <c r="C38" s="17" t="s">
        <v>139</v>
      </c>
      <c r="D38" s="18" t="s">
        <v>140</v>
      </c>
      <c r="E38" s="17" t="s">
        <v>21</v>
      </c>
      <c r="F38" s="19" t="s">
        <v>144</v>
      </c>
      <c r="G38" s="19" t="s">
        <v>145</v>
      </c>
      <c r="H38" s="20" t="s">
        <v>146</v>
      </c>
      <c r="I38" s="19">
        <v>44</v>
      </c>
      <c r="J38" s="21" t="s">
        <v>135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5">
      <c r="A39" s="6">
        <v>37</v>
      </c>
      <c r="B39" s="16" t="s">
        <v>147</v>
      </c>
      <c r="C39" s="17" t="s">
        <v>139</v>
      </c>
      <c r="D39" s="18" t="s">
        <v>140</v>
      </c>
      <c r="E39" s="17" t="s">
        <v>24</v>
      </c>
      <c r="F39" s="19" t="s">
        <v>148</v>
      </c>
      <c r="G39" s="19" t="s">
        <v>149</v>
      </c>
      <c r="H39" s="20" t="s">
        <v>150</v>
      </c>
      <c r="I39" s="19">
        <v>36</v>
      </c>
      <c r="J39" s="21" t="s">
        <v>151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5">
      <c r="A40" s="6">
        <v>38</v>
      </c>
      <c r="B40" s="16" t="s">
        <v>152</v>
      </c>
      <c r="C40" s="17" t="s">
        <v>153</v>
      </c>
      <c r="D40" s="18" t="s">
        <v>154</v>
      </c>
      <c r="E40" s="17" t="s">
        <v>15</v>
      </c>
      <c r="F40" s="19" t="s">
        <v>155</v>
      </c>
      <c r="G40" s="19" t="s">
        <v>156</v>
      </c>
      <c r="H40" s="20" t="s">
        <v>157</v>
      </c>
      <c r="I40" s="19">
        <v>33</v>
      </c>
      <c r="J40" s="21" t="s">
        <v>151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5">
      <c r="A41" s="6">
        <v>39</v>
      </c>
      <c r="B41" s="16" t="s">
        <v>158</v>
      </c>
      <c r="C41" s="17" t="s">
        <v>153</v>
      </c>
      <c r="D41" s="18" t="s">
        <v>154</v>
      </c>
      <c r="E41" s="17" t="s">
        <v>21</v>
      </c>
      <c r="F41" s="19" t="s">
        <v>159</v>
      </c>
      <c r="G41" s="19" t="s">
        <v>160</v>
      </c>
      <c r="H41" s="20" t="s">
        <v>157</v>
      </c>
      <c r="I41" s="19">
        <v>31</v>
      </c>
      <c r="J41" s="21" t="s">
        <v>151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5">
      <c r="A42" s="6">
        <v>40</v>
      </c>
      <c r="B42" s="16" t="s">
        <v>161</v>
      </c>
      <c r="C42" s="17" t="s">
        <v>153</v>
      </c>
      <c r="D42" s="18" t="s">
        <v>154</v>
      </c>
      <c r="E42" s="17" t="s">
        <v>24</v>
      </c>
      <c r="F42" s="19" t="s">
        <v>155</v>
      </c>
      <c r="G42" s="19" t="s">
        <v>160</v>
      </c>
      <c r="H42" s="20" t="s">
        <v>157</v>
      </c>
      <c r="I42" s="19">
        <v>31</v>
      </c>
      <c r="J42" s="21" t="s">
        <v>151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5">
      <c r="A43" s="6">
        <v>41</v>
      </c>
      <c r="B43" s="16" t="s">
        <v>162</v>
      </c>
      <c r="C43" s="17" t="s">
        <v>163</v>
      </c>
      <c r="D43" s="18" t="s">
        <v>164</v>
      </c>
      <c r="E43" s="17" t="s">
        <v>15</v>
      </c>
      <c r="F43" s="19" t="s">
        <v>165</v>
      </c>
      <c r="G43" s="19" t="s">
        <v>166</v>
      </c>
      <c r="H43" s="20" t="s">
        <v>167</v>
      </c>
      <c r="I43" s="19">
        <v>38</v>
      </c>
      <c r="J43" s="21" t="s">
        <v>168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5">
      <c r="A44" s="6">
        <v>42</v>
      </c>
      <c r="B44" s="16" t="s">
        <v>169</v>
      </c>
      <c r="C44" s="17" t="s">
        <v>163</v>
      </c>
      <c r="D44" s="18" t="s">
        <v>164</v>
      </c>
      <c r="E44" s="17" t="s">
        <v>21</v>
      </c>
      <c r="F44" s="19" t="s">
        <v>170</v>
      </c>
      <c r="G44" s="19" t="s">
        <v>166</v>
      </c>
      <c r="H44" s="20" t="s">
        <v>171</v>
      </c>
      <c r="I44" s="19">
        <v>41</v>
      </c>
      <c r="J44" s="21" t="s">
        <v>168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5">
      <c r="A45" s="6">
        <v>43</v>
      </c>
      <c r="B45" s="16" t="s">
        <v>172</v>
      </c>
      <c r="C45" s="17" t="s">
        <v>163</v>
      </c>
      <c r="D45" s="18" t="s">
        <v>164</v>
      </c>
      <c r="E45" s="17" t="s">
        <v>24</v>
      </c>
      <c r="F45" s="19" t="s">
        <v>173</v>
      </c>
      <c r="G45" s="19" t="s">
        <v>156</v>
      </c>
      <c r="H45" s="20" t="s">
        <v>171</v>
      </c>
      <c r="I45" s="19">
        <v>37</v>
      </c>
      <c r="J45" s="21" t="s">
        <v>168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5">
      <c r="A46" s="6">
        <v>44</v>
      </c>
      <c r="B46" s="16" t="s">
        <v>174</v>
      </c>
      <c r="C46" s="17" t="s">
        <v>175</v>
      </c>
      <c r="D46" s="18" t="s">
        <v>176</v>
      </c>
      <c r="E46" s="17" t="s">
        <v>15</v>
      </c>
      <c r="F46" s="19" t="s">
        <v>177</v>
      </c>
      <c r="G46" s="19" t="s">
        <v>178</v>
      </c>
      <c r="H46" s="20" t="s">
        <v>179</v>
      </c>
      <c r="I46" s="19">
        <v>33</v>
      </c>
      <c r="J46" s="21" t="s">
        <v>168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5" x14ac:dyDescent="0.35">
      <c r="A47" s="6">
        <v>45</v>
      </c>
      <c r="B47" s="16" t="s">
        <v>180</v>
      </c>
      <c r="C47" s="17" t="s">
        <v>175</v>
      </c>
      <c r="D47" s="18" t="s">
        <v>176</v>
      </c>
      <c r="E47" s="17" t="s">
        <v>21</v>
      </c>
      <c r="F47" s="19" t="s">
        <v>181</v>
      </c>
      <c r="G47" s="19" t="s">
        <v>178</v>
      </c>
      <c r="H47" s="20" t="s">
        <v>179</v>
      </c>
      <c r="I47" s="19">
        <v>31</v>
      </c>
      <c r="J47" s="19" t="s">
        <v>182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5" x14ac:dyDescent="0.35">
      <c r="A48" s="6">
        <v>46</v>
      </c>
      <c r="B48" s="16" t="s">
        <v>183</v>
      </c>
      <c r="C48" s="17" t="s">
        <v>175</v>
      </c>
      <c r="D48" s="18" t="s">
        <v>176</v>
      </c>
      <c r="E48" s="17" t="s">
        <v>24</v>
      </c>
      <c r="F48" s="19" t="s">
        <v>177</v>
      </c>
      <c r="G48" s="19" t="s">
        <v>184</v>
      </c>
      <c r="H48" s="20" t="s">
        <v>179</v>
      </c>
      <c r="I48" s="19">
        <v>31</v>
      </c>
      <c r="J48" s="19" t="s">
        <v>182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5" x14ac:dyDescent="0.35">
      <c r="A49" s="6">
        <v>47</v>
      </c>
      <c r="B49" s="16" t="s">
        <v>185</v>
      </c>
      <c r="C49" s="17" t="s">
        <v>186</v>
      </c>
      <c r="D49" s="18" t="s">
        <v>187</v>
      </c>
      <c r="E49" s="17" t="s">
        <v>15</v>
      </c>
      <c r="F49" s="19" t="s">
        <v>188</v>
      </c>
      <c r="G49" s="19" t="s">
        <v>145</v>
      </c>
      <c r="H49" s="20" t="s">
        <v>189</v>
      </c>
      <c r="I49" s="19">
        <v>38</v>
      </c>
      <c r="J49" s="19" t="s">
        <v>182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5" x14ac:dyDescent="0.35">
      <c r="A50" s="6">
        <v>48</v>
      </c>
      <c r="B50" s="16" t="s">
        <v>190</v>
      </c>
      <c r="C50" s="17" t="s">
        <v>186</v>
      </c>
      <c r="D50" s="18" t="s">
        <v>187</v>
      </c>
      <c r="E50" s="17" t="s">
        <v>21</v>
      </c>
      <c r="F50" s="19" t="s">
        <v>191</v>
      </c>
      <c r="G50" s="19" t="s">
        <v>145</v>
      </c>
      <c r="H50" s="20" t="s">
        <v>189</v>
      </c>
      <c r="I50" s="19">
        <v>43</v>
      </c>
      <c r="J50" s="19" t="s">
        <v>182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5">
      <c r="A51" s="6">
        <v>49</v>
      </c>
      <c r="B51" s="16" t="s">
        <v>192</v>
      </c>
      <c r="C51" s="23" t="s">
        <v>186</v>
      </c>
      <c r="D51" s="24" t="s">
        <v>187</v>
      </c>
      <c r="E51" s="23" t="s">
        <v>24</v>
      </c>
      <c r="F51" s="25" t="s">
        <v>193</v>
      </c>
      <c r="G51" s="25" t="s">
        <v>160</v>
      </c>
      <c r="H51" s="26" t="s">
        <v>189</v>
      </c>
      <c r="I51" s="25">
        <v>37</v>
      </c>
      <c r="J51" s="27" t="s">
        <v>194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5">
      <c r="A52" s="6">
        <v>50</v>
      </c>
      <c r="B52" s="16" t="s">
        <v>195</v>
      </c>
      <c r="C52" s="23" t="s">
        <v>196</v>
      </c>
      <c r="D52" s="24" t="s">
        <v>197</v>
      </c>
      <c r="E52" s="23" t="s">
        <v>15</v>
      </c>
      <c r="F52" s="25" t="s">
        <v>177</v>
      </c>
      <c r="G52" s="25" t="s">
        <v>198</v>
      </c>
      <c r="H52" s="28" t="s">
        <v>199</v>
      </c>
      <c r="I52" s="25">
        <v>33</v>
      </c>
      <c r="J52" s="27" t="s">
        <v>194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5">
      <c r="A53" s="6">
        <v>51</v>
      </c>
      <c r="B53" s="16" t="s">
        <v>200</v>
      </c>
      <c r="C53" s="23" t="s">
        <v>196</v>
      </c>
      <c r="D53" s="24" t="s">
        <v>197</v>
      </c>
      <c r="E53" s="23" t="s">
        <v>21</v>
      </c>
      <c r="F53" s="25" t="s">
        <v>201</v>
      </c>
      <c r="G53" s="25" t="s">
        <v>198</v>
      </c>
      <c r="H53" s="28" t="s">
        <v>199</v>
      </c>
      <c r="I53" s="25">
        <v>32</v>
      </c>
      <c r="J53" s="27" t="s">
        <v>194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5">
      <c r="A54" s="6">
        <v>52</v>
      </c>
      <c r="B54" s="16" t="s">
        <v>202</v>
      </c>
      <c r="C54" s="23" t="s">
        <v>196</v>
      </c>
      <c r="D54" s="24" t="s">
        <v>197</v>
      </c>
      <c r="E54" s="23" t="s">
        <v>24</v>
      </c>
      <c r="F54" s="25" t="s">
        <v>181</v>
      </c>
      <c r="G54" s="25" t="s">
        <v>184</v>
      </c>
      <c r="H54" s="28" t="s">
        <v>199</v>
      </c>
      <c r="I54" s="25">
        <v>31</v>
      </c>
      <c r="J54" s="27" t="s">
        <v>194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5">
      <c r="A55" s="6">
        <v>53</v>
      </c>
      <c r="B55" s="16" t="s">
        <v>203</v>
      </c>
      <c r="C55" s="23" t="s">
        <v>204</v>
      </c>
      <c r="D55" s="24" t="s">
        <v>205</v>
      </c>
      <c r="E55" s="23" t="s">
        <v>15</v>
      </c>
      <c r="F55" s="25" t="s">
        <v>206</v>
      </c>
      <c r="G55" s="25" t="s">
        <v>207</v>
      </c>
      <c r="H55" s="28" t="s">
        <v>208</v>
      </c>
      <c r="I55" s="25">
        <v>38</v>
      </c>
      <c r="J55" s="27" t="s">
        <v>209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5">
      <c r="A56" s="6">
        <v>54</v>
      </c>
      <c r="B56" s="16" t="s">
        <v>210</v>
      </c>
      <c r="C56" s="23" t="s">
        <v>204</v>
      </c>
      <c r="D56" s="24" t="s">
        <v>205</v>
      </c>
      <c r="E56" s="23" t="s">
        <v>21</v>
      </c>
      <c r="F56" s="25" t="s">
        <v>211</v>
      </c>
      <c r="G56" s="25" t="s">
        <v>207</v>
      </c>
      <c r="H56" s="28" t="s">
        <v>208</v>
      </c>
      <c r="I56" s="25">
        <v>42</v>
      </c>
      <c r="J56" s="27" t="s">
        <v>209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5">
      <c r="A57" s="6">
        <v>55</v>
      </c>
      <c r="B57" s="16" t="s">
        <v>212</v>
      </c>
      <c r="C57" s="23" t="s">
        <v>204</v>
      </c>
      <c r="D57" s="24" t="s">
        <v>205</v>
      </c>
      <c r="E57" s="23" t="s">
        <v>24</v>
      </c>
      <c r="F57" s="25" t="s">
        <v>213</v>
      </c>
      <c r="G57" s="25" t="s">
        <v>207</v>
      </c>
      <c r="H57" s="28" t="s">
        <v>208</v>
      </c>
      <c r="I57" s="25">
        <v>37</v>
      </c>
      <c r="J57" s="27" t="s">
        <v>209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5">
      <c r="A58" s="6">
        <v>56</v>
      </c>
      <c r="B58" s="16" t="s">
        <v>214</v>
      </c>
      <c r="C58" s="23" t="s">
        <v>215</v>
      </c>
      <c r="D58" s="24" t="s">
        <v>216</v>
      </c>
      <c r="E58" s="23" t="s">
        <v>15</v>
      </c>
      <c r="F58" s="25" t="s">
        <v>206</v>
      </c>
      <c r="G58" s="25" t="s">
        <v>217</v>
      </c>
      <c r="H58" s="28" t="s">
        <v>218</v>
      </c>
      <c r="I58" s="25">
        <v>33</v>
      </c>
      <c r="J58" s="27" t="s">
        <v>209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5">
      <c r="A59" s="6">
        <v>57</v>
      </c>
      <c r="B59" s="16" t="s">
        <v>219</v>
      </c>
      <c r="C59" s="23" t="s">
        <v>215</v>
      </c>
      <c r="D59" s="24" t="s">
        <v>216</v>
      </c>
      <c r="E59" s="23" t="s">
        <v>21</v>
      </c>
      <c r="F59" s="25" t="s">
        <v>211</v>
      </c>
      <c r="G59" s="25" t="s">
        <v>217</v>
      </c>
      <c r="H59" s="28" t="s">
        <v>218</v>
      </c>
      <c r="I59" s="25"/>
      <c r="J59" s="27" t="s">
        <v>220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5">
      <c r="A60" s="6">
        <v>58</v>
      </c>
      <c r="B60" s="16" t="s">
        <v>221</v>
      </c>
      <c r="C60" s="23" t="s">
        <v>215</v>
      </c>
      <c r="D60" s="24" t="s">
        <v>216</v>
      </c>
      <c r="E60" s="23" t="s">
        <v>24</v>
      </c>
      <c r="F60" s="25" t="s">
        <v>213</v>
      </c>
      <c r="G60" s="25" t="s">
        <v>217</v>
      </c>
      <c r="H60" s="28" t="s">
        <v>218</v>
      </c>
      <c r="I60" s="25"/>
      <c r="J60" s="27" t="s">
        <v>220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5">
      <c r="A61" s="6">
        <v>59</v>
      </c>
      <c r="B61" s="16" t="s">
        <v>222</v>
      </c>
      <c r="C61" s="23" t="s">
        <v>223</v>
      </c>
      <c r="D61" s="24" t="s">
        <v>224</v>
      </c>
      <c r="E61" s="23" t="s">
        <v>15</v>
      </c>
      <c r="F61" s="25" t="s">
        <v>225</v>
      </c>
      <c r="G61" s="25" t="s">
        <v>149</v>
      </c>
      <c r="H61" s="29" t="s">
        <v>226</v>
      </c>
      <c r="I61" s="25">
        <v>33</v>
      </c>
      <c r="J61" s="27" t="s">
        <v>220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5">
      <c r="A62" s="6">
        <v>60</v>
      </c>
      <c r="B62" s="16" t="s">
        <v>227</v>
      </c>
      <c r="C62" s="23" t="s">
        <v>223</v>
      </c>
      <c r="D62" s="24" t="s">
        <v>224</v>
      </c>
      <c r="E62" s="23" t="s">
        <v>21</v>
      </c>
      <c r="F62" s="25" t="s">
        <v>228</v>
      </c>
      <c r="G62" s="25" t="s">
        <v>229</v>
      </c>
      <c r="H62" s="29" t="s">
        <v>226</v>
      </c>
      <c r="I62" s="25">
        <v>32</v>
      </c>
      <c r="J62" s="27" t="s">
        <v>220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5">
      <c r="A63" s="6">
        <v>61</v>
      </c>
      <c r="B63" s="16" t="s">
        <v>230</v>
      </c>
      <c r="C63" s="30" t="s">
        <v>223</v>
      </c>
      <c r="D63" s="31" t="s">
        <v>224</v>
      </c>
      <c r="E63" s="30" t="s">
        <v>24</v>
      </c>
      <c r="F63" s="32" t="s">
        <v>225</v>
      </c>
      <c r="G63" s="32" t="s">
        <v>231</v>
      </c>
      <c r="H63" s="29" t="s">
        <v>226</v>
      </c>
      <c r="I63" s="32">
        <v>31</v>
      </c>
      <c r="J63" s="33" t="s">
        <v>232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5">
      <c r="A64" s="6">
        <v>62</v>
      </c>
      <c r="B64" s="16" t="s">
        <v>233</v>
      </c>
      <c r="C64" s="30" t="s">
        <v>234</v>
      </c>
      <c r="D64" s="31" t="s">
        <v>235</v>
      </c>
      <c r="E64" s="30" t="s">
        <v>15</v>
      </c>
      <c r="F64" s="32" t="s">
        <v>236</v>
      </c>
      <c r="G64" s="32" t="s">
        <v>26</v>
      </c>
      <c r="H64" s="29" t="s">
        <v>237</v>
      </c>
      <c r="I64" s="32">
        <v>38</v>
      </c>
      <c r="J64" s="33" t="s">
        <v>232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5">
      <c r="A65" s="6">
        <v>63</v>
      </c>
      <c r="B65" s="16" t="s">
        <v>238</v>
      </c>
      <c r="C65" s="30" t="s">
        <v>234</v>
      </c>
      <c r="D65" s="31" t="s">
        <v>235</v>
      </c>
      <c r="E65" s="30" t="s">
        <v>21</v>
      </c>
      <c r="F65" s="32" t="s">
        <v>239</v>
      </c>
      <c r="G65" s="32" t="s">
        <v>26</v>
      </c>
      <c r="H65" s="29" t="s">
        <v>237</v>
      </c>
      <c r="I65" s="32">
        <v>41</v>
      </c>
      <c r="J65" s="33" t="s">
        <v>232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5">
      <c r="A66" s="6">
        <v>64</v>
      </c>
      <c r="B66" s="16" t="s">
        <v>240</v>
      </c>
      <c r="C66" s="30" t="s">
        <v>234</v>
      </c>
      <c r="D66" s="31" t="s">
        <v>235</v>
      </c>
      <c r="E66" s="30" t="s">
        <v>24</v>
      </c>
      <c r="F66" s="32" t="s">
        <v>241</v>
      </c>
      <c r="G66" s="32" t="s">
        <v>26</v>
      </c>
      <c r="H66" s="29" t="s">
        <v>237</v>
      </c>
      <c r="I66" s="32">
        <v>37</v>
      </c>
      <c r="J66" s="33" t="s">
        <v>232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5">
      <c r="A67" s="6">
        <v>65</v>
      </c>
      <c r="B67" s="16" t="s">
        <v>242</v>
      </c>
      <c r="C67" s="23" t="s">
        <v>243</v>
      </c>
      <c r="D67" s="24" t="s">
        <v>244</v>
      </c>
      <c r="E67" s="23" t="s">
        <v>15</v>
      </c>
      <c r="F67" s="25" t="s">
        <v>245</v>
      </c>
      <c r="G67" s="25" t="s">
        <v>34</v>
      </c>
      <c r="H67" s="28" t="s">
        <v>246</v>
      </c>
      <c r="I67" s="25">
        <v>38</v>
      </c>
      <c r="J67" s="27" t="s">
        <v>247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5">
      <c r="A68" s="6">
        <v>66</v>
      </c>
      <c r="B68" s="16" t="s">
        <v>248</v>
      </c>
      <c r="C68" s="23" t="s">
        <v>243</v>
      </c>
      <c r="D68" s="24" t="s">
        <v>244</v>
      </c>
      <c r="E68" s="23" t="s">
        <v>21</v>
      </c>
      <c r="F68" s="25" t="s">
        <v>249</v>
      </c>
      <c r="G68" s="25" t="s">
        <v>34</v>
      </c>
      <c r="H68" s="28" t="s">
        <v>246</v>
      </c>
      <c r="I68" s="25">
        <v>43</v>
      </c>
      <c r="J68" s="27" t="s">
        <v>247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5">
      <c r="A69" s="6">
        <v>67</v>
      </c>
      <c r="B69" s="16" t="s">
        <v>250</v>
      </c>
      <c r="C69" s="23" t="s">
        <v>243</v>
      </c>
      <c r="D69" s="24" t="s">
        <v>244</v>
      </c>
      <c r="E69" s="23" t="s">
        <v>24</v>
      </c>
      <c r="F69" s="25" t="s">
        <v>251</v>
      </c>
      <c r="G69" s="25" t="s">
        <v>34</v>
      </c>
      <c r="H69" s="28" t="s">
        <v>246</v>
      </c>
      <c r="I69" s="25">
        <v>37</v>
      </c>
      <c r="J69" s="27" t="s">
        <v>247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5">
      <c r="A70" s="6">
        <v>68</v>
      </c>
      <c r="B70" s="16" t="s">
        <v>252</v>
      </c>
      <c r="C70" s="23" t="s">
        <v>253</v>
      </c>
      <c r="D70" s="24" t="s">
        <v>254</v>
      </c>
      <c r="E70" s="23" t="s">
        <v>15</v>
      </c>
      <c r="F70" s="25" t="s">
        <v>120</v>
      </c>
      <c r="G70" s="25" t="s">
        <v>44</v>
      </c>
      <c r="H70" s="28" t="s">
        <v>255</v>
      </c>
      <c r="I70" s="25">
        <v>33</v>
      </c>
      <c r="J70" s="27" t="s">
        <v>256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5">
      <c r="A71" s="6">
        <v>69</v>
      </c>
      <c r="B71" s="16" t="s">
        <v>257</v>
      </c>
      <c r="C71" s="23" t="s">
        <v>253</v>
      </c>
      <c r="D71" s="24" t="s">
        <v>254</v>
      </c>
      <c r="E71" s="23" t="s">
        <v>21</v>
      </c>
      <c r="F71" s="25" t="s">
        <v>120</v>
      </c>
      <c r="G71" s="25" t="s">
        <v>44</v>
      </c>
      <c r="H71" s="28" t="s">
        <v>255</v>
      </c>
      <c r="I71" s="25">
        <v>31</v>
      </c>
      <c r="J71" s="25" t="s">
        <v>256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5">
      <c r="A72" s="6">
        <v>70</v>
      </c>
      <c r="B72" s="16" t="s">
        <v>258</v>
      </c>
      <c r="C72" s="23" t="s">
        <v>253</v>
      </c>
      <c r="D72" s="24" t="s">
        <v>254</v>
      </c>
      <c r="E72" s="23" t="s">
        <v>24</v>
      </c>
      <c r="F72" s="25" t="s">
        <v>117</v>
      </c>
      <c r="G72" s="25" t="s">
        <v>44</v>
      </c>
      <c r="H72" s="28" t="s">
        <v>255</v>
      </c>
      <c r="I72" s="25">
        <v>31</v>
      </c>
      <c r="J72" s="25" t="s">
        <v>256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5">
      <c r="A73" s="1"/>
      <c r="B73" s="1"/>
      <c r="C73" s="1"/>
      <c r="D73" s="1"/>
      <c r="E73" s="1"/>
      <c r="F73" s="1"/>
      <c r="G73" s="1"/>
      <c r="H73" s="34"/>
      <c r="I73" s="1"/>
      <c r="J73" s="35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5">
      <c r="A74" s="1"/>
      <c r="B74" s="1"/>
      <c r="C74" s="1"/>
      <c r="D74" s="1"/>
      <c r="E74" s="1"/>
      <c r="F74" s="1"/>
      <c r="G74" s="1"/>
      <c r="H74" s="34"/>
      <c r="I74" s="1"/>
      <c r="J74" s="35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5">
      <c r="A75" s="1"/>
      <c r="B75" s="1"/>
      <c r="C75" s="1"/>
      <c r="D75" s="1"/>
      <c r="E75" s="1"/>
      <c r="F75" s="1"/>
      <c r="G75" s="1"/>
      <c r="H75" s="34"/>
      <c r="I75" s="1"/>
      <c r="J75" s="35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5">
      <c r="A76" s="1"/>
      <c r="B76" s="1"/>
      <c r="C76" s="1"/>
      <c r="D76" s="1"/>
      <c r="E76" s="1"/>
      <c r="F76" s="1"/>
      <c r="G76" s="1"/>
      <c r="H76" s="34"/>
      <c r="I76" s="1"/>
      <c r="J76" s="35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5">
      <c r="A77" s="1"/>
      <c r="B77" s="1"/>
      <c r="C77" s="1"/>
      <c r="D77" s="1"/>
      <c r="E77" s="1"/>
      <c r="F77" s="1"/>
      <c r="G77" s="1"/>
      <c r="H77" s="34"/>
      <c r="I77" s="1"/>
      <c r="J77" s="35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5">
      <c r="A78" s="1"/>
      <c r="B78" s="1"/>
      <c r="C78" s="1"/>
      <c r="D78" s="1"/>
      <c r="E78" s="1"/>
      <c r="F78" s="1"/>
      <c r="G78" s="1"/>
      <c r="H78" s="34"/>
      <c r="I78" s="1"/>
      <c r="J78" s="35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5">
      <c r="A79" s="1"/>
      <c r="B79" s="1"/>
      <c r="C79" s="1"/>
      <c r="D79" s="1"/>
      <c r="E79" s="1"/>
      <c r="F79" s="1"/>
      <c r="G79" s="1"/>
      <c r="H79" s="34"/>
      <c r="I79" s="1"/>
      <c r="J79" s="35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5">
      <c r="A80" s="1"/>
      <c r="B80" s="1"/>
      <c r="C80" s="1"/>
      <c r="D80" s="1"/>
      <c r="E80" s="1"/>
      <c r="F80" s="1"/>
      <c r="G80" s="1"/>
      <c r="H80" s="34"/>
      <c r="I80" s="1"/>
      <c r="J80" s="35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5">
      <c r="A81" s="1"/>
      <c r="B81" s="1"/>
      <c r="C81" s="1"/>
      <c r="D81" s="1"/>
      <c r="E81" s="1"/>
      <c r="F81" s="1"/>
      <c r="G81" s="1"/>
      <c r="H81" s="34"/>
      <c r="I81" s="1"/>
      <c r="J81" s="35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5">
      <c r="A82" s="1"/>
      <c r="B82" s="1"/>
      <c r="C82" s="1"/>
      <c r="D82" s="1"/>
      <c r="E82" s="1"/>
      <c r="F82" s="1"/>
      <c r="G82" s="1"/>
      <c r="H82" s="34"/>
      <c r="I82" s="1"/>
      <c r="J82" s="35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5">
      <c r="A83" s="1"/>
      <c r="B83" s="1"/>
      <c r="C83" s="1"/>
      <c r="D83" s="1"/>
      <c r="E83" s="1"/>
      <c r="F83" s="1"/>
      <c r="G83" s="1"/>
      <c r="H83" s="34"/>
      <c r="I83" s="1"/>
      <c r="J83" s="35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5">
      <c r="A84" s="1"/>
      <c r="B84" s="1"/>
      <c r="C84" s="1"/>
      <c r="D84" s="1"/>
      <c r="E84" s="1"/>
      <c r="F84" s="1"/>
      <c r="G84" s="1"/>
      <c r="H84" s="34"/>
      <c r="I84" s="1"/>
      <c r="J84" s="35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5">
      <c r="A85" s="1"/>
      <c r="B85" s="1"/>
      <c r="C85" s="1"/>
      <c r="D85" s="1"/>
      <c r="E85" s="1"/>
      <c r="F85" s="1"/>
      <c r="G85" s="1"/>
      <c r="H85" s="34"/>
      <c r="I85" s="1"/>
      <c r="J85" s="35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5">
      <c r="A86" s="1"/>
      <c r="B86" s="1"/>
      <c r="C86" s="1"/>
      <c r="D86" s="1"/>
      <c r="E86" s="1"/>
      <c r="F86" s="1"/>
      <c r="G86" s="1"/>
      <c r="H86" s="34"/>
      <c r="I86" s="1"/>
      <c r="J86" s="35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5">
      <c r="A87" s="1"/>
      <c r="B87" s="1"/>
      <c r="C87" s="1"/>
      <c r="D87" s="1"/>
      <c r="E87" s="1"/>
      <c r="F87" s="1"/>
      <c r="G87" s="1"/>
      <c r="H87" s="34"/>
      <c r="I87" s="1"/>
      <c r="J87" s="35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5">
      <c r="A88" s="1"/>
      <c r="B88" s="1"/>
      <c r="C88" s="1"/>
      <c r="D88" s="1"/>
      <c r="E88" s="1"/>
      <c r="F88" s="1"/>
      <c r="G88" s="1"/>
      <c r="H88" s="34"/>
      <c r="I88" s="1"/>
      <c r="J88" s="35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5">
      <c r="A89" s="1"/>
      <c r="B89" s="1"/>
      <c r="C89" s="1"/>
      <c r="D89" s="1"/>
      <c r="E89" s="1"/>
      <c r="F89" s="1"/>
      <c r="G89" s="1"/>
      <c r="H89" s="34"/>
      <c r="I89" s="1"/>
      <c r="J89" s="35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5">
      <c r="A90" s="1"/>
      <c r="B90" s="1"/>
      <c r="C90" s="1"/>
      <c r="D90" s="1"/>
      <c r="E90" s="1"/>
      <c r="F90" s="1"/>
      <c r="G90" s="1"/>
      <c r="H90" s="34"/>
      <c r="I90" s="1"/>
      <c r="J90" s="35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5">
      <c r="A91" s="1"/>
      <c r="B91" s="1"/>
      <c r="C91" s="1"/>
      <c r="D91" s="1"/>
      <c r="E91" s="1"/>
      <c r="F91" s="1"/>
      <c r="G91" s="1"/>
      <c r="H91" s="34"/>
      <c r="I91" s="1"/>
      <c r="J91" s="35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5">
      <c r="A92" s="1"/>
      <c r="B92" s="1"/>
      <c r="C92" s="1"/>
      <c r="D92" s="1"/>
      <c r="E92" s="1"/>
      <c r="F92" s="1"/>
      <c r="G92" s="1"/>
      <c r="H92" s="34"/>
      <c r="I92" s="1"/>
      <c r="J92" s="35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5">
      <c r="A93" s="1"/>
      <c r="B93" s="1"/>
      <c r="C93" s="1"/>
      <c r="D93" s="1"/>
      <c r="E93" s="1"/>
      <c r="F93" s="1"/>
      <c r="G93" s="1"/>
      <c r="H93" s="34"/>
      <c r="I93" s="1"/>
      <c r="J93" s="35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5">
      <c r="A94" s="1"/>
      <c r="B94" s="1"/>
      <c r="C94" s="1"/>
      <c r="D94" s="1"/>
      <c r="E94" s="1"/>
      <c r="F94" s="1"/>
      <c r="G94" s="1"/>
      <c r="H94" s="34"/>
      <c r="I94" s="1"/>
      <c r="J94" s="35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5">
      <c r="A95" s="1"/>
      <c r="B95" s="1"/>
      <c r="C95" s="1"/>
      <c r="D95" s="1"/>
      <c r="E95" s="1"/>
      <c r="F95" s="1"/>
      <c r="G95" s="1"/>
      <c r="H95" s="34"/>
      <c r="I95" s="1"/>
      <c r="J95" s="35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5">
      <c r="A96" s="1"/>
      <c r="B96" s="1"/>
      <c r="C96" s="1"/>
      <c r="D96" s="1"/>
      <c r="E96" s="1"/>
      <c r="F96" s="1"/>
      <c r="G96" s="1"/>
      <c r="H96" s="34"/>
      <c r="I96" s="1"/>
      <c r="J96" s="35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5">
      <c r="A97" s="1"/>
      <c r="B97" s="1"/>
      <c r="C97" s="1"/>
      <c r="D97" s="1"/>
      <c r="E97" s="1"/>
      <c r="F97" s="1"/>
      <c r="G97" s="1"/>
      <c r="H97" s="34"/>
      <c r="I97" s="1"/>
      <c r="J97" s="35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5">
      <c r="A98" s="1"/>
      <c r="B98" s="1"/>
      <c r="C98" s="1"/>
      <c r="D98" s="1"/>
      <c r="E98" s="1"/>
      <c r="F98" s="1"/>
      <c r="G98" s="1"/>
      <c r="H98" s="34"/>
      <c r="I98" s="1"/>
      <c r="J98" s="35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5">
      <c r="A99" s="1"/>
      <c r="B99" s="1"/>
      <c r="C99" s="1"/>
      <c r="D99" s="1"/>
      <c r="E99" s="1"/>
      <c r="F99" s="1"/>
      <c r="G99" s="1"/>
      <c r="H99" s="34"/>
      <c r="I99" s="1"/>
      <c r="J99" s="35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5">
      <c r="A100" s="1"/>
      <c r="B100" s="1"/>
      <c r="C100" s="1"/>
      <c r="D100" s="1"/>
      <c r="E100" s="1"/>
      <c r="F100" s="1"/>
      <c r="G100" s="1"/>
      <c r="H100" s="34"/>
      <c r="I100" s="1"/>
      <c r="J100" s="35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5">
      <c r="A101" s="1"/>
      <c r="B101" s="1"/>
      <c r="C101" s="1"/>
      <c r="D101" s="1"/>
      <c r="E101" s="1"/>
      <c r="F101" s="1"/>
      <c r="G101" s="1"/>
      <c r="H101" s="34"/>
      <c r="I101" s="1"/>
      <c r="J101" s="35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5">
      <c r="A102" s="1"/>
      <c r="B102" s="1"/>
      <c r="C102" s="1"/>
      <c r="D102" s="1"/>
      <c r="E102" s="1"/>
      <c r="F102" s="1"/>
      <c r="G102" s="1"/>
      <c r="H102" s="34"/>
      <c r="I102" s="1"/>
      <c r="J102" s="35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5">
      <c r="A103" s="1"/>
      <c r="B103" s="1"/>
      <c r="C103" s="1"/>
      <c r="D103" s="1"/>
      <c r="E103" s="1"/>
      <c r="F103" s="1"/>
      <c r="G103" s="1"/>
      <c r="H103" s="34"/>
      <c r="I103" s="1"/>
      <c r="J103" s="35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5">
      <c r="A104" s="1"/>
      <c r="B104" s="1"/>
      <c r="C104" s="1"/>
      <c r="D104" s="1"/>
      <c r="E104" s="1"/>
      <c r="F104" s="1"/>
      <c r="G104" s="1"/>
      <c r="H104" s="34"/>
      <c r="I104" s="1"/>
      <c r="J104" s="35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5">
      <c r="A105" s="1"/>
      <c r="B105" s="1"/>
      <c r="C105" s="1"/>
      <c r="D105" s="1"/>
      <c r="E105" s="1"/>
      <c r="F105" s="1"/>
      <c r="G105" s="1"/>
      <c r="H105" s="34"/>
      <c r="I105" s="1"/>
      <c r="J105" s="3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5">
      <c r="A106" s="1"/>
      <c r="B106" s="1"/>
      <c r="C106" s="1"/>
      <c r="D106" s="1"/>
      <c r="E106" s="1"/>
      <c r="F106" s="1"/>
      <c r="G106" s="1"/>
      <c r="H106" s="34"/>
      <c r="I106" s="1"/>
      <c r="J106" s="35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5">
      <c r="A107" s="1"/>
      <c r="B107" s="1"/>
      <c r="C107" s="1"/>
      <c r="D107" s="1"/>
      <c r="E107" s="1"/>
      <c r="F107" s="1"/>
      <c r="G107" s="1"/>
      <c r="H107" s="34"/>
      <c r="I107" s="1"/>
      <c r="J107" s="35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5">
      <c r="A108" s="1"/>
      <c r="B108" s="1"/>
      <c r="C108" s="1"/>
      <c r="D108" s="1"/>
      <c r="E108" s="1"/>
      <c r="F108" s="1"/>
      <c r="G108" s="1"/>
      <c r="H108" s="34"/>
      <c r="I108" s="1"/>
      <c r="J108" s="35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5">
      <c r="A109" s="1"/>
      <c r="B109" s="1"/>
      <c r="C109" s="1"/>
      <c r="D109" s="1"/>
      <c r="E109" s="1"/>
      <c r="F109" s="1"/>
      <c r="G109" s="1"/>
      <c r="H109" s="34"/>
      <c r="I109" s="1"/>
      <c r="J109" s="35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5">
      <c r="A110" s="1"/>
      <c r="B110" s="1"/>
      <c r="C110" s="1"/>
      <c r="D110" s="1"/>
      <c r="E110" s="1"/>
      <c r="F110" s="1"/>
      <c r="G110" s="1"/>
      <c r="H110" s="34"/>
      <c r="I110" s="1"/>
      <c r="J110" s="35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5">
      <c r="A111" s="1"/>
      <c r="B111" s="1"/>
      <c r="C111" s="1"/>
      <c r="D111" s="1"/>
      <c r="E111" s="1"/>
      <c r="F111" s="1"/>
      <c r="G111" s="1"/>
      <c r="H111" s="34"/>
      <c r="I111" s="1"/>
      <c r="J111" s="35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5">
      <c r="A112" s="1"/>
      <c r="B112" s="1"/>
      <c r="C112" s="1"/>
      <c r="D112" s="1"/>
      <c r="E112" s="1"/>
      <c r="F112" s="1"/>
      <c r="G112" s="1"/>
      <c r="H112" s="34"/>
      <c r="I112" s="1"/>
      <c r="J112" s="35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5">
      <c r="A113" s="1"/>
      <c r="B113" s="1"/>
      <c r="C113" s="1"/>
      <c r="D113" s="1"/>
      <c r="E113" s="1"/>
      <c r="F113" s="1"/>
      <c r="G113" s="1"/>
      <c r="H113" s="34"/>
      <c r="I113" s="1"/>
      <c r="J113" s="3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5">
      <c r="A114" s="1"/>
      <c r="B114" s="1"/>
      <c r="C114" s="1"/>
      <c r="D114" s="1"/>
      <c r="E114" s="1"/>
      <c r="F114" s="1"/>
      <c r="G114" s="1"/>
      <c r="H114" s="34"/>
      <c r="I114" s="1"/>
      <c r="J114" s="3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5">
      <c r="A115" s="1"/>
      <c r="B115" s="1"/>
      <c r="C115" s="1"/>
      <c r="D115" s="1"/>
      <c r="E115" s="1"/>
      <c r="F115" s="1"/>
      <c r="G115" s="1"/>
      <c r="H115" s="34"/>
      <c r="I115" s="1"/>
      <c r="J115" s="3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5">
      <c r="A116" s="1"/>
      <c r="B116" s="1"/>
      <c r="C116" s="1"/>
      <c r="D116" s="1"/>
      <c r="E116" s="1"/>
      <c r="F116" s="1"/>
      <c r="G116" s="1"/>
      <c r="H116" s="34"/>
      <c r="I116" s="1"/>
      <c r="J116" s="3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5">
      <c r="A117" s="1"/>
      <c r="B117" s="1"/>
      <c r="C117" s="1"/>
      <c r="D117" s="1"/>
      <c r="E117" s="1"/>
      <c r="F117" s="1"/>
      <c r="G117" s="1"/>
      <c r="H117" s="34"/>
      <c r="I117" s="1"/>
      <c r="J117" s="3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5">
      <c r="A118" s="1"/>
      <c r="B118" s="1"/>
      <c r="C118" s="1"/>
      <c r="D118" s="1"/>
      <c r="E118" s="1"/>
      <c r="F118" s="1"/>
      <c r="G118" s="1"/>
      <c r="H118" s="34"/>
      <c r="I118" s="1"/>
      <c r="J118" s="3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5">
      <c r="A119" s="1"/>
      <c r="B119" s="1"/>
      <c r="C119" s="1"/>
      <c r="D119" s="1"/>
      <c r="E119" s="1"/>
      <c r="F119" s="1"/>
      <c r="G119" s="1"/>
      <c r="H119" s="34"/>
      <c r="I119" s="1"/>
      <c r="J119" s="3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5">
      <c r="A120" s="1"/>
      <c r="B120" s="1"/>
      <c r="C120" s="1"/>
      <c r="D120" s="1"/>
      <c r="E120" s="1"/>
      <c r="F120" s="1"/>
      <c r="G120" s="1"/>
      <c r="H120" s="34"/>
      <c r="I120" s="1"/>
      <c r="J120" s="3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5">
      <c r="A121" s="1"/>
      <c r="B121" s="1"/>
      <c r="C121" s="1"/>
      <c r="D121" s="1"/>
      <c r="E121" s="1"/>
      <c r="F121" s="1"/>
      <c r="G121" s="1"/>
      <c r="H121" s="34"/>
      <c r="I121" s="1"/>
      <c r="J121" s="3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5">
      <c r="A122" s="1"/>
      <c r="B122" s="1"/>
      <c r="C122" s="1"/>
      <c r="D122" s="1"/>
      <c r="E122" s="1"/>
      <c r="F122" s="1"/>
      <c r="G122" s="1"/>
      <c r="H122" s="34"/>
      <c r="I122" s="1"/>
      <c r="J122" s="3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5">
      <c r="A123" s="1"/>
      <c r="B123" s="1"/>
      <c r="C123" s="1"/>
      <c r="D123" s="1"/>
      <c r="E123" s="1"/>
      <c r="F123" s="1"/>
      <c r="G123" s="1"/>
      <c r="H123" s="34"/>
      <c r="I123" s="1"/>
      <c r="J123" s="3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5">
      <c r="A124" s="1"/>
      <c r="B124" s="1"/>
      <c r="C124" s="1"/>
      <c r="D124" s="1"/>
      <c r="E124" s="1"/>
      <c r="F124" s="1"/>
      <c r="G124" s="1"/>
      <c r="H124" s="34"/>
      <c r="I124" s="1"/>
      <c r="J124" s="3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5">
      <c r="A125" s="1"/>
      <c r="B125" s="1"/>
      <c r="C125" s="1"/>
      <c r="D125" s="1"/>
      <c r="E125" s="1"/>
      <c r="F125" s="1"/>
      <c r="G125" s="1"/>
      <c r="H125" s="34"/>
      <c r="I125" s="1"/>
      <c r="J125" s="3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5">
      <c r="A126" s="1"/>
      <c r="B126" s="1"/>
      <c r="C126" s="1"/>
      <c r="D126" s="1"/>
      <c r="E126" s="1"/>
      <c r="F126" s="1"/>
      <c r="G126" s="1"/>
      <c r="H126" s="34"/>
      <c r="I126" s="1"/>
      <c r="J126" s="3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5">
      <c r="A127" s="1"/>
      <c r="B127" s="1"/>
      <c r="C127" s="1"/>
      <c r="D127" s="1"/>
      <c r="E127" s="1"/>
      <c r="F127" s="1"/>
      <c r="G127" s="1"/>
      <c r="H127" s="34"/>
      <c r="I127" s="1"/>
      <c r="J127" s="3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5">
      <c r="A128" s="1"/>
      <c r="B128" s="1"/>
      <c r="C128" s="1"/>
      <c r="D128" s="1"/>
      <c r="E128" s="1"/>
      <c r="F128" s="1"/>
      <c r="G128" s="1"/>
      <c r="H128" s="34"/>
      <c r="I128" s="1"/>
      <c r="J128" s="3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5">
      <c r="A129" s="1"/>
      <c r="B129" s="1"/>
      <c r="C129" s="1"/>
      <c r="D129" s="1"/>
      <c r="E129" s="1"/>
      <c r="F129" s="1"/>
      <c r="G129" s="1"/>
      <c r="H129" s="34"/>
      <c r="I129" s="1"/>
      <c r="J129" s="3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5">
      <c r="A130" s="1"/>
      <c r="B130" s="1"/>
      <c r="C130" s="1"/>
      <c r="D130" s="1"/>
      <c r="E130" s="1"/>
      <c r="F130" s="1"/>
      <c r="G130" s="1"/>
      <c r="H130" s="34"/>
      <c r="I130" s="1"/>
      <c r="J130" s="3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5">
      <c r="A131" s="1"/>
      <c r="B131" s="1"/>
      <c r="C131" s="1"/>
      <c r="D131" s="1"/>
      <c r="E131" s="1"/>
      <c r="F131" s="1"/>
      <c r="G131" s="1"/>
      <c r="H131" s="34"/>
      <c r="I131" s="1"/>
      <c r="J131" s="3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5">
      <c r="A132" s="1"/>
      <c r="B132" s="1"/>
      <c r="C132" s="1"/>
      <c r="D132" s="1"/>
      <c r="E132" s="1"/>
      <c r="F132" s="1"/>
      <c r="G132" s="1"/>
      <c r="H132" s="34"/>
      <c r="I132" s="1"/>
      <c r="J132" s="3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5">
      <c r="A133" s="1"/>
      <c r="B133" s="1"/>
      <c r="C133" s="1"/>
      <c r="D133" s="1"/>
      <c r="E133" s="1"/>
      <c r="F133" s="1"/>
      <c r="G133" s="1"/>
      <c r="H133" s="34"/>
      <c r="I133" s="1"/>
      <c r="J133" s="3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5">
      <c r="A134" s="1"/>
      <c r="B134" s="1"/>
      <c r="C134" s="1"/>
      <c r="D134" s="1"/>
      <c r="E134" s="1"/>
      <c r="F134" s="1"/>
      <c r="G134" s="1"/>
      <c r="H134" s="34"/>
      <c r="I134" s="1"/>
      <c r="J134" s="3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5">
      <c r="A135" s="1"/>
      <c r="B135" s="1"/>
      <c r="C135" s="1"/>
      <c r="D135" s="1"/>
      <c r="E135" s="1"/>
      <c r="F135" s="1"/>
      <c r="G135" s="1"/>
      <c r="H135" s="34"/>
      <c r="I135" s="1"/>
      <c r="J135" s="35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5">
      <c r="A136" s="1"/>
      <c r="B136" s="1"/>
      <c r="C136" s="1"/>
      <c r="D136" s="1"/>
      <c r="E136" s="1"/>
      <c r="F136" s="1"/>
      <c r="G136" s="1"/>
      <c r="H136" s="34"/>
      <c r="I136" s="1"/>
      <c r="J136" s="35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5">
      <c r="A137" s="1"/>
      <c r="B137" s="1"/>
      <c r="C137" s="1"/>
      <c r="D137" s="1"/>
      <c r="E137" s="1"/>
      <c r="F137" s="1"/>
      <c r="G137" s="1"/>
      <c r="H137" s="34"/>
      <c r="I137" s="1"/>
      <c r="J137" s="35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5">
      <c r="A138" s="1"/>
      <c r="B138" s="1"/>
      <c r="C138" s="1"/>
      <c r="D138" s="1"/>
      <c r="E138" s="1"/>
      <c r="F138" s="1"/>
      <c r="G138" s="1"/>
      <c r="H138" s="34"/>
      <c r="I138" s="1"/>
      <c r="J138" s="35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5">
      <c r="A139" s="1"/>
      <c r="B139" s="1"/>
      <c r="C139" s="1"/>
      <c r="D139" s="1"/>
      <c r="E139" s="1"/>
      <c r="F139" s="1"/>
      <c r="G139" s="1"/>
      <c r="H139" s="34"/>
      <c r="I139" s="1"/>
      <c r="J139" s="3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5">
      <c r="A140" s="1"/>
      <c r="B140" s="1"/>
      <c r="C140" s="1"/>
      <c r="D140" s="1"/>
      <c r="E140" s="1"/>
      <c r="F140" s="1"/>
      <c r="G140" s="1"/>
      <c r="H140" s="34"/>
      <c r="I140" s="1"/>
      <c r="J140" s="3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5">
      <c r="A141" s="1"/>
      <c r="B141" s="1"/>
      <c r="C141" s="1"/>
      <c r="D141" s="1"/>
      <c r="E141" s="1"/>
      <c r="F141" s="1"/>
      <c r="G141" s="1"/>
      <c r="H141" s="34"/>
      <c r="I141" s="1"/>
      <c r="J141" s="3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5">
      <c r="A142" s="1"/>
      <c r="B142" s="1"/>
      <c r="C142" s="1"/>
      <c r="D142" s="1"/>
      <c r="E142" s="1"/>
      <c r="F142" s="1"/>
      <c r="G142" s="1"/>
      <c r="H142" s="34"/>
      <c r="I142" s="1"/>
      <c r="J142" s="3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5">
      <c r="A143" s="1"/>
      <c r="B143" s="1"/>
      <c r="C143" s="1"/>
      <c r="D143" s="1"/>
      <c r="E143" s="1"/>
      <c r="F143" s="1"/>
      <c r="G143" s="1"/>
      <c r="H143" s="34"/>
      <c r="I143" s="1"/>
      <c r="J143" s="3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5">
      <c r="A144" s="1"/>
      <c r="B144" s="1"/>
      <c r="C144" s="1"/>
      <c r="D144" s="1"/>
      <c r="E144" s="1"/>
      <c r="F144" s="1"/>
      <c r="G144" s="1"/>
      <c r="H144" s="34"/>
      <c r="I144" s="1"/>
      <c r="J144" s="35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5">
      <c r="A145" s="1"/>
      <c r="B145" s="1"/>
      <c r="C145" s="1"/>
      <c r="D145" s="1"/>
      <c r="E145" s="1"/>
      <c r="F145" s="1"/>
      <c r="G145" s="1"/>
      <c r="H145" s="34"/>
      <c r="I145" s="1"/>
      <c r="J145" s="35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5">
      <c r="A146" s="1"/>
      <c r="B146" s="1"/>
      <c r="C146" s="1"/>
      <c r="D146" s="1"/>
      <c r="E146" s="1"/>
      <c r="F146" s="1"/>
      <c r="G146" s="1"/>
      <c r="H146" s="34"/>
      <c r="I146" s="1"/>
      <c r="J146" s="35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5">
      <c r="A147" s="1"/>
      <c r="B147" s="1"/>
      <c r="C147" s="1"/>
      <c r="D147" s="1"/>
      <c r="E147" s="1"/>
      <c r="F147" s="1"/>
      <c r="G147" s="1"/>
      <c r="H147" s="34"/>
      <c r="I147" s="1"/>
      <c r="J147" s="35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5">
      <c r="A148" s="1"/>
      <c r="B148" s="1"/>
      <c r="C148" s="1"/>
      <c r="D148" s="1"/>
      <c r="E148" s="1"/>
      <c r="F148" s="1"/>
      <c r="G148" s="1"/>
      <c r="H148" s="34"/>
      <c r="I148" s="1"/>
      <c r="J148" s="35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5">
      <c r="A149" s="1"/>
      <c r="B149" s="1"/>
      <c r="C149" s="1"/>
      <c r="D149" s="1"/>
      <c r="E149" s="1"/>
      <c r="F149" s="1"/>
      <c r="G149" s="1"/>
      <c r="H149" s="34"/>
      <c r="I149" s="1"/>
      <c r="J149" s="35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5">
      <c r="A150" s="1"/>
      <c r="B150" s="1"/>
      <c r="C150" s="1"/>
      <c r="D150" s="1"/>
      <c r="E150" s="1"/>
      <c r="F150" s="1"/>
      <c r="G150" s="1"/>
      <c r="H150" s="34"/>
      <c r="I150" s="1"/>
      <c r="J150" s="35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5">
      <c r="A151" s="1"/>
      <c r="B151" s="1"/>
      <c r="C151" s="1"/>
      <c r="D151" s="1"/>
      <c r="E151" s="1"/>
      <c r="F151" s="1"/>
      <c r="G151" s="1"/>
      <c r="H151" s="34"/>
      <c r="I151" s="1"/>
      <c r="J151" s="35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5">
      <c r="A152" s="1"/>
      <c r="B152" s="1"/>
      <c r="C152" s="1"/>
      <c r="D152" s="1"/>
      <c r="E152" s="1"/>
      <c r="F152" s="1"/>
      <c r="G152" s="1"/>
      <c r="H152" s="34"/>
      <c r="I152" s="1"/>
      <c r="J152" s="35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5">
      <c r="A153" s="1"/>
      <c r="B153" s="1"/>
      <c r="C153" s="1"/>
      <c r="D153" s="1"/>
      <c r="E153" s="1"/>
      <c r="F153" s="1"/>
      <c r="G153" s="1"/>
      <c r="H153" s="34"/>
      <c r="I153" s="1"/>
      <c r="J153" s="35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5">
      <c r="A154" s="1"/>
      <c r="B154" s="1"/>
      <c r="C154" s="1"/>
      <c r="D154" s="1"/>
      <c r="E154" s="1"/>
      <c r="F154" s="1"/>
      <c r="G154" s="1"/>
      <c r="H154" s="34"/>
      <c r="I154" s="1"/>
      <c r="J154" s="35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5">
      <c r="A155" s="1"/>
      <c r="B155" s="1"/>
      <c r="C155" s="1"/>
      <c r="D155" s="1"/>
      <c r="E155" s="1"/>
      <c r="F155" s="1"/>
      <c r="G155" s="1"/>
      <c r="H155" s="34"/>
      <c r="I155" s="1"/>
      <c r="J155" s="35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5">
      <c r="A156" s="1"/>
      <c r="B156" s="1"/>
      <c r="C156" s="1"/>
      <c r="D156" s="1"/>
      <c r="E156" s="1"/>
      <c r="F156" s="1"/>
      <c r="G156" s="1"/>
      <c r="H156" s="34"/>
      <c r="I156" s="1"/>
      <c r="J156" s="35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5">
      <c r="A157" s="1"/>
      <c r="B157" s="1"/>
      <c r="C157" s="1"/>
      <c r="D157" s="1"/>
      <c r="E157" s="1"/>
      <c r="F157" s="1"/>
      <c r="G157" s="1"/>
      <c r="H157" s="34"/>
      <c r="I157" s="1"/>
      <c r="J157" s="35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5">
      <c r="A158" s="1"/>
      <c r="B158" s="1"/>
      <c r="C158" s="1"/>
      <c r="D158" s="1"/>
      <c r="E158" s="1"/>
      <c r="F158" s="1"/>
      <c r="G158" s="1"/>
      <c r="H158" s="34"/>
      <c r="I158" s="1"/>
      <c r="J158" s="35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5">
      <c r="A159" s="1"/>
      <c r="B159" s="1"/>
      <c r="C159" s="1"/>
      <c r="D159" s="1"/>
      <c r="E159" s="1"/>
      <c r="F159" s="1"/>
      <c r="G159" s="1"/>
      <c r="H159" s="34"/>
      <c r="I159" s="1"/>
      <c r="J159" s="35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5">
      <c r="A160" s="1"/>
      <c r="B160" s="1"/>
      <c r="C160" s="1"/>
      <c r="D160" s="1"/>
      <c r="E160" s="1"/>
      <c r="F160" s="1"/>
      <c r="G160" s="1"/>
      <c r="H160" s="34"/>
      <c r="I160" s="1"/>
      <c r="J160" s="35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5">
      <c r="A161" s="1"/>
      <c r="B161" s="1"/>
      <c r="C161" s="1"/>
      <c r="D161" s="1"/>
      <c r="E161" s="1"/>
      <c r="F161" s="1"/>
      <c r="G161" s="1"/>
      <c r="H161" s="34"/>
      <c r="I161" s="1"/>
      <c r="J161" s="35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5">
      <c r="A162" s="1"/>
      <c r="B162" s="1"/>
      <c r="C162" s="1"/>
      <c r="D162" s="1"/>
      <c r="E162" s="1"/>
      <c r="F162" s="1"/>
      <c r="G162" s="1"/>
      <c r="H162" s="34"/>
      <c r="I162" s="1"/>
      <c r="J162" s="35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5">
      <c r="A163" s="1"/>
      <c r="B163" s="1"/>
      <c r="C163" s="1"/>
      <c r="D163" s="1"/>
      <c r="E163" s="1"/>
      <c r="F163" s="1"/>
      <c r="G163" s="1"/>
      <c r="H163" s="34"/>
      <c r="I163" s="1"/>
      <c r="J163" s="35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5">
      <c r="A164" s="1"/>
      <c r="B164" s="1"/>
      <c r="C164" s="1"/>
      <c r="D164" s="1"/>
      <c r="E164" s="1"/>
      <c r="F164" s="1"/>
      <c r="G164" s="1"/>
      <c r="H164" s="34"/>
      <c r="I164" s="1"/>
      <c r="J164" s="3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5">
      <c r="A165" s="1"/>
      <c r="B165" s="1"/>
      <c r="C165" s="1"/>
      <c r="D165" s="1"/>
      <c r="E165" s="1"/>
      <c r="F165" s="1"/>
      <c r="G165" s="1"/>
      <c r="H165" s="34"/>
      <c r="I165" s="1"/>
      <c r="J165" s="3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5">
      <c r="A166" s="1"/>
      <c r="B166" s="1"/>
      <c r="C166" s="1"/>
      <c r="D166" s="1"/>
      <c r="E166" s="1"/>
      <c r="F166" s="1"/>
      <c r="G166" s="1"/>
      <c r="H166" s="34"/>
      <c r="I166" s="1"/>
      <c r="J166" s="3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5">
      <c r="A167" s="1"/>
      <c r="B167" s="1"/>
      <c r="C167" s="1"/>
      <c r="D167" s="1"/>
      <c r="E167" s="1"/>
      <c r="F167" s="1"/>
      <c r="G167" s="1"/>
      <c r="H167" s="34"/>
      <c r="I167" s="1"/>
      <c r="J167" s="3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5">
      <c r="A168" s="1"/>
      <c r="B168" s="1"/>
      <c r="C168" s="1"/>
      <c r="D168" s="1"/>
      <c r="E168" s="1"/>
      <c r="F168" s="1"/>
      <c r="G168" s="1"/>
      <c r="H168" s="34"/>
      <c r="I168" s="1"/>
      <c r="J168" s="3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5">
      <c r="A169" s="1"/>
      <c r="B169" s="1"/>
      <c r="C169" s="1"/>
      <c r="D169" s="1"/>
      <c r="E169" s="1"/>
      <c r="F169" s="1"/>
      <c r="G169" s="1"/>
      <c r="H169" s="34"/>
      <c r="I169" s="1"/>
      <c r="J169" s="35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5">
      <c r="A170" s="1"/>
      <c r="B170" s="1"/>
      <c r="C170" s="1"/>
      <c r="D170" s="1"/>
      <c r="E170" s="1"/>
      <c r="F170" s="1"/>
      <c r="G170" s="1"/>
      <c r="H170" s="34"/>
      <c r="I170" s="1"/>
      <c r="J170" s="3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5">
      <c r="A171" s="1"/>
      <c r="B171" s="1"/>
      <c r="C171" s="1"/>
      <c r="D171" s="1"/>
      <c r="E171" s="1"/>
      <c r="F171" s="1"/>
      <c r="G171" s="1"/>
      <c r="H171" s="34"/>
      <c r="I171" s="1"/>
      <c r="J171" s="3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5">
      <c r="A172" s="1"/>
      <c r="B172" s="1"/>
      <c r="C172" s="1"/>
      <c r="D172" s="1"/>
      <c r="E172" s="1"/>
      <c r="F172" s="1"/>
      <c r="G172" s="1"/>
      <c r="H172" s="34"/>
      <c r="I172" s="1"/>
      <c r="J172" s="3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5">
      <c r="A173" s="1"/>
      <c r="B173" s="1"/>
      <c r="C173" s="1"/>
      <c r="D173" s="1"/>
      <c r="E173" s="1"/>
      <c r="F173" s="1"/>
      <c r="G173" s="1"/>
      <c r="H173" s="34"/>
      <c r="I173" s="1"/>
      <c r="J173" s="3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5">
      <c r="A174" s="1"/>
      <c r="B174" s="1"/>
      <c r="C174" s="1"/>
      <c r="D174" s="1"/>
      <c r="E174" s="1"/>
      <c r="F174" s="1"/>
      <c r="G174" s="1"/>
      <c r="H174" s="34"/>
      <c r="I174" s="1"/>
      <c r="J174" s="3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5">
      <c r="A175" s="1"/>
      <c r="B175" s="1"/>
      <c r="C175" s="1"/>
      <c r="D175" s="1"/>
      <c r="E175" s="1"/>
      <c r="F175" s="1"/>
      <c r="G175" s="1"/>
      <c r="H175" s="34"/>
      <c r="I175" s="1"/>
      <c r="J175" s="3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5">
      <c r="A176" s="1"/>
      <c r="B176" s="1"/>
      <c r="C176" s="1"/>
      <c r="D176" s="1"/>
      <c r="E176" s="1"/>
      <c r="F176" s="1"/>
      <c r="G176" s="1"/>
      <c r="H176" s="34"/>
      <c r="I176" s="1"/>
      <c r="J176" s="3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5">
      <c r="A177" s="1"/>
      <c r="B177" s="1"/>
      <c r="C177" s="1"/>
      <c r="D177" s="1"/>
      <c r="E177" s="1"/>
      <c r="F177" s="1"/>
      <c r="G177" s="1"/>
      <c r="H177" s="34"/>
      <c r="I177" s="1"/>
      <c r="J177" s="3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5">
      <c r="A178" s="1"/>
      <c r="B178" s="1"/>
      <c r="C178" s="1"/>
      <c r="D178" s="1"/>
      <c r="E178" s="1"/>
      <c r="F178" s="1"/>
      <c r="G178" s="1"/>
      <c r="H178" s="34"/>
      <c r="I178" s="1"/>
      <c r="J178" s="3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5">
      <c r="A179" s="1"/>
      <c r="B179" s="1"/>
      <c r="C179" s="1"/>
      <c r="D179" s="1"/>
      <c r="E179" s="1"/>
      <c r="F179" s="1"/>
      <c r="G179" s="1"/>
      <c r="H179" s="34"/>
      <c r="I179" s="1"/>
      <c r="J179" s="3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5">
      <c r="A180" s="1"/>
      <c r="B180" s="1"/>
      <c r="C180" s="1"/>
      <c r="D180" s="1"/>
      <c r="E180" s="1"/>
      <c r="F180" s="1"/>
      <c r="G180" s="1"/>
      <c r="H180" s="34"/>
      <c r="I180" s="1"/>
      <c r="J180" s="3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5">
      <c r="A181" s="1"/>
      <c r="B181" s="1"/>
      <c r="C181" s="1"/>
      <c r="D181" s="1"/>
      <c r="E181" s="1"/>
      <c r="F181" s="1"/>
      <c r="G181" s="1"/>
      <c r="H181" s="34"/>
      <c r="I181" s="1"/>
      <c r="J181" s="3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5">
      <c r="A182" s="1"/>
      <c r="B182" s="1"/>
      <c r="C182" s="1"/>
      <c r="D182" s="1"/>
      <c r="E182" s="1"/>
      <c r="F182" s="1"/>
      <c r="G182" s="1"/>
      <c r="H182" s="34"/>
      <c r="I182" s="1"/>
      <c r="J182" s="3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5">
      <c r="A183" s="1"/>
      <c r="B183" s="1"/>
      <c r="C183" s="1"/>
      <c r="D183" s="1"/>
      <c r="E183" s="1"/>
      <c r="F183" s="1"/>
      <c r="G183" s="1"/>
      <c r="H183" s="34"/>
      <c r="I183" s="1"/>
      <c r="J183" s="3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5">
      <c r="A184" s="1"/>
      <c r="B184" s="1"/>
      <c r="C184" s="1"/>
      <c r="D184" s="1"/>
      <c r="E184" s="1"/>
      <c r="F184" s="1"/>
      <c r="G184" s="1"/>
      <c r="H184" s="34"/>
      <c r="I184" s="1"/>
      <c r="J184" s="3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5">
      <c r="A185" s="1"/>
      <c r="B185" s="1"/>
      <c r="C185" s="1"/>
      <c r="D185" s="1"/>
      <c r="E185" s="1"/>
      <c r="F185" s="1"/>
      <c r="G185" s="1"/>
      <c r="H185" s="34"/>
      <c r="I185" s="1"/>
      <c r="J185" s="3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5">
      <c r="A186" s="1"/>
      <c r="B186" s="1"/>
      <c r="C186" s="1"/>
      <c r="D186" s="1"/>
      <c r="E186" s="1"/>
      <c r="F186" s="1"/>
      <c r="G186" s="1"/>
      <c r="H186" s="34"/>
      <c r="I186" s="1"/>
      <c r="J186" s="3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5">
      <c r="A187" s="1"/>
      <c r="B187" s="1"/>
      <c r="C187" s="1"/>
      <c r="D187" s="1"/>
      <c r="E187" s="1"/>
      <c r="F187" s="1"/>
      <c r="G187" s="1"/>
      <c r="H187" s="34"/>
      <c r="I187" s="1"/>
      <c r="J187" s="3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5">
      <c r="A188" s="1"/>
      <c r="B188" s="1"/>
      <c r="C188" s="1"/>
      <c r="D188" s="1"/>
      <c r="E188" s="1"/>
      <c r="F188" s="1"/>
      <c r="G188" s="1"/>
      <c r="H188" s="34"/>
      <c r="I188" s="1"/>
      <c r="J188" s="3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5">
      <c r="A189" s="1"/>
      <c r="B189" s="1"/>
      <c r="C189" s="1"/>
      <c r="D189" s="1"/>
      <c r="E189" s="1"/>
      <c r="F189" s="1"/>
      <c r="G189" s="1"/>
      <c r="H189" s="34"/>
      <c r="I189" s="1"/>
      <c r="J189" s="3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5">
      <c r="A190" s="1"/>
      <c r="B190" s="1"/>
      <c r="C190" s="1"/>
      <c r="D190" s="1"/>
      <c r="E190" s="1"/>
      <c r="F190" s="1"/>
      <c r="G190" s="1"/>
      <c r="H190" s="34"/>
      <c r="I190" s="1"/>
      <c r="J190" s="3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5">
      <c r="A191" s="1"/>
      <c r="B191" s="1"/>
      <c r="C191" s="1"/>
      <c r="D191" s="1"/>
      <c r="E191" s="1"/>
      <c r="F191" s="1"/>
      <c r="G191" s="1"/>
      <c r="H191" s="34"/>
      <c r="I191" s="1"/>
      <c r="J191" s="3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5">
      <c r="A192" s="1"/>
      <c r="B192" s="1"/>
      <c r="C192" s="1"/>
      <c r="D192" s="1"/>
      <c r="E192" s="1"/>
      <c r="F192" s="1"/>
      <c r="G192" s="1"/>
      <c r="H192" s="34"/>
      <c r="I192" s="1"/>
      <c r="J192" s="3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5">
      <c r="A193" s="1"/>
      <c r="B193" s="1"/>
      <c r="C193" s="1"/>
      <c r="D193" s="1"/>
      <c r="E193" s="1"/>
      <c r="F193" s="1"/>
      <c r="G193" s="1"/>
      <c r="H193" s="34"/>
      <c r="I193" s="1"/>
      <c r="J193" s="3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5">
      <c r="A194" s="1"/>
      <c r="B194" s="1"/>
      <c r="C194" s="1"/>
      <c r="D194" s="1"/>
      <c r="E194" s="1"/>
      <c r="F194" s="1"/>
      <c r="G194" s="1"/>
      <c r="H194" s="34"/>
      <c r="I194" s="1"/>
      <c r="J194" s="3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5">
      <c r="A195" s="1"/>
      <c r="B195" s="1"/>
      <c r="C195" s="1"/>
      <c r="D195" s="1"/>
      <c r="E195" s="1"/>
      <c r="F195" s="1"/>
      <c r="G195" s="1"/>
      <c r="H195" s="34"/>
      <c r="I195" s="1"/>
      <c r="J195" s="3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5">
      <c r="A196" s="1"/>
      <c r="B196" s="1"/>
      <c r="C196" s="1"/>
      <c r="D196" s="1"/>
      <c r="E196" s="1"/>
      <c r="F196" s="1"/>
      <c r="G196" s="1"/>
      <c r="H196" s="34"/>
      <c r="I196" s="1"/>
      <c r="J196" s="3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5">
      <c r="A197" s="1"/>
      <c r="B197" s="1"/>
      <c r="C197" s="1"/>
      <c r="D197" s="1"/>
      <c r="E197" s="1"/>
      <c r="F197" s="1"/>
      <c r="G197" s="1"/>
      <c r="H197" s="34"/>
      <c r="I197" s="1"/>
      <c r="J197" s="3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5">
      <c r="A198" s="1"/>
      <c r="B198" s="1"/>
      <c r="C198" s="1"/>
      <c r="D198" s="1"/>
      <c r="E198" s="1"/>
      <c r="F198" s="1"/>
      <c r="G198" s="1"/>
      <c r="H198" s="34"/>
      <c r="I198" s="1"/>
      <c r="J198" s="3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5">
      <c r="A199" s="1"/>
      <c r="B199" s="1"/>
      <c r="C199" s="1"/>
      <c r="D199" s="1"/>
      <c r="E199" s="1"/>
      <c r="F199" s="1"/>
      <c r="G199" s="1"/>
      <c r="H199" s="34"/>
      <c r="I199" s="1"/>
      <c r="J199" s="3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5">
      <c r="A200" s="1"/>
      <c r="B200" s="1"/>
      <c r="C200" s="1"/>
      <c r="D200" s="1"/>
      <c r="E200" s="1"/>
      <c r="F200" s="1"/>
      <c r="G200" s="1"/>
      <c r="H200" s="34"/>
      <c r="I200" s="1"/>
      <c r="J200" s="3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5">
      <c r="A201" s="1"/>
      <c r="B201" s="1"/>
      <c r="C201" s="1"/>
      <c r="D201" s="1"/>
      <c r="E201" s="1"/>
      <c r="F201" s="1"/>
      <c r="G201" s="1"/>
      <c r="H201" s="34"/>
      <c r="I201" s="1"/>
      <c r="J201" s="3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5">
      <c r="A202" s="1"/>
      <c r="B202" s="1"/>
      <c r="C202" s="1"/>
      <c r="D202" s="1"/>
      <c r="E202" s="1"/>
      <c r="F202" s="1"/>
      <c r="G202" s="1"/>
      <c r="H202" s="34"/>
      <c r="I202" s="1"/>
      <c r="J202" s="3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5">
      <c r="A203" s="1"/>
      <c r="B203" s="1"/>
      <c r="C203" s="1"/>
      <c r="D203" s="1"/>
      <c r="E203" s="1"/>
      <c r="F203" s="1"/>
      <c r="G203" s="1"/>
      <c r="H203" s="34"/>
      <c r="I203" s="1"/>
      <c r="J203" s="3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5">
      <c r="A204" s="1"/>
      <c r="B204" s="1"/>
      <c r="C204" s="1"/>
      <c r="D204" s="1"/>
      <c r="E204" s="1"/>
      <c r="F204" s="1"/>
      <c r="G204" s="1"/>
      <c r="H204" s="34"/>
      <c r="I204" s="1"/>
      <c r="J204" s="3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5">
      <c r="A205" s="1"/>
      <c r="B205" s="1"/>
      <c r="C205" s="1"/>
      <c r="D205" s="1"/>
      <c r="E205" s="1"/>
      <c r="F205" s="1"/>
      <c r="G205" s="1"/>
      <c r="H205" s="34"/>
      <c r="I205" s="1"/>
      <c r="J205" s="3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5">
      <c r="A206" s="1"/>
      <c r="B206" s="1"/>
      <c r="C206" s="1"/>
      <c r="D206" s="1"/>
      <c r="E206" s="1"/>
      <c r="F206" s="1"/>
      <c r="G206" s="1"/>
      <c r="H206" s="34"/>
      <c r="I206" s="1"/>
      <c r="J206" s="3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5">
      <c r="A207" s="1"/>
      <c r="B207" s="1"/>
      <c r="C207" s="1"/>
      <c r="D207" s="1"/>
      <c r="E207" s="1"/>
      <c r="F207" s="1"/>
      <c r="G207" s="1"/>
      <c r="H207" s="34"/>
      <c r="I207" s="1"/>
      <c r="J207" s="3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5">
      <c r="A208" s="1"/>
      <c r="B208" s="1"/>
      <c r="C208" s="1"/>
      <c r="D208" s="1"/>
      <c r="E208" s="1"/>
      <c r="F208" s="1"/>
      <c r="G208" s="1"/>
      <c r="H208" s="34"/>
      <c r="I208" s="1"/>
      <c r="J208" s="3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5">
      <c r="A209" s="1"/>
      <c r="B209" s="1"/>
      <c r="C209" s="1"/>
      <c r="D209" s="1"/>
      <c r="E209" s="1"/>
      <c r="F209" s="1"/>
      <c r="G209" s="1"/>
      <c r="H209" s="34"/>
      <c r="I209" s="1"/>
      <c r="J209" s="3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5">
      <c r="A210" s="1"/>
      <c r="B210" s="1"/>
      <c r="C210" s="1"/>
      <c r="D210" s="1"/>
      <c r="E210" s="1"/>
      <c r="F210" s="1"/>
      <c r="G210" s="1"/>
      <c r="H210" s="34"/>
      <c r="I210" s="1"/>
      <c r="J210" s="3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5">
      <c r="A211" s="1"/>
      <c r="B211" s="1"/>
      <c r="C211" s="1"/>
      <c r="D211" s="1"/>
      <c r="E211" s="1"/>
      <c r="F211" s="1"/>
      <c r="G211" s="1"/>
      <c r="H211" s="34"/>
      <c r="I211" s="1"/>
      <c r="J211" s="3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5">
      <c r="A212" s="1"/>
      <c r="B212" s="1"/>
      <c r="C212" s="1"/>
      <c r="D212" s="1"/>
      <c r="E212" s="1"/>
      <c r="F212" s="1"/>
      <c r="G212" s="1"/>
      <c r="H212" s="34"/>
      <c r="I212" s="1"/>
      <c r="J212" s="3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5">
      <c r="A213" s="1"/>
      <c r="B213" s="1"/>
      <c r="C213" s="1"/>
      <c r="D213" s="1"/>
      <c r="E213" s="1"/>
      <c r="F213" s="1"/>
      <c r="G213" s="1"/>
      <c r="H213" s="34"/>
      <c r="I213" s="1"/>
      <c r="J213" s="3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5">
      <c r="A214" s="1"/>
      <c r="B214" s="1"/>
      <c r="C214" s="1"/>
      <c r="D214" s="1"/>
      <c r="E214" s="1"/>
      <c r="F214" s="1"/>
      <c r="G214" s="1"/>
      <c r="H214" s="34"/>
      <c r="I214" s="1"/>
      <c r="J214" s="3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5">
      <c r="A215" s="1"/>
      <c r="B215" s="1"/>
      <c r="C215" s="1"/>
      <c r="D215" s="1"/>
      <c r="E215" s="1"/>
      <c r="F215" s="1"/>
      <c r="G215" s="1"/>
      <c r="H215" s="34"/>
      <c r="I215" s="1"/>
      <c r="J215" s="3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5">
      <c r="A216" s="1"/>
      <c r="B216" s="1"/>
      <c r="C216" s="1"/>
      <c r="D216" s="1"/>
      <c r="E216" s="1"/>
      <c r="F216" s="1"/>
      <c r="G216" s="1"/>
      <c r="H216" s="34"/>
      <c r="I216" s="1"/>
      <c r="J216" s="3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5">
      <c r="A217" s="1"/>
      <c r="B217" s="1"/>
      <c r="C217" s="1"/>
      <c r="D217" s="1"/>
      <c r="E217" s="1"/>
      <c r="F217" s="1"/>
      <c r="G217" s="1"/>
      <c r="H217" s="34"/>
      <c r="I217" s="1"/>
      <c r="J217" s="3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5">
      <c r="A218" s="1"/>
      <c r="B218" s="1"/>
      <c r="C218" s="1"/>
      <c r="D218" s="1"/>
      <c r="E218" s="1"/>
      <c r="F218" s="1"/>
      <c r="G218" s="1"/>
      <c r="H218" s="34"/>
      <c r="I218" s="1"/>
      <c r="J218" s="3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5">
      <c r="A219" s="1"/>
      <c r="B219" s="1"/>
      <c r="C219" s="1"/>
      <c r="D219" s="1"/>
      <c r="E219" s="1"/>
      <c r="F219" s="1"/>
      <c r="G219" s="1"/>
      <c r="H219" s="34"/>
      <c r="I219" s="1"/>
      <c r="J219" s="3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5">
      <c r="A220" s="1"/>
      <c r="B220" s="1"/>
      <c r="C220" s="1"/>
      <c r="D220" s="1"/>
      <c r="E220" s="1"/>
      <c r="F220" s="1"/>
      <c r="G220" s="1"/>
      <c r="H220" s="34"/>
      <c r="I220" s="1"/>
      <c r="J220" s="3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5">
      <c r="A221" s="1"/>
      <c r="B221" s="1"/>
      <c r="C221" s="1"/>
      <c r="D221" s="1"/>
      <c r="E221" s="1"/>
      <c r="F221" s="1"/>
      <c r="G221" s="1"/>
      <c r="H221" s="34"/>
      <c r="I221" s="1"/>
      <c r="J221" s="3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5">
      <c r="A222" s="1"/>
      <c r="B222" s="1"/>
      <c r="C222" s="1"/>
      <c r="D222" s="1"/>
      <c r="E222" s="1"/>
      <c r="F222" s="1"/>
      <c r="G222" s="1"/>
      <c r="H222" s="34"/>
      <c r="I222" s="1"/>
      <c r="J222" s="3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5">
      <c r="A223" s="1"/>
      <c r="B223" s="1"/>
      <c r="C223" s="1"/>
      <c r="D223" s="1"/>
      <c r="E223" s="1"/>
      <c r="F223" s="1"/>
      <c r="G223" s="1"/>
      <c r="H223" s="34"/>
      <c r="I223" s="1"/>
      <c r="J223" s="3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5">
      <c r="A224" s="1"/>
      <c r="B224" s="1"/>
      <c r="C224" s="1"/>
      <c r="D224" s="1"/>
      <c r="E224" s="1"/>
      <c r="F224" s="1"/>
      <c r="G224" s="1"/>
      <c r="H224" s="34"/>
      <c r="I224" s="1"/>
      <c r="J224" s="35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5">
      <c r="A225" s="1"/>
      <c r="B225" s="1"/>
      <c r="C225" s="1"/>
      <c r="D225" s="1"/>
      <c r="E225" s="1"/>
      <c r="F225" s="1"/>
      <c r="G225" s="1"/>
      <c r="H225" s="34"/>
      <c r="I225" s="1"/>
      <c r="J225" s="3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5">
      <c r="A226" s="1"/>
      <c r="B226" s="1"/>
      <c r="C226" s="1"/>
      <c r="D226" s="1"/>
      <c r="E226" s="1"/>
      <c r="F226" s="1"/>
      <c r="G226" s="1"/>
      <c r="H226" s="34"/>
      <c r="I226" s="1"/>
      <c r="J226" s="35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5">
      <c r="A227" s="1"/>
      <c r="B227" s="1"/>
      <c r="C227" s="1"/>
      <c r="D227" s="1"/>
      <c r="E227" s="1"/>
      <c r="F227" s="1"/>
      <c r="G227" s="1"/>
      <c r="H227" s="34"/>
      <c r="I227" s="1"/>
      <c r="J227" s="3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5">
      <c r="A228" s="1"/>
      <c r="B228" s="1"/>
      <c r="C228" s="1"/>
      <c r="D228" s="1"/>
      <c r="E228" s="1"/>
      <c r="F228" s="1"/>
      <c r="G228" s="1"/>
      <c r="H228" s="34"/>
      <c r="I228" s="1"/>
      <c r="J228" s="35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5">
      <c r="A229" s="1"/>
      <c r="B229" s="1"/>
      <c r="C229" s="1"/>
      <c r="D229" s="1"/>
      <c r="E229" s="1"/>
      <c r="F229" s="1"/>
      <c r="G229" s="1"/>
      <c r="H229" s="34"/>
      <c r="I229" s="1"/>
      <c r="J229" s="35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5">
      <c r="A230" s="1"/>
      <c r="B230" s="1"/>
      <c r="C230" s="1"/>
      <c r="D230" s="1"/>
      <c r="E230" s="1"/>
      <c r="F230" s="1"/>
      <c r="G230" s="1"/>
      <c r="H230" s="34"/>
      <c r="I230" s="1"/>
      <c r="J230" s="35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5">
      <c r="A231" s="1"/>
      <c r="B231" s="1"/>
      <c r="C231" s="1"/>
      <c r="D231" s="1"/>
      <c r="E231" s="1"/>
      <c r="F231" s="1"/>
      <c r="G231" s="1"/>
      <c r="H231" s="34"/>
      <c r="I231" s="1"/>
      <c r="J231" s="35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5">
      <c r="A232" s="1"/>
      <c r="B232" s="1"/>
      <c r="C232" s="1"/>
      <c r="D232" s="1"/>
      <c r="E232" s="1"/>
      <c r="F232" s="1"/>
      <c r="G232" s="1"/>
      <c r="H232" s="34"/>
      <c r="I232" s="1"/>
      <c r="J232" s="35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5">
      <c r="A233" s="1"/>
      <c r="B233" s="1"/>
      <c r="C233" s="1"/>
      <c r="D233" s="1"/>
      <c r="E233" s="1"/>
      <c r="F233" s="1"/>
      <c r="G233" s="1"/>
      <c r="H233" s="34"/>
      <c r="I233" s="1"/>
      <c r="J233" s="35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5">
      <c r="A234" s="1"/>
      <c r="B234" s="1"/>
      <c r="C234" s="1"/>
      <c r="D234" s="1"/>
      <c r="E234" s="1"/>
      <c r="F234" s="1"/>
      <c r="G234" s="1"/>
      <c r="H234" s="34"/>
      <c r="I234" s="1"/>
      <c r="J234" s="3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5">
      <c r="A235" s="1"/>
      <c r="B235" s="1"/>
      <c r="C235" s="1"/>
      <c r="D235" s="1"/>
      <c r="E235" s="1"/>
      <c r="F235" s="1"/>
      <c r="G235" s="1"/>
      <c r="H235" s="34"/>
      <c r="I235" s="1"/>
      <c r="J235" s="3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5">
      <c r="A236" s="1"/>
      <c r="B236" s="1"/>
      <c r="C236" s="1"/>
      <c r="D236" s="1"/>
      <c r="E236" s="1"/>
      <c r="F236" s="1"/>
      <c r="G236" s="1"/>
      <c r="H236" s="34"/>
      <c r="I236" s="1"/>
      <c r="J236" s="3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5">
      <c r="A237" s="1"/>
      <c r="B237" s="1"/>
      <c r="C237" s="1"/>
      <c r="D237" s="1"/>
      <c r="E237" s="1"/>
      <c r="F237" s="1"/>
      <c r="G237" s="1"/>
      <c r="H237" s="34"/>
      <c r="I237" s="1"/>
      <c r="J237" s="35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5">
      <c r="A238" s="1"/>
      <c r="B238" s="1"/>
      <c r="C238" s="1"/>
      <c r="D238" s="1"/>
      <c r="E238" s="1"/>
      <c r="F238" s="1"/>
      <c r="G238" s="1"/>
      <c r="H238" s="34"/>
      <c r="I238" s="1"/>
      <c r="J238" s="3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5">
      <c r="A239" s="1"/>
      <c r="B239" s="1"/>
      <c r="C239" s="1"/>
      <c r="D239" s="1"/>
      <c r="E239" s="1"/>
      <c r="F239" s="1"/>
      <c r="G239" s="1"/>
      <c r="H239" s="34"/>
      <c r="I239" s="1"/>
      <c r="J239" s="35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5">
      <c r="A240" s="1"/>
      <c r="B240" s="1"/>
      <c r="C240" s="1"/>
      <c r="D240" s="1"/>
      <c r="E240" s="1"/>
      <c r="F240" s="1"/>
      <c r="G240" s="1"/>
      <c r="H240" s="34"/>
      <c r="I240" s="1"/>
      <c r="J240" s="3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5">
      <c r="A241" s="1"/>
      <c r="B241" s="1"/>
      <c r="C241" s="1"/>
      <c r="D241" s="1"/>
      <c r="E241" s="1"/>
      <c r="F241" s="1"/>
      <c r="G241" s="1"/>
      <c r="H241" s="34"/>
      <c r="I241" s="1"/>
      <c r="J241" s="3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5">
      <c r="A242" s="1"/>
      <c r="B242" s="1"/>
      <c r="C242" s="1"/>
      <c r="D242" s="1"/>
      <c r="E242" s="1"/>
      <c r="F242" s="1"/>
      <c r="G242" s="1"/>
      <c r="H242" s="34"/>
      <c r="I242" s="1"/>
      <c r="J242" s="3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5">
      <c r="A243" s="1"/>
      <c r="B243" s="1"/>
      <c r="C243" s="1"/>
      <c r="D243" s="1"/>
      <c r="E243" s="1"/>
      <c r="F243" s="1"/>
      <c r="G243" s="1"/>
      <c r="H243" s="34"/>
      <c r="I243" s="1"/>
      <c r="J243" s="35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5">
      <c r="A244" s="1"/>
      <c r="B244" s="1"/>
      <c r="C244" s="1"/>
      <c r="D244" s="1"/>
      <c r="E244" s="1"/>
      <c r="F244" s="1"/>
      <c r="G244" s="1"/>
      <c r="H244" s="34"/>
      <c r="I244" s="1"/>
      <c r="J244" s="35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5">
      <c r="A245" s="1"/>
      <c r="B245" s="1"/>
      <c r="C245" s="1"/>
      <c r="D245" s="1"/>
      <c r="E245" s="1"/>
      <c r="F245" s="1"/>
      <c r="G245" s="1"/>
      <c r="H245" s="34"/>
      <c r="I245" s="1"/>
      <c r="J245" s="35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5">
      <c r="A246" s="1"/>
      <c r="B246" s="1"/>
      <c r="C246" s="1"/>
      <c r="D246" s="1"/>
      <c r="E246" s="1"/>
      <c r="F246" s="1"/>
      <c r="G246" s="1"/>
      <c r="H246" s="34"/>
      <c r="I246" s="1"/>
      <c r="J246" s="35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5">
      <c r="A247" s="1"/>
      <c r="B247" s="1"/>
      <c r="C247" s="1"/>
      <c r="D247" s="1"/>
      <c r="E247" s="1"/>
      <c r="F247" s="1"/>
      <c r="G247" s="1"/>
      <c r="H247" s="34"/>
      <c r="I247" s="1"/>
      <c r="J247" s="3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5">
      <c r="A248" s="1"/>
      <c r="B248" s="1"/>
      <c r="C248" s="1"/>
      <c r="D248" s="1"/>
      <c r="E248" s="1"/>
      <c r="F248" s="1"/>
      <c r="G248" s="1"/>
      <c r="H248" s="34"/>
      <c r="I248" s="1"/>
      <c r="J248" s="3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5">
      <c r="A249" s="1"/>
      <c r="B249" s="1"/>
      <c r="C249" s="1"/>
      <c r="D249" s="1"/>
      <c r="E249" s="1"/>
      <c r="F249" s="1"/>
      <c r="G249" s="1"/>
      <c r="H249" s="34"/>
      <c r="I249" s="1"/>
      <c r="J249" s="3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5">
      <c r="A250" s="1"/>
      <c r="B250" s="1"/>
      <c r="C250" s="1"/>
      <c r="D250" s="1"/>
      <c r="E250" s="1"/>
      <c r="F250" s="1"/>
      <c r="G250" s="1"/>
      <c r="H250" s="34"/>
      <c r="I250" s="1"/>
      <c r="J250" s="3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5">
      <c r="A251" s="1"/>
      <c r="B251" s="1"/>
      <c r="C251" s="1"/>
      <c r="D251" s="1"/>
      <c r="E251" s="1"/>
      <c r="F251" s="1"/>
      <c r="G251" s="1"/>
      <c r="H251" s="34"/>
      <c r="I251" s="1"/>
      <c r="J251" s="3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5">
      <c r="A252" s="1"/>
      <c r="B252" s="1"/>
      <c r="C252" s="1"/>
      <c r="D252" s="1"/>
      <c r="E252" s="1"/>
      <c r="F252" s="1"/>
      <c r="G252" s="1"/>
      <c r="H252" s="34"/>
      <c r="I252" s="1"/>
      <c r="J252" s="3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5">
      <c r="A253" s="1"/>
      <c r="B253" s="1"/>
      <c r="C253" s="1"/>
      <c r="D253" s="1"/>
      <c r="E253" s="1"/>
      <c r="F253" s="1"/>
      <c r="G253" s="1"/>
      <c r="H253" s="34"/>
      <c r="I253" s="1"/>
      <c r="J253" s="35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5">
      <c r="A254" s="1"/>
      <c r="B254" s="1"/>
      <c r="C254" s="1"/>
      <c r="D254" s="1"/>
      <c r="E254" s="1"/>
      <c r="F254" s="1"/>
      <c r="G254" s="1"/>
      <c r="H254" s="34"/>
      <c r="I254" s="1"/>
      <c r="J254" s="35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5">
      <c r="A255" s="1"/>
      <c r="B255" s="1"/>
      <c r="C255" s="1"/>
      <c r="D255" s="1"/>
      <c r="E255" s="1"/>
      <c r="F255" s="1"/>
      <c r="G255" s="1"/>
      <c r="H255" s="34"/>
      <c r="I255" s="1"/>
      <c r="J255" s="3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5">
      <c r="A256" s="1"/>
      <c r="B256" s="1"/>
      <c r="C256" s="1"/>
      <c r="D256" s="1"/>
      <c r="E256" s="1"/>
      <c r="F256" s="1"/>
      <c r="G256" s="1"/>
      <c r="H256" s="34"/>
      <c r="I256" s="1"/>
      <c r="J256" s="35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5">
      <c r="A257" s="1"/>
      <c r="B257" s="1"/>
      <c r="C257" s="1"/>
      <c r="D257" s="1"/>
      <c r="E257" s="1"/>
      <c r="F257" s="1"/>
      <c r="G257" s="1"/>
      <c r="H257" s="34"/>
      <c r="I257" s="1"/>
      <c r="J257" s="3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5">
      <c r="A258" s="1"/>
      <c r="B258" s="1"/>
      <c r="C258" s="1"/>
      <c r="D258" s="1"/>
      <c r="E258" s="1"/>
      <c r="F258" s="1"/>
      <c r="G258" s="1"/>
      <c r="H258" s="34"/>
      <c r="I258" s="1"/>
      <c r="J258" s="3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5">
      <c r="A259" s="1"/>
      <c r="B259" s="1"/>
      <c r="C259" s="1"/>
      <c r="D259" s="1"/>
      <c r="E259" s="1"/>
      <c r="F259" s="1"/>
      <c r="G259" s="1"/>
      <c r="H259" s="34"/>
      <c r="I259" s="1"/>
      <c r="J259" s="35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5">
      <c r="A260" s="1"/>
      <c r="B260" s="1"/>
      <c r="C260" s="1"/>
      <c r="D260" s="1"/>
      <c r="E260" s="1"/>
      <c r="F260" s="1"/>
      <c r="G260" s="1"/>
      <c r="H260" s="34"/>
      <c r="I260" s="1"/>
      <c r="J260" s="3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5">
      <c r="A261" s="1"/>
      <c r="B261" s="1"/>
      <c r="C261" s="1"/>
      <c r="D261" s="1"/>
      <c r="E261" s="1"/>
      <c r="F261" s="1"/>
      <c r="G261" s="1"/>
      <c r="H261" s="34"/>
      <c r="I261" s="1"/>
      <c r="J261" s="3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5">
      <c r="A262" s="1"/>
      <c r="B262" s="1"/>
      <c r="C262" s="1"/>
      <c r="D262" s="1"/>
      <c r="E262" s="1"/>
      <c r="F262" s="1"/>
      <c r="G262" s="1"/>
      <c r="H262" s="34"/>
      <c r="I262" s="1"/>
      <c r="J262" s="35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5">
      <c r="A263" s="1"/>
      <c r="B263" s="1"/>
      <c r="C263" s="1"/>
      <c r="D263" s="1"/>
      <c r="E263" s="1"/>
      <c r="F263" s="1"/>
      <c r="G263" s="1"/>
      <c r="H263" s="34"/>
      <c r="I263" s="1"/>
      <c r="J263" s="35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5">
      <c r="A264" s="1"/>
      <c r="B264" s="1"/>
      <c r="C264" s="1"/>
      <c r="D264" s="1"/>
      <c r="E264" s="1"/>
      <c r="F264" s="1"/>
      <c r="G264" s="1"/>
      <c r="H264" s="34"/>
      <c r="I264" s="1"/>
      <c r="J264" s="35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5">
      <c r="A265" s="1"/>
      <c r="B265" s="1"/>
      <c r="C265" s="1"/>
      <c r="D265" s="1"/>
      <c r="E265" s="1"/>
      <c r="F265" s="1"/>
      <c r="G265" s="1"/>
      <c r="H265" s="34"/>
      <c r="I265" s="1"/>
      <c r="J265" s="35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5">
      <c r="A266" s="1"/>
      <c r="B266" s="1"/>
      <c r="C266" s="1"/>
      <c r="D266" s="1"/>
      <c r="E266" s="1"/>
      <c r="F266" s="1"/>
      <c r="G266" s="1"/>
      <c r="H266" s="34"/>
      <c r="I266" s="1"/>
      <c r="J266" s="35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5">
      <c r="A267" s="1"/>
      <c r="B267" s="1"/>
      <c r="C267" s="1"/>
      <c r="D267" s="1"/>
      <c r="E267" s="1"/>
      <c r="F267" s="1"/>
      <c r="G267" s="1"/>
      <c r="H267" s="34"/>
      <c r="I267" s="1"/>
      <c r="J267" s="35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5">
      <c r="A268" s="1"/>
      <c r="B268" s="1"/>
      <c r="C268" s="1"/>
      <c r="D268" s="1"/>
      <c r="E268" s="1"/>
      <c r="F268" s="1"/>
      <c r="G268" s="1"/>
      <c r="H268" s="34"/>
      <c r="I268" s="1"/>
      <c r="J268" s="35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5">
      <c r="A269" s="1"/>
      <c r="B269" s="1"/>
      <c r="C269" s="1"/>
      <c r="D269" s="1"/>
      <c r="E269" s="1"/>
      <c r="F269" s="1"/>
      <c r="G269" s="1"/>
      <c r="H269" s="34"/>
      <c r="I269" s="1"/>
      <c r="J269" s="35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5">
      <c r="A270" s="1"/>
      <c r="B270" s="1"/>
      <c r="C270" s="1"/>
      <c r="D270" s="1"/>
      <c r="E270" s="1"/>
      <c r="F270" s="1"/>
      <c r="G270" s="1"/>
      <c r="H270" s="34"/>
      <c r="I270" s="1"/>
      <c r="J270" s="35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5">
      <c r="A271" s="1"/>
      <c r="B271" s="1"/>
      <c r="C271" s="1"/>
      <c r="D271" s="1"/>
      <c r="E271" s="1"/>
      <c r="F271" s="1"/>
      <c r="G271" s="1"/>
      <c r="H271" s="34"/>
      <c r="I271" s="1"/>
      <c r="J271" s="3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5">
      <c r="A272" s="1"/>
      <c r="B272" s="1"/>
      <c r="C272" s="1"/>
      <c r="D272" s="1"/>
      <c r="E272" s="1"/>
      <c r="F272" s="1"/>
      <c r="G272" s="1"/>
      <c r="H272" s="34"/>
      <c r="I272" s="1"/>
      <c r="J272" s="3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5">
      <c r="A273" s="1"/>
      <c r="B273" s="1"/>
      <c r="C273" s="1"/>
      <c r="D273" s="1"/>
      <c r="E273" s="1"/>
      <c r="F273" s="1"/>
      <c r="G273" s="1"/>
      <c r="H273" s="34"/>
      <c r="I273" s="1"/>
      <c r="J273" s="3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5">
      <c r="A274" s="1"/>
      <c r="B274" s="1"/>
      <c r="C274" s="1"/>
      <c r="D274" s="1"/>
      <c r="E274" s="1"/>
      <c r="F274" s="1"/>
      <c r="G274" s="1"/>
      <c r="H274" s="34"/>
      <c r="I274" s="1"/>
      <c r="J274" s="35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5">
      <c r="A275" s="1"/>
      <c r="B275" s="1"/>
      <c r="C275" s="1"/>
      <c r="D275" s="1"/>
      <c r="E275" s="1"/>
      <c r="F275" s="1"/>
      <c r="G275" s="1"/>
      <c r="H275" s="34"/>
      <c r="I275" s="1"/>
      <c r="J275" s="3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5">
      <c r="A276" s="1"/>
      <c r="B276" s="1"/>
      <c r="C276" s="1"/>
      <c r="D276" s="1"/>
      <c r="E276" s="1"/>
      <c r="F276" s="1"/>
      <c r="G276" s="1"/>
      <c r="H276" s="34"/>
      <c r="I276" s="1"/>
      <c r="J276" s="35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5">
      <c r="A277" s="1"/>
      <c r="B277" s="1"/>
      <c r="C277" s="1"/>
      <c r="D277" s="1"/>
      <c r="E277" s="1"/>
      <c r="F277" s="1"/>
      <c r="G277" s="1"/>
      <c r="H277" s="34"/>
      <c r="I277" s="1"/>
      <c r="J277" s="3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5">
      <c r="A278" s="1"/>
      <c r="B278" s="1"/>
      <c r="C278" s="1"/>
      <c r="D278" s="1"/>
      <c r="E278" s="1"/>
      <c r="F278" s="1"/>
      <c r="G278" s="1"/>
      <c r="H278" s="34"/>
      <c r="I278" s="1"/>
      <c r="J278" s="35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5">
      <c r="A279" s="1"/>
      <c r="B279" s="1"/>
      <c r="C279" s="1"/>
      <c r="D279" s="1"/>
      <c r="E279" s="1"/>
      <c r="F279" s="1"/>
      <c r="G279" s="1"/>
      <c r="H279" s="34"/>
      <c r="I279" s="1"/>
      <c r="J279" s="3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5">
      <c r="A280" s="1"/>
      <c r="B280" s="1"/>
      <c r="C280" s="1"/>
      <c r="D280" s="1"/>
      <c r="E280" s="1"/>
      <c r="F280" s="1"/>
      <c r="G280" s="1"/>
      <c r="H280" s="34"/>
      <c r="I280" s="1"/>
      <c r="J280" s="3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5">
      <c r="A281" s="1"/>
      <c r="B281" s="1"/>
      <c r="C281" s="1"/>
      <c r="D281" s="1"/>
      <c r="E281" s="1"/>
      <c r="F281" s="1"/>
      <c r="G281" s="1"/>
      <c r="H281" s="34"/>
      <c r="I281" s="1"/>
      <c r="J281" s="3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5">
      <c r="A282" s="1"/>
      <c r="B282" s="1"/>
      <c r="C282" s="1"/>
      <c r="D282" s="1"/>
      <c r="E282" s="1"/>
      <c r="F282" s="1"/>
      <c r="G282" s="1"/>
      <c r="H282" s="34"/>
      <c r="I282" s="1"/>
      <c r="J282" s="3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5">
      <c r="A283" s="1"/>
      <c r="B283" s="1"/>
      <c r="C283" s="1"/>
      <c r="D283" s="1"/>
      <c r="E283" s="1"/>
      <c r="F283" s="1"/>
      <c r="G283" s="1"/>
      <c r="H283" s="34"/>
      <c r="I283" s="1"/>
      <c r="J283" s="3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5">
      <c r="A284" s="1"/>
      <c r="B284" s="1"/>
      <c r="C284" s="1"/>
      <c r="D284" s="1"/>
      <c r="E284" s="1"/>
      <c r="F284" s="1"/>
      <c r="G284" s="1"/>
      <c r="H284" s="34"/>
      <c r="I284" s="1"/>
      <c r="J284" s="35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5">
      <c r="A285" s="1"/>
      <c r="B285" s="1"/>
      <c r="C285" s="1"/>
      <c r="D285" s="1"/>
      <c r="E285" s="1"/>
      <c r="F285" s="1"/>
      <c r="G285" s="1"/>
      <c r="H285" s="34"/>
      <c r="I285" s="1"/>
      <c r="J285" s="35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5">
      <c r="A286" s="1"/>
      <c r="B286" s="1"/>
      <c r="C286" s="1"/>
      <c r="D286" s="1"/>
      <c r="E286" s="1"/>
      <c r="F286" s="1"/>
      <c r="G286" s="1"/>
      <c r="H286" s="34"/>
      <c r="I286" s="1"/>
      <c r="J286" s="35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5">
      <c r="A287" s="1"/>
      <c r="B287" s="1"/>
      <c r="C287" s="1"/>
      <c r="D287" s="1"/>
      <c r="E287" s="1"/>
      <c r="F287" s="1"/>
      <c r="G287" s="1"/>
      <c r="H287" s="34"/>
      <c r="I287" s="1"/>
      <c r="J287" s="35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5">
      <c r="A288" s="1"/>
      <c r="B288" s="1"/>
      <c r="C288" s="1"/>
      <c r="D288" s="1"/>
      <c r="E288" s="1"/>
      <c r="F288" s="1"/>
      <c r="G288" s="1"/>
      <c r="H288" s="34"/>
      <c r="I288" s="1"/>
      <c r="J288" s="35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5">
      <c r="A289" s="1"/>
      <c r="B289" s="1"/>
      <c r="C289" s="1"/>
      <c r="D289" s="1"/>
      <c r="E289" s="1"/>
      <c r="F289" s="1"/>
      <c r="G289" s="1"/>
      <c r="H289" s="34"/>
      <c r="I289" s="1"/>
      <c r="J289" s="35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5">
      <c r="A290" s="1"/>
      <c r="B290" s="1"/>
      <c r="C290" s="1"/>
      <c r="D290" s="1"/>
      <c r="E290" s="1"/>
      <c r="F290" s="1"/>
      <c r="G290" s="1"/>
      <c r="H290" s="34"/>
      <c r="I290" s="1"/>
      <c r="J290" s="35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5">
      <c r="A291" s="1"/>
      <c r="B291" s="1"/>
      <c r="C291" s="1"/>
      <c r="D291" s="1"/>
      <c r="E291" s="1"/>
      <c r="F291" s="1"/>
      <c r="G291" s="1"/>
      <c r="H291" s="34"/>
      <c r="I291" s="1"/>
      <c r="J291" s="35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5">
      <c r="A292" s="1"/>
      <c r="B292" s="1"/>
      <c r="C292" s="1"/>
      <c r="D292" s="1"/>
      <c r="E292" s="1"/>
      <c r="F292" s="1"/>
      <c r="G292" s="1"/>
      <c r="H292" s="34"/>
      <c r="I292" s="1"/>
      <c r="J292" s="3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5">
      <c r="A293" s="1"/>
      <c r="B293" s="1"/>
      <c r="C293" s="1"/>
      <c r="D293" s="1"/>
      <c r="E293" s="1"/>
      <c r="F293" s="1"/>
      <c r="G293" s="1"/>
      <c r="H293" s="34"/>
      <c r="I293" s="1"/>
      <c r="J293" s="35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5">
      <c r="A294" s="1"/>
      <c r="B294" s="1"/>
      <c r="C294" s="1"/>
      <c r="D294" s="1"/>
      <c r="E294" s="1"/>
      <c r="F294" s="1"/>
      <c r="G294" s="1"/>
      <c r="H294" s="34"/>
      <c r="I294" s="1"/>
      <c r="J294" s="35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5">
      <c r="A295" s="1"/>
      <c r="B295" s="1"/>
      <c r="C295" s="1"/>
      <c r="D295" s="1"/>
      <c r="E295" s="1"/>
      <c r="F295" s="1"/>
      <c r="G295" s="1"/>
      <c r="H295" s="34"/>
      <c r="I295" s="1"/>
      <c r="J295" s="3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5">
      <c r="A296" s="1"/>
      <c r="B296" s="1"/>
      <c r="C296" s="1"/>
      <c r="D296" s="1"/>
      <c r="E296" s="1"/>
      <c r="F296" s="1"/>
      <c r="G296" s="1"/>
      <c r="H296" s="34"/>
      <c r="I296" s="1"/>
      <c r="J296" s="3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5">
      <c r="A297" s="1"/>
      <c r="B297" s="1"/>
      <c r="C297" s="1"/>
      <c r="D297" s="1"/>
      <c r="E297" s="1"/>
      <c r="F297" s="1"/>
      <c r="G297" s="1"/>
      <c r="H297" s="34"/>
      <c r="I297" s="1"/>
      <c r="J297" s="3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5">
      <c r="A298" s="1"/>
      <c r="B298" s="1"/>
      <c r="C298" s="1"/>
      <c r="D298" s="1"/>
      <c r="E298" s="1"/>
      <c r="F298" s="1"/>
      <c r="G298" s="1"/>
      <c r="H298" s="34"/>
      <c r="I298" s="1"/>
      <c r="J298" s="3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5">
      <c r="A299" s="1"/>
      <c r="B299" s="1"/>
      <c r="C299" s="1"/>
      <c r="D299" s="1"/>
      <c r="E299" s="1"/>
      <c r="F299" s="1"/>
      <c r="G299" s="1"/>
      <c r="H299" s="34"/>
      <c r="I299" s="1"/>
      <c r="J299" s="35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5">
      <c r="A300" s="1"/>
      <c r="B300" s="1"/>
      <c r="C300" s="1"/>
      <c r="D300" s="1"/>
      <c r="E300" s="1"/>
      <c r="F300" s="1"/>
      <c r="G300" s="1"/>
      <c r="H300" s="34"/>
      <c r="I300" s="1"/>
      <c r="J300" s="3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5">
      <c r="A301" s="1"/>
      <c r="B301" s="1"/>
      <c r="C301" s="1"/>
      <c r="D301" s="1"/>
      <c r="E301" s="1"/>
      <c r="F301" s="1"/>
      <c r="G301" s="1"/>
      <c r="H301" s="34"/>
      <c r="I301" s="1"/>
      <c r="J301" s="35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5">
      <c r="A302" s="1"/>
      <c r="B302" s="1"/>
      <c r="C302" s="1"/>
      <c r="D302" s="1"/>
      <c r="E302" s="1"/>
      <c r="F302" s="1"/>
      <c r="G302" s="1"/>
      <c r="H302" s="34"/>
      <c r="I302" s="1"/>
      <c r="J302" s="35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5">
      <c r="A303" s="1"/>
      <c r="B303" s="1"/>
      <c r="C303" s="1"/>
      <c r="D303" s="1"/>
      <c r="E303" s="1"/>
      <c r="F303" s="1"/>
      <c r="G303" s="1"/>
      <c r="H303" s="34"/>
      <c r="I303" s="1"/>
      <c r="J303" s="35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5">
      <c r="A304" s="1"/>
      <c r="B304" s="1"/>
      <c r="C304" s="1"/>
      <c r="D304" s="1"/>
      <c r="E304" s="1"/>
      <c r="F304" s="1"/>
      <c r="G304" s="1"/>
      <c r="H304" s="34"/>
      <c r="I304" s="1"/>
      <c r="J304" s="35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5">
      <c r="A305" s="1"/>
      <c r="B305" s="1"/>
      <c r="C305" s="1"/>
      <c r="D305" s="1"/>
      <c r="E305" s="1"/>
      <c r="F305" s="1"/>
      <c r="G305" s="1"/>
      <c r="H305" s="34"/>
      <c r="I305" s="1"/>
      <c r="J305" s="35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5">
      <c r="A306" s="1"/>
      <c r="B306" s="1"/>
      <c r="C306" s="1"/>
      <c r="D306" s="1"/>
      <c r="E306" s="1"/>
      <c r="F306" s="1"/>
      <c r="G306" s="1"/>
      <c r="H306" s="34"/>
      <c r="I306" s="1"/>
      <c r="J306" s="35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5">
      <c r="A307" s="1"/>
      <c r="B307" s="1"/>
      <c r="C307" s="1"/>
      <c r="D307" s="1"/>
      <c r="E307" s="1"/>
      <c r="F307" s="1"/>
      <c r="G307" s="1"/>
      <c r="H307" s="34"/>
      <c r="I307" s="1"/>
      <c r="J307" s="35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5">
      <c r="A308" s="1"/>
      <c r="B308" s="1"/>
      <c r="C308" s="1"/>
      <c r="D308" s="1"/>
      <c r="E308" s="1"/>
      <c r="F308" s="1"/>
      <c r="G308" s="1"/>
      <c r="H308" s="34"/>
      <c r="I308" s="1"/>
      <c r="J308" s="35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5">
      <c r="A309" s="1"/>
      <c r="B309" s="1"/>
      <c r="C309" s="1"/>
      <c r="D309" s="1"/>
      <c r="E309" s="1"/>
      <c r="F309" s="1"/>
      <c r="G309" s="1"/>
      <c r="H309" s="34"/>
      <c r="I309" s="1"/>
      <c r="J309" s="35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5">
      <c r="A310" s="1"/>
      <c r="B310" s="1"/>
      <c r="C310" s="1"/>
      <c r="D310" s="1"/>
      <c r="E310" s="1"/>
      <c r="F310" s="1"/>
      <c r="G310" s="1"/>
      <c r="H310" s="34"/>
      <c r="I310" s="1"/>
      <c r="J310" s="35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5">
      <c r="A311" s="1"/>
      <c r="B311" s="1"/>
      <c r="C311" s="1"/>
      <c r="D311" s="1"/>
      <c r="E311" s="1"/>
      <c r="F311" s="1"/>
      <c r="G311" s="1"/>
      <c r="H311" s="34"/>
      <c r="I311" s="1"/>
      <c r="J311" s="35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5">
      <c r="A312" s="1"/>
      <c r="B312" s="1"/>
      <c r="C312" s="1"/>
      <c r="D312" s="1"/>
      <c r="E312" s="1"/>
      <c r="F312" s="1"/>
      <c r="G312" s="1"/>
      <c r="H312" s="34"/>
      <c r="I312" s="1"/>
      <c r="J312" s="35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5">
      <c r="A313" s="1"/>
      <c r="B313" s="1"/>
      <c r="C313" s="1"/>
      <c r="D313" s="1"/>
      <c r="E313" s="1"/>
      <c r="F313" s="1"/>
      <c r="G313" s="1"/>
      <c r="H313" s="34"/>
      <c r="I313" s="1"/>
      <c r="J313" s="35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5">
      <c r="A314" s="1"/>
      <c r="B314" s="1"/>
      <c r="C314" s="1"/>
      <c r="D314" s="1"/>
      <c r="E314" s="1"/>
      <c r="F314" s="1"/>
      <c r="G314" s="1"/>
      <c r="H314" s="34"/>
      <c r="I314" s="1"/>
      <c r="J314" s="35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5">
      <c r="A315" s="1"/>
      <c r="B315" s="1"/>
      <c r="C315" s="1"/>
      <c r="D315" s="1"/>
      <c r="E315" s="1"/>
      <c r="F315" s="1"/>
      <c r="G315" s="1"/>
      <c r="H315" s="34"/>
      <c r="I315" s="1"/>
      <c r="J315" s="35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5">
      <c r="A316" s="1"/>
      <c r="B316" s="1"/>
      <c r="C316" s="1"/>
      <c r="D316" s="1"/>
      <c r="E316" s="1"/>
      <c r="F316" s="1"/>
      <c r="G316" s="1"/>
      <c r="H316" s="34"/>
      <c r="I316" s="1"/>
      <c r="J316" s="35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5">
      <c r="A317" s="1"/>
      <c r="B317" s="1"/>
      <c r="C317" s="1"/>
      <c r="D317" s="1"/>
      <c r="E317" s="1"/>
      <c r="F317" s="1"/>
      <c r="G317" s="1"/>
      <c r="H317" s="34"/>
      <c r="I317" s="1"/>
      <c r="J317" s="35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5">
      <c r="A318" s="1"/>
      <c r="B318" s="1"/>
      <c r="C318" s="1"/>
      <c r="D318" s="1"/>
      <c r="E318" s="1"/>
      <c r="F318" s="1"/>
      <c r="G318" s="1"/>
      <c r="H318" s="34"/>
      <c r="I318" s="1"/>
      <c r="J318" s="35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5">
      <c r="A319" s="1"/>
      <c r="B319" s="1"/>
      <c r="C319" s="1"/>
      <c r="D319" s="1"/>
      <c r="E319" s="1"/>
      <c r="F319" s="1"/>
      <c r="G319" s="1"/>
      <c r="H319" s="34"/>
      <c r="I319" s="1"/>
      <c r="J319" s="35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5">
      <c r="A320" s="1"/>
      <c r="B320" s="1"/>
      <c r="C320" s="1"/>
      <c r="D320" s="1"/>
      <c r="E320" s="1"/>
      <c r="F320" s="1"/>
      <c r="G320" s="1"/>
      <c r="H320" s="34"/>
      <c r="I320" s="1"/>
      <c r="J320" s="35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5">
      <c r="A321" s="1"/>
      <c r="B321" s="1"/>
      <c r="C321" s="1"/>
      <c r="D321" s="1"/>
      <c r="E321" s="1"/>
      <c r="F321" s="1"/>
      <c r="G321" s="1"/>
      <c r="H321" s="34"/>
      <c r="I321" s="1"/>
      <c r="J321" s="35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5">
      <c r="A322" s="1"/>
      <c r="B322" s="1"/>
      <c r="C322" s="1"/>
      <c r="D322" s="1"/>
      <c r="E322" s="1"/>
      <c r="F322" s="1"/>
      <c r="G322" s="1"/>
      <c r="H322" s="34"/>
      <c r="I322" s="1"/>
      <c r="J322" s="35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5">
      <c r="A323" s="1"/>
      <c r="B323" s="1"/>
      <c r="C323" s="1"/>
      <c r="D323" s="1"/>
      <c r="E323" s="1"/>
      <c r="F323" s="1"/>
      <c r="G323" s="1"/>
      <c r="H323" s="34"/>
      <c r="I323" s="1"/>
      <c r="J323" s="35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5">
      <c r="A324" s="1"/>
      <c r="B324" s="1"/>
      <c r="C324" s="1"/>
      <c r="D324" s="1"/>
      <c r="E324" s="1"/>
      <c r="F324" s="1"/>
      <c r="G324" s="1"/>
      <c r="H324" s="34"/>
      <c r="I324" s="1"/>
      <c r="J324" s="35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5">
      <c r="A325" s="1"/>
      <c r="B325" s="1"/>
      <c r="C325" s="1"/>
      <c r="D325" s="1"/>
      <c r="E325" s="1"/>
      <c r="F325" s="1"/>
      <c r="G325" s="1"/>
      <c r="H325" s="34"/>
      <c r="I325" s="1"/>
      <c r="J325" s="35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5">
      <c r="A326" s="1"/>
      <c r="B326" s="1"/>
      <c r="C326" s="1"/>
      <c r="D326" s="1"/>
      <c r="E326" s="1"/>
      <c r="F326" s="1"/>
      <c r="G326" s="1"/>
      <c r="H326" s="34"/>
      <c r="I326" s="1"/>
      <c r="J326" s="35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5">
      <c r="A327" s="1"/>
      <c r="B327" s="1"/>
      <c r="C327" s="1"/>
      <c r="D327" s="1"/>
      <c r="E327" s="1"/>
      <c r="F327" s="1"/>
      <c r="G327" s="1"/>
      <c r="H327" s="34"/>
      <c r="I327" s="1"/>
      <c r="J327" s="35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5">
      <c r="A328" s="1"/>
      <c r="B328" s="1"/>
      <c r="C328" s="1"/>
      <c r="D328" s="1"/>
      <c r="E328" s="1"/>
      <c r="F328" s="1"/>
      <c r="G328" s="1"/>
      <c r="H328" s="34"/>
      <c r="I328" s="1"/>
      <c r="J328" s="35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5">
      <c r="A329" s="1"/>
      <c r="B329" s="1"/>
      <c r="C329" s="1"/>
      <c r="D329" s="1"/>
      <c r="E329" s="1"/>
      <c r="F329" s="1"/>
      <c r="G329" s="1"/>
      <c r="H329" s="34"/>
      <c r="I329" s="1"/>
      <c r="J329" s="35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5">
      <c r="A330" s="1"/>
      <c r="B330" s="1"/>
      <c r="C330" s="1"/>
      <c r="D330" s="1"/>
      <c r="E330" s="1"/>
      <c r="F330" s="1"/>
      <c r="G330" s="1"/>
      <c r="H330" s="34"/>
      <c r="I330" s="1"/>
      <c r="J330" s="35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5">
      <c r="A331" s="1"/>
      <c r="B331" s="1"/>
      <c r="C331" s="1"/>
      <c r="D331" s="1"/>
      <c r="E331" s="1"/>
      <c r="F331" s="1"/>
      <c r="G331" s="1"/>
      <c r="H331" s="34"/>
      <c r="I331" s="1"/>
      <c r="J331" s="35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5">
      <c r="A332" s="1"/>
      <c r="B332" s="1"/>
      <c r="C332" s="1"/>
      <c r="D332" s="1"/>
      <c r="E332" s="1"/>
      <c r="F332" s="1"/>
      <c r="G332" s="1"/>
      <c r="H332" s="34"/>
      <c r="I332" s="1"/>
      <c r="J332" s="35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5">
      <c r="A333" s="1"/>
      <c r="B333" s="1"/>
      <c r="C333" s="1"/>
      <c r="D333" s="1"/>
      <c r="E333" s="1"/>
      <c r="F333" s="1"/>
      <c r="G333" s="1"/>
      <c r="H333" s="34"/>
      <c r="I333" s="1"/>
      <c r="J333" s="35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5">
      <c r="A334" s="1"/>
      <c r="B334" s="1"/>
      <c r="C334" s="1"/>
      <c r="D334" s="1"/>
      <c r="E334" s="1"/>
      <c r="F334" s="1"/>
      <c r="G334" s="1"/>
      <c r="H334" s="34"/>
      <c r="I334" s="1"/>
      <c r="J334" s="35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5">
      <c r="A335" s="1"/>
      <c r="B335" s="1"/>
      <c r="C335" s="1"/>
      <c r="D335" s="1"/>
      <c r="E335" s="1"/>
      <c r="F335" s="1"/>
      <c r="G335" s="1"/>
      <c r="H335" s="34"/>
      <c r="I335" s="1"/>
      <c r="J335" s="35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5">
      <c r="A336" s="1"/>
      <c r="B336" s="1"/>
      <c r="C336" s="1"/>
      <c r="D336" s="1"/>
      <c r="E336" s="1"/>
      <c r="F336" s="1"/>
      <c r="G336" s="1"/>
      <c r="H336" s="34"/>
      <c r="I336" s="1"/>
      <c r="J336" s="35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5">
      <c r="A337" s="1"/>
      <c r="B337" s="1"/>
      <c r="C337" s="1"/>
      <c r="D337" s="1"/>
      <c r="E337" s="1"/>
      <c r="F337" s="1"/>
      <c r="G337" s="1"/>
      <c r="H337" s="34"/>
      <c r="I337" s="1"/>
      <c r="J337" s="35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5">
      <c r="A338" s="1"/>
      <c r="B338" s="1"/>
      <c r="C338" s="1"/>
      <c r="D338" s="1"/>
      <c r="E338" s="1"/>
      <c r="F338" s="1"/>
      <c r="G338" s="1"/>
      <c r="H338" s="34"/>
      <c r="I338" s="1"/>
      <c r="J338" s="35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5">
      <c r="A339" s="1"/>
      <c r="B339" s="1"/>
      <c r="C339" s="1"/>
      <c r="D339" s="1"/>
      <c r="E339" s="1"/>
      <c r="F339" s="1"/>
      <c r="G339" s="1"/>
      <c r="H339" s="34"/>
      <c r="I339" s="1"/>
      <c r="J339" s="35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5">
      <c r="A340" s="1"/>
      <c r="B340" s="1"/>
      <c r="C340" s="1"/>
      <c r="D340" s="1"/>
      <c r="E340" s="1"/>
      <c r="F340" s="1"/>
      <c r="G340" s="1"/>
      <c r="H340" s="34"/>
      <c r="I340" s="1"/>
      <c r="J340" s="35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5">
      <c r="A341" s="1"/>
      <c r="B341" s="1"/>
      <c r="C341" s="1"/>
      <c r="D341" s="1"/>
      <c r="E341" s="1"/>
      <c r="F341" s="1"/>
      <c r="G341" s="1"/>
      <c r="H341" s="34"/>
      <c r="I341" s="1"/>
      <c r="J341" s="35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5">
      <c r="A342" s="1"/>
      <c r="B342" s="1"/>
      <c r="C342" s="1"/>
      <c r="D342" s="1"/>
      <c r="E342" s="1"/>
      <c r="F342" s="1"/>
      <c r="G342" s="1"/>
      <c r="H342" s="34"/>
      <c r="I342" s="1"/>
      <c r="J342" s="35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5">
      <c r="A343" s="1"/>
      <c r="B343" s="1"/>
      <c r="C343" s="1"/>
      <c r="D343" s="1"/>
      <c r="E343" s="1"/>
      <c r="F343" s="1"/>
      <c r="G343" s="1"/>
      <c r="H343" s="34"/>
      <c r="I343" s="1"/>
      <c r="J343" s="35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5">
      <c r="A344" s="1"/>
      <c r="B344" s="1"/>
      <c r="C344" s="1"/>
      <c r="D344" s="1"/>
      <c r="E344" s="1"/>
      <c r="F344" s="1"/>
      <c r="G344" s="1"/>
      <c r="H344" s="34"/>
      <c r="I344" s="1"/>
      <c r="J344" s="35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5">
      <c r="A345" s="1"/>
      <c r="B345" s="1"/>
      <c r="C345" s="1"/>
      <c r="D345" s="1"/>
      <c r="E345" s="1"/>
      <c r="F345" s="1"/>
      <c r="G345" s="1"/>
      <c r="H345" s="34"/>
      <c r="I345" s="1"/>
      <c r="J345" s="35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5">
      <c r="A346" s="1"/>
      <c r="B346" s="1"/>
      <c r="C346" s="1"/>
      <c r="D346" s="1"/>
      <c r="E346" s="1"/>
      <c r="F346" s="1"/>
      <c r="G346" s="1"/>
      <c r="H346" s="34"/>
      <c r="I346" s="1"/>
      <c r="J346" s="35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5">
      <c r="A347" s="1"/>
      <c r="B347" s="1"/>
      <c r="C347" s="1"/>
      <c r="D347" s="1"/>
      <c r="E347" s="1"/>
      <c r="F347" s="1"/>
      <c r="G347" s="1"/>
      <c r="H347" s="34"/>
      <c r="I347" s="1"/>
      <c r="J347" s="35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5">
      <c r="A348" s="1"/>
      <c r="B348" s="1"/>
      <c r="C348" s="1"/>
      <c r="D348" s="1"/>
      <c r="E348" s="1"/>
      <c r="F348" s="1"/>
      <c r="G348" s="1"/>
      <c r="H348" s="34"/>
      <c r="I348" s="1"/>
      <c r="J348" s="35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5">
      <c r="A349" s="1"/>
      <c r="B349" s="1"/>
      <c r="C349" s="1"/>
      <c r="D349" s="1"/>
      <c r="E349" s="1"/>
      <c r="F349" s="1"/>
      <c r="G349" s="1"/>
      <c r="H349" s="34"/>
      <c r="I349" s="1"/>
      <c r="J349" s="35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5">
      <c r="A350" s="1"/>
      <c r="B350" s="1"/>
      <c r="C350" s="1"/>
      <c r="D350" s="1"/>
      <c r="E350" s="1"/>
      <c r="F350" s="1"/>
      <c r="G350" s="1"/>
      <c r="H350" s="34"/>
      <c r="I350" s="1"/>
      <c r="J350" s="35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5">
      <c r="A351" s="1"/>
      <c r="B351" s="1"/>
      <c r="C351" s="1"/>
      <c r="D351" s="1"/>
      <c r="E351" s="1"/>
      <c r="F351" s="1"/>
      <c r="G351" s="1"/>
      <c r="H351" s="34"/>
      <c r="I351" s="1"/>
      <c r="J351" s="35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5">
      <c r="A352" s="1"/>
      <c r="B352" s="1"/>
      <c r="C352" s="1"/>
      <c r="D352" s="1"/>
      <c r="E352" s="1"/>
      <c r="F352" s="1"/>
      <c r="G352" s="1"/>
      <c r="H352" s="34"/>
      <c r="I352" s="1"/>
      <c r="J352" s="35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5">
      <c r="A353" s="1"/>
      <c r="B353" s="1"/>
      <c r="C353" s="1"/>
      <c r="D353" s="1"/>
      <c r="E353" s="1"/>
      <c r="F353" s="1"/>
      <c r="G353" s="1"/>
      <c r="H353" s="34"/>
      <c r="I353" s="1"/>
      <c r="J353" s="35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5">
      <c r="A354" s="1"/>
      <c r="B354" s="1"/>
      <c r="C354" s="1"/>
      <c r="D354" s="1"/>
      <c r="E354" s="1"/>
      <c r="F354" s="1"/>
      <c r="G354" s="1"/>
      <c r="H354" s="34"/>
      <c r="I354" s="1"/>
      <c r="J354" s="35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5">
      <c r="A355" s="1"/>
      <c r="B355" s="1"/>
      <c r="C355" s="1"/>
      <c r="D355" s="1"/>
      <c r="E355" s="1"/>
      <c r="F355" s="1"/>
      <c r="G355" s="1"/>
      <c r="H355" s="34"/>
      <c r="I355" s="1"/>
      <c r="J355" s="35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5">
      <c r="A356" s="1"/>
      <c r="B356" s="1"/>
      <c r="C356" s="1"/>
      <c r="D356" s="1"/>
      <c r="E356" s="1"/>
      <c r="F356" s="1"/>
      <c r="G356" s="1"/>
      <c r="H356" s="34"/>
      <c r="I356" s="1"/>
      <c r="J356" s="35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5">
      <c r="A357" s="1"/>
      <c r="B357" s="1"/>
      <c r="C357" s="1"/>
      <c r="D357" s="1"/>
      <c r="E357" s="1"/>
      <c r="F357" s="1"/>
      <c r="G357" s="1"/>
      <c r="H357" s="34"/>
      <c r="I357" s="1"/>
      <c r="J357" s="35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5">
      <c r="A358" s="1"/>
      <c r="B358" s="1"/>
      <c r="C358" s="1"/>
      <c r="D358" s="1"/>
      <c r="E358" s="1"/>
      <c r="F358" s="1"/>
      <c r="G358" s="1"/>
      <c r="H358" s="34"/>
      <c r="I358" s="1"/>
      <c r="J358" s="35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5">
      <c r="A359" s="1"/>
      <c r="B359" s="1"/>
      <c r="C359" s="1"/>
      <c r="D359" s="1"/>
      <c r="E359" s="1"/>
      <c r="F359" s="1"/>
      <c r="G359" s="1"/>
      <c r="H359" s="34"/>
      <c r="I359" s="1"/>
      <c r="J359" s="35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5">
      <c r="A360" s="1"/>
      <c r="B360" s="1"/>
      <c r="C360" s="1"/>
      <c r="D360" s="1"/>
      <c r="E360" s="1"/>
      <c r="F360" s="1"/>
      <c r="G360" s="1"/>
      <c r="H360" s="34"/>
      <c r="I360" s="1"/>
      <c r="J360" s="35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5">
      <c r="A361" s="1"/>
      <c r="B361" s="1"/>
      <c r="C361" s="1"/>
      <c r="D361" s="1"/>
      <c r="E361" s="1"/>
      <c r="F361" s="1"/>
      <c r="G361" s="1"/>
      <c r="H361" s="34"/>
      <c r="I361" s="1"/>
      <c r="J361" s="35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5">
      <c r="A362" s="1"/>
      <c r="B362" s="1"/>
      <c r="C362" s="1"/>
      <c r="D362" s="1"/>
      <c r="E362" s="1"/>
      <c r="F362" s="1"/>
      <c r="G362" s="1"/>
      <c r="H362" s="34"/>
      <c r="I362" s="1"/>
      <c r="J362" s="35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5">
      <c r="A363" s="1"/>
      <c r="B363" s="1"/>
      <c r="C363" s="1"/>
      <c r="D363" s="1"/>
      <c r="E363" s="1"/>
      <c r="F363" s="1"/>
      <c r="G363" s="1"/>
      <c r="H363" s="34"/>
      <c r="I363" s="1"/>
      <c r="J363" s="35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5">
      <c r="A364" s="1"/>
      <c r="B364" s="1"/>
      <c r="C364" s="1"/>
      <c r="D364" s="1"/>
      <c r="E364" s="1"/>
      <c r="F364" s="1"/>
      <c r="G364" s="1"/>
      <c r="H364" s="34"/>
      <c r="I364" s="1"/>
      <c r="J364" s="35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5">
      <c r="A365" s="1"/>
      <c r="B365" s="1"/>
      <c r="C365" s="1"/>
      <c r="D365" s="1"/>
      <c r="E365" s="1"/>
      <c r="F365" s="1"/>
      <c r="G365" s="1"/>
      <c r="H365" s="34"/>
      <c r="I365" s="1"/>
      <c r="J365" s="35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5">
      <c r="A366" s="1"/>
      <c r="B366" s="1"/>
      <c r="C366" s="1"/>
      <c r="D366" s="1"/>
      <c r="E366" s="1"/>
      <c r="F366" s="1"/>
      <c r="G366" s="1"/>
      <c r="H366" s="34"/>
      <c r="I366" s="1"/>
      <c r="J366" s="35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5">
      <c r="A367" s="1"/>
      <c r="B367" s="1"/>
      <c r="C367" s="1"/>
      <c r="D367" s="1"/>
      <c r="E367" s="1"/>
      <c r="F367" s="1"/>
      <c r="G367" s="1"/>
      <c r="H367" s="34"/>
      <c r="I367" s="1"/>
      <c r="J367" s="35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5">
      <c r="A368" s="1"/>
      <c r="B368" s="1"/>
      <c r="C368" s="1"/>
      <c r="D368" s="1"/>
      <c r="E368" s="1"/>
      <c r="F368" s="1"/>
      <c r="G368" s="1"/>
      <c r="H368" s="34"/>
      <c r="I368" s="1"/>
      <c r="J368" s="35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5">
      <c r="A369" s="1"/>
      <c r="B369" s="1"/>
      <c r="C369" s="1"/>
      <c r="D369" s="1"/>
      <c r="E369" s="1"/>
      <c r="F369" s="1"/>
      <c r="G369" s="1"/>
      <c r="H369" s="34"/>
      <c r="I369" s="1"/>
      <c r="J369" s="35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5">
      <c r="A370" s="1"/>
      <c r="B370" s="1"/>
      <c r="C370" s="1"/>
      <c r="D370" s="1"/>
      <c r="E370" s="1"/>
      <c r="F370" s="1"/>
      <c r="G370" s="1"/>
      <c r="H370" s="34"/>
      <c r="I370" s="1"/>
      <c r="J370" s="35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5">
      <c r="A371" s="1"/>
      <c r="B371" s="1"/>
      <c r="C371" s="1"/>
      <c r="D371" s="1"/>
      <c r="E371" s="1"/>
      <c r="F371" s="1"/>
      <c r="G371" s="1"/>
      <c r="H371" s="34"/>
      <c r="I371" s="1"/>
      <c r="J371" s="35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5">
      <c r="A372" s="1"/>
      <c r="B372" s="1"/>
      <c r="C372" s="1"/>
      <c r="D372" s="1"/>
      <c r="E372" s="1"/>
      <c r="F372" s="1"/>
      <c r="G372" s="1"/>
      <c r="H372" s="34"/>
      <c r="I372" s="1"/>
      <c r="J372" s="35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5">
      <c r="A373" s="1"/>
      <c r="B373" s="1"/>
      <c r="C373" s="1"/>
      <c r="D373" s="1"/>
      <c r="E373" s="1"/>
      <c r="F373" s="1"/>
      <c r="G373" s="1"/>
      <c r="H373" s="34"/>
      <c r="I373" s="1"/>
      <c r="J373" s="35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5">
      <c r="A374" s="1"/>
      <c r="B374" s="1"/>
      <c r="C374" s="1"/>
      <c r="D374" s="1"/>
      <c r="E374" s="1"/>
      <c r="F374" s="1"/>
      <c r="G374" s="1"/>
      <c r="H374" s="34"/>
      <c r="I374" s="1"/>
      <c r="J374" s="35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5">
      <c r="A375" s="1"/>
      <c r="B375" s="1"/>
      <c r="C375" s="1"/>
      <c r="D375" s="1"/>
      <c r="E375" s="1"/>
      <c r="F375" s="1"/>
      <c r="G375" s="1"/>
      <c r="H375" s="34"/>
      <c r="I375" s="1"/>
      <c r="J375" s="35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5">
      <c r="A376" s="1"/>
      <c r="B376" s="1"/>
      <c r="C376" s="1"/>
      <c r="D376" s="1"/>
      <c r="E376" s="1"/>
      <c r="F376" s="1"/>
      <c r="G376" s="1"/>
      <c r="H376" s="34"/>
      <c r="I376" s="1"/>
      <c r="J376" s="35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5">
      <c r="A377" s="1"/>
      <c r="B377" s="1"/>
      <c r="C377" s="1"/>
      <c r="D377" s="1"/>
      <c r="E377" s="1"/>
      <c r="F377" s="1"/>
      <c r="G377" s="1"/>
      <c r="H377" s="34"/>
      <c r="I377" s="1"/>
      <c r="J377" s="35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5">
      <c r="A378" s="1"/>
      <c r="B378" s="1"/>
      <c r="C378" s="1"/>
      <c r="D378" s="1"/>
      <c r="E378" s="1"/>
      <c r="F378" s="1"/>
      <c r="G378" s="1"/>
      <c r="H378" s="34"/>
      <c r="I378" s="1"/>
      <c r="J378" s="35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5">
      <c r="A379" s="1"/>
      <c r="B379" s="1"/>
      <c r="C379" s="1"/>
      <c r="D379" s="1"/>
      <c r="E379" s="1"/>
      <c r="F379" s="1"/>
      <c r="G379" s="1"/>
      <c r="H379" s="34"/>
      <c r="I379" s="1"/>
      <c r="J379" s="35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5">
      <c r="A380" s="1"/>
      <c r="B380" s="1"/>
      <c r="C380" s="1"/>
      <c r="D380" s="1"/>
      <c r="E380" s="1"/>
      <c r="F380" s="1"/>
      <c r="G380" s="1"/>
      <c r="H380" s="34"/>
      <c r="I380" s="1"/>
      <c r="J380" s="35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5">
      <c r="A381" s="1"/>
      <c r="B381" s="1"/>
      <c r="C381" s="1"/>
      <c r="D381" s="1"/>
      <c r="E381" s="1"/>
      <c r="F381" s="1"/>
      <c r="G381" s="1"/>
      <c r="H381" s="34"/>
      <c r="I381" s="1"/>
      <c r="J381" s="35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5">
      <c r="A382" s="1"/>
      <c r="B382" s="1"/>
      <c r="C382" s="1"/>
      <c r="D382" s="1"/>
      <c r="E382" s="1"/>
      <c r="F382" s="1"/>
      <c r="G382" s="1"/>
      <c r="H382" s="34"/>
      <c r="I382" s="1"/>
      <c r="J382" s="35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5">
      <c r="A383" s="1"/>
      <c r="B383" s="1"/>
      <c r="C383" s="1"/>
      <c r="D383" s="1"/>
      <c r="E383" s="1"/>
      <c r="F383" s="1"/>
      <c r="G383" s="1"/>
      <c r="H383" s="34"/>
      <c r="I383" s="1"/>
      <c r="J383" s="35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5">
      <c r="A384" s="1"/>
      <c r="B384" s="1"/>
      <c r="C384" s="1"/>
      <c r="D384" s="1"/>
      <c r="E384" s="1"/>
      <c r="F384" s="1"/>
      <c r="G384" s="1"/>
      <c r="H384" s="34"/>
      <c r="I384" s="1"/>
      <c r="J384" s="35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5">
      <c r="A385" s="1"/>
      <c r="B385" s="1"/>
      <c r="C385" s="1"/>
      <c r="D385" s="1"/>
      <c r="E385" s="1"/>
      <c r="F385" s="1"/>
      <c r="G385" s="1"/>
      <c r="H385" s="34"/>
      <c r="I385" s="1"/>
      <c r="J385" s="35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5">
      <c r="A386" s="1"/>
      <c r="B386" s="1"/>
      <c r="C386" s="1"/>
      <c r="D386" s="1"/>
      <c r="E386" s="1"/>
      <c r="F386" s="1"/>
      <c r="G386" s="1"/>
      <c r="H386" s="34"/>
      <c r="I386" s="1"/>
      <c r="J386" s="35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5">
      <c r="A387" s="1"/>
      <c r="B387" s="1"/>
      <c r="C387" s="1"/>
      <c r="D387" s="1"/>
      <c r="E387" s="1"/>
      <c r="F387" s="1"/>
      <c r="G387" s="1"/>
      <c r="H387" s="34"/>
      <c r="I387" s="1"/>
      <c r="J387" s="35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5">
      <c r="A388" s="1"/>
      <c r="B388" s="1"/>
      <c r="C388" s="1"/>
      <c r="D388" s="1"/>
      <c r="E388" s="1"/>
      <c r="F388" s="1"/>
      <c r="G388" s="1"/>
      <c r="H388" s="34"/>
      <c r="I388" s="1"/>
      <c r="J388" s="35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5">
      <c r="A389" s="1"/>
      <c r="B389" s="1"/>
      <c r="C389" s="1"/>
      <c r="D389" s="1"/>
      <c r="E389" s="1"/>
      <c r="F389" s="1"/>
      <c r="G389" s="1"/>
      <c r="H389" s="34"/>
      <c r="I389" s="1"/>
      <c r="J389" s="35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5">
      <c r="A390" s="1"/>
      <c r="B390" s="1"/>
      <c r="C390" s="1"/>
      <c r="D390" s="1"/>
      <c r="E390" s="1"/>
      <c r="F390" s="1"/>
      <c r="G390" s="1"/>
      <c r="H390" s="34"/>
      <c r="I390" s="1"/>
      <c r="J390" s="35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5">
      <c r="A391" s="1"/>
      <c r="B391" s="1"/>
      <c r="C391" s="1"/>
      <c r="D391" s="1"/>
      <c r="E391" s="1"/>
      <c r="F391" s="1"/>
      <c r="G391" s="1"/>
      <c r="H391" s="34"/>
      <c r="I391" s="1"/>
      <c r="J391" s="35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5">
      <c r="A392" s="1"/>
      <c r="B392" s="1"/>
      <c r="C392" s="1"/>
      <c r="D392" s="1"/>
      <c r="E392" s="1"/>
      <c r="F392" s="1"/>
      <c r="G392" s="1"/>
      <c r="H392" s="34"/>
      <c r="I392" s="1"/>
      <c r="J392" s="35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5">
      <c r="A393" s="1"/>
      <c r="B393" s="1"/>
      <c r="C393" s="1"/>
      <c r="D393" s="1"/>
      <c r="E393" s="1"/>
      <c r="F393" s="1"/>
      <c r="G393" s="1"/>
      <c r="H393" s="34"/>
      <c r="I393" s="1"/>
      <c r="J393" s="35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5">
      <c r="A394" s="1"/>
      <c r="B394" s="1"/>
      <c r="C394" s="1"/>
      <c r="D394" s="1"/>
      <c r="E394" s="1"/>
      <c r="F394" s="1"/>
      <c r="G394" s="1"/>
      <c r="H394" s="34"/>
      <c r="I394" s="1"/>
      <c r="J394" s="35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5">
      <c r="A395" s="1"/>
      <c r="B395" s="1"/>
      <c r="C395" s="1"/>
      <c r="D395" s="1"/>
      <c r="E395" s="1"/>
      <c r="F395" s="1"/>
      <c r="G395" s="1"/>
      <c r="H395" s="34"/>
      <c r="I395" s="1"/>
      <c r="J395" s="35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5">
      <c r="A396" s="1"/>
      <c r="B396" s="1"/>
      <c r="C396" s="1"/>
      <c r="D396" s="1"/>
      <c r="E396" s="1"/>
      <c r="F396" s="1"/>
      <c r="G396" s="1"/>
      <c r="H396" s="34"/>
      <c r="I396" s="1"/>
      <c r="J396" s="35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5">
      <c r="A397" s="1"/>
      <c r="B397" s="1"/>
      <c r="C397" s="1"/>
      <c r="D397" s="1"/>
      <c r="E397" s="1"/>
      <c r="F397" s="1"/>
      <c r="G397" s="1"/>
      <c r="H397" s="34"/>
      <c r="I397" s="1"/>
      <c r="J397" s="35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5">
      <c r="A398" s="1"/>
      <c r="B398" s="1"/>
      <c r="C398" s="1"/>
      <c r="D398" s="1"/>
      <c r="E398" s="1"/>
      <c r="F398" s="1"/>
      <c r="G398" s="1"/>
      <c r="H398" s="34"/>
      <c r="I398" s="1"/>
      <c r="J398" s="35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5">
      <c r="A399" s="1"/>
      <c r="B399" s="1"/>
      <c r="C399" s="1"/>
      <c r="D399" s="1"/>
      <c r="E399" s="1"/>
      <c r="F399" s="1"/>
      <c r="G399" s="1"/>
      <c r="H399" s="34"/>
      <c r="I399" s="1"/>
      <c r="J399" s="35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5">
      <c r="A400" s="1"/>
      <c r="B400" s="1"/>
      <c r="C400" s="1"/>
      <c r="D400" s="1"/>
      <c r="E400" s="1"/>
      <c r="F400" s="1"/>
      <c r="G400" s="1"/>
      <c r="H400" s="34"/>
      <c r="I400" s="1"/>
      <c r="J400" s="35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5">
      <c r="A401" s="1"/>
      <c r="B401" s="1"/>
      <c r="C401" s="1"/>
      <c r="D401" s="1"/>
      <c r="E401" s="1"/>
      <c r="F401" s="1"/>
      <c r="G401" s="1"/>
      <c r="H401" s="34"/>
      <c r="I401" s="1"/>
      <c r="J401" s="35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5">
      <c r="A402" s="1"/>
      <c r="B402" s="1"/>
      <c r="C402" s="1"/>
      <c r="D402" s="1"/>
      <c r="E402" s="1"/>
      <c r="F402" s="1"/>
      <c r="G402" s="1"/>
      <c r="H402" s="34"/>
      <c r="I402" s="1"/>
      <c r="J402" s="35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5">
      <c r="A403" s="1"/>
      <c r="B403" s="1"/>
      <c r="C403" s="1"/>
      <c r="D403" s="1"/>
      <c r="E403" s="1"/>
      <c r="F403" s="1"/>
      <c r="G403" s="1"/>
      <c r="H403" s="34"/>
      <c r="I403" s="1"/>
      <c r="J403" s="35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5">
      <c r="A404" s="1"/>
      <c r="B404" s="1"/>
      <c r="C404" s="1"/>
      <c r="D404" s="1"/>
      <c r="E404" s="1"/>
      <c r="F404" s="1"/>
      <c r="G404" s="1"/>
      <c r="H404" s="34"/>
      <c r="I404" s="1"/>
      <c r="J404" s="35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5">
      <c r="A405" s="1"/>
      <c r="B405" s="1"/>
      <c r="C405" s="1"/>
      <c r="D405" s="1"/>
      <c r="E405" s="1"/>
      <c r="F405" s="1"/>
      <c r="G405" s="1"/>
      <c r="H405" s="34"/>
      <c r="I405" s="1"/>
      <c r="J405" s="35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5">
      <c r="A406" s="1"/>
      <c r="B406" s="1"/>
      <c r="C406" s="1"/>
      <c r="D406" s="1"/>
      <c r="E406" s="1"/>
      <c r="F406" s="1"/>
      <c r="G406" s="1"/>
      <c r="H406" s="34"/>
      <c r="I406" s="1"/>
      <c r="J406" s="35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5">
      <c r="A407" s="1"/>
      <c r="B407" s="1"/>
      <c r="C407" s="1"/>
      <c r="D407" s="1"/>
      <c r="E407" s="1"/>
      <c r="F407" s="1"/>
      <c r="G407" s="1"/>
      <c r="H407" s="34"/>
      <c r="I407" s="1"/>
      <c r="J407" s="35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5">
      <c r="A408" s="1"/>
      <c r="B408" s="1"/>
      <c r="C408" s="1"/>
      <c r="D408" s="1"/>
      <c r="E408" s="1"/>
      <c r="F408" s="1"/>
      <c r="G408" s="1"/>
      <c r="H408" s="34"/>
      <c r="I408" s="1"/>
      <c r="J408" s="35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5">
      <c r="A409" s="1"/>
      <c r="B409" s="1"/>
      <c r="C409" s="1"/>
      <c r="D409" s="1"/>
      <c r="E409" s="1"/>
      <c r="F409" s="1"/>
      <c r="G409" s="1"/>
      <c r="H409" s="34"/>
      <c r="I409" s="1"/>
      <c r="J409" s="35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5">
      <c r="A410" s="1"/>
      <c r="B410" s="1"/>
      <c r="C410" s="1"/>
      <c r="D410" s="1"/>
      <c r="E410" s="1"/>
      <c r="F410" s="1"/>
      <c r="G410" s="1"/>
      <c r="H410" s="34"/>
      <c r="I410" s="1"/>
      <c r="J410" s="35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5">
      <c r="A411" s="1"/>
      <c r="B411" s="1"/>
      <c r="C411" s="1"/>
      <c r="D411" s="1"/>
      <c r="E411" s="1"/>
      <c r="F411" s="1"/>
      <c r="G411" s="1"/>
      <c r="H411" s="34"/>
      <c r="I411" s="1"/>
      <c r="J411" s="35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5">
      <c r="A412" s="1"/>
      <c r="B412" s="1"/>
      <c r="C412" s="1"/>
      <c r="D412" s="1"/>
      <c r="E412" s="1"/>
      <c r="F412" s="1"/>
      <c r="G412" s="1"/>
      <c r="H412" s="34"/>
      <c r="I412" s="1"/>
      <c r="J412" s="35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5">
      <c r="A413" s="1"/>
      <c r="B413" s="1"/>
      <c r="C413" s="1"/>
      <c r="D413" s="1"/>
      <c r="E413" s="1"/>
      <c r="F413" s="1"/>
      <c r="G413" s="1"/>
      <c r="H413" s="34"/>
      <c r="I413" s="1"/>
      <c r="J413" s="35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5">
      <c r="A414" s="1"/>
      <c r="B414" s="1"/>
      <c r="C414" s="1"/>
      <c r="D414" s="1"/>
      <c r="E414" s="1"/>
      <c r="F414" s="1"/>
      <c r="G414" s="1"/>
      <c r="H414" s="34"/>
      <c r="I414" s="1"/>
      <c r="J414" s="35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5">
      <c r="A415" s="1"/>
      <c r="B415" s="1"/>
      <c r="C415" s="1"/>
      <c r="D415" s="1"/>
      <c r="E415" s="1"/>
      <c r="F415" s="1"/>
      <c r="G415" s="1"/>
      <c r="H415" s="34"/>
      <c r="I415" s="1"/>
      <c r="J415" s="35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5">
      <c r="A416" s="1"/>
      <c r="B416" s="1"/>
      <c r="C416" s="1"/>
      <c r="D416" s="1"/>
      <c r="E416" s="1"/>
      <c r="F416" s="1"/>
      <c r="G416" s="1"/>
      <c r="H416" s="34"/>
      <c r="I416" s="1"/>
      <c r="J416" s="35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5">
      <c r="A417" s="1"/>
      <c r="B417" s="1"/>
      <c r="C417" s="1"/>
      <c r="D417" s="1"/>
      <c r="E417" s="1"/>
      <c r="F417" s="1"/>
      <c r="G417" s="1"/>
      <c r="H417" s="34"/>
      <c r="I417" s="1"/>
      <c r="J417" s="35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5">
      <c r="A418" s="1"/>
      <c r="B418" s="1"/>
      <c r="C418" s="1"/>
      <c r="D418" s="1"/>
      <c r="E418" s="1"/>
      <c r="F418" s="1"/>
      <c r="G418" s="1"/>
      <c r="H418" s="34"/>
      <c r="I418" s="1"/>
      <c r="J418" s="35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5">
      <c r="A419" s="1"/>
      <c r="B419" s="1"/>
      <c r="C419" s="1"/>
      <c r="D419" s="1"/>
      <c r="E419" s="1"/>
      <c r="F419" s="1"/>
      <c r="G419" s="1"/>
      <c r="H419" s="34"/>
      <c r="I419" s="1"/>
      <c r="J419" s="35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5">
      <c r="A420" s="1"/>
      <c r="B420" s="1"/>
      <c r="C420" s="1"/>
      <c r="D420" s="1"/>
      <c r="E420" s="1"/>
      <c r="F420" s="1"/>
      <c r="G420" s="1"/>
      <c r="H420" s="34"/>
      <c r="I420" s="1"/>
      <c r="J420" s="35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5">
      <c r="A421" s="1"/>
      <c r="B421" s="1"/>
      <c r="C421" s="1"/>
      <c r="D421" s="1"/>
      <c r="E421" s="1"/>
      <c r="F421" s="1"/>
      <c r="G421" s="1"/>
      <c r="H421" s="34"/>
      <c r="I421" s="1"/>
      <c r="J421" s="35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5">
      <c r="A422" s="1"/>
      <c r="B422" s="1"/>
      <c r="C422" s="1"/>
      <c r="D422" s="1"/>
      <c r="E422" s="1"/>
      <c r="F422" s="1"/>
      <c r="G422" s="1"/>
      <c r="H422" s="34"/>
      <c r="I422" s="1"/>
      <c r="J422" s="35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5">
      <c r="A423" s="1"/>
      <c r="B423" s="1"/>
      <c r="C423" s="1"/>
      <c r="D423" s="1"/>
      <c r="E423" s="1"/>
      <c r="F423" s="1"/>
      <c r="G423" s="1"/>
      <c r="H423" s="34"/>
      <c r="I423" s="1"/>
      <c r="J423" s="35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5">
      <c r="A424" s="1"/>
      <c r="B424" s="1"/>
      <c r="C424" s="1"/>
      <c r="D424" s="1"/>
      <c r="E424" s="1"/>
      <c r="F424" s="1"/>
      <c r="G424" s="1"/>
      <c r="H424" s="34"/>
      <c r="I424" s="1"/>
      <c r="J424" s="35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5">
      <c r="A425" s="1"/>
      <c r="B425" s="1"/>
      <c r="C425" s="1"/>
      <c r="D425" s="1"/>
      <c r="E425" s="1"/>
      <c r="F425" s="1"/>
      <c r="G425" s="1"/>
      <c r="H425" s="34"/>
      <c r="I425" s="1"/>
      <c r="J425" s="35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5">
      <c r="A426" s="1"/>
      <c r="B426" s="1"/>
      <c r="C426" s="1"/>
      <c r="D426" s="1"/>
      <c r="E426" s="1"/>
      <c r="F426" s="1"/>
      <c r="G426" s="1"/>
      <c r="H426" s="34"/>
      <c r="I426" s="1"/>
      <c r="J426" s="35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5">
      <c r="A427" s="1"/>
      <c r="B427" s="1"/>
      <c r="C427" s="1"/>
      <c r="D427" s="1"/>
      <c r="E427" s="1"/>
      <c r="F427" s="1"/>
      <c r="G427" s="1"/>
      <c r="H427" s="34"/>
      <c r="I427" s="1"/>
      <c r="J427" s="35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5">
      <c r="A428" s="1"/>
      <c r="B428" s="1"/>
      <c r="C428" s="1"/>
      <c r="D428" s="1"/>
      <c r="E428" s="1"/>
      <c r="F428" s="1"/>
      <c r="G428" s="1"/>
      <c r="H428" s="34"/>
      <c r="I428" s="1"/>
      <c r="J428" s="35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5">
      <c r="A429" s="1"/>
      <c r="B429" s="1"/>
      <c r="C429" s="1"/>
      <c r="D429" s="1"/>
      <c r="E429" s="1"/>
      <c r="F429" s="1"/>
      <c r="G429" s="1"/>
      <c r="H429" s="34"/>
      <c r="I429" s="1"/>
      <c r="J429" s="35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5">
      <c r="A430" s="1"/>
      <c r="B430" s="1"/>
      <c r="C430" s="1"/>
      <c r="D430" s="1"/>
      <c r="E430" s="1"/>
      <c r="F430" s="1"/>
      <c r="G430" s="1"/>
      <c r="H430" s="34"/>
      <c r="I430" s="1"/>
      <c r="J430" s="35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5">
      <c r="A431" s="1"/>
      <c r="B431" s="1"/>
      <c r="C431" s="1"/>
      <c r="D431" s="1"/>
      <c r="E431" s="1"/>
      <c r="F431" s="1"/>
      <c r="G431" s="1"/>
      <c r="H431" s="34"/>
      <c r="I431" s="1"/>
      <c r="J431" s="35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5">
      <c r="A432" s="1"/>
      <c r="B432" s="1"/>
      <c r="C432" s="1"/>
      <c r="D432" s="1"/>
      <c r="E432" s="1"/>
      <c r="F432" s="1"/>
      <c r="G432" s="1"/>
      <c r="H432" s="34"/>
      <c r="I432" s="1"/>
      <c r="J432" s="35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5">
      <c r="A433" s="1"/>
      <c r="B433" s="1"/>
      <c r="C433" s="1"/>
      <c r="D433" s="1"/>
      <c r="E433" s="1"/>
      <c r="F433" s="1"/>
      <c r="G433" s="1"/>
      <c r="H433" s="34"/>
      <c r="I433" s="1"/>
      <c r="J433" s="35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5">
      <c r="A434" s="1"/>
      <c r="B434" s="1"/>
      <c r="C434" s="1"/>
      <c r="D434" s="1"/>
      <c r="E434" s="1"/>
      <c r="F434" s="1"/>
      <c r="G434" s="1"/>
      <c r="H434" s="34"/>
      <c r="I434" s="1"/>
      <c r="J434" s="35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5">
      <c r="A435" s="1"/>
      <c r="B435" s="1"/>
      <c r="C435" s="1"/>
      <c r="D435" s="1"/>
      <c r="E435" s="1"/>
      <c r="F435" s="1"/>
      <c r="G435" s="1"/>
      <c r="H435" s="34"/>
      <c r="I435" s="1"/>
      <c r="J435" s="35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5">
      <c r="A436" s="1"/>
      <c r="B436" s="1"/>
      <c r="C436" s="1"/>
      <c r="D436" s="1"/>
      <c r="E436" s="1"/>
      <c r="F436" s="1"/>
      <c r="G436" s="1"/>
      <c r="H436" s="34"/>
      <c r="I436" s="1"/>
      <c r="J436" s="35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5">
      <c r="A437" s="1"/>
      <c r="B437" s="1"/>
      <c r="C437" s="1"/>
      <c r="D437" s="1"/>
      <c r="E437" s="1"/>
      <c r="F437" s="1"/>
      <c r="G437" s="1"/>
      <c r="H437" s="34"/>
      <c r="I437" s="1"/>
      <c r="J437" s="35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5">
      <c r="A438" s="1"/>
      <c r="B438" s="1"/>
      <c r="C438" s="1"/>
      <c r="D438" s="1"/>
      <c r="E438" s="1"/>
      <c r="F438" s="1"/>
      <c r="G438" s="1"/>
      <c r="H438" s="34"/>
      <c r="I438" s="1"/>
      <c r="J438" s="35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5">
      <c r="A439" s="1"/>
      <c r="B439" s="1"/>
      <c r="C439" s="1"/>
      <c r="D439" s="1"/>
      <c r="E439" s="1"/>
      <c r="F439" s="1"/>
      <c r="G439" s="1"/>
      <c r="H439" s="34"/>
      <c r="I439" s="1"/>
      <c r="J439" s="35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5">
      <c r="A440" s="1"/>
      <c r="B440" s="1"/>
      <c r="C440" s="1"/>
      <c r="D440" s="1"/>
      <c r="E440" s="1"/>
      <c r="F440" s="1"/>
      <c r="G440" s="1"/>
      <c r="H440" s="34"/>
      <c r="I440" s="1"/>
      <c r="J440" s="35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5">
      <c r="A441" s="1"/>
      <c r="B441" s="1"/>
      <c r="C441" s="1"/>
      <c r="D441" s="1"/>
      <c r="E441" s="1"/>
      <c r="F441" s="1"/>
      <c r="G441" s="1"/>
      <c r="H441" s="34"/>
      <c r="I441" s="1"/>
      <c r="J441" s="35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5">
      <c r="A442" s="1"/>
      <c r="B442" s="1"/>
      <c r="C442" s="1"/>
      <c r="D442" s="1"/>
      <c r="E442" s="1"/>
      <c r="F442" s="1"/>
      <c r="G442" s="1"/>
      <c r="H442" s="34"/>
      <c r="I442" s="1"/>
      <c r="J442" s="35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5">
      <c r="A443" s="1"/>
      <c r="B443" s="1"/>
      <c r="C443" s="1"/>
      <c r="D443" s="1"/>
      <c r="E443" s="1"/>
      <c r="F443" s="1"/>
      <c r="G443" s="1"/>
      <c r="H443" s="34"/>
      <c r="I443" s="1"/>
      <c r="J443" s="35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5">
      <c r="A444" s="1"/>
      <c r="B444" s="1"/>
      <c r="C444" s="1"/>
      <c r="D444" s="1"/>
      <c r="E444" s="1"/>
      <c r="F444" s="1"/>
      <c r="G444" s="1"/>
      <c r="H444" s="34"/>
      <c r="I444" s="1"/>
      <c r="J444" s="35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5">
      <c r="A445" s="1"/>
      <c r="B445" s="1"/>
      <c r="C445" s="1"/>
      <c r="D445" s="1"/>
      <c r="E445" s="1"/>
      <c r="F445" s="1"/>
      <c r="G445" s="1"/>
      <c r="H445" s="34"/>
      <c r="I445" s="1"/>
      <c r="J445" s="35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5">
      <c r="A446" s="1"/>
      <c r="B446" s="1"/>
      <c r="C446" s="1"/>
      <c r="D446" s="1"/>
      <c r="E446" s="1"/>
      <c r="F446" s="1"/>
      <c r="G446" s="1"/>
      <c r="H446" s="34"/>
      <c r="I446" s="1"/>
      <c r="J446" s="35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5">
      <c r="A447" s="1"/>
      <c r="B447" s="1"/>
      <c r="C447" s="1"/>
      <c r="D447" s="1"/>
      <c r="E447" s="1"/>
      <c r="F447" s="1"/>
      <c r="G447" s="1"/>
      <c r="H447" s="34"/>
      <c r="I447" s="1"/>
      <c r="J447" s="35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5">
      <c r="A448" s="1"/>
      <c r="B448" s="1"/>
      <c r="C448" s="1"/>
      <c r="D448" s="1"/>
      <c r="E448" s="1"/>
      <c r="F448" s="1"/>
      <c r="G448" s="1"/>
      <c r="H448" s="34"/>
      <c r="I448" s="1"/>
      <c r="J448" s="35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5">
      <c r="A449" s="1"/>
      <c r="B449" s="1"/>
      <c r="C449" s="1"/>
      <c r="D449" s="1"/>
      <c r="E449" s="1"/>
      <c r="F449" s="1"/>
      <c r="G449" s="1"/>
      <c r="H449" s="34"/>
      <c r="I449" s="1"/>
      <c r="J449" s="35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5">
      <c r="A450" s="1"/>
      <c r="B450" s="1"/>
      <c r="C450" s="1"/>
      <c r="D450" s="1"/>
      <c r="E450" s="1"/>
      <c r="F450" s="1"/>
      <c r="G450" s="1"/>
      <c r="H450" s="34"/>
      <c r="I450" s="1"/>
      <c r="J450" s="35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5">
      <c r="A451" s="1"/>
      <c r="B451" s="1"/>
      <c r="C451" s="1"/>
      <c r="D451" s="1"/>
      <c r="E451" s="1"/>
      <c r="F451" s="1"/>
      <c r="G451" s="1"/>
      <c r="H451" s="34"/>
      <c r="I451" s="1"/>
      <c r="J451" s="35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5">
      <c r="A452" s="1"/>
      <c r="B452" s="1"/>
      <c r="C452" s="1"/>
      <c r="D452" s="1"/>
      <c r="E452" s="1"/>
      <c r="F452" s="1"/>
      <c r="G452" s="1"/>
      <c r="H452" s="34"/>
      <c r="I452" s="1"/>
      <c r="J452" s="35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5">
      <c r="A453" s="1"/>
      <c r="B453" s="1"/>
      <c r="C453" s="1"/>
      <c r="D453" s="1"/>
      <c r="E453" s="1"/>
      <c r="F453" s="1"/>
      <c r="G453" s="1"/>
      <c r="H453" s="34"/>
      <c r="I453" s="1"/>
      <c r="J453" s="35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5">
      <c r="A454" s="1"/>
      <c r="B454" s="1"/>
      <c r="C454" s="1"/>
      <c r="D454" s="1"/>
      <c r="E454" s="1"/>
      <c r="F454" s="1"/>
      <c r="G454" s="1"/>
      <c r="H454" s="34"/>
      <c r="I454" s="1"/>
      <c r="J454" s="35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5">
      <c r="A455" s="1"/>
      <c r="B455" s="1"/>
      <c r="C455" s="1"/>
      <c r="D455" s="1"/>
      <c r="E455" s="1"/>
      <c r="F455" s="1"/>
      <c r="G455" s="1"/>
      <c r="H455" s="34"/>
      <c r="I455" s="1"/>
      <c r="J455" s="35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5">
      <c r="A456" s="1"/>
      <c r="B456" s="1"/>
      <c r="C456" s="1"/>
      <c r="D456" s="1"/>
      <c r="E456" s="1"/>
      <c r="F456" s="1"/>
      <c r="G456" s="1"/>
      <c r="H456" s="34"/>
      <c r="I456" s="1"/>
      <c r="J456" s="35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5">
      <c r="A457" s="1"/>
      <c r="B457" s="1"/>
      <c r="C457" s="1"/>
      <c r="D457" s="1"/>
      <c r="E457" s="1"/>
      <c r="F457" s="1"/>
      <c r="G457" s="1"/>
      <c r="H457" s="34"/>
      <c r="I457" s="1"/>
      <c r="J457" s="35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5">
      <c r="A458" s="1"/>
      <c r="B458" s="1"/>
      <c r="C458" s="1"/>
      <c r="D458" s="1"/>
      <c r="E458" s="1"/>
      <c r="F458" s="1"/>
      <c r="G458" s="1"/>
      <c r="H458" s="34"/>
      <c r="I458" s="1"/>
      <c r="J458" s="35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5">
      <c r="A459" s="1"/>
      <c r="B459" s="1"/>
      <c r="C459" s="1"/>
      <c r="D459" s="1"/>
      <c r="E459" s="1"/>
      <c r="F459" s="1"/>
      <c r="G459" s="1"/>
      <c r="H459" s="34"/>
      <c r="I459" s="1"/>
      <c r="J459" s="35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5">
      <c r="A460" s="1"/>
      <c r="B460" s="1"/>
      <c r="C460" s="1"/>
      <c r="D460" s="1"/>
      <c r="E460" s="1"/>
      <c r="F460" s="1"/>
      <c r="G460" s="1"/>
      <c r="H460" s="34"/>
      <c r="I460" s="1"/>
      <c r="J460" s="35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5">
      <c r="A461" s="1"/>
      <c r="B461" s="1"/>
      <c r="C461" s="1"/>
      <c r="D461" s="1"/>
      <c r="E461" s="1"/>
      <c r="F461" s="1"/>
      <c r="G461" s="1"/>
      <c r="H461" s="34"/>
      <c r="I461" s="1"/>
      <c r="J461" s="35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5">
      <c r="A462" s="1"/>
      <c r="B462" s="1"/>
      <c r="C462" s="1"/>
      <c r="D462" s="1"/>
      <c r="E462" s="1"/>
      <c r="F462" s="1"/>
      <c r="G462" s="1"/>
      <c r="H462" s="34"/>
      <c r="I462" s="1"/>
      <c r="J462" s="35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5">
      <c r="A463" s="1"/>
      <c r="B463" s="1"/>
      <c r="C463" s="1"/>
      <c r="D463" s="1"/>
      <c r="E463" s="1"/>
      <c r="F463" s="1"/>
      <c r="G463" s="1"/>
      <c r="H463" s="34"/>
      <c r="I463" s="1"/>
      <c r="J463" s="35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5">
      <c r="A464" s="1"/>
      <c r="B464" s="1"/>
      <c r="C464" s="1"/>
      <c r="D464" s="1"/>
      <c r="E464" s="1"/>
      <c r="F464" s="1"/>
      <c r="G464" s="1"/>
      <c r="H464" s="34"/>
      <c r="I464" s="1"/>
      <c r="J464" s="35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5">
      <c r="A465" s="1"/>
      <c r="B465" s="1"/>
      <c r="C465" s="1"/>
      <c r="D465" s="1"/>
      <c r="E465" s="1"/>
      <c r="F465" s="1"/>
      <c r="G465" s="1"/>
      <c r="H465" s="34"/>
      <c r="I465" s="1"/>
      <c r="J465" s="35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5">
      <c r="A466" s="1"/>
      <c r="B466" s="1"/>
      <c r="C466" s="1"/>
      <c r="D466" s="1"/>
      <c r="E466" s="1"/>
      <c r="F466" s="1"/>
      <c r="G466" s="1"/>
      <c r="H466" s="34"/>
      <c r="I466" s="1"/>
      <c r="J466" s="35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5">
      <c r="A467" s="1"/>
      <c r="B467" s="1"/>
      <c r="C467" s="1"/>
      <c r="D467" s="1"/>
      <c r="E467" s="1"/>
      <c r="F467" s="1"/>
      <c r="G467" s="1"/>
      <c r="H467" s="34"/>
      <c r="I467" s="1"/>
      <c r="J467" s="35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5">
      <c r="A468" s="1"/>
      <c r="B468" s="1"/>
      <c r="C468" s="1"/>
      <c r="D468" s="1"/>
      <c r="E468" s="1"/>
      <c r="F468" s="1"/>
      <c r="G468" s="1"/>
      <c r="H468" s="34"/>
      <c r="I468" s="1"/>
      <c r="J468" s="35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5">
      <c r="A469" s="1"/>
      <c r="B469" s="1"/>
      <c r="C469" s="1"/>
      <c r="D469" s="1"/>
      <c r="E469" s="1"/>
      <c r="F469" s="1"/>
      <c r="G469" s="1"/>
      <c r="H469" s="34"/>
      <c r="I469" s="1"/>
      <c r="J469" s="35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5">
      <c r="A470" s="1"/>
      <c r="B470" s="1"/>
      <c r="C470" s="1"/>
      <c r="D470" s="1"/>
      <c r="E470" s="1"/>
      <c r="F470" s="1"/>
      <c r="G470" s="1"/>
      <c r="H470" s="34"/>
      <c r="I470" s="1"/>
      <c r="J470" s="35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5">
      <c r="A471" s="1"/>
      <c r="B471" s="1"/>
      <c r="C471" s="1"/>
      <c r="D471" s="1"/>
      <c r="E471" s="1"/>
      <c r="F471" s="1"/>
      <c r="G471" s="1"/>
      <c r="H471" s="34"/>
      <c r="I471" s="1"/>
      <c r="J471" s="35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5">
      <c r="A472" s="1"/>
      <c r="B472" s="1"/>
      <c r="C472" s="1"/>
      <c r="D472" s="1"/>
      <c r="E472" s="1"/>
      <c r="F472" s="1"/>
      <c r="G472" s="1"/>
      <c r="H472" s="34"/>
      <c r="I472" s="1"/>
      <c r="J472" s="35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5">
      <c r="A473" s="1"/>
      <c r="B473" s="1"/>
      <c r="C473" s="1"/>
      <c r="D473" s="1"/>
      <c r="E473" s="1"/>
      <c r="F473" s="1"/>
      <c r="G473" s="1"/>
      <c r="H473" s="34"/>
      <c r="I473" s="1"/>
      <c r="J473" s="35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5">
      <c r="A474" s="1"/>
      <c r="B474" s="1"/>
      <c r="C474" s="1"/>
      <c r="D474" s="1"/>
      <c r="E474" s="1"/>
      <c r="F474" s="1"/>
      <c r="G474" s="1"/>
      <c r="H474" s="34"/>
      <c r="I474" s="1"/>
      <c r="J474" s="35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5">
      <c r="A475" s="1"/>
      <c r="B475" s="1"/>
      <c r="C475" s="1"/>
      <c r="D475" s="1"/>
      <c r="E475" s="1"/>
      <c r="F475" s="1"/>
      <c r="G475" s="1"/>
      <c r="H475" s="34"/>
      <c r="I475" s="1"/>
      <c r="J475" s="35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5">
      <c r="A476" s="1"/>
      <c r="B476" s="1"/>
      <c r="C476" s="1"/>
      <c r="D476" s="1"/>
      <c r="E476" s="1"/>
      <c r="F476" s="1"/>
      <c r="G476" s="1"/>
      <c r="H476" s="34"/>
      <c r="I476" s="1"/>
      <c r="J476" s="35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5">
      <c r="A477" s="1"/>
      <c r="B477" s="1"/>
      <c r="C477" s="1"/>
      <c r="D477" s="1"/>
      <c r="E477" s="1"/>
      <c r="F477" s="1"/>
      <c r="G477" s="1"/>
      <c r="H477" s="34"/>
      <c r="I477" s="1"/>
      <c r="J477" s="35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5">
      <c r="A478" s="1"/>
      <c r="B478" s="1"/>
      <c r="C478" s="1"/>
      <c r="D478" s="1"/>
      <c r="E478" s="1"/>
      <c r="F478" s="1"/>
      <c r="G478" s="1"/>
      <c r="H478" s="34"/>
      <c r="I478" s="1"/>
      <c r="J478" s="35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5">
      <c r="A479" s="1"/>
      <c r="B479" s="1"/>
      <c r="C479" s="1"/>
      <c r="D479" s="1"/>
      <c r="E479" s="1"/>
      <c r="F479" s="1"/>
      <c r="G479" s="1"/>
      <c r="H479" s="34"/>
      <c r="I479" s="1"/>
      <c r="J479" s="35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5">
      <c r="A480" s="1"/>
      <c r="B480" s="1"/>
      <c r="C480" s="1"/>
      <c r="D480" s="1"/>
      <c r="E480" s="1"/>
      <c r="F480" s="1"/>
      <c r="G480" s="1"/>
      <c r="H480" s="34"/>
      <c r="I480" s="1"/>
      <c r="J480" s="35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5">
      <c r="A481" s="1"/>
      <c r="B481" s="1"/>
      <c r="C481" s="1"/>
      <c r="D481" s="1"/>
      <c r="E481" s="1"/>
      <c r="F481" s="1"/>
      <c r="G481" s="1"/>
      <c r="H481" s="34"/>
      <c r="I481" s="1"/>
      <c r="J481" s="35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5">
      <c r="A482" s="1"/>
      <c r="B482" s="1"/>
      <c r="C482" s="1"/>
      <c r="D482" s="1"/>
      <c r="E482" s="1"/>
      <c r="F482" s="1"/>
      <c r="G482" s="1"/>
      <c r="H482" s="34"/>
      <c r="I482" s="1"/>
      <c r="J482" s="35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5">
      <c r="A483" s="1"/>
      <c r="B483" s="1"/>
      <c r="C483" s="1"/>
      <c r="D483" s="1"/>
      <c r="E483" s="1"/>
      <c r="F483" s="1"/>
      <c r="G483" s="1"/>
      <c r="H483" s="34"/>
      <c r="I483" s="1"/>
      <c r="J483" s="35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5">
      <c r="A484" s="1"/>
      <c r="B484" s="1"/>
      <c r="C484" s="1"/>
      <c r="D484" s="1"/>
      <c r="E484" s="1"/>
      <c r="F484" s="1"/>
      <c r="G484" s="1"/>
      <c r="H484" s="34"/>
      <c r="I484" s="1"/>
      <c r="J484" s="35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5">
      <c r="A485" s="1"/>
      <c r="B485" s="1"/>
      <c r="C485" s="1"/>
      <c r="D485" s="1"/>
      <c r="E485" s="1"/>
      <c r="F485" s="1"/>
      <c r="G485" s="1"/>
      <c r="H485" s="34"/>
      <c r="I485" s="1"/>
      <c r="J485" s="35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5">
      <c r="A486" s="1"/>
      <c r="B486" s="1"/>
      <c r="C486" s="1"/>
      <c r="D486" s="1"/>
      <c r="E486" s="1"/>
      <c r="F486" s="1"/>
      <c r="G486" s="1"/>
      <c r="H486" s="34"/>
      <c r="I486" s="1"/>
      <c r="J486" s="35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5">
      <c r="A487" s="1"/>
      <c r="B487" s="1"/>
      <c r="C487" s="1"/>
      <c r="D487" s="1"/>
      <c r="E487" s="1"/>
      <c r="F487" s="1"/>
      <c r="G487" s="1"/>
      <c r="H487" s="34"/>
      <c r="I487" s="1"/>
      <c r="J487" s="35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5">
      <c r="A488" s="1"/>
      <c r="B488" s="1"/>
      <c r="C488" s="1"/>
      <c r="D488" s="1"/>
      <c r="E488" s="1"/>
      <c r="F488" s="1"/>
      <c r="G488" s="1"/>
      <c r="H488" s="34"/>
      <c r="I488" s="1"/>
      <c r="J488" s="35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5">
      <c r="A489" s="1"/>
      <c r="B489" s="1"/>
      <c r="C489" s="1"/>
      <c r="D489" s="1"/>
      <c r="E489" s="1"/>
      <c r="F489" s="1"/>
      <c r="G489" s="1"/>
      <c r="H489" s="34"/>
      <c r="I489" s="1"/>
      <c r="J489" s="35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5">
      <c r="A490" s="1"/>
      <c r="B490" s="1"/>
      <c r="C490" s="1"/>
      <c r="D490" s="1"/>
      <c r="E490" s="1"/>
      <c r="F490" s="1"/>
      <c r="G490" s="1"/>
      <c r="H490" s="34"/>
      <c r="I490" s="1"/>
      <c r="J490" s="35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5">
      <c r="A491" s="1"/>
      <c r="B491" s="1"/>
      <c r="C491" s="1"/>
      <c r="D491" s="1"/>
      <c r="E491" s="1"/>
      <c r="F491" s="1"/>
      <c r="G491" s="1"/>
      <c r="H491" s="34"/>
      <c r="I491" s="1"/>
      <c r="J491" s="35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5">
      <c r="A492" s="1"/>
      <c r="B492" s="1"/>
      <c r="C492" s="1"/>
      <c r="D492" s="1"/>
      <c r="E492" s="1"/>
      <c r="F492" s="1"/>
      <c r="G492" s="1"/>
      <c r="H492" s="34"/>
      <c r="I492" s="1"/>
      <c r="J492" s="35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5">
      <c r="A493" s="1"/>
      <c r="B493" s="1"/>
      <c r="C493" s="1"/>
      <c r="D493" s="1"/>
      <c r="E493" s="1"/>
      <c r="F493" s="1"/>
      <c r="G493" s="1"/>
      <c r="H493" s="34"/>
      <c r="I493" s="1"/>
      <c r="J493" s="35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5">
      <c r="A494" s="1"/>
      <c r="B494" s="1"/>
      <c r="C494" s="1"/>
      <c r="D494" s="1"/>
      <c r="E494" s="1"/>
      <c r="F494" s="1"/>
      <c r="G494" s="1"/>
      <c r="H494" s="34"/>
      <c r="I494" s="1"/>
      <c r="J494" s="35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5">
      <c r="A495" s="1"/>
      <c r="B495" s="1"/>
      <c r="C495" s="1"/>
      <c r="D495" s="1"/>
      <c r="E495" s="1"/>
      <c r="F495" s="1"/>
      <c r="G495" s="1"/>
      <c r="H495" s="34"/>
      <c r="I495" s="1"/>
      <c r="J495" s="35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5">
      <c r="A496" s="1"/>
      <c r="B496" s="1"/>
      <c r="C496" s="1"/>
      <c r="D496" s="1"/>
      <c r="E496" s="1"/>
      <c r="F496" s="1"/>
      <c r="G496" s="1"/>
      <c r="H496" s="34"/>
      <c r="I496" s="1"/>
      <c r="J496" s="35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5">
      <c r="A497" s="1"/>
      <c r="B497" s="1"/>
      <c r="C497" s="1"/>
      <c r="D497" s="1"/>
      <c r="E497" s="1"/>
      <c r="F497" s="1"/>
      <c r="G497" s="1"/>
      <c r="H497" s="34"/>
      <c r="I497" s="1"/>
      <c r="J497" s="35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5">
      <c r="A498" s="1"/>
      <c r="B498" s="1"/>
      <c r="C498" s="1"/>
      <c r="D498" s="1"/>
      <c r="E498" s="1"/>
      <c r="F498" s="1"/>
      <c r="G498" s="1"/>
      <c r="H498" s="34"/>
      <c r="I498" s="1"/>
      <c r="J498" s="35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5">
      <c r="A499" s="1"/>
      <c r="B499" s="1"/>
      <c r="C499" s="1"/>
      <c r="D499" s="1"/>
      <c r="E499" s="1"/>
      <c r="F499" s="1"/>
      <c r="G499" s="1"/>
      <c r="H499" s="34"/>
      <c r="I499" s="1"/>
      <c r="J499" s="35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5">
      <c r="A500" s="1"/>
      <c r="B500" s="1"/>
      <c r="C500" s="1"/>
      <c r="D500" s="1"/>
      <c r="E500" s="1"/>
      <c r="F500" s="1"/>
      <c r="G500" s="1"/>
      <c r="H500" s="34"/>
      <c r="I500" s="1"/>
      <c r="J500" s="35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5">
      <c r="A501" s="1"/>
      <c r="B501" s="1"/>
      <c r="C501" s="1"/>
      <c r="D501" s="1"/>
      <c r="E501" s="1"/>
      <c r="F501" s="1"/>
      <c r="G501" s="1"/>
      <c r="H501" s="34"/>
      <c r="I501" s="1"/>
      <c r="J501" s="35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5">
      <c r="A502" s="1"/>
      <c r="B502" s="1"/>
      <c r="C502" s="1"/>
      <c r="D502" s="1"/>
      <c r="E502" s="1"/>
      <c r="F502" s="1"/>
      <c r="G502" s="1"/>
      <c r="H502" s="34"/>
      <c r="I502" s="1"/>
      <c r="J502" s="35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5">
      <c r="A503" s="1"/>
      <c r="B503" s="1"/>
      <c r="C503" s="1"/>
      <c r="D503" s="1"/>
      <c r="E503" s="1"/>
      <c r="F503" s="1"/>
      <c r="G503" s="1"/>
      <c r="H503" s="34"/>
      <c r="I503" s="1"/>
      <c r="J503" s="35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5">
      <c r="A504" s="1"/>
      <c r="B504" s="1"/>
      <c r="C504" s="1"/>
      <c r="D504" s="1"/>
      <c r="E504" s="1"/>
      <c r="F504" s="1"/>
      <c r="G504" s="1"/>
      <c r="H504" s="34"/>
      <c r="I504" s="1"/>
      <c r="J504" s="35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5">
      <c r="A505" s="1"/>
      <c r="B505" s="1"/>
      <c r="C505" s="1"/>
      <c r="D505" s="1"/>
      <c r="E505" s="1"/>
      <c r="F505" s="1"/>
      <c r="G505" s="1"/>
      <c r="H505" s="34"/>
      <c r="I505" s="1"/>
      <c r="J505" s="35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5">
      <c r="A506" s="1"/>
      <c r="B506" s="1"/>
      <c r="C506" s="1"/>
      <c r="D506" s="1"/>
      <c r="E506" s="1"/>
      <c r="F506" s="1"/>
      <c r="G506" s="1"/>
      <c r="H506" s="34"/>
      <c r="I506" s="1"/>
      <c r="J506" s="35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5">
      <c r="A507" s="1"/>
      <c r="B507" s="1"/>
      <c r="C507" s="1"/>
      <c r="D507" s="1"/>
      <c r="E507" s="1"/>
      <c r="F507" s="1"/>
      <c r="G507" s="1"/>
      <c r="H507" s="34"/>
      <c r="I507" s="1"/>
      <c r="J507" s="35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5">
      <c r="A508" s="1"/>
      <c r="B508" s="1"/>
      <c r="C508" s="1"/>
      <c r="D508" s="1"/>
      <c r="E508" s="1"/>
      <c r="F508" s="1"/>
      <c r="G508" s="1"/>
      <c r="H508" s="34"/>
      <c r="I508" s="1"/>
      <c r="J508" s="35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5">
      <c r="A509" s="1"/>
      <c r="B509" s="1"/>
      <c r="C509" s="1"/>
      <c r="D509" s="1"/>
      <c r="E509" s="1"/>
      <c r="F509" s="1"/>
      <c r="G509" s="1"/>
      <c r="H509" s="34"/>
      <c r="I509" s="1"/>
      <c r="J509" s="35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5">
      <c r="A510" s="1"/>
      <c r="B510" s="1"/>
      <c r="C510" s="1"/>
      <c r="D510" s="1"/>
      <c r="E510" s="1"/>
      <c r="F510" s="1"/>
      <c r="G510" s="1"/>
      <c r="H510" s="34"/>
      <c r="I510" s="1"/>
      <c r="J510" s="35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5">
      <c r="A511" s="1"/>
      <c r="B511" s="1"/>
      <c r="C511" s="1"/>
      <c r="D511" s="1"/>
      <c r="E511" s="1"/>
      <c r="F511" s="1"/>
      <c r="G511" s="1"/>
      <c r="H511" s="34"/>
      <c r="I511" s="1"/>
      <c r="J511" s="35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5">
      <c r="A512" s="1"/>
      <c r="B512" s="1"/>
      <c r="C512" s="1"/>
      <c r="D512" s="1"/>
      <c r="E512" s="1"/>
      <c r="F512" s="1"/>
      <c r="G512" s="1"/>
      <c r="H512" s="34"/>
      <c r="I512" s="1"/>
      <c r="J512" s="35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5">
      <c r="A513" s="1"/>
      <c r="B513" s="1"/>
      <c r="C513" s="1"/>
      <c r="D513" s="1"/>
      <c r="E513" s="1"/>
      <c r="F513" s="1"/>
      <c r="G513" s="1"/>
      <c r="H513" s="34"/>
      <c r="I513" s="1"/>
      <c r="J513" s="35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5">
      <c r="A514" s="1"/>
      <c r="B514" s="1"/>
      <c r="C514" s="1"/>
      <c r="D514" s="1"/>
      <c r="E514" s="1"/>
      <c r="F514" s="1"/>
      <c r="G514" s="1"/>
      <c r="H514" s="34"/>
      <c r="I514" s="1"/>
      <c r="J514" s="35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5">
      <c r="A515" s="1"/>
      <c r="B515" s="1"/>
      <c r="C515" s="1"/>
      <c r="D515" s="1"/>
      <c r="E515" s="1"/>
      <c r="F515" s="1"/>
      <c r="G515" s="1"/>
      <c r="H515" s="34"/>
      <c r="I515" s="1"/>
      <c r="J515" s="35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5">
      <c r="A516" s="1"/>
      <c r="B516" s="1"/>
      <c r="C516" s="1"/>
      <c r="D516" s="1"/>
      <c r="E516" s="1"/>
      <c r="F516" s="1"/>
      <c r="G516" s="1"/>
      <c r="H516" s="34"/>
      <c r="I516" s="1"/>
      <c r="J516" s="35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5">
      <c r="A517" s="1"/>
      <c r="B517" s="1"/>
      <c r="C517" s="1"/>
      <c r="D517" s="1"/>
      <c r="E517" s="1"/>
      <c r="F517" s="1"/>
      <c r="G517" s="1"/>
      <c r="H517" s="34"/>
      <c r="I517" s="1"/>
      <c r="J517" s="35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5">
      <c r="A518" s="1"/>
      <c r="B518" s="1"/>
      <c r="C518" s="1"/>
      <c r="D518" s="1"/>
      <c r="E518" s="1"/>
      <c r="F518" s="1"/>
      <c r="G518" s="1"/>
      <c r="H518" s="34"/>
      <c r="I518" s="1"/>
      <c r="J518" s="35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5">
      <c r="A519" s="1"/>
      <c r="B519" s="1"/>
      <c r="C519" s="1"/>
      <c r="D519" s="1"/>
      <c r="E519" s="1"/>
      <c r="F519" s="1"/>
      <c r="G519" s="1"/>
      <c r="H519" s="34"/>
      <c r="I519" s="1"/>
      <c r="J519" s="35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5">
      <c r="A520" s="1"/>
      <c r="B520" s="1"/>
      <c r="C520" s="1"/>
      <c r="D520" s="1"/>
      <c r="E520" s="1"/>
      <c r="F520" s="1"/>
      <c r="G520" s="1"/>
      <c r="H520" s="34"/>
      <c r="I520" s="1"/>
      <c r="J520" s="35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5">
      <c r="A521" s="1"/>
      <c r="B521" s="1"/>
      <c r="C521" s="1"/>
      <c r="D521" s="1"/>
      <c r="E521" s="1"/>
      <c r="F521" s="1"/>
      <c r="G521" s="1"/>
      <c r="H521" s="34"/>
      <c r="I521" s="1"/>
      <c r="J521" s="35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5">
      <c r="A522" s="1"/>
      <c r="B522" s="1"/>
      <c r="C522" s="1"/>
      <c r="D522" s="1"/>
      <c r="E522" s="1"/>
      <c r="F522" s="1"/>
      <c r="G522" s="1"/>
      <c r="H522" s="34"/>
      <c r="I522" s="1"/>
      <c r="J522" s="35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5">
      <c r="A523" s="1"/>
      <c r="B523" s="1"/>
      <c r="C523" s="1"/>
      <c r="D523" s="1"/>
      <c r="E523" s="1"/>
      <c r="F523" s="1"/>
      <c r="G523" s="1"/>
      <c r="H523" s="34"/>
      <c r="I523" s="1"/>
      <c r="J523" s="35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5">
      <c r="A524" s="1"/>
      <c r="B524" s="1"/>
      <c r="C524" s="1"/>
      <c r="D524" s="1"/>
      <c r="E524" s="1"/>
      <c r="F524" s="1"/>
      <c r="G524" s="1"/>
      <c r="H524" s="34"/>
      <c r="I524" s="1"/>
      <c r="J524" s="35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5">
      <c r="A525" s="1"/>
      <c r="B525" s="1"/>
      <c r="C525" s="1"/>
      <c r="D525" s="1"/>
      <c r="E525" s="1"/>
      <c r="F525" s="1"/>
      <c r="G525" s="1"/>
      <c r="H525" s="34"/>
      <c r="I525" s="1"/>
      <c r="J525" s="35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5">
      <c r="A526" s="1"/>
      <c r="B526" s="1"/>
      <c r="C526" s="1"/>
      <c r="D526" s="1"/>
      <c r="E526" s="1"/>
      <c r="F526" s="1"/>
      <c r="G526" s="1"/>
      <c r="H526" s="34"/>
      <c r="I526" s="1"/>
      <c r="J526" s="35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5">
      <c r="A527" s="1"/>
      <c r="B527" s="1"/>
      <c r="C527" s="1"/>
      <c r="D527" s="1"/>
      <c r="E527" s="1"/>
      <c r="F527" s="1"/>
      <c r="G527" s="1"/>
      <c r="H527" s="34"/>
      <c r="I527" s="1"/>
      <c r="J527" s="35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5">
      <c r="A528" s="1"/>
      <c r="B528" s="1"/>
      <c r="C528" s="1"/>
      <c r="D528" s="1"/>
      <c r="E528" s="1"/>
      <c r="F528" s="1"/>
      <c r="G528" s="1"/>
      <c r="H528" s="34"/>
      <c r="I528" s="1"/>
      <c r="J528" s="35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5">
      <c r="A529" s="1"/>
      <c r="B529" s="1"/>
      <c r="C529" s="1"/>
      <c r="D529" s="1"/>
      <c r="E529" s="1"/>
      <c r="F529" s="1"/>
      <c r="G529" s="1"/>
      <c r="H529" s="34"/>
      <c r="I529" s="1"/>
      <c r="J529" s="35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5">
      <c r="A530" s="1"/>
      <c r="B530" s="1"/>
      <c r="C530" s="1"/>
      <c r="D530" s="1"/>
      <c r="E530" s="1"/>
      <c r="F530" s="1"/>
      <c r="G530" s="1"/>
      <c r="H530" s="34"/>
      <c r="I530" s="1"/>
      <c r="J530" s="35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5">
      <c r="A531" s="1"/>
      <c r="B531" s="1"/>
      <c r="C531" s="1"/>
      <c r="D531" s="1"/>
      <c r="E531" s="1"/>
      <c r="F531" s="1"/>
      <c r="G531" s="1"/>
      <c r="H531" s="34"/>
      <c r="I531" s="1"/>
      <c r="J531" s="35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5">
      <c r="A532" s="1"/>
      <c r="B532" s="1"/>
      <c r="C532" s="1"/>
      <c r="D532" s="1"/>
      <c r="E532" s="1"/>
      <c r="F532" s="1"/>
      <c r="G532" s="1"/>
      <c r="H532" s="34"/>
      <c r="I532" s="1"/>
      <c r="J532" s="35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5">
      <c r="A533" s="1"/>
      <c r="B533" s="1"/>
      <c r="C533" s="1"/>
      <c r="D533" s="1"/>
      <c r="E533" s="1"/>
      <c r="F533" s="1"/>
      <c r="G533" s="1"/>
      <c r="H533" s="34"/>
      <c r="I533" s="1"/>
      <c r="J533" s="35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5">
      <c r="A534" s="1"/>
      <c r="B534" s="1"/>
      <c r="C534" s="1"/>
      <c r="D534" s="1"/>
      <c r="E534" s="1"/>
      <c r="F534" s="1"/>
      <c r="G534" s="1"/>
      <c r="H534" s="34"/>
      <c r="I534" s="1"/>
      <c r="J534" s="35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5">
      <c r="A535" s="1"/>
      <c r="B535" s="1"/>
      <c r="C535" s="1"/>
      <c r="D535" s="1"/>
      <c r="E535" s="1"/>
      <c r="F535" s="1"/>
      <c r="G535" s="1"/>
      <c r="H535" s="34"/>
      <c r="I535" s="1"/>
      <c r="J535" s="35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5">
      <c r="A536" s="1"/>
      <c r="B536" s="1"/>
      <c r="C536" s="1"/>
      <c r="D536" s="1"/>
      <c r="E536" s="1"/>
      <c r="F536" s="1"/>
      <c r="G536" s="1"/>
      <c r="H536" s="34"/>
      <c r="I536" s="1"/>
      <c r="J536" s="35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5">
      <c r="A537" s="1"/>
      <c r="B537" s="1"/>
      <c r="C537" s="1"/>
      <c r="D537" s="1"/>
      <c r="E537" s="1"/>
      <c r="F537" s="1"/>
      <c r="G537" s="1"/>
      <c r="H537" s="34"/>
      <c r="I537" s="1"/>
      <c r="J537" s="35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5">
      <c r="A538" s="1"/>
      <c r="B538" s="1"/>
      <c r="C538" s="1"/>
      <c r="D538" s="1"/>
      <c r="E538" s="1"/>
      <c r="F538" s="1"/>
      <c r="G538" s="1"/>
      <c r="H538" s="34"/>
      <c r="I538" s="1"/>
      <c r="J538" s="35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5">
      <c r="A539" s="1"/>
      <c r="B539" s="1"/>
      <c r="C539" s="1"/>
      <c r="D539" s="1"/>
      <c r="E539" s="1"/>
      <c r="F539" s="1"/>
      <c r="G539" s="1"/>
      <c r="H539" s="34"/>
      <c r="I539" s="1"/>
      <c r="J539" s="35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5">
      <c r="A540" s="1"/>
      <c r="B540" s="1"/>
      <c r="C540" s="1"/>
      <c r="D540" s="1"/>
      <c r="E540" s="1"/>
      <c r="F540" s="1"/>
      <c r="G540" s="1"/>
      <c r="H540" s="34"/>
      <c r="I540" s="1"/>
      <c r="J540" s="35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5">
      <c r="A541" s="1"/>
      <c r="B541" s="1"/>
      <c r="C541" s="1"/>
      <c r="D541" s="1"/>
      <c r="E541" s="1"/>
      <c r="F541" s="1"/>
      <c r="G541" s="1"/>
      <c r="H541" s="34"/>
      <c r="I541" s="1"/>
      <c r="J541" s="35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5">
      <c r="A542" s="1"/>
      <c r="B542" s="1"/>
      <c r="C542" s="1"/>
      <c r="D542" s="1"/>
      <c r="E542" s="1"/>
      <c r="F542" s="1"/>
      <c r="G542" s="1"/>
      <c r="H542" s="34"/>
      <c r="I542" s="1"/>
      <c r="J542" s="35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5">
      <c r="A543" s="1"/>
      <c r="B543" s="1"/>
      <c r="C543" s="1"/>
      <c r="D543" s="1"/>
      <c r="E543" s="1"/>
      <c r="F543" s="1"/>
      <c r="G543" s="1"/>
      <c r="H543" s="34"/>
      <c r="I543" s="1"/>
      <c r="J543" s="35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5">
      <c r="A544" s="1"/>
      <c r="B544" s="1"/>
      <c r="C544" s="1"/>
      <c r="D544" s="1"/>
      <c r="E544" s="1"/>
      <c r="F544" s="1"/>
      <c r="G544" s="1"/>
      <c r="H544" s="34"/>
      <c r="I544" s="1"/>
      <c r="J544" s="35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5">
      <c r="A545" s="1"/>
      <c r="B545" s="1"/>
      <c r="C545" s="1"/>
      <c r="D545" s="1"/>
      <c r="E545" s="1"/>
      <c r="F545" s="1"/>
      <c r="G545" s="1"/>
      <c r="H545" s="34"/>
      <c r="I545" s="1"/>
      <c r="J545" s="35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5">
      <c r="A546" s="1"/>
      <c r="B546" s="1"/>
      <c r="C546" s="1"/>
      <c r="D546" s="1"/>
      <c r="E546" s="1"/>
      <c r="F546" s="1"/>
      <c r="G546" s="1"/>
      <c r="H546" s="34"/>
      <c r="I546" s="1"/>
      <c r="J546" s="35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5">
      <c r="A547" s="1"/>
      <c r="B547" s="1"/>
      <c r="C547" s="1"/>
      <c r="D547" s="1"/>
      <c r="E547" s="1"/>
      <c r="F547" s="1"/>
      <c r="G547" s="1"/>
      <c r="H547" s="34"/>
      <c r="I547" s="1"/>
      <c r="J547" s="35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5">
      <c r="A548" s="1"/>
      <c r="B548" s="1"/>
      <c r="C548" s="1"/>
      <c r="D548" s="1"/>
      <c r="E548" s="1"/>
      <c r="F548" s="1"/>
      <c r="G548" s="1"/>
      <c r="H548" s="34"/>
      <c r="I548" s="1"/>
      <c r="J548" s="35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5">
      <c r="A549" s="1"/>
      <c r="B549" s="1"/>
      <c r="C549" s="1"/>
      <c r="D549" s="1"/>
      <c r="E549" s="1"/>
      <c r="F549" s="1"/>
      <c r="G549" s="1"/>
      <c r="H549" s="34"/>
      <c r="I549" s="1"/>
      <c r="J549" s="35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5">
      <c r="A550" s="1"/>
      <c r="B550" s="1"/>
      <c r="C550" s="1"/>
      <c r="D550" s="1"/>
      <c r="E550" s="1"/>
      <c r="F550" s="1"/>
      <c r="G550" s="1"/>
      <c r="H550" s="34"/>
      <c r="I550" s="1"/>
      <c r="J550" s="35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5">
      <c r="A551" s="1"/>
      <c r="B551" s="1"/>
      <c r="C551" s="1"/>
      <c r="D551" s="1"/>
      <c r="E551" s="1"/>
      <c r="F551" s="1"/>
      <c r="G551" s="1"/>
      <c r="H551" s="34"/>
      <c r="I551" s="1"/>
      <c r="J551" s="35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5">
      <c r="A552" s="1"/>
      <c r="B552" s="1"/>
      <c r="C552" s="1"/>
      <c r="D552" s="1"/>
      <c r="E552" s="1"/>
      <c r="F552" s="1"/>
      <c r="G552" s="1"/>
      <c r="H552" s="34"/>
      <c r="I552" s="1"/>
      <c r="J552" s="35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5">
      <c r="A553" s="1"/>
      <c r="B553" s="1"/>
      <c r="C553" s="1"/>
      <c r="D553" s="1"/>
      <c r="E553" s="1"/>
      <c r="F553" s="1"/>
      <c r="G553" s="1"/>
      <c r="H553" s="34"/>
      <c r="I553" s="1"/>
      <c r="J553" s="35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5">
      <c r="A554" s="1"/>
      <c r="B554" s="1"/>
      <c r="C554" s="1"/>
      <c r="D554" s="1"/>
      <c r="E554" s="1"/>
      <c r="F554" s="1"/>
      <c r="G554" s="1"/>
      <c r="H554" s="34"/>
      <c r="I554" s="1"/>
      <c r="J554" s="35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5">
      <c r="A555" s="1"/>
      <c r="B555" s="1"/>
      <c r="C555" s="1"/>
      <c r="D555" s="1"/>
      <c r="E555" s="1"/>
      <c r="F555" s="1"/>
      <c r="G555" s="1"/>
      <c r="H555" s="34"/>
      <c r="I555" s="1"/>
      <c r="J555" s="35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5">
      <c r="A556" s="1"/>
      <c r="B556" s="1"/>
      <c r="C556" s="1"/>
      <c r="D556" s="1"/>
      <c r="E556" s="1"/>
      <c r="F556" s="1"/>
      <c r="G556" s="1"/>
      <c r="H556" s="34"/>
      <c r="I556" s="1"/>
      <c r="J556" s="35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5">
      <c r="A557" s="1"/>
      <c r="B557" s="1"/>
      <c r="C557" s="1"/>
      <c r="D557" s="1"/>
      <c r="E557" s="1"/>
      <c r="F557" s="1"/>
      <c r="G557" s="1"/>
      <c r="H557" s="34"/>
      <c r="I557" s="1"/>
      <c r="J557" s="35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5">
      <c r="A558" s="1"/>
      <c r="B558" s="1"/>
      <c r="C558" s="1"/>
      <c r="D558" s="1"/>
      <c r="E558" s="1"/>
      <c r="F558" s="1"/>
      <c r="G558" s="1"/>
      <c r="H558" s="34"/>
      <c r="I558" s="1"/>
      <c r="J558" s="35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5">
      <c r="A559" s="1"/>
      <c r="B559" s="1"/>
      <c r="C559" s="1"/>
      <c r="D559" s="1"/>
      <c r="E559" s="1"/>
      <c r="F559" s="1"/>
      <c r="G559" s="1"/>
      <c r="H559" s="34"/>
      <c r="I559" s="1"/>
      <c r="J559" s="35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5">
      <c r="A560" s="1"/>
      <c r="B560" s="1"/>
      <c r="C560" s="1"/>
      <c r="D560" s="1"/>
      <c r="E560" s="1"/>
      <c r="F560" s="1"/>
      <c r="G560" s="1"/>
      <c r="H560" s="34"/>
      <c r="I560" s="1"/>
      <c r="J560" s="35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5">
      <c r="A561" s="1"/>
      <c r="B561" s="1"/>
      <c r="C561" s="1"/>
      <c r="D561" s="1"/>
      <c r="E561" s="1"/>
      <c r="F561" s="1"/>
      <c r="G561" s="1"/>
      <c r="H561" s="34"/>
      <c r="I561" s="1"/>
      <c r="J561" s="35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5">
      <c r="A562" s="1"/>
      <c r="B562" s="1"/>
      <c r="C562" s="1"/>
      <c r="D562" s="1"/>
      <c r="E562" s="1"/>
      <c r="F562" s="1"/>
      <c r="G562" s="1"/>
      <c r="H562" s="34"/>
      <c r="I562" s="1"/>
      <c r="J562" s="35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5">
      <c r="A563" s="1"/>
      <c r="B563" s="1"/>
      <c r="C563" s="1"/>
      <c r="D563" s="1"/>
      <c r="E563" s="1"/>
      <c r="F563" s="1"/>
      <c r="G563" s="1"/>
      <c r="H563" s="34"/>
      <c r="I563" s="1"/>
      <c r="J563" s="35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5">
      <c r="A564" s="1"/>
      <c r="B564" s="1"/>
      <c r="C564" s="1"/>
      <c r="D564" s="1"/>
      <c r="E564" s="1"/>
      <c r="F564" s="1"/>
      <c r="G564" s="1"/>
      <c r="H564" s="34"/>
      <c r="I564" s="1"/>
      <c r="J564" s="35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5">
      <c r="A565" s="1"/>
      <c r="B565" s="1"/>
      <c r="C565" s="1"/>
      <c r="D565" s="1"/>
      <c r="E565" s="1"/>
      <c r="F565" s="1"/>
      <c r="G565" s="1"/>
      <c r="H565" s="34"/>
      <c r="I565" s="1"/>
      <c r="J565" s="35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5">
      <c r="A566" s="1"/>
      <c r="B566" s="1"/>
      <c r="C566" s="1"/>
      <c r="D566" s="1"/>
      <c r="E566" s="1"/>
      <c r="F566" s="1"/>
      <c r="G566" s="1"/>
      <c r="H566" s="34"/>
      <c r="I566" s="1"/>
      <c r="J566" s="35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5">
      <c r="A567" s="1"/>
      <c r="B567" s="1"/>
      <c r="C567" s="1"/>
      <c r="D567" s="1"/>
      <c r="E567" s="1"/>
      <c r="F567" s="1"/>
      <c r="G567" s="1"/>
      <c r="H567" s="34"/>
      <c r="I567" s="1"/>
      <c r="J567" s="35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5">
      <c r="A568" s="1"/>
      <c r="B568" s="1"/>
      <c r="C568" s="1"/>
      <c r="D568" s="1"/>
      <c r="E568" s="1"/>
      <c r="F568" s="1"/>
      <c r="G568" s="1"/>
      <c r="H568" s="34"/>
      <c r="I568" s="1"/>
      <c r="J568" s="35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5">
      <c r="A569" s="1"/>
      <c r="B569" s="1"/>
      <c r="C569" s="1"/>
      <c r="D569" s="1"/>
      <c r="E569" s="1"/>
      <c r="F569" s="1"/>
      <c r="G569" s="1"/>
      <c r="H569" s="34"/>
      <c r="I569" s="1"/>
      <c r="J569" s="35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5">
      <c r="A570" s="1"/>
      <c r="B570" s="1"/>
      <c r="C570" s="1"/>
      <c r="D570" s="1"/>
      <c r="E570" s="1"/>
      <c r="F570" s="1"/>
      <c r="G570" s="1"/>
      <c r="H570" s="34"/>
      <c r="I570" s="1"/>
      <c r="J570" s="35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5">
      <c r="A571" s="1"/>
      <c r="B571" s="1"/>
      <c r="C571" s="1"/>
      <c r="D571" s="1"/>
      <c r="E571" s="1"/>
      <c r="F571" s="1"/>
      <c r="G571" s="1"/>
      <c r="H571" s="34"/>
      <c r="I571" s="1"/>
      <c r="J571" s="35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5">
      <c r="A572" s="1"/>
      <c r="B572" s="1"/>
      <c r="C572" s="1"/>
      <c r="D572" s="1"/>
      <c r="E572" s="1"/>
      <c r="F572" s="1"/>
      <c r="G572" s="1"/>
      <c r="H572" s="34"/>
      <c r="I572" s="1"/>
      <c r="J572" s="35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5">
      <c r="A573" s="1"/>
      <c r="B573" s="1"/>
      <c r="C573" s="1"/>
      <c r="D573" s="1"/>
      <c r="E573" s="1"/>
      <c r="F573" s="1"/>
      <c r="G573" s="1"/>
      <c r="H573" s="34"/>
      <c r="I573" s="1"/>
      <c r="J573" s="35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5">
      <c r="A574" s="1"/>
      <c r="B574" s="1"/>
      <c r="C574" s="1"/>
      <c r="D574" s="1"/>
      <c r="E574" s="1"/>
      <c r="F574" s="1"/>
      <c r="G574" s="1"/>
      <c r="H574" s="34"/>
      <c r="I574" s="1"/>
      <c r="J574" s="35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5">
      <c r="A575" s="1"/>
      <c r="B575" s="1"/>
      <c r="C575" s="1"/>
      <c r="D575" s="1"/>
      <c r="E575" s="1"/>
      <c r="F575" s="1"/>
      <c r="G575" s="1"/>
      <c r="H575" s="34"/>
      <c r="I575" s="1"/>
      <c r="J575" s="35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5">
      <c r="A576" s="1"/>
      <c r="B576" s="1"/>
      <c r="C576" s="1"/>
      <c r="D576" s="1"/>
      <c r="E576" s="1"/>
      <c r="F576" s="1"/>
      <c r="G576" s="1"/>
      <c r="H576" s="34"/>
      <c r="I576" s="1"/>
      <c r="J576" s="35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5">
      <c r="A577" s="1"/>
      <c r="B577" s="1"/>
      <c r="C577" s="1"/>
      <c r="D577" s="1"/>
      <c r="E577" s="1"/>
      <c r="F577" s="1"/>
      <c r="G577" s="1"/>
      <c r="H577" s="34"/>
      <c r="I577" s="1"/>
      <c r="J577" s="35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5">
      <c r="A578" s="1"/>
      <c r="B578" s="1"/>
      <c r="C578" s="1"/>
      <c r="D578" s="1"/>
      <c r="E578" s="1"/>
      <c r="F578" s="1"/>
      <c r="G578" s="1"/>
      <c r="H578" s="34"/>
      <c r="I578" s="1"/>
      <c r="J578" s="35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5">
      <c r="A579" s="1"/>
      <c r="B579" s="1"/>
      <c r="C579" s="1"/>
      <c r="D579" s="1"/>
      <c r="E579" s="1"/>
      <c r="F579" s="1"/>
      <c r="G579" s="1"/>
      <c r="H579" s="34"/>
      <c r="I579" s="1"/>
      <c r="J579" s="35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5">
      <c r="A580" s="1"/>
      <c r="B580" s="1"/>
      <c r="C580" s="1"/>
      <c r="D580" s="1"/>
      <c r="E580" s="1"/>
      <c r="F580" s="1"/>
      <c r="G580" s="1"/>
      <c r="H580" s="34"/>
      <c r="I580" s="1"/>
      <c r="J580" s="35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5">
      <c r="A581" s="1"/>
      <c r="B581" s="1"/>
      <c r="C581" s="1"/>
      <c r="D581" s="1"/>
      <c r="E581" s="1"/>
      <c r="F581" s="1"/>
      <c r="G581" s="1"/>
      <c r="H581" s="34"/>
      <c r="I581" s="1"/>
      <c r="J581" s="35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5">
      <c r="A582" s="1"/>
      <c r="B582" s="1"/>
      <c r="C582" s="1"/>
      <c r="D582" s="1"/>
      <c r="E582" s="1"/>
      <c r="F582" s="1"/>
      <c r="G582" s="1"/>
      <c r="H582" s="34"/>
      <c r="I582" s="1"/>
      <c r="J582" s="35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5">
      <c r="A583" s="1"/>
      <c r="B583" s="1"/>
      <c r="C583" s="1"/>
      <c r="D583" s="1"/>
      <c r="E583" s="1"/>
      <c r="F583" s="1"/>
      <c r="G583" s="1"/>
      <c r="H583" s="34"/>
      <c r="I583" s="1"/>
      <c r="J583" s="35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5">
      <c r="A584" s="1"/>
      <c r="B584" s="1"/>
      <c r="C584" s="1"/>
      <c r="D584" s="1"/>
      <c r="E584" s="1"/>
      <c r="F584" s="1"/>
      <c r="G584" s="1"/>
      <c r="H584" s="34"/>
      <c r="I584" s="1"/>
      <c r="J584" s="35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5">
      <c r="A585" s="1"/>
      <c r="B585" s="1"/>
      <c r="C585" s="1"/>
      <c r="D585" s="1"/>
      <c r="E585" s="1"/>
      <c r="F585" s="1"/>
      <c r="G585" s="1"/>
      <c r="H585" s="34"/>
      <c r="I585" s="1"/>
      <c r="J585" s="35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5">
      <c r="A586" s="1"/>
      <c r="B586" s="1"/>
      <c r="C586" s="1"/>
      <c r="D586" s="1"/>
      <c r="E586" s="1"/>
      <c r="F586" s="1"/>
      <c r="G586" s="1"/>
      <c r="H586" s="34"/>
      <c r="I586" s="1"/>
      <c r="J586" s="35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5">
      <c r="A587" s="1"/>
      <c r="B587" s="1"/>
      <c r="C587" s="1"/>
      <c r="D587" s="1"/>
      <c r="E587" s="1"/>
      <c r="F587" s="1"/>
      <c r="G587" s="1"/>
      <c r="H587" s="34"/>
      <c r="I587" s="1"/>
      <c r="J587" s="35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5">
      <c r="A588" s="1"/>
      <c r="B588" s="1"/>
      <c r="C588" s="1"/>
      <c r="D588" s="1"/>
      <c r="E588" s="1"/>
      <c r="F588" s="1"/>
      <c r="G588" s="1"/>
      <c r="H588" s="34"/>
      <c r="I588" s="1"/>
      <c r="J588" s="35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5">
      <c r="A589" s="1"/>
      <c r="B589" s="1"/>
      <c r="C589" s="1"/>
      <c r="D589" s="1"/>
      <c r="E589" s="1"/>
      <c r="F589" s="1"/>
      <c r="G589" s="1"/>
      <c r="H589" s="34"/>
      <c r="I589" s="1"/>
      <c r="J589" s="35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5">
      <c r="A590" s="1"/>
      <c r="B590" s="1"/>
      <c r="C590" s="1"/>
      <c r="D590" s="1"/>
      <c r="E590" s="1"/>
      <c r="F590" s="1"/>
      <c r="G590" s="1"/>
      <c r="H590" s="34"/>
      <c r="I590" s="1"/>
      <c r="J590" s="35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5">
      <c r="A591" s="1"/>
      <c r="B591" s="1"/>
      <c r="C591" s="1"/>
      <c r="D591" s="1"/>
      <c r="E591" s="1"/>
      <c r="F591" s="1"/>
      <c r="G591" s="1"/>
      <c r="H591" s="34"/>
      <c r="I591" s="1"/>
      <c r="J591" s="35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5">
      <c r="A592" s="1"/>
      <c r="B592" s="1"/>
      <c r="C592" s="1"/>
      <c r="D592" s="1"/>
      <c r="E592" s="1"/>
      <c r="F592" s="1"/>
      <c r="G592" s="1"/>
      <c r="H592" s="34"/>
      <c r="I592" s="1"/>
      <c r="J592" s="35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5">
      <c r="A593" s="1"/>
      <c r="B593" s="1"/>
      <c r="C593" s="1"/>
      <c r="D593" s="1"/>
      <c r="E593" s="1"/>
      <c r="F593" s="1"/>
      <c r="G593" s="1"/>
      <c r="H593" s="34"/>
      <c r="I593" s="1"/>
      <c r="J593" s="35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5">
      <c r="A594" s="1"/>
      <c r="B594" s="1"/>
      <c r="C594" s="1"/>
      <c r="D594" s="1"/>
      <c r="E594" s="1"/>
      <c r="F594" s="1"/>
      <c r="G594" s="1"/>
      <c r="H594" s="34"/>
      <c r="I594" s="1"/>
      <c r="J594" s="35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5">
      <c r="A595" s="1"/>
      <c r="B595" s="1"/>
      <c r="C595" s="1"/>
      <c r="D595" s="1"/>
      <c r="E595" s="1"/>
      <c r="F595" s="1"/>
      <c r="G595" s="1"/>
      <c r="H595" s="34"/>
      <c r="I595" s="1"/>
      <c r="J595" s="35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5">
      <c r="A596" s="1"/>
      <c r="B596" s="1"/>
      <c r="C596" s="1"/>
      <c r="D596" s="1"/>
      <c r="E596" s="1"/>
      <c r="F596" s="1"/>
      <c r="G596" s="1"/>
      <c r="H596" s="34"/>
      <c r="I596" s="1"/>
      <c r="J596" s="35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5">
      <c r="A597" s="1"/>
      <c r="B597" s="1"/>
      <c r="C597" s="1"/>
      <c r="D597" s="1"/>
      <c r="E597" s="1"/>
      <c r="F597" s="1"/>
      <c r="G597" s="1"/>
      <c r="H597" s="34"/>
      <c r="I597" s="1"/>
      <c r="J597" s="35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5">
      <c r="A598" s="1"/>
      <c r="B598" s="1"/>
      <c r="C598" s="1"/>
      <c r="D598" s="1"/>
      <c r="E598" s="1"/>
      <c r="F598" s="1"/>
      <c r="G598" s="1"/>
      <c r="H598" s="34"/>
      <c r="I598" s="1"/>
      <c r="J598" s="35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5">
      <c r="A599" s="1"/>
      <c r="B599" s="1"/>
      <c r="C599" s="1"/>
      <c r="D599" s="1"/>
      <c r="E599" s="1"/>
      <c r="F599" s="1"/>
      <c r="G599" s="1"/>
      <c r="H599" s="34"/>
      <c r="I599" s="1"/>
      <c r="J599" s="35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5">
      <c r="A600" s="1"/>
      <c r="B600" s="1"/>
      <c r="C600" s="1"/>
      <c r="D600" s="1"/>
      <c r="E600" s="1"/>
      <c r="F600" s="1"/>
      <c r="G600" s="1"/>
      <c r="H600" s="34"/>
      <c r="I600" s="1"/>
      <c r="J600" s="35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5">
      <c r="A601" s="1"/>
      <c r="B601" s="1"/>
      <c r="C601" s="1"/>
      <c r="D601" s="1"/>
      <c r="E601" s="1"/>
      <c r="F601" s="1"/>
      <c r="G601" s="1"/>
      <c r="H601" s="34"/>
      <c r="I601" s="1"/>
      <c r="J601" s="35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5">
      <c r="A602" s="1"/>
      <c r="B602" s="1"/>
      <c r="C602" s="1"/>
      <c r="D602" s="1"/>
      <c r="E602" s="1"/>
      <c r="F602" s="1"/>
      <c r="G602" s="1"/>
      <c r="H602" s="34"/>
      <c r="I602" s="1"/>
      <c r="J602" s="35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5">
      <c r="A603" s="1"/>
      <c r="B603" s="1"/>
      <c r="C603" s="1"/>
      <c r="D603" s="1"/>
      <c r="E603" s="1"/>
      <c r="F603" s="1"/>
      <c r="G603" s="1"/>
      <c r="H603" s="34"/>
      <c r="I603" s="1"/>
      <c r="J603" s="35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5">
      <c r="A604" s="1"/>
      <c r="B604" s="1"/>
      <c r="C604" s="1"/>
      <c r="D604" s="1"/>
      <c r="E604" s="1"/>
      <c r="F604" s="1"/>
      <c r="G604" s="1"/>
      <c r="H604" s="34"/>
      <c r="I604" s="1"/>
      <c r="J604" s="35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5">
      <c r="A605" s="1"/>
      <c r="B605" s="1"/>
      <c r="C605" s="1"/>
      <c r="D605" s="1"/>
      <c r="E605" s="1"/>
      <c r="F605" s="1"/>
      <c r="G605" s="1"/>
      <c r="H605" s="34"/>
      <c r="I605" s="1"/>
      <c r="J605" s="35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5">
      <c r="A606" s="1"/>
      <c r="B606" s="1"/>
      <c r="C606" s="1"/>
      <c r="D606" s="1"/>
      <c r="E606" s="1"/>
      <c r="F606" s="1"/>
      <c r="G606" s="1"/>
      <c r="H606" s="34"/>
      <c r="I606" s="1"/>
      <c r="J606" s="35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5">
      <c r="A607" s="1"/>
      <c r="B607" s="1"/>
      <c r="C607" s="1"/>
      <c r="D607" s="1"/>
      <c r="E607" s="1"/>
      <c r="F607" s="1"/>
      <c r="G607" s="1"/>
      <c r="H607" s="34"/>
      <c r="I607" s="1"/>
      <c r="J607" s="35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5">
      <c r="A608" s="1"/>
      <c r="B608" s="1"/>
      <c r="C608" s="1"/>
      <c r="D608" s="1"/>
      <c r="E608" s="1"/>
      <c r="F608" s="1"/>
      <c r="G608" s="1"/>
      <c r="H608" s="34"/>
      <c r="I608" s="1"/>
      <c r="J608" s="35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5">
      <c r="A609" s="1"/>
      <c r="B609" s="1"/>
      <c r="C609" s="1"/>
      <c r="D609" s="1"/>
      <c r="E609" s="1"/>
      <c r="F609" s="1"/>
      <c r="G609" s="1"/>
      <c r="H609" s="34"/>
      <c r="I609" s="1"/>
      <c r="J609" s="35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5">
      <c r="A610" s="1"/>
      <c r="B610" s="1"/>
      <c r="C610" s="1"/>
      <c r="D610" s="1"/>
      <c r="E610" s="1"/>
      <c r="F610" s="1"/>
      <c r="G610" s="1"/>
      <c r="H610" s="34"/>
      <c r="I610" s="1"/>
      <c r="J610" s="35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5">
      <c r="A611" s="1"/>
      <c r="B611" s="1"/>
      <c r="C611" s="1"/>
      <c r="D611" s="1"/>
      <c r="E611" s="1"/>
      <c r="F611" s="1"/>
      <c r="G611" s="1"/>
      <c r="H611" s="34"/>
      <c r="I611" s="1"/>
      <c r="J611" s="35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5">
      <c r="A612" s="1"/>
      <c r="B612" s="1"/>
      <c r="C612" s="1"/>
      <c r="D612" s="1"/>
      <c r="E612" s="1"/>
      <c r="F612" s="1"/>
      <c r="G612" s="1"/>
      <c r="H612" s="34"/>
      <c r="I612" s="1"/>
      <c r="J612" s="35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5">
      <c r="A613" s="1"/>
      <c r="B613" s="1"/>
      <c r="C613" s="1"/>
      <c r="D613" s="1"/>
      <c r="E613" s="1"/>
      <c r="F613" s="1"/>
      <c r="G613" s="1"/>
      <c r="H613" s="34"/>
      <c r="I613" s="1"/>
      <c r="J613" s="35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5">
      <c r="A614" s="1"/>
      <c r="B614" s="1"/>
      <c r="C614" s="1"/>
      <c r="D614" s="1"/>
      <c r="E614" s="1"/>
      <c r="F614" s="1"/>
      <c r="G614" s="1"/>
      <c r="H614" s="34"/>
      <c r="I614" s="1"/>
      <c r="J614" s="35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5">
      <c r="A615" s="1"/>
      <c r="B615" s="1"/>
      <c r="C615" s="1"/>
      <c r="D615" s="1"/>
      <c r="E615" s="1"/>
      <c r="F615" s="1"/>
      <c r="G615" s="1"/>
      <c r="H615" s="34"/>
      <c r="I615" s="1"/>
      <c r="J615" s="35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5">
      <c r="A616" s="1"/>
      <c r="B616" s="1"/>
      <c r="C616" s="1"/>
      <c r="D616" s="1"/>
      <c r="E616" s="1"/>
      <c r="F616" s="1"/>
      <c r="G616" s="1"/>
      <c r="H616" s="34"/>
      <c r="I616" s="1"/>
      <c r="J616" s="35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5">
      <c r="A617" s="1"/>
      <c r="B617" s="1"/>
      <c r="C617" s="1"/>
      <c r="D617" s="1"/>
      <c r="E617" s="1"/>
      <c r="F617" s="1"/>
      <c r="G617" s="1"/>
      <c r="H617" s="34"/>
      <c r="I617" s="1"/>
      <c r="J617" s="35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5">
      <c r="A618" s="1"/>
      <c r="B618" s="1"/>
      <c r="C618" s="1"/>
      <c r="D618" s="1"/>
      <c r="E618" s="1"/>
      <c r="F618" s="1"/>
      <c r="G618" s="1"/>
      <c r="H618" s="34"/>
      <c r="I618" s="1"/>
      <c r="J618" s="35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5">
      <c r="A619" s="1"/>
      <c r="B619" s="1"/>
      <c r="C619" s="1"/>
      <c r="D619" s="1"/>
      <c r="E619" s="1"/>
      <c r="F619" s="1"/>
      <c r="G619" s="1"/>
      <c r="H619" s="34"/>
      <c r="I619" s="1"/>
      <c r="J619" s="35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5">
      <c r="A620" s="1"/>
      <c r="B620" s="1"/>
      <c r="C620" s="1"/>
      <c r="D620" s="1"/>
      <c r="E620" s="1"/>
      <c r="F620" s="1"/>
      <c r="G620" s="1"/>
      <c r="H620" s="34"/>
      <c r="I620" s="1"/>
      <c r="J620" s="35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5">
      <c r="A621" s="1"/>
      <c r="B621" s="1"/>
      <c r="C621" s="1"/>
      <c r="D621" s="1"/>
      <c r="E621" s="1"/>
      <c r="F621" s="1"/>
      <c r="G621" s="1"/>
      <c r="H621" s="34"/>
      <c r="I621" s="1"/>
      <c r="J621" s="35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5">
      <c r="A622" s="1"/>
      <c r="B622" s="1"/>
      <c r="C622" s="1"/>
      <c r="D622" s="1"/>
      <c r="E622" s="1"/>
      <c r="F622" s="1"/>
      <c r="G622" s="1"/>
      <c r="H622" s="34"/>
      <c r="I622" s="1"/>
      <c r="J622" s="35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5">
      <c r="A623" s="1"/>
      <c r="B623" s="1"/>
      <c r="C623" s="1"/>
      <c r="D623" s="1"/>
      <c r="E623" s="1"/>
      <c r="F623" s="1"/>
      <c r="G623" s="1"/>
      <c r="H623" s="34"/>
      <c r="I623" s="1"/>
      <c r="J623" s="35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5">
      <c r="A624" s="1"/>
      <c r="B624" s="1"/>
      <c r="C624" s="1"/>
      <c r="D624" s="1"/>
      <c r="E624" s="1"/>
      <c r="F624" s="1"/>
      <c r="G624" s="1"/>
      <c r="H624" s="34"/>
      <c r="I624" s="1"/>
      <c r="J624" s="35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5">
      <c r="A625" s="1"/>
      <c r="B625" s="1"/>
      <c r="C625" s="1"/>
      <c r="D625" s="1"/>
      <c r="E625" s="1"/>
      <c r="F625" s="1"/>
      <c r="G625" s="1"/>
      <c r="H625" s="34"/>
      <c r="I625" s="1"/>
      <c r="J625" s="35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5">
      <c r="A626" s="1"/>
      <c r="B626" s="1"/>
      <c r="C626" s="1"/>
      <c r="D626" s="1"/>
      <c r="E626" s="1"/>
      <c r="F626" s="1"/>
      <c r="G626" s="1"/>
      <c r="H626" s="34"/>
      <c r="I626" s="1"/>
      <c r="J626" s="35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5">
      <c r="A627" s="1"/>
      <c r="B627" s="1"/>
      <c r="C627" s="1"/>
      <c r="D627" s="1"/>
      <c r="E627" s="1"/>
      <c r="F627" s="1"/>
      <c r="G627" s="1"/>
      <c r="H627" s="34"/>
      <c r="I627" s="1"/>
      <c r="J627" s="35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5">
      <c r="A628" s="1"/>
      <c r="B628" s="1"/>
      <c r="C628" s="1"/>
      <c r="D628" s="1"/>
      <c r="E628" s="1"/>
      <c r="F628" s="1"/>
      <c r="G628" s="1"/>
      <c r="H628" s="34"/>
      <c r="I628" s="1"/>
      <c r="J628" s="35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5">
      <c r="A629" s="1"/>
      <c r="B629" s="1"/>
      <c r="C629" s="1"/>
      <c r="D629" s="1"/>
      <c r="E629" s="1"/>
      <c r="F629" s="1"/>
      <c r="G629" s="1"/>
      <c r="H629" s="34"/>
      <c r="I629" s="1"/>
      <c r="J629" s="35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5">
      <c r="A630" s="1"/>
      <c r="B630" s="1"/>
      <c r="C630" s="1"/>
      <c r="D630" s="1"/>
      <c r="E630" s="1"/>
      <c r="F630" s="1"/>
      <c r="G630" s="1"/>
      <c r="H630" s="34"/>
      <c r="I630" s="1"/>
      <c r="J630" s="35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5">
      <c r="A631" s="1"/>
      <c r="B631" s="1"/>
      <c r="C631" s="1"/>
      <c r="D631" s="1"/>
      <c r="E631" s="1"/>
      <c r="F631" s="1"/>
      <c r="G631" s="1"/>
      <c r="H631" s="34"/>
      <c r="I631" s="1"/>
      <c r="J631" s="35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5">
      <c r="A632" s="1"/>
      <c r="B632" s="1"/>
      <c r="C632" s="1"/>
      <c r="D632" s="1"/>
      <c r="E632" s="1"/>
      <c r="F632" s="1"/>
      <c r="G632" s="1"/>
      <c r="H632" s="34"/>
      <c r="I632" s="1"/>
      <c r="J632" s="35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5">
      <c r="A633" s="1"/>
      <c r="B633" s="1"/>
      <c r="C633" s="1"/>
      <c r="D633" s="1"/>
      <c r="E633" s="1"/>
      <c r="F633" s="1"/>
      <c r="G633" s="1"/>
      <c r="H633" s="34"/>
      <c r="I633" s="1"/>
      <c r="J633" s="35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5">
      <c r="A634" s="1"/>
      <c r="B634" s="1"/>
      <c r="C634" s="1"/>
      <c r="D634" s="1"/>
      <c r="E634" s="1"/>
      <c r="F634" s="1"/>
      <c r="G634" s="1"/>
      <c r="H634" s="34"/>
      <c r="I634" s="1"/>
      <c r="J634" s="35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5">
      <c r="A635" s="1"/>
      <c r="B635" s="1"/>
      <c r="C635" s="1"/>
      <c r="D635" s="1"/>
      <c r="E635" s="1"/>
      <c r="F635" s="1"/>
      <c r="G635" s="1"/>
      <c r="H635" s="34"/>
      <c r="I635" s="1"/>
      <c r="J635" s="35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5">
      <c r="A636" s="1"/>
      <c r="B636" s="1"/>
      <c r="C636" s="1"/>
      <c r="D636" s="1"/>
      <c r="E636" s="1"/>
      <c r="F636" s="1"/>
      <c r="G636" s="1"/>
      <c r="H636" s="34"/>
      <c r="I636" s="1"/>
      <c r="J636" s="35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5">
      <c r="A637" s="1"/>
      <c r="B637" s="1"/>
      <c r="C637" s="1"/>
      <c r="D637" s="1"/>
      <c r="E637" s="1"/>
      <c r="F637" s="1"/>
      <c r="G637" s="1"/>
      <c r="H637" s="34"/>
      <c r="I637" s="1"/>
      <c r="J637" s="35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5">
      <c r="A638" s="1"/>
      <c r="B638" s="1"/>
      <c r="C638" s="1"/>
      <c r="D638" s="1"/>
      <c r="E638" s="1"/>
      <c r="F638" s="1"/>
      <c r="G638" s="1"/>
      <c r="H638" s="34"/>
      <c r="I638" s="1"/>
      <c r="J638" s="35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5">
      <c r="A639" s="1"/>
      <c r="B639" s="1"/>
      <c r="C639" s="1"/>
      <c r="D639" s="1"/>
      <c r="E639" s="1"/>
      <c r="F639" s="1"/>
      <c r="G639" s="1"/>
      <c r="H639" s="34"/>
      <c r="I639" s="1"/>
      <c r="J639" s="35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5">
      <c r="A640" s="1"/>
      <c r="B640" s="1"/>
      <c r="C640" s="1"/>
      <c r="D640" s="1"/>
      <c r="E640" s="1"/>
      <c r="F640" s="1"/>
      <c r="G640" s="1"/>
      <c r="H640" s="34"/>
      <c r="I640" s="1"/>
      <c r="J640" s="35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5">
      <c r="A641" s="1"/>
      <c r="B641" s="1"/>
      <c r="C641" s="1"/>
      <c r="D641" s="1"/>
      <c r="E641" s="1"/>
      <c r="F641" s="1"/>
      <c r="G641" s="1"/>
      <c r="H641" s="34"/>
      <c r="I641" s="1"/>
      <c r="J641" s="35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5">
      <c r="A642" s="1"/>
      <c r="B642" s="1"/>
      <c r="C642" s="1"/>
      <c r="D642" s="1"/>
      <c r="E642" s="1"/>
      <c r="F642" s="1"/>
      <c r="G642" s="1"/>
      <c r="H642" s="34"/>
      <c r="I642" s="1"/>
      <c r="J642" s="35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5">
      <c r="A643" s="1"/>
      <c r="B643" s="1"/>
      <c r="C643" s="1"/>
      <c r="D643" s="1"/>
      <c r="E643" s="1"/>
      <c r="F643" s="1"/>
      <c r="G643" s="1"/>
      <c r="H643" s="34"/>
      <c r="I643" s="1"/>
      <c r="J643" s="35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5">
      <c r="A644" s="1"/>
      <c r="B644" s="1"/>
      <c r="C644" s="1"/>
      <c r="D644" s="1"/>
      <c r="E644" s="1"/>
      <c r="F644" s="1"/>
      <c r="G644" s="1"/>
      <c r="H644" s="34"/>
      <c r="I644" s="1"/>
      <c r="J644" s="35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5">
      <c r="A645" s="1"/>
      <c r="B645" s="1"/>
      <c r="C645" s="1"/>
      <c r="D645" s="1"/>
      <c r="E645" s="1"/>
      <c r="F645" s="1"/>
      <c r="G645" s="1"/>
      <c r="H645" s="34"/>
      <c r="I645" s="1"/>
      <c r="J645" s="35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5">
      <c r="A646" s="1"/>
      <c r="B646" s="1"/>
      <c r="C646" s="1"/>
      <c r="D646" s="1"/>
      <c r="E646" s="1"/>
      <c r="F646" s="1"/>
      <c r="G646" s="1"/>
      <c r="H646" s="34"/>
      <c r="I646" s="1"/>
      <c r="J646" s="35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5">
      <c r="A647" s="1"/>
      <c r="B647" s="1"/>
      <c r="C647" s="1"/>
      <c r="D647" s="1"/>
      <c r="E647" s="1"/>
      <c r="F647" s="1"/>
      <c r="G647" s="1"/>
      <c r="H647" s="34"/>
      <c r="I647" s="1"/>
      <c r="J647" s="35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5">
      <c r="A648" s="1"/>
      <c r="B648" s="1"/>
      <c r="C648" s="1"/>
      <c r="D648" s="1"/>
      <c r="E648" s="1"/>
      <c r="F648" s="1"/>
      <c r="G648" s="1"/>
      <c r="H648" s="34"/>
      <c r="I648" s="1"/>
      <c r="J648" s="35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5">
      <c r="A649" s="1"/>
      <c r="B649" s="1"/>
      <c r="C649" s="1"/>
      <c r="D649" s="1"/>
      <c r="E649" s="1"/>
      <c r="F649" s="1"/>
      <c r="G649" s="1"/>
      <c r="H649" s="34"/>
      <c r="I649" s="1"/>
      <c r="J649" s="35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5">
      <c r="A650" s="1"/>
      <c r="B650" s="1"/>
      <c r="C650" s="1"/>
      <c r="D650" s="1"/>
      <c r="E650" s="1"/>
      <c r="F650" s="1"/>
      <c r="G650" s="1"/>
      <c r="H650" s="34"/>
      <c r="I650" s="1"/>
      <c r="J650" s="35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5">
      <c r="A651" s="1"/>
      <c r="B651" s="1"/>
      <c r="C651" s="1"/>
      <c r="D651" s="1"/>
      <c r="E651" s="1"/>
      <c r="F651" s="1"/>
      <c r="G651" s="1"/>
      <c r="H651" s="34"/>
      <c r="I651" s="1"/>
      <c r="J651" s="35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5">
      <c r="A652" s="1"/>
      <c r="B652" s="1"/>
      <c r="C652" s="1"/>
      <c r="D652" s="1"/>
      <c r="E652" s="1"/>
      <c r="F652" s="1"/>
      <c r="G652" s="1"/>
      <c r="H652" s="34"/>
      <c r="I652" s="1"/>
      <c r="J652" s="35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5">
      <c r="A653" s="1"/>
      <c r="B653" s="1"/>
      <c r="C653" s="1"/>
      <c r="D653" s="1"/>
      <c r="E653" s="1"/>
      <c r="F653" s="1"/>
      <c r="G653" s="1"/>
      <c r="H653" s="34"/>
      <c r="I653" s="1"/>
      <c r="J653" s="35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5">
      <c r="A654" s="1"/>
      <c r="B654" s="1"/>
      <c r="C654" s="1"/>
      <c r="D654" s="1"/>
      <c r="E654" s="1"/>
      <c r="F654" s="1"/>
      <c r="G654" s="1"/>
      <c r="H654" s="34"/>
      <c r="I654" s="1"/>
      <c r="J654" s="35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5">
      <c r="A655" s="1"/>
      <c r="B655" s="1"/>
      <c r="C655" s="1"/>
      <c r="D655" s="1"/>
      <c r="E655" s="1"/>
      <c r="F655" s="1"/>
      <c r="G655" s="1"/>
      <c r="H655" s="34"/>
      <c r="I655" s="1"/>
      <c r="J655" s="35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5">
      <c r="A656" s="1"/>
      <c r="B656" s="1"/>
      <c r="C656" s="1"/>
      <c r="D656" s="1"/>
      <c r="E656" s="1"/>
      <c r="F656" s="1"/>
      <c r="G656" s="1"/>
      <c r="H656" s="34"/>
      <c r="I656" s="1"/>
      <c r="J656" s="35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5">
      <c r="A657" s="1"/>
      <c r="B657" s="1"/>
      <c r="C657" s="1"/>
      <c r="D657" s="1"/>
      <c r="E657" s="1"/>
      <c r="F657" s="1"/>
      <c r="G657" s="1"/>
      <c r="H657" s="34"/>
      <c r="I657" s="1"/>
      <c r="J657" s="35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5">
      <c r="A658" s="1"/>
      <c r="B658" s="1"/>
      <c r="C658" s="1"/>
      <c r="D658" s="1"/>
      <c r="E658" s="1"/>
      <c r="F658" s="1"/>
      <c r="G658" s="1"/>
      <c r="H658" s="34"/>
      <c r="I658" s="1"/>
      <c r="J658" s="35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5">
      <c r="A659" s="1"/>
      <c r="B659" s="1"/>
      <c r="C659" s="1"/>
      <c r="D659" s="1"/>
      <c r="E659" s="1"/>
      <c r="F659" s="1"/>
      <c r="G659" s="1"/>
      <c r="H659" s="34"/>
      <c r="I659" s="1"/>
      <c r="J659" s="35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5">
      <c r="A660" s="1"/>
      <c r="B660" s="1"/>
      <c r="C660" s="1"/>
      <c r="D660" s="1"/>
      <c r="E660" s="1"/>
      <c r="F660" s="1"/>
      <c r="G660" s="1"/>
      <c r="H660" s="34"/>
      <c r="I660" s="1"/>
      <c r="J660" s="35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5">
      <c r="A661" s="1"/>
      <c r="B661" s="1"/>
      <c r="C661" s="1"/>
      <c r="D661" s="1"/>
      <c r="E661" s="1"/>
      <c r="F661" s="1"/>
      <c r="G661" s="1"/>
      <c r="H661" s="34"/>
      <c r="I661" s="1"/>
      <c r="J661" s="35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5">
      <c r="A662" s="1"/>
      <c r="B662" s="1"/>
      <c r="C662" s="1"/>
      <c r="D662" s="1"/>
      <c r="E662" s="1"/>
      <c r="F662" s="1"/>
      <c r="G662" s="1"/>
      <c r="H662" s="34"/>
      <c r="I662" s="1"/>
      <c r="J662" s="35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5">
      <c r="A663" s="1"/>
      <c r="B663" s="1"/>
      <c r="C663" s="1"/>
      <c r="D663" s="1"/>
      <c r="E663" s="1"/>
      <c r="F663" s="1"/>
      <c r="G663" s="1"/>
      <c r="H663" s="34"/>
      <c r="I663" s="1"/>
      <c r="J663" s="35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5">
      <c r="A664" s="1"/>
      <c r="B664" s="1"/>
      <c r="C664" s="1"/>
      <c r="D664" s="1"/>
      <c r="E664" s="1"/>
      <c r="F664" s="1"/>
      <c r="G664" s="1"/>
      <c r="H664" s="34"/>
      <c r="I664" s="1"/>
      <c r="J664" s="35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5">
      <c r="A665" s="1"/>
      <c r="B665" s="1"/>
      <c r="C665" s="1"/>
      <c r="D665" s="1"/>
      <c r="E665" s="1"/>
      <c r="F665" s="1"/>
      <c r="G665" s="1"/>
      <c r="H665" s="34"/>
      <c r="I665" s="1"/>
      <c r="J665" s="35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5">
      <c r="A666" s="1"/>
      <c r="B666" s="1"/>
      <c r="C666" s="1"/>
      <c r="D666" s="1"/>
      <c r="E666" s="1"/>
      <c r="F666" s="1"/>
      <c r="G666" s="1"/>
      <c r="H666" s="34"/>
      <c r="I666" s="1"/>
      <c r="J666" s="35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5">
      <c r="A667" s="1"/>
      <c r="B667" s="1"/>
      <c r="C667" s="1"/>
      <c r="D667" s="1"/>
      <c r="E667" s="1"/>
      <c r="F667" s="1"/>
      <c r="G667" s="1"/>
      <c r="H667" s="34"/>
      <c r="I667" s="1"/>
      <c r="J667" s="35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5">
      <c r="A668" s="1"/>
      <c r="B668" s="1"/>
      <c r="C668" s="1"/>
      <c r="D668" s="1"/>
      <c r="E668" s="1"/>
      <c r="F668" s="1"/>
      <c r="G668" s="1"/>
      <c r="H668" s="34"/>
      <c r="I668" s="1"/>
      <c r="J668" s="35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5">
      <c r="A669" s="1"/>
      <c r="B669" s="1"/>
      <c r="C669" s="1"/>
      <c r="D669" s="1"/>
      <c r="E669" s="1"/>
      <c r="F669" s="1"/>
      <c r="G669" s="1"/>
      <c r="H669" s="34"/>
      <c r="I669" s="1"/>
      <c r="J669" s="35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5">
      <c r="A670" s="1"/>
      <c r="B670" s="1"/>
      <c r="C670" s="1"/>
      <c r="D670" s="1"/>
      <c r="E670" s="1"/>
      <c r="F670" s="1"/>
      <c r="G670" s="1"/>
      <c r="H670" s="34"/>
      <c r="I670" s="1"/>
      <c r="J670" s="35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5">
      <c r="A671" s="1"/>
      <c r="B671" s="1"/>
      <c r="C671" s="1"/>
      <c r="D671" s="1"/>
      <c r="E671" s="1"/>
      <c r="F671" s="1"/>
      <c r="G671" s="1"/>
      <c r="H671" s="34"/>
      <c r="I671" s="1"/>
      <c r="J671" s="35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5">
      <c r="A672" s="1"/>
      <c r="B672" s="1"/>
      <c r="C672" s="1"/>
      <c r="D672" s="1"/>
      <c r="E672" s="1"/>
      <c r="F672" s="1"/>
      <c r="G672" s="1"/>
      <c r="H672" s="34"/>
      <c r="I672" s="1"/>
      <c r="J672" s="35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5">
      <c r="A673" s="1"/>
      <c r="B673" s="1"/>
      <c r="C673" s="1"/>
      <c r="D673" s="1"/>
      <c r="E673" s="1"/>
      <c r="F673" s="1"/>
      <c r="G673" s="1"/>
      <c r="H673" s="34"/>
      <c r="I673" s="1"/>
      <c r="J673" s="35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5">
      <c r="A674" s="1"/>
      <c r="B674" s="1"/>
      <c r="C674" s="1"/>
      <c r="D674" s="1"/>
      <c r="E674" s="1"/>
      <c r="F674" s="1"/>
      <c r="G674" s="1"/>
      <c r="H674" s="34"/>
      <c r="I674" s="1"/>
      <c r="J674" s="35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5">
      <c r="A675" s="1"/>
      <c r="B675" s="1"/>
      <c r="C675" s="1"/>
      <c r="D675" s="1"/>
      <c r="E675" s="1"/>
      <c r="F675" s="1"/>
      <c r="G675" s="1"/>
      <c r="H675" s="34"/>
      <c r="I675" s="1"/>
      <c r="J675" s="35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5">
      <c r="A676" s="1"/>
      <c r="B676" s="1"/>
      <c r="C676" s="1"/>
      <c r="D676" s="1"/>
      <c r="E676" s="1"/>
      <c r="F676" s="1"/>
      <c r="G676" s="1"/>
      <c r="H676" s="34"/>
      <c r="I676" s="1"/>
      <c r="J676" s="35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5">
      <c r="A677" s="1"/>
      <c r="B677" s="1"/>
      <c r="C677" s="1"/>
      <c r="D677" s="1"/>
      <c r="E677" s="1"/>
      <c r="F677" s="1"/>
      <c r="G677" s="1"/>
      <c r="H677" s="34"/>
      <c r="I677" s="1"/>
      <c r="J677" s="35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5">
      <c r="A678" s="1"/>
      <c r="B678" s="1"/>
      <c r="C678" s="1"/>
      <c r="D678" s="1"/>
      <c r="E678" s="1"/>
      <c r="F678" s="1"/>
      <c r="G678" s="1"/>
      <c r="H678" s="34"/>
      <c r="I678" s="1"/>
      <c r="J678" s="35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5">
      <c r="A679" s="1"/>
      <c r="B679" s="1"/>
      <c r="C679" s="1"/>
      <c r="D679" s="1"/>
      <c r="E679" s="1"/>
      <c r="F679" s="1"/>
      <c r="G679" s="1"/>
      <c r="H679" s="34"/>
      <c r="I679" s="1"/>
      <c r="J679" s="35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5">
      <c r="A680" s="1"/>
      <c r="B680" s="1"/>
      <c r="C680" s="1"/>
      <c r="D680" s="1"/>
      <c r="E680" s="1"/>
      <c r="F680" s="1"/>
      <c r="G680" s="1"/>
      <c r="H680" s="34"/>
      <c r="I680" s="1"/>
      <c r="J680" s="35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5">
      <c r="A681" s="1"/>
      <c r="B681" s="1"/>
      <c r="C681" s="1"/>
      <c r="D681" s="1"/>
      <c r="E681" s="1"/>
      <c r="F681" s="1"/>
      <c r="G681" s="1"/>
      <c r="H681" s="34"/>
      <c r="I681" s="1"/>
      <c r="J681" s="35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5">
      <c r="A682" s="1"/>
      <c r="B682" s="1"/>
      <c r="C682" s="1"/>
      <c r="D682" s="1"/>
      <c r="E682" s="1"/>
      <c r="F682" s="1"/>
      <c r="G682" s="1"/>
      <c r="H682" s="34"/>
      <c r="I682" s="1"/>
      <c r="J682" s="35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5">
      <c r="A683" s="1"/>
      <c r="B683" s="1"/>
      <c r="C683" s="1"/>
      <c r="D683" s="1"/>
      <c r="E683" s="1"/>
      <c r="F683" s="1"/>
      <c r="G683" s="1"/>
      <c r="H683" s="34"/>
      <c r="I683" s="1"/>
      <c r="J683" s="35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5">
      <c r="A684" s="1"/>
      <c r="B684" s="1"/>
      <c r="C684" s="1"/>
      <c r="D684" s="1"/>
      <c r="E684" s="1"/>
      <c r="F684" s="1"/>
      <c r="G684" s="1"/>
      <c r="H684" s="34"/>
      <c r="I684" s="1"/>
      <c r="J684" s="35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5">
      <c r="A685" s="1"/>
      <c r="B685" s="1"/>
      <c r="C685" s="1"/>
      <c r="D685" s="1"/>
      <c r="E685" s="1"/>
      <c r="F685" s="1"/>
      <c r="G685" s="1"/>
      <c r="H685" s="34"/>
      <c r="I685" s="1"/>
      <c r="J685" s="35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5">
      <c r="A686" s="1"/>
      <c r="B686" s="1"/>
      <c r="C686" s="1"/>
      <c r="D686" s="1"/>
      <c r="E686" s="1"/>
      <c r="F686" s="1"/>
      <c r="G686" s="1"/>
      <c r="H686" s="34"/>
      <c r="I686" s="1"/>
      <c r="J686" s="35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5">
      <c r="A687" s="1"/>
      <c r="B687" s="1"/>
      <c r="C687" s="1"/>
      <c r="D687" s="1"/>
      <c r="E687" s="1"/>
      <c r="F687" s="1"/>
      <c r="G687" s="1"/>
      <c r="H687" s="34"/>
      <c r="I687" s="1"/>
      <c r="J687" s="35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5">
      <c r="A688" s="1"/>
      <c r="B688" s="1"/>
      <c r="C688" s="1"/>
      <c r="D688" s="1"/>
      <c r="E688" s="1"/>
      <c r="F688" s="1"/>
      <c r="G688" s="1"/>
      <c r="H688" s="34"/>
      <c r="I688" s="1"/>
      <c r="J688" s="35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5">
      <c r="A689" s="1"/>
      <c r="B689" s="1"/>
      <c r="C689" s="1"/>
      <c r="D689" s="1"/>
      <c r="E689" s="1"/>
      <c r="F689" s="1"/>
      <c r="G689" s="1"/>
      <c r="H689" s="34"/>
      <c r="I689" s="1"/>
      <c r="J689" s="35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5">
      <c r="A690" s="1"/>
      <c r="B690" s="1"/>
      <c r="C690" s="1"/>
      <c r="D690" s="1"/>
      <c r="E690" s="1"/>
      <c r="F690" s="1"/>
      <c r="G690" s="1"/>
      <c r="H690" s="34"/>
      <c r="I690" s="1"/>
      <c r="J690" s="35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5">
      <c r="A691" s="1"/>
      <c r="B691" s="1"/>
      <c r="C691" s="1"/>
      <c r="D691" s="1"/>
      <c r="E691" s="1"/>
      <c r="F691" s="1"/>
      <c r="G691" s="1"/>
      <c r="H691" s="34"/>
      <c r="I691" s="1"/>
      <c r="J691" s="35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5">
      <c r="A692" s="1"/>
      <c r="B692" s="1"/>
      <c r="C692" s="1"/>
      <c r="D692" s="1"/>
      <c r="E692" s="1"/>
      <c r="F692" s="1"/>
      <c r="G692" s="1"/>
      <c r="H692" s="34"/>
      <c r="I692" s="1"/>
      <c r="J692" s="35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5">
      <c r="A693" s="1"/>
      <c r="B693" s="1"/>
      <c r="C693" s="1"/>
      <c r="D693" s="1"/>
      <c r="E693" s="1"/>
      <c r="F693" s="1"/>
      <c r="G693" s="1"/>
      <c r="H693" s="34"/>
      <c r="I693" s="1"/>
      <c r="J693" s="35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5">
      <c r="A694" s="1"/>
      <c r="B694" s="1"/>
      <c r="C694" s="1"/>
      <c r="D694" s="1"/>
      <c r="E694" s="1"/>
      <c r="F694" s="1"/>
      <c r="G694" s="1"/>
      <c r="H694" s="34"/>
      <c r="I694" s="1"/>
      <c r="J694" s="35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5">
      <c r="A695" s="1"/>
      <c r="B695" s="1"/>
      <c r="C695" s="1"/>
      <c r="D695" s="1"/>
      <c r="E695" s="1"/>
      <c r="F695" s="1"/>
      <c r="G695" s="1"/>
      <c r="H695" s="34"/>
      <c r="I695" s="1"/>
      <c r="J695" s="35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5">
      <c r="A696" s="1"/>
      <c r="B696" s="1"/>
      <c r="C696" s="1"/>
      <c r="D696" s="1"/>
      <c r="E696" s="1"/>
      <c r="F696" s="1"/>
      <c r="G696" s="1"/>
      <c r="H696" s="34"/>
      <c r="I696" s="1"/>
      <c r="J696" s="35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5">
      <c r="A697" s="1"/>
      <c r="B697" s="1"/>
      <c r="C697" s="1"/>
      <c r="D697" s="1"/>
      <c r="E697" s="1"/>
      <c r="F697" s="1"/>
      <c r="G697" s="1"/>
      <c r="H697" s="34"/>
      <c r="I697" s="1"/>
      <c r="J697" s="35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5">
      <c r="A698" s="1"/>
      <c r="B698" s="1"/>
      <c r="C698" s="1"/>
      <c r="D698" s="1"/>
      <c r="E698" s="1"/>
      <c r="F698" s="1"/>
      <c r="G698" s="1"/>
      <c r="H698" s="34"/>
      <c r="I698" s="1"/>
      <c r="J698" s="35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5">
      <c r="A699" s="1"/>
      <c r="B699" s="1"/>
      <c r="C699" s="1"/>
      <c r="D699" s="1"/>
      <c r="E699" s="1"/>
      <c r="F699" s="1"/>
      <c r="G699" s="1"/>
      <c r="H699" s="34"/>
      <c r="I699" s="1"/>
      <c r="J699" s="35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5">
      <c r="A700" s="1"/>
      <c r="B700" s="1"/>
      <c r="C700" s="1"/>
      <c r="D700" s="1"/>
      <c r="E700" s="1"/>
      <c r="F700" s="1"/>
      <c r="G700" s="1"/>
      <c r="H700" s="34"/>
      <c r="I700" s="1"/>
      <c r="J700" s="35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5">
      <c r="A701" s="1"/>
      <c r="B701" s="1"/>
      <c r="C701" s="1"/>
      <c r="D701" s="1"/>
      <c r="E701" s="1"/>
      <c r="F701" s="1"/>
      <c r="G701" s="1"/>
      <c r="H701" s="34"/>
      <c r="I701" s="1"/>
      <c r="J701" s="35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5">
      <c r="A702" s="1"/>
      <c r="B702" s="1"/>
      <c r="C702" s="1"/>
      <c r="D702" s="1"/>
      <c r="E702" s="1"/>
      <c r="F702" s="1"/>
      <c r="G702" s="1"/>
      <c r="H702" s="34"/>
      <c r="I702" s="1"/>
      <c r="J702" s="35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5">
      <c r="A703" s="1"/>
      <c r="B703" s="1"/>
      <c r="C703" s="1"/>
      <c r="D703" s="1"/>
      <c r="E703" s="1"/>
      <c r="F703" s="1"/>
      <c r="G703" s="1"/>
      <c r="H703" s="34"/>
      <c r="I703" s="1"/>
      <c r="J703" s="35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5">
      <c r="A704" s="1"/>
      <c r="B704" s="1"/>
      <c r="C704" s="1"/>
      <c r="D704" s="1"/>
      <c r="E704" s="1"/>
      <c r="F704" s="1"/>
      <c r="G704" s="1"/>
      <c r="H704" s="34"/>
      <c r="I704" s="1"/>
      <c r="J704" s="35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5">
      <c r="A705" s="1"/>
      <c r="B705" s="1"/>
      <c r="C705" s="1"/>
      <c r="D705" s="1"/>
      <c r="E705" s="1"/>
      <c r="F705" s="1"/>
      <c r="G705" s="1"/>
      <c r="H705" s="34"/>
      <c r="I705" s="1"/>
      <c r="J705" s="35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5">
      <c r="A706" s="1"/>
      <c r="B706" s="1"/>
      <c r="C706" s="1"/>
      <c r="D706" s="1"/>
      <c r="E706" s="1"/>
      <c r="F706" s="1"/>
      <c r="G706" s="1"/>
      <c r="H706" s="34"/>
      <c r="I706" s="1"/>
      <c r="J706" s="35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5">
      <c r="A707" s="1"/>
      <c r="B707" s="1"/>
      <c r="C707" s="1"/>
      <c r="D707" s="1"/>
      <c r="E707" s="1"/>
      <c r="F707" s="1"/>
      <c r="G707" s="1"/>
      <c r="H707" s="34"/>
      <c r="I707" s="1"/>
      <c r="J707" s="35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5">
      <c r="A708" s="1"/>
      <c r="B708" s="1"/>
      <c r="C708" s="1"/>
      <c r="D708" s="1"/>
      <c r="E708" s="1"/>
      <c r="F708" s="1"/>
      <c r="G708" s="1"/>
      <c r="H708" s="34"/>
      <c r="I708" s="1"/>
      <c r="J708" s="35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5">
      <c r="A709" s="1"/>
      <c r="B709" s="1"/>
      <c r="C709" s="1"/>
      <c r="D709" s="1"/>
      <c r="E709" s="1"/>
      <c r="F709" s="1"/>
      <c r="G709" s="1"/>
      <c r="H709" s="34"/>
      <c r="I709" s="1"/>
      <c r="J709" s="35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5">
      <c r="A710" s="1"/>
      <c r="B710" s="1"/>
      <c r="C710" s="1"/>
      <c r="D710" s="1"/>
      <c r="E710" s="1"/>
      <c r="F710" s="1"/>
      <c r="G710" s="1"/>
      <c r="H710" s="34"/>
      <c r="I710" s="1"/>
      <c r="J710" s="35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5">
      <c r="A711" s="1"/>
      <c r="B711" s="1"/>
      <c r="C711" s="1"/>
      <c r="D711" s="1"/>
      <c r="E711" s="1"/>
      <c r="F711" s="1"/>
      <c r="G711" s="1"/>
      <c r="H711" s="34"/>
      <c r="I711" s="1"/>
      <c r="J711" s="35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5">
      <c r="A712" s="1"/>
      <c r="B712" s="1"/>
      <c r="C712" s="1"/>
      <c r="D712" s="1"/>
      <c r="E712" s="1"/>
      <c r="F712" s="1"/>
      <c r="G712" s="1"/>
      <c r="H712" s="34"/>
      <c r="I712" s="1"/>
      <c r="J712" s="35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5">
      <c r="A713" s="1"/>
      <c r="B713" s="1"/>
      <c r="C713" s="1"/>
      <c r="D713" s="1"/>
      <c r="E713" s="1"/>
      <c r="F713" s="1"/>
      <c r="G713" s="1"/>
      <c r="H713" s="34"/>
      <c r="I713" s="1"/>
      <c r="J713" s="35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5">
      <c r="A714" s="1"/>
      <c r="B714" s="1"/>
      <c r="C714" s="1"/>
      <c r="D714" s="1"/>
      <c r="E714" s="1"/>
      <c r="F714" s="1"/>
      <c r="G714" s="1"/>
      <c r="H714" s="34"/>
      <c r="I714" s="1"/>
      <c r="J714" s="35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5">
      <c r="A715" s="1"/>
      <c r="B715" s="1"/>
      <c r="C715" s="1"/>
      <c r="D715" s="1"/>
      <c r="E715" s="1"/>
      <c r="F715" s="1"/>
      <c r="G715" s="1"/>
      <c r="H715" s="34"/>
      <c r="I715" s="1"/>
      <c r="J715" s="35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5">
      <c r="A716" s="1"/>
      <c r="B716" s="1"/>
      <c r="C716" s="1"/>
      <c r="D716" s="1"/>
      <c r="E716" s="1"/>
      <c r="F716" s="1"/>
      <c r="G716" s="1"/>
      <c r="H716" s="34"/>
      <c r="I716" s="1"/>
      <c r="J716" s="35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5">
      <c r="A717" s="1"/>
      <c r="B717" s="1"/>
      <c r="C717" s="1"/>
      <c r="D717" s="1"/>
      <c r="E717" s="1"/>
      <c r="F717" s="1"/>
      <c r="G717" s="1"/>
      <c r="H717" s="34"/>
      <c r="I717" s="1"/>
      <c r="J717" s="35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5">
      <c r="A718" s="1"/>
      <c r="B718" s="1"/>
      <c r="C718" s="1"/>
      <c r="D718" s="1"/>
      <c r="E718" s="1"/>
      <c r="F718" s="1"/>
      <c r="G718" s="1"/>
      <c r="H718" s="34"/>
      <c r="I718" s="1"/>
      <c r="J718" s="35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5">
      <c r="A719" s="1"/>
      <c r="B719" s="1"/>
      <c r="C719" s="1"/>
      <c r="D719" s="1"/>
      <c r="E719" s="1"/>
      <c r="F719" s="1"/>
      <c r="G719" s="1"/>
      <c r="H719" s="34"/>
      <c r="I719" s="1"/>
      <c r="J719" s="35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5">
      <c r="A720" s="1"/>
      <c r="B720" s="1"/>
      <c r="C720" s="1"/>
      <c r="D720" s="1"/>
      <c r="E720" s="1"/>
      <c r="F720" s="1"/>
      <c r="G720" s="1"/>
      <c r="H720" s="34"/>
      <c r="I720" s="1"/>
      <c r="J720" s="35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5">
      <c r="A721" s="1"/>
      <c r="B721" s="1"/>
      <c r="C721" s="1"/>
      <c r="D721" s="1"/>
      <c r="E721" s="1"/>
      <c r="F721" s="1"/>
      <c r="G721" s="1"/>
      <c r="H721" s="34"/>
      <c r="I721" s="1"/>
      <c r="J721" s="35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5">
      <c r="A722" s="1"/>
      <c r="B722" s="1"/>
      <c r="C722" s="1"/>
      <c r="D722" s="1"/>
      <c r="E722" s="1"/>
      <c r="F722" s="1"/>
      <c r="G722" s="1"/>
      <c r="H722" s="34"/>
      <c r="I722" s="1"/>
      <c r="J722" s="35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5">
      <c r="A723" s="1"/>
      <c r="B723" s="1"/>
      <c r="C723" s="1"/>
      <c r="D723" s="1"/>
      <c r="E723" s="1"/>
      <c r="F723" s="1"/>
      <c r="G723" s="1"/>
      <c r="H723" s="34"/>
      <c r="I723" s="1"/>
      <c r="J723" s="35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5">
      <c r="A724" s="1"/>
      <c r="B724" s="1"/>
      <c r="C724" s="1"/>
      <c r="D724" s="1"/>
      <c r="E724" s="1"/>
      <c r="F724" s="1"/>
      <c r="G724" s="1"/>
      <c r="H724" s="34"/>
      <c r="I724" s="1"/>
      <c r="J724" s="35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5">
      <c r="A725" s="1"/>
      <c r="B725" s="1"/>
      <c r="C725" s="1"/>
      <c r="D725" s="1"/>
      <c r="E725" s="1"/>
      <c r="F725" s="1"/>
      <c r="G725" s="1"/>
      <c r="H725" s="34"/>
      <c r="I725" s="1"/>
      <c r="J725" s="35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5">
      <c r="A726" s="1"/>
      <c r="B726" s="1"/>
      <c r="C726" s="1"/>
      <c r="D726" s="1"/>
      <c r="E726" s="1"/>
      <c r="F726" s="1"/>
      <c r="G726" s="1"/>
      <c r="H726" s="34"/>
      <c r="I726" s="1"/>
      <c r="J726" s="35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5">
      <c r="A727" s="1"/>
      <c r="B727" s="1"/>
      <c r="C727" s="1"/>
      <c r="D727" s="1"/>
      <c r="E727" s="1"/>
      <c r="F727" s="1"/>
      <c r="G727" s="1"/>
      <c r="H727" s="34"/>
      <c r="I727" s="1"/>
      <c r="J727" s="35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5">
      <c r="A728" s="1"/>
      <c r="B728" s="1"/>
      <c r="C728" s="1"/>
      <c r="D728" s="1"/>
      <c r="E728" s="1"/>
      <c r="F728" s="1"/>
      <c r="G728" s="1"/>
      <c r="H728" s="34"/>
      <c r="I728" s="1"/>
      <c r="J728" s="35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5">
      <c r="A729" s="1"/>
      <c r="B729" s="1"/>
      <c r="C729" s="1"/>
      <c r="D729" s="1"/>
      <c r="E729" s="1"/>
      <c r="F729" s="1"/>
      <c r="G729" s="1"/>
      <c r="H729" s="34"/>
      <c r="I729" s="1"/>
      <c r="J729" s="35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5">
      <c r="A730" s="1"/>
      <c r="B730" s="1"/>
      <c r="C730" s="1"/>
      <c r="D730" s="1"/>
      <c r="E730" s="1"/>
      <c r="F730" s="1"/>
      <c r="G730" s="1"/>
      <c r="H730" s="34"/>
      <c r="I730" s="1"/>
      <c r="J730" s="35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5">
      <c r="A731" s="1"/>
      <c r="B731" s="1"/>
      <c r="C731" s="1"/>
      <c r="D731" s="1"/>
      <c r="E731" s="1"/>
      <c r="F731" s="1"/>
      <c r="G731" s="1"/>
      <c r="H731" s="34"/>
      <c r="I731" s="1"/>
      <c r="J731" s="35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5">
      <c r="A732" s="1"/>
      <c r="B732" s="1"/>
      <c r="C732" s="1"/>
      <c r="D732" s="1"/>
      <c r="E732" s="1"/>
      <c r="F732" s="1"/>
      <c r="G732" s="1"/>
      <c r="H732" s="34"/>
      <c r="I732" s="1"/>
      <c r="J732" s="35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5">
      <c r="A733" s="1"/>
      <c r="B733" s="1"/>
      <c r="C733" s="1"/>
      <c r="D733" s="1"/>
      <c r="E733" s="1"/>
      <c r="F733" s="1"/>
      <c r="G733" s="1"/>
      <c r="H733" s="34"/>
      <c r="I733" s="1"/>
      <c r="J733" s="35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5">
      <c r="A734" s="1"/>
      <c r="B734" s="1"/>
      <c r="C734" s="1"/>
      <c r="D734" s="1"/>
      <c r="E734" s="1"/>
      <c r="F734" s="1"/>
      <c r="G734" s="1"/>
      <c r="H734" s="34"/>
      <c r="I734" s="1"/>
      <c r="J734" s="35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5">
      <c r="A735" s="1"/>
      <c r="B735" s="1"/>
      <c r="C735" s="1"/>
      <c r="D735" s="1"/>
      <c r="E735" s="1"/>
      <c r="F735" s="1"/>
      <c r="G735" s="1"/>
      <c r="H735" s="34"/>
      <c r="I735" s="1"/>
      <c r="J735" s="35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5">
      <c r="A736" s="1"/>
      <c r="B736" s="1"/>
      <c r="C736" s="1"/>
      <c r="D736" s="1"/>
      <c r="E736" s="1"/>
      <c r="F736" s="1"/>
      <c r="G736" s="1"/>
      <c r="H736" s="34"/>
      <c r="I736" s="1"/>
      <c r="J736" s="35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5">
      <c r="A737" s="1"/>
      <c r="B737" s="1"/>
      <c r="C737" s="1"/>
      <c r="D737" s="1"/>
      <c r="E737" s="1"/>
      <c r="F737" s="1"/>
      <c r="G737" s="1"/>
      <c r="H737" s="34"/>
      <c r="I737" s="1"/>
      <c r="J737" s="35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5">
      <c r="A738" s="1"/>
      <c r="B738" s="1"/>
      <c r="C738" s="1"/>
      <c r="D738" s="1"/>
      <c r="E738" s="1"/>
      <c r="F738" s="1"/>
      <c r="G738" s="1"/>
      <c r="H738" s="34"/>
      <c r="I738" s="1"/>
      <c r="J738" s="35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5">
      <c r="A739" s="1"/>
      <c r="B739" s="1"/>
      <c r="C739" s="1"/>
      <c r="D739" s="1"/>
      <c r="E739" s="1"/>
      <c r="F739" s="1"/>
      <c r="G739" s="1"/>
      <c r="H739" s="34"/>
      <c r="I739" s="1"/>
      <c r="J739" s="35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5">
      <c r="A740" s="1"/>
      <c r="B740" s="1"/>
      <c r="C740" s="1"/>
      <c r="D740" s="1"/>
      <c r="E740" s="1"/>
      <c r="F740" s="1"/>
      <c r="G740" s="1"/>
      <c r="H740" s="34"/>
      <c r="I740" s="1"/>
      <c r="J740" s="35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5">
      <c r="A741" s="1"/>
      <c r="B741" s="1"/>
      <c r="C741" s="1"/>
      <c r="D741" s="1"/>
      <c r="E741" s="1"/>
      <c r="F741" s="1"/>
      <c r="G741" s="1"/>
      <c r="H741" s="34"/>
      <c r="I741" s="1"/>
      <c r="J741" s="35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5">
      <c r="A742" s="1"/>
      <c r="B742" s="1"/>
      <c r="C742" s="1"/>
      <c r="D742" s="1"/>
      <c r="E742" s="1"/>
      <c r="F742" s="1"/>
      <c r="G742" s="1"/>
      <c r="H742" s="34"/>
      <c r="I742" s="1"/>
      <c r="J742" s="35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5">
      <c r="A743" s="1"/>
      <c r="B743" s="1"/>
      <c r="C743" s="1"/>
      <c r="D743" s="1"/>
      <c r="E743" s="1"/>
      <c r="F743" s="1"/>
      <c r="G743" s="1"/>
      <c r="H743" s="34"/>
      <c r="I743" s="1"/>
      <c r="J743" s="35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5">
      <c r="A744" s="1"/>
      <c r="B744" s="1"/>
      <c r="C744" s="1"/>
      <c r="D744" s="1"/>
      <c r="E744" s="1"/>
      <c r="F744" s="1"/>
      <c r="G744" s="1"/>
      <c r="H744" s="34"/>
      <c r="I744" s="1"/>
      <c r="J744" s="35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5">
      <c r="A745" s="1"/>
      <c r="B745" s="1"/>
      <c r="C745" s="1"/>
      <c r="D745" s="1"/>
      <c r="E745" s="1"/>
      <c r="F745" s="1"/>
      <c r="G745" s="1"/>
      <c r="H745" s="34"/>
      <c r="I745" s="1"/>
      <c r="J745" s="35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5">
      <c r="A746" s="1"/>
      <c r="B746" s="1"/>
      <c r="C746" s="1"/>
      <c r="D746" s="1"/>
      <c r="E746" s="1"/>
      <c r="F746" s="1"/>
      <c r="G746" s="1"/>
      <c r="H746" s="34"/>
      <c r="I746" s="1"/>
      <c r="J746" s="35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5">
      <c r="A747" s="1"/>
      <c r="B747" s="1"/>
      <c r="C747" s="1"/>
      <c r="D747" s="1"/>
      <c r="E747" s="1"/>
      <c r="F747" s="1"/>
      <c r="G747" s="1"/>
      <c r="H747" s="34"/>
      <c r="I747" s="1"/>
      <c r="J747" s="35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5">
      <c r="A748" s="1"/>
      <c r="B748" s="1"/>
      <c r="C748" s="1"/>
      <c r="D748" s="1"/>
      <c r="E748" s="1"/>
      <c r="F748" s="1"/>
      <c r="G748" s="1"/>
      <c r="H748" s="34"/>
      <c r="I748" s="1"/>
      <c r="J748" s="35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5">
      <c r="A749" s="1"/>
      <c r="B749" s="1"/>
      <c r="C749" s="1"/>
      <c r="D749" s="1"/>
      <c r="E749" s="1"/>
      <c r="F749" s="1"/>
      <c r="G749" s="1"/>
      <c r="H749" s="34"/>
      <c r="I749" s="1"/>
      <c r="J749" s="35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5">
      <c r="A750" s="1"/>
      <c r="B750" s="1"/>
      <c r="C750" s="1"/>
      <c r="D750" s="1"/>
      <c r="E750" s="1"/>
      <c r="F750" s="1"/>
      <c r="G750" s="1"/>
      <c r="H750" s="34"/>
      <c r="I750" s="1"/>
      <c r="J750" s="35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5">
      <c r="A751" s="1"/>
      <c r="B751" s="1"/>
      <c r="C751" s="1"/>
      <c r="D751" s="1"/>
      <c r="E751" s="1"/>
      <c r="F751" s="1"/>
      <c r="G751" s="1"/>
      <c r="H751" s="34"/>
      <c r="I751" s="1"/>
      <c r="J751" s="35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5">
      <c r="A752" s="1"/>
      <c r="B752" s="1"/>
      <c r="C752" s="1"/>
      <c r="D752" s="1"/>
      <c r="E752" s="1"/>
      <c r="F752" s="1"/>
      <c r="G752" s="1"/>
      <c r="H752" s="34"/>
      <c r="I752" s="1"/>
      <c r="J752" s="35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5">
      <c r="A753" s="1"/>
      <c r="B753" s="1"/>
      <c r="C753" s="1"/>
      <c r="D753" s="1"/>
      <c r="E753" s="1"/>
      <c r="F753" s="1"/>
      <c r="G753" s="1"/>
      <c r="H753" s="34"/>
      <c r="I753" s="1"/>
      <c r="J753" s="35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5">
      <c r="A754" s="1"/>
      <c r="B754" s="1"/>
      <c r="C754" s="1"/>
      <c r="D754" s="1"/>
      <c r="E754" s="1"/>
      <c r="F754" s="1"/>
      <c r="G754" s="1"/>
      <c r="H754" s="34"/>
      <c r="I754" s="1"/>
      <c r="J754" s="35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5">
      <c r="A755" s="1"/>
      <c r="B755" s="1"/>
      <c r="C755" s="1"/>
      <c r="D755" s="1"/>
      <c r="E755" s="1"/>
      <c r="F755" s="1"/>
      <c r="G755" s="1"/>
      <c r="H755" s="34"/>
      <c r="I755" s="1"/>
      <c r="J755" s="35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5">
      <c r="A756" s="1"/>
      <c r="B756" s="1"/>
      <c r="C756" s="1"/>
      <c r="D756" s="1"/>
      <c r="E756" s="1"/>
      <c r="F756" s="1"/>
      <c r="G756" s="1"/>
      <c r="H756" s="34"/>
      <c r="I756" s="1"/>
      <c r="J756" s="35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5">
      <c r="A757" s="1"/>
      <c r="B757" s="1"/>
      <c r="C757" s="1"/>
      <c r="D757" s="1"/>
      <c r="E757" s="1"/>
      <c r="F757" s="1"/>
      <c r="G757" s="1"/>
      <c r="H757" s="34"/>
      <c r="I757" s="1"/>
      <c r="J757" s="35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5">
      <c r="A758" s="1"/>
      <c r="B758" s="1"/>
      <c r="C758" s="1"/>
      <c r="D758" s="1"/>
      <c r="E758" s="1"/>
      <c r="F758" s="1"/>
      <c r="G758" s="1"/>
      <c r="H758" s="34"/>
      <c r="I758" s="1"/>
      <c r="J758" s="35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5">
      <c r="A759" s="1"/>
      <c r="B759" s="1"/>
      <c r="C759" s="1"/>
      <c r="D759" s="1"/>
      <c r="E759" s="1"/>
      <c r="F759" s="1"/>
      <c r="G759" s="1"/>
      <c r="H759" s="34"/>
      <c r="I759" s="1"/>
      <c r="J759" s="35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5">
      <c r="A760" s="1"/>
      <c r="B760" s="1"/>
      <c r="C760" s="1"/>
      <c r="D760" s="1"/>
      <c r="E760" s="1"/>
      <c r="F760" s="1"/>
      <c r="G760" s="1"/>
      <c r="H760" s="34"/>
      <c r="I760" s="1"/>
      <c r="J760" s="35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5">
      <c r="A761" s="1"/>
      <c r="B761" s="1"/>
      <c r="C761" s="1"/>
      <c r="D761" s="1"/>
      <c r="E761" s="1"/>
      <c r="F761" s="1"/>
      <c r="G761" s="1"/>
      <c r="H761" s="34"/>
      <c r="I761" s="1"/>
      <c r="J761" s="35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5">
      <c r="A762" s="1"/>
      <c r="B762" s="1"/>
      <c r="C762" s="1"/>
      <c r="D762" s="1"/>
      <c r="E762" s="1"/>
      <c r="F762" s="1"/>
      <c r="G762" s="1"/>
      <c r="H762" s="34"/>
      <c r="I762" s="1"/>
      <c r="J762" s="35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5">
      <c r="A763" s="1"/>
      <c r="B763" s="1"/>
      <c r="C763" s="1"/>
      <c r="D763" s="1"/>
      <c r="E763" s="1"/>
      <c r="F763" s="1"/>
      <c r="G763" s="1"/>
      <c r="H763" s="34"/>
      <c r="I763" s="1"/>
      <c r="J763" s="35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5">
      <c r="A764" s="1"/>
      <c r="B764" s="1"/>
      <c r="C764" s="1"/>
      <c r="D764" s="1"/>
      <c r="E764" s="1"/>
      <c r="F764" s="1"/>
      <c r="G764" s="1"/>
      <c r="H764" s="34"/>
      <c r="I764" s="1"/>
      <c r="J764" s="35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5">
      <c r="A765" s="1"/>
      <c r="B765" s="1"/>
      <c r="C765" s="1"/>
      <c r="D765" s="1"/>
      <c r="E765" s="1"/>
      <c r="F765" s="1"/>
      <c r="G765" s="1"/>
      <c r="H765" s="34"/>
      <c r="I765" s="1"/>
      <c r="J765" s="35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5">
      <c r="A766" s="1"/>
      <c r="B766" s="1"/>
      <c r="C766" s="1"/>
      <c r="D766" s="1"/>
      <c r="E766" s="1"/>
      <c r="F766" s="1"/>
      <c r="G766" s="1"/>
      <c r="H766" s="34"/>
      <c r="I766" s="1"/>
      <c r="J766" s="35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5">
      <c r="A767" s="1"/>
      <c r="B767" s="1"/>
      <c r="C767" s="1"/>
      <c r="D767" s="1"/>
      <c r="E767" s="1"/>
      <c r="F767" s="1"/>
      <c r="G767" s="1"/>
      <c r="H767" s="34"/>
      <c r="I767" s="1"/>
      <c r="J767" s="35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5">
      <c r="A768" s="1"/>
      <c r="B768" s="1"/>
      <c r="C768" s="1"/>
      <c r="D768" s="1"/>
      <c r="E768" s="1"/>
      <c r="F768" s="1"/>
      <c r="G768" s="1"/>
      <c r="H768" s="34"/>
      <c r="I768" s="1"/>
      <c r="J768" s="35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5">
      <c r="A769" s="1"/>
      <c r="B769" s="1"/>
      <c r="C769" s="1"/>
      <c r="D769" s="1"/>
      <c r="E769" s="1"/>
      <c r="F769" s="1"/>
      <c r="G769" s="1"/>
      <c r="H769" s="34"/>
      <c r="I769" s="1"/>
      <c r="J769" s="35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5">
      <c r="A770" s="1"/>
      <c r="B770" s="1"/>
      <c r="C770" s="1"/>
      <c r="D770" s="1"/>
      <c r="E770" s="1"/>
      <c r="F770" s="1"/>
      <c r="G770" s="1"/>
      <c r="H770" s="34"/>
      <c r="I770" s="1"/>
      <c r="J770" s="35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5">
      <c r="A771" s="1"/>
      <c r="B771" s="1"/>
      <c r="C771" s="1"/>
      <c r="D771" s="1"/>
      <c r="E771" s="1"/>
      <c r="F771" s="1"/>
      <c r="G771" s="1"/>
      <c r="H771" s="34"/>
      <c r="I771" s="1"/>
      <c r="J771" s="35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5">
      <c r="A772" s="1"/>
      <c r="B772" s="1"/>
      <c r="C772" s="1"/>
      <c r="D772" s="1"/>
      <c r="E772" s="1"/>
      <c r="F772" s="1"/>
      <c r="G772" s="1"/>
      <c r="H772" s="34"/>
      <c r="I772" s="1"/>
      <c r="J772" s="35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5">
      <c r="A773" s="1"/>
      <c r="B773" s="1"/>
      <c r="C773" s="1"/>
      <c r="D773" s="1"/>
      <c r="E773" s="1"/>
      <c r="F773" s="1"/>
      <c r="G773" s="1"/>
      <c r="H773" s="34"/>
      <c r="I773" s="1"/>
      <c r="J773" s="35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5">
      <c r="A774" s="1"/>
      <c r="B774" s="1"/>
      <c r="C774" s="1"/>
      <c r="D774" s="1"/>
      <c r="E774" s="1"/>
      <c r="F774" s="1"/>
      <c r="G774" s="1"/>
      <c r="H774" s="34"/>
      <c r="I774" s="1"/>
      <c r="J774" s="35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5">
      <c r="A775" s="1"/>
      <c r="B775" s="1"/>
      <c r="C775" s="1"/>
      <c r="D775" s="1"/>
      <c r="E775" s="1"/>
      <c r="F775" s="1"/>
      <c r="G775" s="1"/>
      <c r="H775" s="34"/>
      <c r="I775" s="1"/>
      <c r="J775" s="35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5">
      <c r="A776" s="1"/>
      <c r="B776" s="1"/>
      <c r="C776" s="1"/>
      <c r="D776" s="1"/>
      <c r="E776" s="1"/>
      <c r="F776" s="1"/>
      <c r="G776" s="1"/>
      <c r="H776" s="34"/>
      <c r="I776" s="1"/>
      <c r="J776" s="35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5">
      <c r="A777" s="1"/>
      <c r="B777" s="1"/>
      <c r="C777" s="1"/>
      <c r="D777" s="1"/>
      <c r="E777" s="1"/>
      <c r="F777" s="1"/>
      <c r="G777" s="1"/>
      <c r="H777" s="34"/>
      <c r="I777" s="1"/>
      <c r="J777" s="35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5">
      <c r="A778" s="1"/>
      <c r="B778" s="1"/>
      <c r="C778" s="1"/>
      <c r="D778" s="1"/>
      <c r="E778" s="1"/>
      <c r="F778" s="1"/>
      <c r="G778" s="1"/>
      <c r="H778" s="34"/>
      <c r="I778" s="1"/>
      <c r="J778" s="35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5">
      <c r="A779" s="1"/>
      <c r="B779" s="1"/>
      <c r="C779" s="1"/>
      <c r="D779" s="1"/>
      <c r="E779" s="1"/>
      <c r="F779" s="1"/>
      <c r="G779" s="1"/>
      <c r="H779" s="34"/>
      <c r="I779" s="1"/>
      <c r="J779" s="35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5">
      <c r="A780" s="1"/>
      <c r="B780" s="1"/>
      <c r="C780" s="1"/>
      <c r="D780" s="1"/>
      <c r="E780" s="1"/>
      <c r="F780" s="1"/>
      <c r="G780" s="1"/>
      <c r="H780" s="34"/>
      <c r="I780" s="1"/>
      <c r="J780" s="35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5">
      <c r="A781" s="1"/>
      <c r="B781" s="1"/>
      <c r="C781" s="1"/>
      <c r="D781" s="1"/>
      <c r="E781" s="1"/>
      <c r="F781" s="1"/>
      <c r="G781" s="1"/>
      <c r="H781" s="34"/>
      <c r="I781" s="1"/>
      <c r="J781" s="35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5">
      <c r="A782" s="1"/>
      <c r="B782" s="1"/>
      <c r="C782" s="1"/>
      <c r="D782" s="1"/>
      <c r="E782" s="1"/>
      <c r="F782" s="1"/>
      <c r="G782" s="1"/>
      <c r="H782" s="34"/>
      <c r="I782" s="1"/>
      <c r="J782" s="35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5">
      <c r="A783" s="1"/>
      <c r="B783" s="1"/>
      <c r="C783" s="1"/>
      <c r="D783" s="1"/>
      <c r="E783" s="1"/>
      <c r="F783" s="1"/>
      <c r="G783" s="1"/>
      <c r="H783" s="34"/>
      <c r="I783" s="1"/>
      <c r="J783" s="35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5">
      <c r="A784" s="1"/>
      <c r="B784" s="1"/>
      <c r="C784" s="1"/>
      <c r="D784" s="1"/>
      <c r="E784" s="1"/>
      <c r="F784" s="1"/>
      <c r="G784" s="1"/>
      <c r="H784" s="34"/>
      <c r="I784" s="1"/>
      <c r="J784" s="35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5">
      <c r="A785" s="1"/>
      <c r="B785" s="1"/>
      <c r="C785" s="1"/>
      <c r="D785" s="1"/>
      <c r="E785" s="1"/>
      <c r="F785" s="1"/>
      <c r="G785" s="1"/>
      <c r="H785" s="34"/>
      <c r="I785" s="1"/>
      <c r="J785" s="35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5">
      <c r="A786" s="1"/>
      <c r="B786" s="1"/>
      <c r="C786" s="1"/>
      <c r="D786" s="1"/>
      <c r="E786" s="1"/>
      <c r="F786" s="1"/>
      <c r="G786" s="1"/>
      <c r="H786" s="34"/>
      <c r="I786" s="1"/>
      <c r="J786" s="35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5">
      <c r="A787" s="1"/>
      <c r="B787" s="1"/>
      <c r="C787" s="1"/>
      <c r="D787" s="1"/>
      <c r="E787" s="1"/>
      <c r="F787" s="1"/>
      <c r="G787" s="1"/>
      <c r="H787" s="34"/>
      <c r="I787" s="1"/>
      <c r="J787" s="35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5">
      <c r="A788" s="1"/>
      <c r="B788" s="1"/>
      <c r="C788" s="1"/>
      <c r="D788" s="1"/>
      <c r="E788" s="1"/>
      <c r="F788" s="1"/>
      <c r="G788" s="1"/>
      <c r="H788" s="34"/>
      <c r="I788" s="1"/>
      <c r="J788" s="35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5">
      <c r="A789" s="1"/>
      <c r="B789" s="1"/>
      <c r="C789" s="1"/>
      <c r="D789" s="1"/>
      <c r="E789" s="1"/>
      <c r="F789" s="1"/>
      <c r="G789" s="1"/>
      <c r="H789" s="34"/>
      <c r="I789" s="1"/>
      <c r="J789" s="35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5">
      <c r="A790" s="1"/>
      <c r="B790" s="1"/>
      <c r="C790" s="1"/>
      <c r="D790" s="1"/>
      <c r="E790" s="1"/>
      <c r="F790" s="1"/>
      <c r="G790" s="1"/>
      <c r="H790" s="34"/>
      <c r="I790" s="1"/>
      <c r="J790" s="35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5">
      <c r="A791" s="1"/>
      <c r="B791" s="1"/>
      <c r="C791" s="1"/>
      <c r="D791" s="1"/>
      <c r="E791" s="1"/>
      <c r="F791" s="1"/>
      <c r="G791" s="1"/>
      <c r="H791" s="34"/>
      <c r="I791" s="1"/>
      <c r="J791" s="35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5">
      <c r="A792" s="1"/>
      <c r="B792" s="1"/>
      <c r="C792" s="1"/>
      <c r="D792" s="1"/>
      <c r="E792" s="1"/>
      <c r="F792" s="1"/>
      <c r="G792" s="1"/>
      <c r="H792" s="34"/>
      <c r="I792" s="1"/>
      <c r="J792" s="35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5">
      <c r="A793" s="1"/>
      <c r="B793" s="1"/>
      <c r="C793" s="1"/>
      <c r="D793" s="1"/>
      <c r="E793" s="1"/>
      <c r="F793" s="1"/>
      <c r="G793" s="1"/>
      <c r="H793" s="34"/>
      <c r="I793" s="1"/>
      <c r="J793" s="35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5">
      <c r="A794" s="1"/>
      <c r="B794" s="1"/>
      <c r="C794" s="1"/>
      <c r="D794" s="1"/>
      <c r="E794" s="1"/>
      <c r="F794" s="1"/>
      <c r="G794" s="1"/>
      <c r="H794" s="34"/>
      <c r="I794" s="1"/>
      <c r="J794" s="35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5">
      <c r="A795" s="1"/>
      <c r="B795" s="1"/>
      <c r="C795" s="1"/>
      <c r="D795" s="1"/>
      <c r="E795" s="1"/>
      <c r="F795" s="1"/>
      <c r="G795" s="1"/>
      <c r="H795" s="34"/>
      <c r="I795" s="1"/>
      <c r="J795" s="35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5">
      <c r="A796" s="1"/>
      <c r="B796" s="1"/>
      <c r="C796" s="1"/>
      <c r="D796" s="1"/>
      <c r="E796" s="1"/>
      <c r="F796" s="1"/>
      <c r="G796" s="1"/>
      <c r="H796" s="34"/>
      <c r="I796" s="1"/>
      <c r="J796" s="35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5">
      <c r="A797" s="1"/>
      <c r="B797" s="1"/>
      <c r="C797" s="1"/>
      <c r="D797" s="1"/>
      <c r="E797" s="1"/>
      <c r="F797" s="1"/>
      <c r="G797" s="1"/>
      <c r="H797" s="34"/>
      <c r="I797" s="1"/>
      <c r="J797" s="35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5">
      <c r="A798" s="1"/>
      <c r="B798" s="1"/>
      <c r="C798" s="1"/>
      <c r="D798" s="1"/>
      <c r="E798" s="1"/>
      <c r="F798" s="1"/>
      <c r="G798" s="1"/>
      <c r="H798" s="34"/>
      <c r="I798" s="1"/>
      <c r="J798" s="35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5">
      <c r="A799" s="1"/>
      <c r="B799" s="1"/>
      <c r="C799" s="1"/>
      <c r="D799" s="1"/>
      <c r="E799" s="1"/>
      <c r="F799" s="1"/>
      <c r="G799" s="1"/>
      <c r="H799" s="34"/>
      <c r="I799" s="1"/>
      <c r="J799" s="35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5">
      <c r="A800" s="1"/>
      <c r="B800" s="1"/>
      <c r="C800" s="1"/>
      <c r="D800" s="1"/>
      <c r="E800" s="1"/>
      <c r="F800" s="1"/>
      <c r="G800" s="1"/>
      <c r="H800" s="34"/>
      <c r="I800" s="1"/>
      <c r="J800" s="35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5">
      <c r="A801" s="1"/>
      <c r="B801" s="1"/>
      <c r="C801" s="1"/>
      <c r="D801" s="1"/>
      <c r="E801" s="1"/>
      <c r="F801" s="1"/>
      <c r="G801" s="1"/>
      <c r="H801" s="34"/>
      <c r="I801" s="1"/>
      <c r="J801" s="35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5">
      <c r="A802" s="1"/>
      <c r="B802" s="1"/>
      <c r="C802" s="1"/>
      <c r="D802" s="1"/>
      <c r="E802" s="1"/>
      <c r="F802" s="1"/>
      <c r="G802" s="1"/>
      <c r="H802" s="34"/>
      <c r="I802" s="1"/>
      <c r="J802" s="35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5">
      <c r="A803" s="1"/>
      <c r="B803" s="1"/>
      <c r="C803" s="1"/>
      <c r="D803" s="1"/>
      <c r="E803" s="1"/>
      <c r="F803" s="1"/>
      <c r="G803" s="1"/>
      <c r="H803" s="34"/>
      <c r="I803" s="1"/>
      <c r="J803" s="35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5">
      <c r="A804" s="1"/>
      <c r="B804" s="1"/>
      <c r="C804" s="1"/>
      <c r="D804" s="1"/>
      <c r="E804" s="1"/>
      <c r="F804" s="1"/>
      <c r="G804" s="1"/>
      <c r="H804" s="34"/>
      <c r="I804" s="1"/>
      <c r="J804" s="35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5">
      <c r="A805" s="1"/>
      <c r="B805" s="1"/>
      <c r="C805" s="1"/>
      <c r="D805" s="1"/>
      <c r="E805" s="1"/>
      <c r="F805" s="1"/>
      <c r="G805" s="1"/>
      <c r="H805" s="34"/>
      <c r="I805" s="1"/>
      <c r="J805" s="35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5">
      <c r="A806" s="1"/>
      <c r="B806" s="1"/>
      <c r="C806" s="1"/>
      <c r="D806" s="1"/>
      <c r="E806" s="1"/>
      <c r="F806" s="1"/>
      <c r="G806" s="1"/>
      <c r="H806" s="34"/>
      <c r="I806" s="1"/>
      <c r="J806" s="35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5">
      <c r="A807" s="1"/>
      <c r="B807" s="1"/>
      <c r="C807" s="1"/>
      <c r="D807" s="1"/>
      <c r="E807" s="1"/>
      <c r="F807" s="1"/>
      <c r="G807" s="1"/>
      <c r="H807" s="34"/>
      <c r="I807" s="1"/>
      <c r="J807" s="35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5">
      <c r="A808" s="1"/>
      <c r="B808" s="1"/>
      <c r="C808" s="1"/>
      <c r="D808" s="1"/>
      <c r="E808" s="1"/>
      <c r="F808" s="1"/>
      <c r="G808" s="1"/>
      <c r="H808" s="34"/>
      <c r="I808" s="1"/>
      <c r="J808" s="35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5">
      <c r="A809" s="1"/>
      <c r="B809" s="1"/>
      <c r="C809" s="1"/>
      <c r="D809" s="1"/>
      <c r="E809" s="1"/>
      <c r="F809" s="1"/>
      <c r="G809" s="1"/>
      <c r="H809" s="34"/>
      <c r="I809" s="1"/>
      <c r="J809" s="35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5">
      <c r="A810" s="1"/>
      <c r="B810" s="1"/>
      <c r="C810" s="1"/>
      <c r="D810" s="1"/>
      <c r="E810" s="1"/>
      <c r="F810" s="1"/>
      <c r="G810" s="1"/>
      <c r="H810" s="34"/>
      <c r="I810" s="1"/>
      <c r="J810" s="35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5">
      <c r="A811" s="1"/>
      <c r="B811" s="1"/>
      <c r="C811" s="1"/>
      <c r="D811" s="1"/>
      <c r="E811" s="1"/>
      <c r="F811" s="1"/>
      <c r="G811" s="1"/>
      <c r="H811" s="34"/>
      <c r="I811" s="1"/>
      <c r="J811" s="35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5">
      <c r="A812" s="1"/>
      <c r="B812" s="1"/>
      <c r="C812" s="1"/>
      <c r="D812" s="1"/>
      <c r="E812" s="1"/>
      <c r="F812" s="1"/>
      <c r="G812" s="1"/>
      <c r="H812" s="34"/>
      <c r="I812" s="1"/>
      <c r="J812" s="35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5">
      <c r="A813" s="1"/>
      <c r="B813" s="1"/>
      <c r="C813" s="1"/>
      <c r="D813" s="1"/>
      <c r="E813" s="1"/>
      <c r="F813" s="1"/>
      <c r="G813" s="1"/>
      <c r="H813" s="34"/>
      <c r="I813" s="1"/>
      <c r="J813" s="35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5">
      <c r="A814" s="1"/>
      <c r="B814" s="1"/>
      <c r="C814" s="1"/>
      <c r="D814" s="1"/>
      <c r="E814" s="1"/>
      <c r="F814" s="1"/>
      <c r="G814" s="1"/>
      <c r="H814" s="34"/>
      <c r="I814" s="1"/>
      <c r="J814" s="35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5">
      <c r="A815" s="1"/>
      <c r="B815" s="1"/>
      <c r="C815" s="1"/>
      <c r="D815" s="1"/>
      <c r="E815" s="1"/>
      <c r="F815" s="1"/>
      <c r="G815" s="1"/>
      <c r="H815" s="34"/>
      <c r="I815" s="1"/>
      <c r="J815" s="35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5">
      <c r="A816" s="1"/>
      <c r="B816" s="1"/>
      <c r="C816" s="1"/>
      <c r="D816" s="1"/>
      <c r="E816" s="1"/>
      <c r="F816" s="1"/>
      <c r="G816" s="1"/>
      <c r="H816" s="34"/>
      <c r="I816" s="1"/>
      <c r="J816" s="35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5">
      <c r="A817" s="1"/>
      <c r="B817" s="1"/>
      <c r="C817" s="1"/>
      <c r="D817" s="1"/>
      <c r="E817" s="1"/>
      <c r="F817" s="1"/>
      <c r="G817" s="1"/>
      <c r="H817" s="34"/>
      <c r="I817" s="1"/>
      <c r="J817" s="35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5">
      <c r="A818" s="1"/>
      <c r="B818" s="1"/>
      <c r="C818" s="1"/>
      <c r="D818" s="1"/>
      <c r="E818" s="1"/>
      <c r="F818" s="1"/>
      <c r="G818" s="1"/>
      <c r="H818" s="34"/>
      <c r="I818" s="1"/>
      <c r="J818" s="35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5">
      <c r="A819" s="1"/>
      <c r="B819" s="1"/>
      <c r="C819" s="1"/>
      <c r="D819" s="1"/>
      <c r="E819" s="1"/>
      <c r="F819" s="1"/>
      <c r="G819" s="1"/>
      <c r="H819" s="34"/>
      <c r="I819" s="1"/>
      <c r="J819" s="35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5">
      <c r="A820" s="1"/>
      <c r="B820" s="1"/>
      <c r="C820" s="1"/>
      <c r="D820" s="1"/>
      <c r="E820" s="1"/>
      <c r="F820" s="1"/>
      <c r="G820" s="1"/>
      <c r="H820" s="34"/>
      <c r="I820" s="1"/>
      <c r="J820" s="35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5">
      <c r="A821" s="1"/>
      <c r="B821" s="1"/>
      <c r="C821" s="1"/>
      <c r="D821" s="1"/>
      <c r="E821" s="1"/>
      <c r="F821" s="1"/>
      <c r="G821" s="1"/>
      <c r="H821" s="34"/>
      <c r="I821" s="1"/>
      <c r="J821" s="35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5">
      <c r="A822" s="1"/>
      <c r="B822" s="1"/>
      <c r="C822" s="1"/>
      <c r="D822" s="1"/>
      <c r="E822" s="1"/>
      <c r="F822" s="1"/>
      <c r="G822" s="1"/>
      <c r="H822" s="34"/>
      <c r="I822" s="1"/>
      <c r="J822" s="35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5">
      <c r="A823" s="1"/>
      <c r="B823" s="1"/>
      <c r="C823" s="1"/>
      <c r="D823" s="1"/>
      <c r="E823" s="1"/>
      <c r="F823" s="1"/>
      <c r="G823" s="1"/>
      <c r="H823" s="34"/>
      <c r="I823" s="1"/>
      <c r="J823" s="35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5">
      <c r="A824" s="1"/>
      <c r="B824" s="1"/>
      <c r="C824" s="1"/>
      <c r="D824" s="1"/>
      <c r="E824" s="1"/>
      <c r="F824" s="1"/>
      <c r="G824" s="1"/>
      <c r="H824" s="34"/>
      <c r="I824" s="1"/>
      <c r="J824" s="35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5">
      <c r="A825" s="1"/>
      <c r="B825" s="1"/>
      <c r="C825" s="1"/>
      <c r="D825" s="1"/>
      <c r="E825" s="1"/>
      <c r="F825" s="1"/>
      <c r="G825" s="1"/>
      <c r="H825" s="34"/>
      <c r="I825" s="1"/>
      <c r="J825" s="35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5">
      <c r="A826" s="1"/>
      <c r="B826" s="1"/>
      <c r="C826" s="1"/>
      <c r="D826" s="1"/>
      <c r="E826" s="1"/>
      <c r="F826" s="1"/>
      <c r="G826" s="1"/>
      <c r="H826" s="34"/>
      <c r="I826" s="1"/>
      <c r="J826" s="35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5">
      <c r="A827" s="1"/>
      <c r="B827" s="1"/>
      <c r="C827" s="1"/>
      <c r="D827" s="1"/>
      <c r="E827" s="1"/>
      <c r="F827" s="1"/>
      <c r="G827" s="1"/>
      <c r="H827" s="34"/>
      <c r="I827" s="1"/>
      <c r="J827" s="35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5">
      <c r="A828" s="1"/>
      <c r="B828" s="1"/>
      <c r="C828" s="1"/>
      <c r="D828" s="1"/>
      <c r="E828" s="1"/>
      <c r="F828" s="1"/>
      <c r="G828" s="1"/>
      <c r="H828" s="34"/>
      <c r="I828" s="1"/>
      <c r="J828" s="35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5">
      <c r="A829" s="1"/>
      <c r="B829" s="1"/>
      <c r="C829" s="1"/>
      <c r="D829" s="1"/>
      <c r="E829" s="1"/>
      <c r="F829" s="1"/>
      <c r="G829" s="1"/>
      <c r="H829" s="34"/>
      <c r="I829" s="1"/>
      <c r="J829" s="35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5">
      <c r="A830" s="1"/>
      <c r="B830" s="1"/>
      <c r="C830" s="1"/>
      <c r="D830" s="1"/>
      <c r="E830" s="1"/>
      <c r="F830" s="1"/>
      <c r="G830" s="1"/>
      <c r="H830" s="34"/>
      <c r="I830" s="1"/>
      <c r="J830" s="35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5">
      <c r="A831" s="1"/>
      <c r="B831" s="1"/>
      <c r="C831" s="1"/>
      <c r="D831" s="1"/>
      <c r="E831" s="1"/>
      <c r="F831" s="1"/>
      <c r="G831" s="1"/>
      <c r="H831" s="34"/>
      <c r="I831" s="1"/>
      <c r="J831" s="35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5">
      <c r="A832" s="1"/>
      <c r="B832" s="1"/>
      <c r="C832" s="1"/>
      <c r="D832" s="1"/>
      <c r="E832" s="1"/>
      <c r="F832" s="1"/>
      <c r="G832" s="1"/>
      <c r="H832" s="34"/>
      <c r="I832" s="1"/>
      <c r="J832" s="35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5">
      <c r="A833" s="1"/>
      <c r="B833" s="1"/>
      <c r="C833" s="1"/>
      <c r="D833" s="1"/>
      <c r="E833" s="1"/>
      <c r="F833" s="1"/>
      <c r="G833" s="1"/>
      <c r="H833" s="34"/>
      <c r="I833" s="1"/>
      <c r="J833" s="35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5">
      <c r="A834" s="1"/>
      <c r="B834" s="1"/>
      <c r="C834" s="1"/>
      <c r="D834" s="1"/>
      <c r="E834" s="1"/>
      <c r="F834" s="1"/>
      <c r="G834" s="1"/>
      <c r="H834" s="34"/>
      <c r="I834" s="1"/>
      <c r="J834" s="35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5">
      <c r="A835" s="1"/>
      <c r="B835" s="1"/>
      <c r="C835" s="1"/>
      <c r="D835" s="1"/>
      <c r="E835" s="1"/>
      <c r="F835" s="1"/>
      <c r="G835" s="1"/>
      <c r="H835" s="34"/>
      <c r="I835" s="1"/>
      <c r="J835" s="35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5">
      <c r="A836" s="1"/>
      <c r="B836" s="1"/>
      <c r="C836" s="1"/>
      <c r="D836" s="1"/>
      <c r="E836" s="1"/>
      <c r="F836" s="1"/>
      <c r="G836" s="1"/>
      <c r="H836" s="34"/>
      <c r="I836" s="1"/>
      <c r="J836" s="35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5">
      <c r="A837" s="1"/>
      <c r="B837" s="1"/>
      <c r="C837" s="1"/>
      <c r="D837" s="1"/>
      <c r="E837" s="1"/>
      <c r="F837" s="1"/>
      <c r="G837" s="1"/>
      <c r="H837" s="34"/>
      <c r="I837" s="1"/>
      <c r="J837" s="35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5">
      <c r="A838" s="1"/>
      <c r="B838" s="1"/>
      <c r="C838" s="1"/>
      <c r="D838" s="1"/>
      <c r="E838" s="1"/>
      <c r="F838" s="1"/>
      <c r="G838" s="1"/>
      <c r="H838" s="34"/>
      <c r="I838" s="1"/>
      <c r="J838" s="35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5">
      <c r="A839" s="1"/>
      <c r="B839" s="1"/>
      <c r="C839" s="1"/>
      <c r="D839" s="1"/>
      <c r="E839" s="1"/>
      <c r="F839" s="1"/>
      <c r="G839" s="1"/>
      <c r="H839" s="34"/>
      <c r="I839" s="1"/>
      <c r="J839" s="35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5">
      <c r="A840" s="1"/>
      <c r="B840" s="1"/>
      <c r="C840" s="1"/>
      <c r="D840" s="1"/>
      <c r="E840" s="1"/>
      <c r="F840" s="1"/>
      <c r="G840" s="1"/>
      <c r="H840" s="34"/>
      <c r="I840" s="1"/>
      <c r="J840" s="35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5">
      <c r="A841" s="1"/>
      <c r="B841" s="1"/>
      <c r="C841" s="1"/>
      <c r="D841" s="1"/>
      <c r="E841" s="1"/>
      <c r="F841" s="1"/>
      <c r="G841" s="1"/>
      <c r="H841" s="34"/>
      <c r="I841" s="1"/>
      <c r="J841" s="35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5">
      <c r="A842" s="1"/>
      <c r="B842" s="1"/>
      <c r="C842" s="1"/>
      <c r="D842" s="1"/>
      <c r="E842" s="1"/>
      <c r="F842" s="1"/>
      <c r="G842" s="1"/>
      <c r="H842" s="34"/>
      <c r="I842" s="1"/>
      <c r="J842" s="35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5">
      <c r="A843" s="1"/>
      <c r="B843" s="1"/>
      <c r="C843" s="1"/>
      <c r="D843" s="1"/>
      <c r="E843" s="1"/>
      <c r="F843" s="1"/>
      <c r="G843" s="1"/>
      <c r="H843" s="34"/>
      <c r="I843" s="1"/>
      <c r="J843" s="35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5">
      <c r="A844" s="1"/>
      <c r="B844" s="1"/>
      <c r="C844" s="1"/>
      <c r="D844" s="1"/>
      <c r="E844" s="1"/>
      <c r="F844" s="1"/>
      <c r="G844" s="1"/>
      <c r="H844" s="34"/>
      <c r="I844" s="1"/>
      <c r="J844" s="35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5">
      <c r="A845" s="1"/>
      <c r="B845" s="1"/>
      <c r="C845" s="1"/>
      <c r="D845" s="1"/>
      <c r="E845" s="1"/>
      <c r="F845" s="1"/>
      <c r="G845" s="1"/>
      <c r="H845" s="34"/>
      <c r="I845" s="1"/>
      <c r="J845" s="35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5">
      <c r="A846" s="1"/>
      <c r="B846" s="1"/>
      <c r="C846" s="1"/>
      <c r="D846" s="1"/>
      <c r="E846" s="1"/>
      <c r="F846" s="1"/>
      <c r="G846" s="1"/>
      <c r="H846" s="34"/>
      <c r="I846" s="1"/>
      <c r="J846" s="35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5">
      <c r="A847" s="1"/>
      <c r="B847" s="1"/>
      <c r="C847" s="1"/>
      <c r="D847" s="1"/>
      <c r="E847" s="1"/>
      <c r="F847" s="1"/>
      <c r="G847" s="1"/>
      <c r="H847" s="34"/>
      <c r="I847" s="1"/>
      <c r="J847" s="35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5">
      <c r="A848" s="1"/>
      <c r="B848" s="1"/>
      <c r="C848" s="1"/>
      <c r="D848" s="1"/>
      <c r="E848" s="1"/>
      <c r="F848" s="1"/>
      <c r="G848" s="1"/>
      <c r="H848" s="34"/>
      <c r="I848" s="1"/>
      <c r="J848" s="35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5">
      <c r="A849" s="1"/>
      <c r="B849" s="1"/>
      <c r="C849" s="1"/>
      <c r="D849" s="1"/>
      <c r="E849" s="1"/>
      <c r="F849" s="1"/>
      <c r="G849" s="1"/>
      <c r="H849" s="34"/>
      <c r="I849" s="1"/>
      <c r="J849" s="35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5">
      <c r="A850" s="1"/>
      <c r="B850" s="1"/>
      <c r="C850" s="1"/>
      <c r="D850" s="1"/>
      <c r="E850" s="1"/>
      <c r="F850" s="1"/>
      <c r="G850" s="1"/>
      <c r="H850" s="34"/>
      <c r="I850" s="1"/>
      <c r="J850" s="35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5">
      <c r="A851" s="1"/>
      <c r="B851" s="1"/>
      <c r="C851" s="1"/>
      <c r="D851" s="1"/>
      <c r="E851" s="1"/>
      <c r="F851" s="1"/>
      <c r="G851" s="1"/>
      <c r="H851" s="34"/>
      <c r="I851" s="1"/>
      <c r="J851" s="35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5">
      <c r="A852" s="1"/>
      <c r="B852" s="1"/>
      <c r="C852" s="1"/>
      <c r="D852" s="1"/>
      <c r="E852" s="1"/>
      <c r="F852" s="1"/>
      <c r="G852" s="1"/>
      <c r="H852" s="34"/>
      <c r="I852" s="1"/>
      <c r="J852" s="35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5">
      <c r="A853" s="1"/>
      <c r="B853" s="1"/>
      <c r="C853" s="1"/>
      <c r="D853" s="1"/>
      <c r="E853" s="1"/>
      <c r="F853" s="1"/>
      <c r="G853" s="1"/>
      <c r="H853" s="34"/>
      <c r="I853" s="1"/>
      <c r="J853" s="35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5">
      <c r="A854" s="1"/>
      <c r="B854" s="1"/>
      <c r="C854" s="1"/>
      <c r="D854" s="1"/>
      <c r="E854" s="1"/>
      <c r="F854" s="1"/>
      <c r="G854" s="1"/>
      <c r="H854" s="34"/>
      <c r="I854" s="1"/>
      <c r="J854" s="35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5">
      <c r="A855" s="1"/>
      <c r="B855" s="1"/>
      <c r="C855" s="1"/>
      <c r="D855" s="1"/>
      <c r="E855" s="1"/>
      <c r="F855" s="1"/>
      <c r="G855" s="1"/>
      <c r="H855" s="34"/>
      <c r="I855" s="1"/>
      <c r="J855" s="35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5">
      <c r="A856" s="1"/>
      <c r="B856" s="1"/>
      <c r="C856" s="1"/>
      <c r="D856" s="1"/>
      <c r="E856" s="1"/>
      <c r="F856" s="1"/>
      <c r="G856" s="1"/>
      <c r="H856" s="34"/>
      <c r="I856" s="1"/>
      <c r="J856" s="35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5">
      <c r="A857" s="1"/>
      <c r="B857" s="1"/>
      <c r="C857" s="1"/>
      <c r="D857" s="1"/>
      <c r="E857" s="1"/>
      <c r="F857" s="1"/>
      <c r="G857" s="1"/>
      <c r="H857" s="34"/>
      <c r="I857" s="1"/>
      <c r="J857" s="35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5">
      <c r="A858" s="1"/>
      <c r="B858" s="1"/>
      <c r="C858" s="1"/>
      <c r="D858" s="1"/>
      <c r="E858" s="1"/>
      <c r="F858" s="1"/>
      <c r="G858" s="1"/>
      <c r="H858" s="34"/>
      <c r="I858" s="1"/>
      <c r="J858" s="35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5">
      <c r="A859" s="1"/>
      <c r="B859" s="1"/>
      <c r="C859" s="1"/>
      <c r="D859" s="1"/>
      <c r="E859" s="1"/>
      <c r="F859" s="1"/>
      <c r="G859" s="1"/>
      <c r="H859" s="34"/>
      <c r="I859" s="1"/>
      <c r="J859" s="35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5">
      <c r="A860" s="1"/>
      <c r="B860" s="1"/>
      <c r="C860" s="1"/>
      <c r="D860" s="1"/>
      <c r="E860" s="1"/>
      <c r="F860" s="1"/>
      <c r="G860" s="1"/>
      <c r="H860" s="34"/>
      <c r="I860" s="1"/>
      <c r="J860" s="35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5">
      <c r="A861" s="1"/>
      <c r="B861" s="1"/>
      <c r="C861" s="1"/>
      <c r="D861" s="1"/>
      <c r="E861" s="1"/>
      <c r="F861" s="1"/>
      <c r="G861" s="1"/>
      <c r="H861" s="34"/>
      <c r="I861" s="1"/>
      <c r="J861" s="35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5">
      <c r="A862" s="1"/>
      <c r="B862" s="1"/>
      <c r="C862" s="1"/>
      <c r="D862" s="1"/>
      <c r="E862" s="1"/>
      <c r="F862" s="1"/>
      <c r="G862" s="1"/>
      <c r="H862" s="34"/>
      <c r="I862" s="1"/>
      <c r="J862" s="35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5">
      <c r="A863" s="1"/>
      <c r="B863" s="1"/>
      <c r="C863" s="1"/>
      <c r="D863" s="1"/>
      <c r="E863" s="1"/>
      <c r="F863" s="1"/>
      <c r="G863" s="1"/>
      <c r="H863" s="34"/>
      <c r="I863" s="1"/>
      <c r="J863" s="35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5">
      <c r="A864" s="1"/>
      <c r="B864" s="1"/>
      <c r="C864" s="1"/>
      <c r="D864" s="1"/>
      <c r="E864" s="1"/>
      <c r="F864" s="1"/>
      <c r="G864" s="1"/>
      <c r="H864" s="34"/>
      <c r="I864" s="1"/>
      <c r="J864" s="35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5">
      <c r="A865" s="1"/>
      <c r="B865" s="1"/>
      <c r="C865" s="1"/>
      <c r="D865" s="1"/>
      <c r="E865" s="1"/>
      <c r="F865" s="1"/>
      <c r="G865" s="1"/>
      <c r="H865" s="34"/>
      <c r="I865" s="1"/>
      <c r="J865" s="35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5">
      <c r="A866" s="1"/>
      <c r="B866" s="1"/>
      <c r="C866" s="1"/>
      <c r="D866" s="1"/>
      <c r="E866" s="1"/>
      <c r="F866" s="1"/>
      <c r="G866" s="1"/>
      <c r="H866" s="34"/>
      <c r="I866" s="1"/>
      <c r="J866" s="35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5">
      <c r="A867" s="1"/>
      <c r="B867" s="1"/>
      <c r="C867" s="1"/>
      <c r="D867" s="1"/>
      <c r="E867" s="1"/>
      <c r="F867" s="1"/>
      <c r="G867" s="1"/>
      <c r="H867" s="34"/>
      <c r="I867" s="1"/>
      <c r="J867" s="35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5">
      <c r="A868" s="1"/>
      <c r="B868" s="1"/>
      <c r="C868" s="1"/>
      <c r="D868" s="1"/>
      <c r="E868" s="1"/>
      <c r="F868" s="1"/>
      <c r="G868" s="1"/>
      <c r="H868" s="34"/>
      <c r="I868" s="1"/>
      <c r="J868" s="35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5">
      <c r="A869" s="1"/>
      <c r="B869" s="1"/>
      <c r="C869" s="1"/>
      <c r="D869" s="1"/>
      <c r="E869" s="1"/>
      <c r="F869" s="1"/>
      <c r="G869" s="1"/>
      <c r="H869" s="34"/>
      <c r="I869" s="1"/>
      <c r="J869" s="35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5">
      <c r="A870" s="1"/>
      <c r="B870" s="1"/>
      <c r="C870" s="1"/>
      <c r="D870" s="1"/>
      <c r="E870" s="1"/>
      <c r="F870" s="1"/>
      <c r="G870" s="1"/>
      <c r="H870" s="34"/>
      <c r="I870" s="1"/>
      <c r="J870" s="35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5">
      <c r="A871" s="1"/>
      <c r="B871" s="1"/>
      <c r="C871" s="1"/>
      <c r="D871" s="1"/>
      <c r="E871" s="1"/>
      <c r="F871" s="1"/>
      <c r="G871" s="1"/>
      <c r="H871" s="34"/>
      <c r="I871" s="1"/>
      <c r="J871" s="35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5">
      <c r="A872" s="1"/>
      <c r="B872" s="1"/>
      <c r="C872" s="1"/>
      <c r="D872" s="1"/>
      <c r="E872" s="1"/>
      <c r="F872" s="1"/>
      <c r="G872" s="1"/>
      <c r="H872" s="34"/>
      <c r="I872" s="1"/>
      <c r="J872" s="35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5">
      <c r="A873" s="1"/>
      <c r="B873" s="1"/>
      <c r="C873" s="1"/>
      <c r="D873" s="1"/>
      <c r="E873" s="1"/>
      <c r="F873" s="1"/>
      <c r="G873" s="1"/>
      <c r="H873" s="34"/>
      <c r="I873" s="1"/>
      <c r="J873" s="35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5">
      <c r="A874" s="1"/>
      <c r="B874" s="1"/>
      <c r="C874" s="1"/>
      <c r="D874" s="1"/>
      <c r="E874" s="1"/>
      <c r="F874" s="1"/>
      <c r="G874" s="1"/>
      <c r="H874" s="34"/>
      <c r="I874" s="1"/>
      <c r="J874" s="35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5">
      <c r="A875" s="1"/>
      <c r="B875" s="1"/>
      <c r="C875" s="1"/>
      <c r="D875" s="1"/>
      <c r="E875" s="1"/>
      <c r="F875" s="1"/>
      <c r="G875" s="1"/>
      <c r="H875" s="34"/>
      <c r="I875" s="1"/>
      <c r="J875" s="35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5">
      <c r="A876" s="1"/>
      <c r="B876" s="1"/>
      <c r="C876" s="1"/>
      <c r="D876" s="1"/>
      <c r="E876" s="1"/>
      <c r="F876" s="1"/>
      <c r="G876" s="1"/>
      <c r="H876" s="34"/>
      <c r="I876" s="1"/>
      <c r="J876" s="35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5">
      <c r="A877" s="1"/>
      <c r="B877" s="1"/>
      <c r="C877" s="1"/>
      <c r="D877" s="1"/>
      <c r="E877" s="1"/>
      <c r="F877" s="1"/>
      <c r="G877" s="1"/>
      <c r="H877" s="34"/>
      <c r="I877" s="1"/>
      <c r="J877" s="35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5">
      <c r="A878" s="1"/>
      <c r="B878" s="1"/>
      <c r="C878" s="1"/>
      <c r="D878" s="1"/>
      <c r="E878" s="1"/>
      <c r="F878" s="1"/>
      <c r="G878" s="1"/>
      <c r="H878" s="34"/>
      <c r="I878" s="1"/>
      <c r="J878" s="35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5">
      <c r="A879" s="1"/>
      <c r="B879" s="1"/>
      <c r="C879" s="1"/>
      <c r="D879" s="1"/>
      <c r="E879" s="1"/>
      <c r="F879" s="1"/>
      <c r="G879" s="1"/>
      <c r="H879" s="34"/>
      <c r="I879" s="1"/>
      <c r="J879" s="35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5">
      <c r="A880" s="1"/>
      <c r="B880" s="1"/>
      <c r="C880" s="1"/>
      <c r="D880" s="1"/>
      <c r="E880" s="1"/>
      <c r="F880" s="1"/>
      <c r="G880" s="1"/>
      <c r="H880" s="34"/>
      <c r="I880" s="1"/>
      <c r="J880" s="35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5">
      <c r="A881" s="1"/>
      <c r="B881" s="1"/>
      <c r="C881" s="1"/>
      <c r="D881" s="1"/>
      <c r="E881" s="1"/>
      <c r="F881" s="1"/>
      <c r="G881" s="1"/>
      <c r="H881" s="34"/>
      <c r="I881" s="1"/>
      <c r="J881" s="35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5">
      <c r="A882" s="1"/>
      <c r="B882" s="1"/>
      <c r="C882" s="1"/>
      <c r="D882" s="1"/>
      <c r="E882" s="1"/>
      <c r="F882" s="1"/>
      <c r="G882" s="1"/>
      <c r="H882" s="34"/>
      <c r="I882" s="1"/>
      <c r="J882" s="35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5">
      <c r="A883" s="1"/>
      <c r="B883" s="1"/>
      <c r="C883" s="1"/>
      <c r="D883" s="1"/>
      <c r="E883" s="1"/>
      <c r="F883" s="1"/>
      <c r="G883" s="1"/>
      <c r="H883" s="34"/>
      <c r="I883" s="1"/>
      <c r="J883" s="35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5">
      <c r="A884" s="1"/>
      <c r="B884" s="1"/>
      <c r="C884" s="1"/>
      <c r="D884" s="1"/>
      <c r="E884" s="1"/>
      <c r="F884" s="1"/>
      <c r="G884" s="1"/>
      <c r="H884" s="34"/>
      <c r="I884" s="1"/>
      <c r="J884" s="35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5">
      <c r="A885" s="1"/>
      <c r="B885" s="1"/>
      <c r="C885" s="1"/>
      <c r="D885" s="1"/>
      <c r="E885" s="1"/>
      <c r="F885" s="1"/>
      <c r="G885" s="1"/>
      <c r="H885" s="34"/>
      <c r="I885" s="1"/>
      <c r="J885" s="35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5">
      <c r="A886" s="1"/>
      <c r="B886" s="1"/>
      <c r="C886" s="1"/>
      <c r="D886" s="1"/>
      <c r="E886" s="1"/>
      <c r="F886" s="1"/>
      <c r="G886" s="1"/>
      <c r="H886" s="34"/>
      <c r="I886" s="1"/>
      <c r="J886" s="35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5">
      <c r="A887" s="1"/>
      <c r="B887" s="1"/>
      <c r="C887" s="1"/>
      <c r="D887" s="1"/>
      <c r="E887" s="1"/>
      <c r="F887" s="1"/>
      <c r="G887" s="1"/>
      <c r="H887" s="34"/>
      <c r="I887" s="1"/>
      <c r="J887" s="35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5">
      <c r="A888" s="1"/>
      <c r="B888" s="1"/>
      <c r="C888" s="1"/>
      <c r="D888" s="1"/>
      <c r="E888" s="1"/>
      <c r="F888" s="1"/>
      <c r="G888" s="1"/>
      <c r="H888" s="34"/>
      <c r="I888" s="1"/>
      <c r="J888" s="35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5">
      <c r="A889" s="1"/>
      <c r="B889" s="1"/>
      <c r="C889" s="1"/>
      <c r="D889" s="1"/>
      <c r="E889" s="1"/>
      <c r="F889" s="1"/>
      <c r="G889" s="1"/>
      <c r="H889" s="34"/>
      <c r="I889" s="1"/>
      <c r="J889" s="35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5">
      <c r="A890" s="1"/>
      <c r="B890" s="1"/>
      <c r="C890" s="1"/>
      <c r="D890" s="1"/>
      <c r="E890" s="1"/>
      <c r="F890" s="1"/>
      <c r="G890" s="1"/>
      <c r="H890" s="34"/>
      <c r="I890" s="1"/>
      <c r="J890" s="35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5">
      <c r="A891" s="1"/>
      <c r="B891" s="1"/>
      <c r="C891" s="1"/>
      <c r="D891" s="1"/>
      <c r="E891" s="1"/>
      <c r="F891" s="1"/>
      <c r="G891" s="1"/>
      <c r="H891" s="34"/>
      <c r="I891" s="1"/>
      <c r="J891" s="35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5">
      <c r="A892" s="1"/>
      <c r="B892" s="1"/>
      <c r="C892" s="1"/>
      <c r="D892" s="1"/>
      <c r="E892" s="1"/>
      <c r="F892" s="1"/>
      <c r="G892" s="1"/>
      <c r="H892" s="34"/>
      <c r="I892" s="1"/>
      <c r="J892" s="35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5">
      <c r="A893" s="1"/>
      <c r="B893" s="1"/>
      <c r="C893" s="1"/>
      <c r="D893" s="1"/>
      <c r="E893" s="1"/>
      <c r="F893" s="1"/>
      <c r="G893" s="1"/>
      <c r="H893" s="34"/>
      <c r="I893" s="1"/>
      <c r="J893" s="35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5">
      <c r="A894" s="1"/>
      <c r="B894" s="1"/>
      <c r="C894" s="1"/>
      <c r="D894" s="1"/>
      <c r="E894" s="1"/>
      <c r="F894" s="1"/>
      <c r="G894" s="1"/>
      <c r="H894" s="34"/>
      <c r="I894" s="1"/>
      <c r="J894" s="35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5">
      <c r="A895" s="1"/>
      <c r="B895" s="1"/>
      <c r="C895" s="1"/>
      <c r="D895" s="1"/>
      <c r="E895" s="1"/>
      <c r="F895" s="1"/>
      <c r="G895" s="1"/>
      <c r="H895" s="34"/>
      <c r="I895" s="1"/>
      <c r="J895" s="35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5">
      <c r="A896" s="1"/>
      <c r="B896" s="1"/>
      <c r="C896" s="1"/>
      <c r="D896" s="1"/>
      <c r="E896" s="1"/>
      <c r="F896" s="1"/>
      <c r="G896" s="1"/>
      <c r="H896" s="34"/>
      <c r="I896" s="1"/>
      <c r="J896" s="35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5">
      <c r="A897" s="1"/>
      <c r="B897" s="1"/>
      <c r="C897" s="1"/>
      <c r="D897" s="1"/>
      <c r="E897" s="1"/>
      <c r="F897" s="1"/>
      <c r="G897" s="1"/>
      <c r="H897" s="34"/>
      <c r="I897" s="1"/>
      <c r="J897" s="35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5">
      <c r="A898" s="1"/>
      <c r="B898" s="1"/>
      <c r="C898" s="1"/>
      <c r="D898" s="1"/>
      <c r="E898" s="1"/>
      <c r="F898" s="1"/>
      <c r="G898" s="1"/>
      <c r="H898" s="34"/>
      <c r="I898" s="1"/>
      <c r="J898" s="35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5">
      <c r="A899" s="1"/>
      <c r="B899" s="1"/>
      <c r="C899" s="1"/>
      <c r="D899" s="1"/>
      <c r="E899" s="1"/>
      <c r="F899" s="1"/>
      <c r="G899" s="1"/>
      <c r="H899" s="34"/>
      <c r="I899" s="1"/>
      <c r="J899" s="35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5">
      <c r="A900" s="1"/>
      <c r="B900" s="1"/>
      <c r="C900" s="1"/>
      <c r="D900" s="1"/>
      <c r="E900" s="1"/>
      <c r="F900" s="1"/>
      <c r="G900" s="1"/>
      <c r="H900" s="34"/>
      <c r="I900" s="1"/>
      <c r="J900" s="35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5">
      <c r="A901" s="1"/>
      <c r="B901" s="1"/>
      <c r="C901" s="1"/>
      <c r="D901" s="1"/>
      <c r="E901" s="1"/>
      <c r="F901" s="1"/>
      <c r="G901" s="1"/>
      <c r="H901" s="34"/>
      <c r="I901" s="1"/>
      <c r="J901" s="35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5">
      <c r="A902" s="1"/>
      <c r="B902" s="1"/>
      <c r="C902" s="1"/>
      <c r="D902" s="1"/>
      <c r="E902" s="1"/>
      <c r="F902" s="1"/>
      <c r="G902" s="1"/>
      <c r="H902" s="34"/>
      <c r="I902" s="1"/>
      <c r="J902" s="35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5">
      <c r="A903" s="1"/>
      <c r="B903" s="1"/>
      <c r="C903" s="1"/>
      <c r="D903" s="1"/>
      <c r="E903" s="1"/>
      <c r="F903" s="1"/>
      <c r="G903" s="1"/>
      <c r="H903" s="34"/>
      <c r="I903" s="1"/>
      <c r="J903" s="35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5">
      <c r="A904" s="1"/>
      <c r="B904" s="1"/>
      <c r="C904" s="1"/>
      <c r="D904" s="1"/>
      <c r="E904" s="1"/>
      <c r="F904" s="1"/>
      <c r="G904" s="1"/>
      <c r="H904" s="34"/>
      <c r="I904" s="1"/>
      <c r="J904" s="35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5">
      <c r="A905" s="1"/>
      <c r="B905" s="1"/>
      <c r="C905" s="1"/>
      <c r="D905" s="1"/>
      <c r="E905" s="1"/>
      <c r="F905" s="1"/>
      <c r="G905" s="1"/>
      <c r="H905" s="34"/>
      <c r="I905" s="1"/>
      <c r="J905" s="35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5">
      <c r="A906" s="1"/>
      <c r="B906" s="1"/>
      <c r="C906" s="1"/>
      <c r="D906" s="1"/>
      <c r="E906" s="1"/>
      <c r="F906" s="1"/>
      <c r="G906" s="1"/>
      <c r="H906" s="34"/>
      <c r="I906" s="1"/>
      <c r="J906" s="35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5">
      <c r="A907" s="1"/>
      <c r="B907" s="1"/>
      <c r="C907" s="1"/>
      <c r="D907" s="1"/>
      <c r="E907" s="1"/>
      <c r="F907" s="1"/>
      <c r="G907" s="1"/>
      <c r="H907" s="34"/>
      <c r="I907" s="1"/>
      <c r="J907" s="35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5">
      <c r="A908" s="1"/>
      <c r="B908" s="1"/>
      <c r="C908" s="1"/>
      <c r="D908" s="1"/>
      <c r="E908" s="1"/>
      <c r="F908" s="1"/>
      <c r="G908" s="1"/>
      <c r="H908" s="34"/>
      <c r="I908" s="1"/>
      <c r="J908" s="35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5">
      <c r="A909" s="1"/>
      <c r="B909" s="1"/>
      <c r="C909" s="1"/>
      <c r="D909" s="1"/>
      <c r="E909" s="1"/>
      <c r="F909" s="1"/>
      <c r="G909" s="1"/>
      <c r="H909" s="34"/>
      <c r="I909" s="1"/>
      <c r="J909" s="35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5">
      <c r="A910" s="1"/>
      <c r="B910" s="1"/>
      <c r="C910" s="1"/>
      <c r="D910" s="1"/>
      <c r="E910" s="1"/>
      <c r="F910" s="1"/>
      <c r="G910" s="1"/>
      <c r="H910" s="34"/>
      <c r="I910" s="1"/>
      <c r="J910" s="35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5">
      <c r="A911" s="1"/>
      <c r="B911" s="1"/>
      <c r="C911" s="1"/>
      <c r="D911" s="1"/>
      <c r="E911" s="1"/>
      <c r="F911" s="1"/>
      <c r="G911" s="1"/>
      <c r="H911" s="34"/>
      <c r="I911" s="1"/>
      <c r="J911" s="35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5">
      <c r="A912" s="1"/>
      <c r="B912" s="1"/>
      <c r="C912" s="1"/>
      <c r="D912" s="1"/>
      <c r="E912" s="1"/>
      <c r="F912" s="1"/>
      <c r="G912" s="1"/>
      <c r="H912" s="34"/>
      <c r="I912" s="1"/>
      <c r="J912" s="35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5">
      <c r="A913" s="1"/>
      <c r="B913" s="1"/>
      <c r="C913" s="1"/>
      <c r="D913" s="1"/>
      <c r="E913" s="1"/>
      <c r="F913" s="1"/>
      <c r="G913" s="1"/>
      <c r="H913" s="34"/>
      <c r="I913" s="1"/>
      <c r="J913" s="35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5">
      <c r="A914" s="1"/>
      <c r="B914" s="1"/>
      <c r="C914" s="1"/>
      <c r="D914" s="1"/>
      <c r="E914" s="1"/>
      <c r="F914" s="1"/>
      <c r="G914" s="1"/>
      <c r="H914" s="34"/>
      <c r="I914" s="1"/>
      <c r="J914" s="35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5">
      <c r="A915" s="1"/>
      <c r="B915" s="1"/>
      <c r="C915" s="1"/>
      <c r="D915" s="1"/>
      <c r="E915" s="1"/>
      <c r="F915" s="1"/>
      <c r="G915" s="1"/>
      <c r="H915" s="34"/>
      <c r="I915" s="1"/>
      <c r="J915" s="35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5">
      <c r="A916" s="1"/>
      <c r="B916" s="1"/>
      <c r="C916" s="1"/>
      <c r="D916" s="1"/>
      <c r="E916" s="1"/>
      <c r="F916" s="1"/>
      <c r="G916" s="1"/>
      <c r="H916" s="34"/>
      <c r="I916" s="1"/>
      <c r="J916" s="35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5">
      <c r="A917" s="1"/>
      <c r="B917" s="1"/>
      <c r="C917" s="1"/>
      <c r="D917" s="1"/>
      <c r="E917" s="1"/>
      <c r="F917" s="1"/>
      <c r="G917" s="1"/>
      <c r="H917" s="34"/>
      <c r="I917" s="1"/>
      <c r="J917" s="35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5">
      <c r="A918" s="1"/>
      <c r="B918" s="1"/>
      <c r="C918" s="1"/>
      <c r="D918" s="1"/>
      <c r="E918" s="1"/>
      <c r="F918" s="1"/>
      <c r="G918" s="1"/>
      <c r="H918" s="34"/>
      <c r="I918" s="1"/>
      <c r="J918" s="35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5">
      <c r="A919" s="1"/>
      <c r="B919" s="1"/>
      <c r="C919" s="1"/>
      <c r="D919" s="1"/>
      <c r="E919" s="1"/>
      <c r="F919" s="1"/>
      <c r="G919" s="1"/>
      <c r="H919" s="34"/>
      <c r="I919" s="1"/>
      <c r="J919" s="35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5">
      <c r="A920" s="1"/>
      <c r="B920" s="1"/>
      <c r="C920" s="1"/>
      <c r="D920" s="1"/>
      <c r="E920" s="1"/>
      <c r="F920" s="1"/>
      <c r="G920" s="1"/>
      <c r="H920" s="34"/>
      <c r="I920" s="1"/>
      <c r="J920" s="35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5">
      <c r="A921" s="1"/>
      <c r="B921" s="1"/>
      <c r="C921" s="1"/>
      <c r="D921" s="1"/>
      <c r="E921" s="1"/>
      <c r="F921" s="1"/>
      <c r="G921" s="1"/>
      <c r="H921" s="34"/>
      <c r="I921" s="1"/>
      <c r="J921" s="35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5">
      <c r="A922" s="1"/>
      <c r="B922" s="1"/>
      <c r="C922" s="1"/>
      <c r="D922" s="1"/>
      <c r="E922" s="1"/>
      <c r="F922" s="1"/>
      <c r="G922" s="1"/>
      <c r="H922" s="34"/>
      <c r="I922" s="1"/>
      <c r="J922" s="35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5">
      <c r="A923" s="1"/>
      <c r="B923" s="1"/>
      <c r="C923" s="1"/>
      <c r="D923" s="1"/>
      <c r="E923" s="1"/>
      <c r="F923" s="1"/>
      <c r="G923" s="1"/>
      <c r="H923" s="34"/>
      <c r="I923" s="1"/>
      <c r="J923" s="35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5">
      <c r="A924" s="1"/>
      <c r="B924" s="1"/>
      <c r="C924" s="1"/>
      <c r="D924" s="1"/>
      <c r="E924" s="1"/>
      <c r="F924" s="1"/>
      <c r="G924" s="1"/>
      <c r="H924" s="34"/>
      <c r="I924" s="1"/>
      <c r="J924" s="35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5">
      <c r="A925" s="1"/>
      <c r="B925" s="1"/>
      <c r="C925" s="1"/>
      <c r="D925" s="1"/>
      <c r="E925" s="1"/>
      <c r="F925" s="1"/>
      <c r="G925" s="1"/>
      <c r="H925" s="34"/>
      <c r="I925" s="1"/>
      <c r="J925" s="35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5">
      <c r="A926" s="1"/>
      <c r="B926" s="1"/>
      <c r="C926" s="1"/>
      <c r="D926" s="1"/>
      <c r="E926" s="1"/>
      <c r="F926" s="1"/>
      <c r="G926" s="1"/>
      <c r="H926" s="34"/>
      <c r="I926" s="1"/>
      <c r="J926" s="35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5">
      <c r="A927" s="1"/>
      <c r="B927" s="1"/>
      <c r="C927" s="1"/>
      <c r="D927" s="1"/>
      <c r="E927" s="1"/>
      <c r="F927" s="1"/>
      <c r="G927" s="1"/>
      <c r="H927" s="34"/>
      <c r="I927" s="1"/>
      <c r="J927" s="35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5">
      <c r="A928" s="1"/>
      <c r="B928" s="1"/>
      <c r="C928" s="1"/>
      <c r="D928" s="1"/>
      <c r="E928" s="1"/>
      <c r="F928" s="1"/>
      <c r="G928" s="1"/>
      <c r="H928" s="34"/>
      <c r="I928" s="1"/>
      <c r="J928" s="35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5">
      <c r="A929" s="1"/>
      <c r="B929" s="1"/>
      <c r="C929" s="1"/>
      <c r="D929" s="1"/>
      <c r="E929" s="1"/>
      <c r="F929" s="1"/>
      <c r="G929" s="1"/>
      <c r="H929" s="34"/>
      <c r="I929" s="1"/>
      <c r="J929" s="35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5">
      <c r="A930" s="1"/>
      <c r="B930" s="1"/>
      <c r="C930" s="1"/>
      <c r="D930" s="1"/>
      <c r="E930" s="1"/>
      <c r="F930" s="1"/>
      <c r="G930" s="1"/>
      <c r="H930" s="34"/>
      <c r="I930" s="1"/>
      <c r="J930" s="35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5">
      <c r="A931" s="1"/>
      <c r="B931" s="1"/>
      <c r="C931" s="1"/>
      <c r="D931" s="1"/>
      <c r="E931" s="1"/>
      <c r="F931" s="1"/>
      <c r="G931" s="1"/>
      <c r="H931" s="34"/>
      <c r="I931" s="1"/>
      <c r="J931" s="35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5">
      <c r="A932" s="1"/>
      <c r="B932" s="1"/>
      <c r="C932" s="1"/>
      <c r="D932" s="1"/>
      <c r="E932" s="1"/>
      <c r="F932" s="1"/>
      <c r="G932" s="1"/>
      <c r="H932" s="34"/>
      <c r="I932" s="1"/>
      <c r="J932" s="35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5">
      <c r="A933" s="1"/>
      <c r="B933" s="1"/>
      <c r="C933" s="1"/>
      <c r="D933" s="1"/>
      <c r="E933" s="1"/>
      <c r="F933" s="1"/>
      <c r="G933" s="1"/>
      <c r="H933" s="34"/>
      <c r="I933" s="1"/>
      <c r="J933" s="35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5">
      <c r="A934" s="1"/>
      <c r="B934" s="1"/>
      <c r="C934" s="1"/>
      <c r="D934" s="1"/>
      <c r="E934" s="1"/>
      <c r="F934" s="1"/>
      <c r="G934" s="1"/>
      <c r="H934" s="34"/>
      <c r="I934" s="1"/>
      <c r="J934" s="35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5">
      <c r="A935" s="1"/>
      <c r="B935" s="1"/>
      <c r="C935" s="1"/>
      <c r="D935" s="1"/>
      <c r="E935" s="1"/>
      <c r="F935" s="1"/>
      <c r="G935" s="1"/>
      <c r="H935" s="34"/>
      <c r="I935" s="1"/>
      <c r="J935" s="35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5">
      <c r="A936" s="1"/>
      <c r="B936" s="1"/>
      <c r="C936" s="1"/>
      <c r="D936" s="1"/>
      <c r="E936" s="1"/>
      <c r="F936" s="1"/>
      <c r="G936" s="1"/>
      <c r="H936" s="34"/>
      <c r="I936" s="1"/>
      <c r="J936" s="35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5">
      <c r="A937" s="1"/>
      <c r="B937" s="1"/>
      <c r="C937" s="1"/>
      <c r="D937" s="1"/>
      <c r="E937" s="1"/>
      <c r="F937" s="1"/>
      <c r="G937" s="1"/>
      <c r="H937" s="34"/>
      <c r="I937" s="1"/>
      <c r="J937" s="35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5">
      <c r="A938" s="1"/>
      <c r="B938" s="1"/>
      <c r="C938" s="1"/>
      <c r="D938" s="1"/>
      <c r="E938" s="1"/>
      <c r="F938" s="1"/>
      <c r="G938" s="1"/>
      <c r="H938" s="34"/>
      <c r="I938" s="1"/>
      <c r="J938" s="35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5">
      <c r="A939" s="1"/>
      <c r="B939" s="1"/>
      <c r="C939" s="1"/>
      <c r="D939" s="1"/>
      <c r="E939" s="1"/>
      <c r="F939" s="1"/>
      <c r="G939" s="1"/>
      <c r="H939" s="34"/>
      <c r="I939" s="1"/>
      <c r="J939" s="35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5">
      <c r="A940" s="1"/>
      <c r="B940" s="1"/>
      <c r="C940" s="1"/>
      <c r="D940" s="1"/>
      <c r="E940" s="1"/>
      <c r="F940" s="1"/>
      <c r="G940" s="1"/>
      <c r="H940" s="34"/>
      <c r="I940" s="1"/>
      <c r="J940" s="35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5">
      <c r="A941" s="1"/>
      <c r="B941" s="1"/>
      <c r="C941" s="1"/>
      <c r="D941" s="1"/>
      <c r="E941" s="1"/>
      <c r="F941" s="1"/>
      <c r="G941" s="1"/>
      <c r="H941" s="34"/>
      <c r="I941" s="1"/>
      <c r="J941" s="35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5">
      <c r="A942" s="1"/>
      <c r="B942" s="1"/>
      <c r="C942" s="1"/>
      <c r="D942" s="1"/>
      <c r="E942" s="1"/>
      <c r="F942" s="1"/>
      <c r="G942" s="1"/>
      <c r="H942" s="34"/>
      <c r="I942" s="1"/>
      <c r="J942" s="35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5">
      <c r="A943" s="1"/>
      <c r="B943" s="1"/>
      <c r="C943" s="1"/>
      <c r="D943" s="1"/>
      <c r="E943" s="1"/>
      <c r="F943" s="1"/>
      <c r="G943" s="1"/>
      <c r="H943" s="34"/>
      <c r="I943" s="1"/>
      <c r="J943" s="35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5">
      <c r="A944" s="1"/>
      <c r="B944" s="1"/>
      <c r="C944" s="1"/>
      <c r="D944" s="1"/>
      <c r="E944" s="1"/>
      <c r="F944" s="1"/>
      <c r="G944" s="1"/>
      <c r="H944" s="34"/>
      <c r="I944" s="1"/>
      <c r="J944" s="35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5">
      <c r="A945" s="1"/>
      <c r="B945" s="1"/>
      <c r="C945" s="1"/>
      <c r="D945" s="1"/>
      <c r="E945" s="1"/>
      <c r="F945" s="1"/>
      <c r="G945" s="1"/>
      <c r="H945" s="34"/>
      <c r="I945" s="1"/>
      <c r="J945" s="35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5">
      <c r="A946" s="1"/>
      <c r="B946" s="1"/>
      <c r="C946" s="1"/>
      <c r="D946" s="1"/>
      <c r="E946" s="1"/>
      <c r="F946" s="1"/>
      <c r="G946" s="1"/>
      <c r="H946" s="34"/>
      <c r="I946" s="1"/>
      <c r="J946" s="35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5">
      <c r="A947" s="1"/>
      <c r="B947" s="1"/>
      <c r="C947" s="1"/>
      <c r="D947" s="1"/>
      <c r="E947" s="1"/>
      <c r="F947" s="1"/>
      <c r="G947" s="1"/>
      <c r="H947" s="34"/>
      <c r="I947" s="1"/>
      <c r="J947" s="35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5">
      <c r="A948" s="1"/>
      <c r="B948" s="1"/>
      <c r="C948" s="1"/>
      <c r="D948" s="1"/>
      <c r="E948" s="1"/>
      <c r="F948" s="1"/>
      <c r="G948" s="1"/>
      <c r="H948" s="34"/>
      <c r="I948" s="1"/>
      <c r="J948" s="35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5">
      <c r="A949" s="1"/>
      <c r="B949" s="1"/>
      <c r="C949" s="1"/>
      <c r="D949" s="1"/>
      <c r="E949" s="1"/>
      <c r="F949" s="1"/>
      <c r="G949" s="1"/>
      <c r="H949" s="34"/>
      <c r="I949" s="1"/>
      <c r="J949" s="35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5">
      <c r="A950" s="1"/>
      <c r="B950" s="1"/>
      <c r="C950" s="1"/>
      <c r="D950" s="1"/>
      <c r="E950" s="1"/>
      <c r="F950" s="1"/>
      <c r="G950" s="1"/>
      <c r="H950" s="34"/>
      <c r="I950" s="1"/>
      <c r="J950" s="35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5">
      <c r="A951" s="1"/>
      <c r="B951" s="1"/>
      <c r="C951" s="1"/>
      <c r="D951" s="1"/>
      <c r="E951" s="1"/>
      <c r="F951" s="1"/>
      <c r="G951" s="1"/>
      <c r="H951" s="34"/>
      <c r="I951" s="1"/>
      <c r="J951" s="35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5">
      <c r="A952" s="1"/>
      <c r="B952" s="1"/>
      <c r="C952" s="1"/>
      <c r="D952" s="1"/>
      <c r="E952" s="1"/>
      <c r="F952" s="1"/>
      <c r="G952" s="1"/>
      <c r="H952" s="34"/>
      <c r="I952" s="1"/>
      <c r="J952" s="35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5">
      <c r="A953" s="1"/>
      <c r="B953" s="1"/>
      <c r="C953" s="1"/>
      <c r="D953" s="1"/>
      <c r="E953" s="1"/>
      <c r="F953" s="1"/>
      <c r="G953" s="1"/>
      <c r="H953" s="34"/>
      <c r="I953" s="1"/>
      <c r="J953" s="35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5">
      <c r="A954" s="1"/>
      <c r="B954" s="1"/>
      <c r="C954" s="1"/>
      <c r="D954" s="1"/>
      <c r="E954" s="1"/>
      <c r="F954" s="1"/>
      <c r="G954" s="1"/>
      <c r="H954" s="34"/>
      <c r="I954" s="1"/>
      <c r="J954" s="35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5">
      <c r="A955" s="1"/>
      <c r="B955" s="1"/>
      <c r="C955" s="1"/>
      <c r="D955" s="1"/>
      <c r="E955" s="1"/>
      <c r="F955" s="1"/>
      <c r="G955" s="1"/>
      <c r="H955" s="34"/>
      <c r="I955" s="1"/>
      <c r="J955" s="35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5">
      <c r="A956" s="1"/>
      <c r="B956" s="1"/>
      <c r="C956" s="1"/>
      <c r="D956" s="1"/>
      <c r="E956" s="1"/>
      <c r="F956" s="1"/>
      <c r="G956" s="1"/>
      <c r="H956" s="34"/>
      <c r="I956" s="1"/>
      <c r="J956" s="35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5">
      <c r="A957" s="1"/>
      <c r="B957" s="1"/>
      <c r="C957" s="1"/>
      <c r="D957" s="1"/>
      <c r="E957" s="1"/>
      <c r="F957" s="1"/>
      <c r="G957" s="1"/>
      <c r="H957" s="34"/>
      <c r="I957" s="1"/>
      <c r="J957" s="35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5">
      <c r="A958" s="1"/>
      <c r="B958" s="1"/>
      <c r="C958" s="1"/>
      <c r="D958" s="1"/>
      <c r="E958" s="1"/>
      <c r="F958" s="1"/>
      <c r="G958" s="1"/>
      <c r="H958" s="34"/>
      <c r="I958" s="1"/>
      <c r="J958" s="35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5">
      <c r="A959" s="1"/>
      <c r="B959" s="1"/>
      <c r="C959" s="1"/>
      <c r="D959" s="1"/>
      <c r="E959" s="1"/>
      <c r="F959" s="1"/>
      <c r="G959" s="1"/>
      <c r="H959" s="34"/>
      <c r="I959" s="1"/>
      <c r="J959" s="35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5">
      <c r="A960" s="1"/>
      <c r="B960" s="1"/>
      <c r="C960" s="1"/>
      <c r="D960" s="1"/>
      <c r="E960" s="1"/>
      <c r="F960" s="1"/>
      <c r="G960" s="1"/>
      <c r="H960" s="34"/>
      <c r="I960" s="1"/>
      <c r="J960" s="35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5">
      <c r="A961" s="1"/>
      <c r="B961" s="1"/>
      <c r="C961" s="1"/>
      <c r="D961" s="1"/>
      <c r="E961" s="1"/>
      <c r="F961" s="1"/>
      <c r="G961" s="1"/>
      <c r="H961" s="34"/>
      <c r="I961" s="1"/>
      <c r="J961" s="35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5">
      <c r="A962" s="1"/>
      <c r="B962" s="1"/>
      <c r="C962" s="1"/>
      <c r="D962" s="1"/>
      <c r="E962" s="1"/>
      <c r="F962" s="1"/>
      <c r="G962" s="1"/>
      <c r="H962" s="34"/>
      <c r="I962" s="1"/>
      <c r="J962" s="35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5">
      <c r="A963" s="1"/>
      <c r="B963" s="1"/>
      <c r="C963" s="1"/>
      <c r="D963" s="1"/>
      <c r="E963" s="1"/>
      <c r="F963" s="1"/>
      <c r="G963" s="1"/>
      <c r="H963" s="34"/>
      <c r="I963" s="1"/>
      <c r="J963" s="35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5">
      <c r="A964" s="1"/>
      <c r="B964" s="1"/>
      <c r="C964" s="1"/>
      <c r="D964" s="1"/>
      <c r="E964" s="1"/>
      <c r="F964" s="1"/>
      <c r="G964" s="1"/>
      <c r="H964" s="34"/>
      <c r="I964" s="1"/>
      <c r="J964" s="35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5">
      <c r="A965" s="1"/>
      <c r="B965" s="1"/>
      <c r="C965" s="1"/>
      <c r="D965" s="1"/>
      <c r="E965" s="1"/>
      <c r="F965" s="1"/>
      <c r="G965" s="1"/>
      <c r="H965" s="34"/>
      <c r="I965" s="1"/>
      <c r="J965" s="35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5">
      <c r="A966" s="1"/>
      <c r="B966" s="1"/>
      <c r="C966" s="1"/>
      <c r="D966" s="1"/>
      <c r="E966" s="1"/>
      <c r="F966" s="1"/>
      <c r="G966" s="1"/>
      <c r="H966" s="34"/>
      <c r="I966" s="1"/>
      <c r="J966" s="35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5">
      <c r="A967" s="1"/>
      <c r="B967" s="1"/>
      <c r="C967" s="1"/>
      <c r="D967" s="1"/>
      <c r="E967" s="1"/>
      <c r="F967" s="1"/>
      <c r="G967" s="1"/>
      <c r="H967" s="34"/>
      <c r="I967" s="1"/>
      <c r="J967" s="35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5">
      <c r="A968" s="1"/>
      <c r="B968" s="1"/>
      <c r="C968" s="1"/>
      <c r="D968" s="1"/>
      <c r="E968" s="1"/>
      <c r="F968" s="1"/>
      <c r="G968" s="1"/>
      <c r="H968" s="34"/>
      <c r="I968" s="1"/>
      <c r="J968" s="35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5">
      <c r="A969" s="1"/>
      <c r="B969" s="1"/>
      <c r="C969" s="1"/>
      <c r="D969" s="1"/>
      <c r="E969" s="1"/>
      <c r="F969" s="1"/>
      <c r="G969" s="1"/>
      <c r="H969" s="34"/>
      <c r="I969" s="1"/>
      <c r="J969" s="35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5">
      <c r="A970" s="1"/>
      <c r="B970" s="1"/>
      <c r="C970" s="1"/>
      <c r="D970" s="1"/>
      <c r="E970" s="1"/>
      <c r="F970" s="1"/>
      <c r="G970" s="1"/>
      <c r="H970" s="34"/>
      <c r="I970" s="1"/>
      <c r="J970" s="35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5">
      <c r="A971" s="1"/>
      <c r="B971" s="1"/>
      <c r="C971" s="1"/>
      <c r="D971" s="1"/>
      <c r="E971" s="1"/>
      <c r="F971" s="1"/>
      <c r="G971" s="1"/>
      <c r="H971" s="34"/>
      <c r="I971" s="1"/>
      <c r="J971" s="35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5">
      <c r="A972" s="1"/>
      <c r="B972" s="1"/>
      <c r="C972" s="1"/>
      <c r="D972" s="1"/>
      <c r="E972" s="1"/>
      <c r="F972" s="1"/>
      <c r="G972" s="1"/>
      <c r="H972" s="34"/>
      <c r="I972" s="1"/>
      <c r="J972" s="35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5">
      <c r="A973" s="1"/>
      <c r="B973" s="1"/>
      <c r="C973" s="1"/>
      <c r="D973" s="1"/>
      <c r="E973" s="1"/>
      <c r="F973" s="1"/>
      <c r="G973" s="1"/>
      <c r="H973" s="34"/>
      <c r="I973" s="1"/>
      <c r="J973" s="35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5">
      <c r="A974" s="1"/>
      <c r="B974" s="1"/>
      <c r="C974" s="1"/>
      <c r="D974" s="1"/>
      <c r="E974" s="1"/>
      <c r="F974" s="1"/>
      <c r="G974" s="1"/>
      <c r="H974" s="34"/>
      <c r="I974" s="1"/>
      <c r="J974" s="35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5">
      <c r="A975" s="1"/>
      <c r="B975" s="1"/>
      <c r="C975" s="1"/>
      <c r="D975" s="1"/>
      <c r="E975" s="1"/>
      <c r="F975" s="1"/>
      <c r="G975" s="1"/>
      <c r="H975" s="34"/>
      <c r="I975" s="1"/>
      <c r="J975" s="35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5">
      <c r="A976" s="1"/>
      <c r="B976" s="1"/>
      <c r="C976" s="1"/>
      <c r="D976" s="1"/>
      <c r="E976" s="1"/>
      <c r="F976" s="1"/>
      <c r="G976" s="1"/>
      <c r="H976" s="34"/>
      <c r="I976" s="1"/>
      <c r="J976" s="35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5">
      <c r="A977" s="1"/>
      <c r="B977" s="1"/>
      <c r="C977" s="1"/>
      <c r="D977" s="1"/>
      <c r="E977" s="1"/>
      <c r="F977" s="1"/>
      <c r="G977" s="1"/>
      <c r="H977" s="34"/>
      <c r="I977" s="1"/>
      <c r="J977" s="35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5">
      <c r="A978" s="1"/>
      <c r="B978" s="1"/>
      <c r="C978" s="1"/>
      <c r="D978" s="1"/>
      <c r="E978" s="1"/>
      <c r="F978" s="1"/>
      <c r="G978" s="1"/>
      <c r="H978" s="34"/>
      <c r="I978" s="1"/>
      <c r="J978" s="35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5">
      <c r="A979" s="1"/>
      <c r="B979" s="1"/>
      <c r="C979" s="1"/>
      <c r="D979" s="1"/>
      <c r="E979" s="1"/>
      <c r="F979" s="1"/>
      <c r="G979" s="1"/>
      <c r="H979" s="34"/>
      <c r="I979" s="1"/>
      <c r="J979" s="35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5">
      <c r="A980" s="1"/>
      <c r="B980" s="1"/>
      <c r="C980" s="1"/>
      <c r="D980" s="1"/>
      <c r="E980" s="1"/>
      <c r="F980" s="1"/>
      <c r="G980" s="1"/>
      <c r="H980" s="34"/>
      <c r="I980" s="1"/>
      <c r="J980" s="35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5">
      <c r="A981" s="1"/>
      <c r="B981" s="1"/>
      <c r="C981" s="1"/>
      <c r="D981" s="1"/>
      <c r="E981" s="1"/>
      <c r="F981" s="1"/>
      <c r="G981" s="1"/>
      <c r="H981" s="34"/>
      <c r="I981" s="1"/>
      <c r="J981" s="35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5">
      <c r="A982" s="1"/>
      <c r="B982" s="1"/>
      <c r="C982" s="1"/>
      <c r="D982" s="1"/>
      <c r="E982" s="1"/>
      <c r="F982" s="1"/>
      <c r="G982" s="1"/>
      <c r="H982" s="34"/>
      <c r="I982" s="1"/>
      <c r="J982" s="35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5">
      <c r="A983" s="1"/>
      <c r="B983" s="1"/>
      <c r="C983" s="1"/>
      <c r="D983" s="1"/>
      <c r="E983" s="1"/>
      <c r="F983" s="1"/>
      <c r="G983" s="1"/>
      <c r="H983" s="34"/>
      <c r="I983" s="1"/>
      <c r="J983" s="35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5">
      <c r="A984" s="1"/>
      <c r="B984" s="1"/>
      <c r="C984" s="1"/>
      <c r="D984" s="1"/>
      <c r="E984" s="1"/>
      <c r="F984" s="1"/>
      <c r="G984" s="1"/>
      <c r="H984" s="34"/>
      <c r="I984" s="1"/>
      <c r="J984" s="35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5">
      <c r="A985" s="1"/>
      <c r="B985" s="1"/>
      <c r="C985" s="1"/>
      <c r="D985" s="1"/>
      <c r="E985" s="1"/>
      <c r="F985" s="1"/>
      <c r="G985" s="1"/>
      <c r="H985" s="34"/>
      <c r="I985" s="1"/>
      <c r="J985" s="35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5">
      <c r="A986" s="1"/>
      <c r="B986" s="1"/>
      <c r="C986" s="1"/>
      <c r="D986" s="1"/>
      <c r="E986" s="1"/>
      <c r="F986" s="1"/>
      <c r="G986" s="1"/>
      <c r="H986" s="34"/>
      <c r="I986" s="1"/>
      <c r="J986" s="35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5">
      <c r="A987" s="1"/>
      <c r="B987" s="1"/>
      <c r="C987" s="1"/>
      <c r="D987" s="1"/>
      <c r="E987" s="1"/>
      <c r="F987" s="1"/>
      <c r="G987" s="1"/>
      <c r="H987" s="34"/>
      <c r="I987" s="1"/>
      <c r="J987" s="35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5">
      <c r="A988" s="1"/>
      <c r="B988" s="1"/>
      <c r="C988" s="1"/>
      <c r="D988" s="1"/>
      <c r="E988" s="1"/>
      <c r="F988" s="1"/>
      <c r="G988" s="1"/>
      <c r="H988" s="34"/>
      <c r="I988" s="1"/>
      <c r="J988" s="35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5">
      <c r="A989" s="1"/>
      <c r="B989" s="1"/>
      <c r="C989" s="1"/>
      <c r="D989" s="1"/>
      <c r="E989" s="1"/>
      <c r="F989" s="1"/>
      <c r="G989" s="1"/>
      <c r="H989" s="34"/>
      <c r="I989" s="1"/>
      <c r="J989" s="35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5">
      <c r="A990" s="1"/>
      <c r="B990" s="1"/>
      <c r="C990" s="1"/>
      <c r="D990" s="1"/>
      <c r="E990" s="1"/>
      <c r="F990" s="1"/>
      <c r="G990" s="1"/>
      <c r="H990" s="34"/>
      <c r="I990" s="1"/>
      <c r="J990" s="35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5">
      <c r="A991" s="1"/>
      <c r="B991" s="1"/>
      <c r="C991" s="1"/>
      <c r="D991" s="1"/>
      <c r="E991" s="1"/>
      <c r="F991" s="1"/>
      <c r="G991" s="1"/>
      <c r="H991" s="34"/>
      <c r="I991" s="1"/>
      <c r="J991" s="35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5">
      <c r="A992" s="1"/>
      <c r="B992" s="1"/>
      <c r="C992" s="1"/>
      <c r="D992" s="1"/>
      <c r="E992" s="1"/>
      <c r="F992" s="1"/>
      <c r="G992" s="1"/>
      <c r="H992" s="34"/>
      <c r="I992" s="1"/>
      <c r="J992" s="35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5">
      <c r="A993" s="1"/>
      <c r="B993" s="1"/>
      <c r="C993" s="1"/>
      <c r="D993" s="1"/>
      <c r="E993" s="1"/>
      <c r="F993" s="1"/>
      <c r="G993" s="1"/>
      <c r="H993" s="34"/>
      <c r="I993" s="1"/>
      <c r="J993" s="35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5">
      <c r="A994" s="1"/>
      <c r="B994" s="1"/>
      <c r="C994" s="1"/>
      <c r="D994" s="1"/>
      <c r="E994" s="1"/>
      <c r="F994" s="1"/>
      <c r="G994" s="1"/>
      <c r="H994" s="34"/>
      <c r="I994" s="1"/>
      <c r="J994" s="35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5">
      <c r="A995" s="1"/>
      <c r="B995" s="1"/>
      <c r="C995" s="1"/>
      <c r="D995" s="1"/>
      <c r="E995" s="1"/>
      <c r="F995" s="1"/>
      <c r="G995" s="1"/>
      <c r="H995" s="34"/>
      <c r="I995" s="1"/>
      <c r="J995" s="35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5">
      <c r="A996" s="1"/>
      <c r="B996" s="1"/>
      <c r="C996" s="1"/>
      <c r="D996" s="1"/>
      <c r="E996" s="1"/>
      <c r="F996" s="1"/>
      <c r="G996" s="1"/>
      <c r="H996" s="34"/>
      <c r="I996" s="1"/>
      <c r="J996" s="35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5">
      <c r="A997" s="1"/>
      <c r="B997" s="1"/>
      <c r="C997" s="1"/>
      <c r="D997" s="1"/>
      <c r="E997" s="1"/>
      <c r="F997" s="1"/>
      <c r="G997" s="1"/>
      <c r="H997" s="34"/>
      <c r="I997" s="1"/>
      <c r="J997" s="35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5">
      <c r="A998" s="1"/>
      <c r="B998" s="1"/>
      <c r="C998" s="1"/>
      <c r="D998" s="1"/>
      <c r="E998" s="1"/>
      <c r="F998" s="1"/>
      <c r="G998" s="1"/>
      <c r="H998" s="34"/>
      <c r="I998" s="1"/>
      <c r="J998" s="35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">
    <mergeCell ref="A1:J1"/>
  </mergeCells>
  <hyperlinks>
    <hyperlink ref="B3" location="'MK-01'!A1" display="MK-01" xr:uid="{00000000-0004-0000-0000-000000000000}"/>
    <hyperlink ref="B4" location="'MK-02'!A1" display="MK-02" xr:uid="{00000000-0004-0000-0000-000001000000}"/>
    <hyperlink ref="B5" location="'MK-03'!A1" display="MK-03" xr:uid="{00000000-0004-0000-0000-000002000000}"/>
    <hyperlink ref="B6" location="'MK-04'!A1" display="MK-04" xr:uid="{00000000-0004-0000-0000-000003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00"/>
  </sheetPr>
  <dimension ref="A1:BV1006"/>
  <sheetViews>
    <sheetView workbookViewId="0">
      <pane xSplit="4" ySplit="4" topLeftCell="E34" activePane="bottomRight" state="frozen"/>
      <selection pane="topRight" activeCell="E1" sqref="E1"/>
      <selection pane="bottomLeft" activeCell="A5" sqref="A5"/>
      <selection pane="bottomRight" sqref="A1:D1"/>
    </sheetView>
  </sheetViews>
  <sheetFormatPr defaultColWidth="14.453125" defaultRowHeight="15" customHeight="1" x14ac:dyDescent="0.35"/>
  <cols>
    <col min="1" max="1" width="5.26953125" customWidth="1"/>
    <col min="2" max="2" width="8.7265625" customWidth="1"/>
    <col min="3" max="3" width="31" customWidth="1"/>
    <col min="4" max="4" width="8.81640625" customWidth="1"/>
    <col min="5" max="5" width="7.54296875" customWidth="1"/>
    <col min="6" max="74" width="6.81640625" customWidth="1"/>
  </cols>
  <sheetData>
    <row r="1" spans="1:74" ht="14.5" x14ac:dyDescent="0.35">
      <c r="A1" s="167" t="s">
        <v>259</v>
      </c>
      <c r="B1" s="168"/>
      <c r="C1" s="168"/>
      <c r="D1" s="169"/>
      <c r="E1" s="36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spans="1:74" ht="14.5" x14ac:dyDescent="0.35">
      <c r="A2" s="170" t="s">
        <v>260</v>
      </c>
      <c r="B2" s="170" t="s">
        <v>3</v>
      </c>
      <c r="C2" s="170" t="s">
        <v>261</v>
      </c>
      <c r="D2" s="173" t="s">
        <v>262</v>
      </c>
      <c r="E2" s="38" t="s">
        <v>263</v>
      </c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</row>
    <row r="3" spans="1:74" ht="14.5" x14ac:dyDescent="0.35">
      <c r="A3" s="171"/>
      <c r="B3" s="171"/>
      <c r="C3" s="171"/>
      <c r="D3" s="171"/>
      <c r="E3" s="41" t="s">
        <v>12</v>
      </c>
      <c r="F3" s="42" t="s">
        <v>20</v>
      </c>
      <c r="G3" s="42" t="s">
        <v>23</v>
      </c>
      <c r="H3" s="42" t="s">
        <v>27</v>
      </c>
      <c r="I3" s="43" t="s">
        <v>32</v>
      </c>
      <c r="J3" s="44" t="s">
        <v>37</v>
      </c>
      <c r="K3" s="45" t="s">
        <v>40</v>
      </c>
      <c r="L3" s="44" t="s">
        <v>46</v>
      </c>
      <c r="M3" s="44" t="s">
        <v>49</v>
      </c>
      <c r="N3" s="43" t="s">
        <v>55</v>
      </c>
      <c r="O3" s="44" t="s">
        <v>57</v>
      </c>
      <c r="P3" s="43" t="s">
        <v>59</v>
      </c>
      <c r="Q3" s="44" t="s">
        <v>64</v>
      </c>
      <c r="R3" s="43" t="s">
        <v>67</v>
      </c>
      <c r="S3" s="44" t="s">
        <v>71</v>
      </c>
      <c r="T3" s="44" t="s">
        <v>74</v>
      </c>
      <c r="U3" s="46" t="s">
        <v>77</v>
      </c>
      <c r="V3" s="47" t="s">
        <v>83</v>
      </c>
      <c r="W3" s="46" t="s">
        <v>85</v>
      </c>
      <c r="X3" s="47" t="s">
        <v>90</v>
      </c>
      <c r="Y3" s="46" t="s">
        <v>93</v>
      </c>
      <c r="Z3" s="47" t="s">
        <v>96</v>
      </c>
      <c r="AA3" s="47" t="s">
        <v>101</v>
      </c>
      <c r="AB3" s="46" t="s">
        <v>103</v>
      </c>
      <c r="AC3" s="44" t="s">
        <v>105</v>
      </c>
      <c r="AD3" s="43" t="s">
        <v>111</v>
      </c>
      <c r="AE3" s="44" t="s">
        <v>112</v>
      </c>
      <c r="AF3" s="43" t="s">
        <v>114</v>
      </c>
      <c r="AG3" s="44" t="s">
        <v>119</v>
      </c>
      <c r="AH3" s="44" t="s">
        <v>123</v>
      </c>
      <c r="AI3" s="43" t="s">
        <v>126</v>
      </c>
      <c r="AJ3" s="44" t="s">
        <v>129</v>
      </c>
      <c r="AK3" s="43" t="s">
        <v>133</v>
      </c>
      <c r="AL3" s="44" t="s">
        <v>136</v>
      </c>
      <c r="AM3" s="43" t="s">
        <v>138</v>
      </c>
      <c r="AN3" s="44" t="s">
        <v>143</v>
      </c>
      <c r="AO3" s="44" t="s">
        <v>147</v>
      </c>
      <c r="AP3" s="43" t="s">
        <v>152</v>
      </c>
      <c r="AQ3" s="44" t="s">
        <v>158</v>
      </c>
      <c r="AR3" s="43" t="s">
        <v>161</v>
      </c>
      <c r="AS3" s="44" t="s">
        <v>162</v>
      </c>
      <c r="AT3" s="43" t="s">
        <v>169</v>
      </c>
      <c r="AU3" s="44" t="s">
        <v>172</v>
      </c>
      <c r="AV3" s="44" t="s">
        <v>174</v>
      </c>
      <c r="AW3" s="43" t="s">
        <v>180</v>
      </c>
      <c r="AX3" s="44" t="s">
        <v>183</v>
      </c>
      <c r="AY3" s="43" t="s">
        <v>185</v>
      </c>
      <c r="AZ3" s="44" t="s">
        <v>190</v>
      </c>
      <c r="BA3" s="43" t="s">
        <v>192</v>
      </c>
      <c r="BB3" s="44" t="s">
        <v>195</v>
      </c>
      <c r="BC3" s="44" t="s">
        <v>200</v>
      </c>
      <c r="BD3" s="43" t="s">
        <v>202</v>
      </c>
      <c r="BE3" s="44" t="s">
        <v>203</v>
      </c>
      <c r="BF3" s="43" t="s">
        <v>210</v>
      </c>
      <c r="BG3" s="44" t="s">
        <v>212</v>
      </c>
      <c r="BH3" s="43" t="s">
        <v>214</v>
      </c>
      <c r="BI3" s="44" t="s">
        <v>219</v>
      </c>
      <c r="BJ3" s="44" t="s">
        <v>221</v>
      </c>
      <c r="BK3" s="43" t="s">
        <v>222</v>
      </c>
      <c r="BL3" s="44" t="s">
        <v>227</v>
      </c>
      <c r="BM3" s="43" t="s">
        <v>230</v>
      </c>
      <c r="BN3" s="44" t="s">
        <v>233</v>
      </c>
      <c r="BO3" s="43" t="s">
        <v>238</v>
      </c>
      <c r="BP3" s="44" t="s">
        <v>240</v>
      </c>
      <c r="BQ3" s="44" t="s">
        <v>242</v>
      </c>
      <c r="BR3" s="43" t="s">
        <v>248</v>
      </c>
      <c r="BS3" s="44" t="s">
        <v>250</v>
      </c>
      <c r="BT3" s="43" t="s">
        <v>252</v>
      </c>
      <c r="BU3" s="44" t="s">
        <v>257</v>
      </c>
      <c r="BV3" s="43" t="s">
        <v>258</v>
      </c>
    </row>
    <row r="4" spans="1:74" ht="14.5" x14ac:dyDescent="0.35">
      <c r="A4" s="172"/>
      <c r="B4" s="172"/>
      <c r="C4" s="172"/>
      <c r="D4" s="172"/>
      <c r="E4" s="48">
        <v>1</v>
      </c>
      <c r="F4" s="49">
        <v>2</v>
      </c>
      <c r="G4" s="50">
        <v>3</v>
      </c>
      <c r="H4" s="48">
        <v>4</v>
      </c>
      <c r="I4" s="48">
        <v>5</v>
      </c>
      <c r="J4" s="48">
        <v>6</v>
      </c>
      <c r="K4" s="48">
        <v>7</v>
      </c>
      <c r="L4" s="48">
        <v>8</v>
      </c>
      <c r="M4" s="48">
        <v>9</v>
      </c>
      <c r="N4" s="48">
        <v>10</v>
      </c>
      <c r="O4" s="48">
        <v>11</v>
      </c>
      <c r="P4" s="48">
        <v>12</v>
      </c>
      <c r="Q4" s="48">
        <v>13</v>
      </c>
      <c r="R4" s="48">
        <v>14</v>
      </c>
      <c r="S4" s="48">
        <v>15</v>
      </c>
      <c r="T4" s="48">
        <v>16</v>
      </c>
      <c r="U4" s="48">
        <v>17</v>
      </c>
      <c r="V4" s="48">
        <v>18</v>
      </c>
      <c r="W4" s="48">
        <v>19</v>
      </c>
      <c r="X4" s="48">
        <v>20</v>
      </c>
      <c r="Y4" s="48">
        <v>21</v>
      </c>
      <c r="Z4" s="48">
        <v>22</v>
      </c>
      <c r="AA4" s="48">
        <v>23</v>
      </c>
      <c r="AB4" s="48">
        <v>24</v>
      </c>
      <c r="AC4" s="48">
        <v>25</v>
      </c>
      <c r="AD4" s="48">
        <v>26</v>
      </c>
      <c r="AE4" s="48">
        <v>27</v>
      </c>
      <c r="AF4" s="48">
        <v>28</v>
      </c>
      <c r="AG4" s="48">
        <v>29</v>
      </c>
      <c r="AH4" s="48">
        <v>30</v>
      </c>
      <c r="AI4" s="48">
        <v>31</v>
      </c>
      <c r="AJ4" s="48">
        <v>32</v>
      </c>
      <c r="AK4" s="48">
        <v>33</v>
      </c>
      <c r="AL4" s="48">
        <v>34</v>
      </c>
      <c r="AM4" s="48">
        <v>35</v>
      </c>
      <c r="AN4" s="48">
        <v>36</v>
      </c>
      <c r="AO4" s="48">
        <v>37</v>
      </c>
      <c r="AP4" s="48">
        <v>38</v>
      </c>
      <c r="AQ4" s="48">
        <v>39</v>
      </c>
      <c r="AR4" s="48">
        <v>40</v>
      </c>
      <c r="AS4" s="48">
        <v>41</v>
      </c>
      <c r="AT4" s="48">
        <v>42</v>
      </c>
      <c r="AU4" s="48">
        <v>43</v>
      </c>
      <c r="AV4" s="48">
        <v>44</v>
      </c>
      <c r="AW4" s="48">
        <v>45</v>
      </c>
      <c r="AX4" s="48">
        <v>46</v>
      </c>
      <c r="AY4" s="48">
        <v>47</v>
      </c>
      <c r="AZ4" s="48">
        <v>48</v>
      </c>
      <c r="BA4" s="48">
        <v>49</v>
      </c>
      <c r="BB4" s="48">
        <v>50</v>
      </c>
      <c r="BC4" s="48">
        <v>51</v>
      </c>
      <c r="BD4" s="48">
        <v>52</v>
      </c>
      <c r="BE4" s="48">
        <v>53</v>
      </c>
      <c r="BF4" s="48">
        <v>54</v>
      </c>
      <c r="BG4" s="48">
        <v>55</v>
      </c>
      <c r="BH4" s="48">
        <v>56</v>
      </c>
      <c r="BI4" s="48">
        <v>57</v>
      </c>
      <c r="BJ4" s="48">
        <v>58</v>
      </c>
      <c r="BK4" s="48">
        <v>59</v>
      </c>
      <c r="BL4" s="48">
        <v>60</v>
      </c>
      <c r="BM4" s="48">
        <v>61</v>
      </c>
      <c r="BN4" s="48">
        <v>62</v>
      </c>
      <c r="BO4" s="48">
        <v>63</v>
      </c>
      <c r="BP4" s="48">
        <v>64</v>
      </c>
      <c r="BQ4" s="48">
        <v>65</v>
      </c>
      <c r="BR4" s="48">
        <v>66</v>
      </c>
      <c r="BS4" s="48">
        <v>67</v>
      </c>
      <c r="BT4" s="48">
        <v>68</v>
      </c>
      <c r="BU4" s="48">
        <v>69</v>
      </c>
      <c r="BV4" s="48">
        <v>70</v>
      </c>
    </row>
    <row r="5" spans="1:74" ht="14.5" x14ac:dyDescent="0.35">
      <c r="A5" s="51">
        <v>1</v>
      </c>
      <c r="B5" s="51" t="s">
        <v>264</v>
      </c>
      <c r="C5" s="52" t="s">
        <v>265</v>
      </c>
      <c r="D5" s="53">
        <f>SUM(E5:BV5)</f>
        <v>5</v>
      </c>
      <c r="E5" s="51" t="s">
        <v>266</v>
      </c>
      <c r="F5" s="54" t="s">
        <v>266</v>
      </c>
      <c r="G5" s="55" t="s">
        <v>266</v>
      </c>
      <c r="H5" s="51" t="s">
        <v>266</v>
      </c>
      <c r="I5" s="51" t="s">
        <v>266</v>
      </c>
      <c r="J5" s="51" t="s">
        <v>266</v>
      </c>
      <c r="K5" s="51" t="s">
        <v>266</v>
      </c>
      <c r="L5" s="51" t="s">
        <v>266</v>
      </c>
      <c r="M5" s="51" t="s">
        <v>266</v>
      </c>
      <c r="N5" s="51" t="s">
        <v>266</v>
      </c>
      <c r="O5" s="51" t="s">
        <v>266</v>
      </c>
      <c r="P5" s="51" t="s">
        <v>266</v>
      </c>
      <c r="Q5" s="51" t="s">
        <v>266</v>
      </c>
      <c r="R5" s="51" t="s">
        <v>266</v>
      </c>
      <c r="S5" s="51" t="s">
        <v>266</v>
      </c>
      <c r="T5" s="51" t="s">
        <v>266</v>
      </c>
      <c r="U5" s="51" t="s">
        <v>266</v>
      </c>
      <c r="V5" s="51" t="s">
        <v>266</v>
      </c>
      <c r="W5" s="51" t="s">
        <v>266</v>
      </c>
      <c r="X5" s="51" t="s">
        <v>266</v>
      </c>
      <c r="Y5" s="51" t="s">
        <v>266</v>
      </c>
      <c r="Z5" s="51">
        <v>0</v>
      </c>
      <c r="AA5" s="51">
        <v>0</v>
      </c>
      <c r="AB5" s="51">
        <v>0</v>
      </c>
      <c r="AC5" s="51" t="s">
        <v>266</v>
      </c>
      <c r="AD5" s="51" t="s">
        <v>266</v>
      </c>
      <c r="AE5" s="51" t="s">
        <v>266</v>
      </c>
      <c r="AF5" s="51" t="s">
        <v>266</v>
      </c>
      <c r="AG5" s="51" t="s">
        <v>266</v>
      </c>
      <c r="AH5" s="51" t="s">
        <v>266</v>
      </c>
      <c r="AI5" s="51" t="s">
        <v>266</v>
      </c>
      <c r="AJ5" s="51" t="s">
        <v>266</v>
      </c>
      <c r="AK5" s="51" t="s">
        <v>266</v>
      </c>
      <c r="AL5" s="51" t="s">
        <v>266</v>
      </c>
      <c r="AM5" s="51" t="s">
        <v>266</v>
      </c>
      <c r="AN5" s="51" t="s">
        <v>266</v>
      </c>
      <c r="AO5" s="51" t="s">
        <v>266</v>
      </c>
      <c r="AP5" s="51" t="s">
        <v>266</v>
      </c>
      <c r="AQ5" s="51" t="s">
        <v>266</v>
      </c>
      <c r="AR5" s="51" t="s">
        <v>266</v>
      </c>
      <c r="AS5" s="51" t="s">
        <v>266</v>
      </c>
      <c r="AT5" s="51" t="s">
        <v>266</v>
      </c>
      <c r="AU5" s="51" t="s">
        <v>266</v>
      </c>
      <c r="AV5" s="51">
        <f>VLOOKUP($B5,'MK-44'!$D$3:$E$3,2,FALSE)</f>
        <v>1</v>
      </c>
      <c r="AW5" s="51">
        <f>VLOOKUP($B5,'MK-45'!$D$3:$E$3,2,FALSE)</f>
        <v>1</v>
      </c>
      <c r="AX5" s="51">
        <f>VLOOKUP($B5,'MK-46'!$D$3:$E$3,2,FALSE)</f>
        <v>1</v>
      </c>
      <c r="AY5" s="51" t="s">
        <v>266</v>
      </c>
      <c r="AZ5" s="51" t="s">
        <v>266</v>
      </c>
      <c r="BA5" s="51" t="s">
        <v>266</v>
      </c>
      <c r="BB5" s="51" t="s">
        <v>266</v>
      </c>
      <c r="BC5" s="51" t="s">
        <v>266</v>
      </c>
      <c r="BD5" s="51" t="s">
        <v>266</v>
      </c>
      <c r="BE5" s="51" t="s">
        <v>266</v>
      </c>
      <c r="BF5" s="51" t="s">
        <v>266</v>
      </c>
      <c r="BG5" s="51" t="s">
        <v>266</v>
      </c>
      <c r="BH5" s="51" t="s">
        <v>266</v>
      </c>
      <c r="BI5" s="51" t="s">
        <v>266</v>
      </c>
      <c r="BJ5" s="51" t="s">
        <v>266</v>
      </c>
      <c r="BK5" s="51">
        <f>VLOOKUP($B5,'MK-59'!$D$3:$E$3,2,FALSE)</f>
        <v>0</v>
      </c>
      <c r="BL5" s="51" t="s">
        <v>266</v>
      </c>
      <c r="BM5" s="51">
        <f>VLOOKUP($B5,'MK-61'!$D$3:$E$3,2,FALSE)</f>
        <v>0</v>
      </c>
      <c r="BN5" s="51">
        <f>VLOOKUP($B5,'MK-62'!$D$3:$E$3,2,FALSE)</f>
        <v>1</v>
      </c>
      <c r="BO5" s="51">
        <f>VLOOKUP($B5,'MK-63'!$D$3:$E$3,2,FALSE)</f>
        <v>0</v>
      </c>
      <c r="BP5" s="51">
        <f>VLOOKUP($B5,'MK-64'!$D$3:$E$3,2,FALSE)</f>
        <v>1</v>
      </c>
      <c r="BQ5" s="51" t="s">
        <v>266</v>
      </c>
      <c r="BR5" s="51" t="s">
        <v>266</v>
      </c>
      <c r="BS5" s="51" t="s">
        <v>266</v>
      </c>
      <c r="BT5" s="51" t="s">
        <v>266</v>
      </c>
      <c r="BU5" s="51" t="s">
        <v>266</v>
      </c>
      <c r="BV5" s="51" t="s">
        <v>266</v>
      </c>
    </row>
    <row r="6" spans="1:74" ht="14.5" x14ac:dyDescent="0.35">
      <c r="A6" s="51">
        <v>2</v>
      </c>
      <c r="B6" s="51" t="s">
        <v>267</v>
      </c>
      <c r="C6" s="52" t="s">
        <v>268</v>
      </c>
      <c r="D6" s="53">
        <f t="shared" ref="D6:D36" si="0">SUM(E6:AO6)</f>
        <v>1</v>
      </c>
      <c r="E6" s="51" t="s">
        <v>266</v>
      </c>
      <c r="F6" s="54" t="s">
        <v>266</v>
      </c>
      <c r="G6" s="55" t="s">
        <v>266</v>
      </c>
      <c r="H6" s="51" t="s">
        <v>266</v>
      </c>
      <c r="I6" s="51" t="s">
        <v>266</v>
      </c>
      <c r="J6" s="51" t="s">
        <v>266</v>
      </c>
      <c r="K6" s="51" t="s">
        <v>266</v>
      </c>
      <c r="L6" s="51" t="s">
        <v>266</v>
      </c>
      <c r="M6" s="51" t="s">
        <v>266</v>
      </c>
      <c r="N6" s="51" t="s">
        <v>266</v>
      </c>
      <c r="O6" s="51" t="s">
        <v>266</v>
      </c>
      <c r="P6" s="51" t="s">
        <v>266</v>
      </c>
      <c r="Q6" s="51" t="s">
        <v>266</v>
      </c>
      <c r="R6" s="51">
        <v>1</v>
      </c>
      <c r="S6" s="51" t="s">
        <v>266</v>
      </c>
      <c r="T6" s="51" t="s">
        <v>266</v>
      </c>
      <c r="U6" s="51" t="s">
        <v>266</v>
      </c>
      <c r="V6" s="51" t="s">
        <v>266</v>
      </c>
      <c r="W6" s="51" t="s">
        <v>266</v>
      </c>
      <c r="X6" s="51" t="s">
        <v>266</v>
      </c>
      <c r="Y6" s="51" t="s">
        <v>266</v>
      </c>
      <c r="Z6" s="51" t="s">
        <v>266</v>
      </c>
      <c r="AA6" s="51" t="s">
        <v>266</v>
      </c>
      <c r="AB6" s="51" t="s">
        <v>266</v>
      </c>
      <c r="AC6" s="51" t="s">
        <v>266</v>
      </c>
      <c r="AD6" s="51" t="s">
        <v>266</v>
      </c>
      <c r="AE6" s="51" t="s">
        <v>266</v>
      </c>
      <c r="AF6" s="51" t="s">
        <v>266</v>
      </c>
      <c r="AG6" s="51" t="s">
        <v>266</v>
      </c>
      <c r="AH6" s="51" t="s">
        <v>266</v>
      </c>
      <c r="AI6" s="51" t="s">
        <v>266</v>
      </c>
      <c r="AJ6" s="51" t="s">
        <v>266</v>
      </c>
      <c r="AK6" s="51" t="s">
        <v>266</v>
      </c>
      <c r="AL6" s="51" t="s">
        <v>266</v>
      </c>
      <c r="AM6" s="51" t="s">
        <v>266</v>
      </c>
      <c r="AN6" s="51" t="s">
        <v>266</v>
      </c>
      <c r="AO6" s="51" t="s">
        <v>266</v>
      </c>
      <c r="AP6" s="51" t="s">
        <v>266</v>
      </c>
      <c r="AQ6" s="51" t="s">
        <v>266</v>
      </c>
      <c r="AR6" s="51" t="s">
        <v>266</v>
      </c>
      <c r="AS6" s="51" t="s">
        <v>266</v>
      </c>
      <c r="AT6" s="51" t="s">
        <v>266</v>
      </c>
      <c r="AU6" s="51" t="s">
        <v>266</v>
      </c>
      <c r="AV6" s="51" t="s">
        <v>266</v>
      </c>
      <c r="AW6" s="51" t="s">
        <v>266</v>
      </c>
      <c r="AX6" s="51" t="s">
        <v>266</v>
      </c>
      <c r="AY6" s="51" t="s">
        <v>266</v>
      </c>
      <c r="AZ6" s="51" t="s">
        <v>266</v>
      </c>
      <c r="BA6" s="51" t="s">
        <v>266</v>
      </c>
      <c r="BB6" s="51" t="s">
        <v>266</v>
      </c>
      <c r="BC6" s="51" t="s">
        <v>266</v>
      </c>
      <c r="BD6" s="51" t="s">
        <v>266</v>
      </c>
      <c r="BE6" s="51" t="s">
        <v>266</v>
      </c>
      <c r="BF6" s="51" t="s">
        <v>266</v>
      </c>
      <c r="BG6" s="51" t="s">
        <v>266</v>
      </c>
      <c r="BH6" s="51" t="s">
        <v>266</v>
      </c>
      <c r="BI6" s="51" t="s">
        <v>266</v>
      </c>
      <c r="BJ6" s="51" t="s">
        <v>266</v>
      </c>
      <c r="BK6" s="51" t="s">
        <v>266</v>
      </c>
      <c r="BL6" s="51" t="s">
        <v>266</v>
      </c>
      <c r="BM6" s="51" t="s">
        <v>266</v>
      </c>
      <c r="BN6" s="51" t="s">
        <v>266</v>
      </c>
      <c r="BO6" s="51" t="s">
        <v>266</v>
      </c>
      <c r="BP6" s="51" t="s">
        <v>266</v>
      </c>
      <c r="BQ6" s="51" t="s">
        <v>266</v>
      </c>
      <c r="BR6" s="51" t="s">
        <v>266</v>
      </c>
      <c r="BS6" s="51" t="s">
        <v>266</v>
      </c>
      <c r="BT6" s="51" t="s">
        <v>266</v>
      </c>
      <c r="BU6" s="51" t="s">
        <v>266</v>
      </c>
      <c r="BV6" s="51" t="s">
        <v>266</v>
      </c>
    </row>
    <row r="7" spans="1:74" ht="14.5" x14ac:dyDescent="0.35">
      <c r="A7" s="51">
        <v>3</v>
      </c>
      <c r="B7" s="51" t="s">
        <v>269</v>
      </c>
      <c r="C7" s="52" t="s">
        <v>270</v>
      </c>
      <c r="D7" s="53">
        <f t="shared" si="0"/>
        <v>0</v>
      </c>
      <c r="E7" s="51" t="s">
        <v>266</v>
      </c>
      <c r="F7" s="54" t="s">
        <v>266</v>
      </c>
      <c r="G7" s="55" t="s">
        <v>266</v>
      </c>
      <c r="H7" s="51" t="s">
        <v>266</v>
      </c>
      <c r="I7" s="51" t="s">
        <v>266</v>
      </c>
      <c r="J7" s="51" t="s">
        <v>266</v>
      </c>
      <c r="K7" s="51" t="s">
        <v>266</v>
      </c>
      <c r="L7" s="51" t="s">
        <v>266</v>
      </c>
      <c r="M7" s="51" t="s">
        <v>266</v>
      </c>
      <c r="N7" s="51" t="s">
        <v>266</v>
      </c>
      <c r="O7" s="51" t="s">
        <v>266</v>
      </c>
      <c r="P7" s="51" t="s">
        <v>266</v>
      </c>
      <c r="Q7" s="51" t="s">
        <v>266</v>
      </c>
      <c r="R7" s="51" t="s">
        <v>266</v>
      </c>
      <c r="S7" s="51" t="s">
        <v>266</v>
      </c>
      <c r="T7" s="51" t="s">
        <v>266</v>
      </c>
      <c r="U7" s="51" t="s">
        <v>266</v>
      </c>
      <c r="V7" s="51" t="s">
        <v>266</v>
      </c>
      <c r="W7" s="51" t="s">
        <v>266</v>
      </c>
      <c r="X7" s="51" t="s">
        <v>266</v>
      </c>
      <c r="Y7" s="51" t="s">
        <v>266</v>
      </c>
      <c r="Z7" s="51" t="s">
        <v>266</v>
      </c>
      <c r="AA7" s="51" t="s">
        <v>266</v>
      </c>
      <c r="AB7" s="51" t="s">
        <v>266</v>
      </c>
      <c r="AC7" s="51" t="s">
        <v>266</v>
      </c>
      <c r="AD7" s="51" t="s">
        <v>266</v>
      </c>
      <c r="AE7" s="51" t="s">
        <v>266</v>
      </c>
      <c r="AF7" s="51" t="s">
        <v>266</v>
      </c>
      <c r="AG7" s="51" t="s">
        <v>266</v>
      </c>
      <c r="AH7" s="51" t="s">
        <v>266</v>
      </c>
      <c r="AI7" s="51" t="s">
        <v>266</v>
      </c>
      <c r="AJ7" s="51" t="s">
        <v>266</v>
      </c>
      <c r="AK7" s="51" t="s">
        <v>266</v>
      </c>
      <c r="AL7" s="51" t="s">
        <v>266</v>
      </c>
      <c r="AM7" s="51" t="s">
        <v>266</v>
      </c>
      <c r="AN7" s="51" t="s">
        <v>266</v>
      </c>
      <c r="AO7" s="51" t="s">
        <v>266</v>
      </c>
      <c r="AP7" s="51" t="s">
        <v>266</v>
      </c>
      <c r="AQ7" s="51" t="s">
        <v>266</v>
      </c>
      <c r="AR7" s="51" t="s">
        <v>266</v>
      </c>
      <c r="AS7" s="51" t="s">
        <v>266</v>
      </c>
      <c r="AT7" s="51" t="s">
        <v>266</v>
      </c>
      <c r="AU7" s="51" t="s">
        <v>266</v>
      </c>
      <c r="AV7" s="51" t="s">
        <v>266</v>
      </c>
      <c r="AW7" s="51" t="s">
        <v>266</v>
      </c>
      <c r="AX7" s="51" t="s">
        <v>266</v>
      </c>
      <c r="AY7" s="51" t="s">
        <v>266</v>
      </c>
      <c r="AZ7" s="51" t="s">
        <v>266</v>
      </c>
      <c r="BA7" s="51" t="s">
        <v>266</v>
      </c>
      <c r="BB7" s="51" t="s">
        <v>266</v>
      </c>
      <c r="BC7" s="51" t="s">
        <v>266</v>
      </c>
      <c r="BD7" s="51" t="s">
        <v>266</v>
      </c>
      <c r="BE7" s="51" t="s">
        <v>266</v>
      </c>
      <c r="BF7" s="51" t="s">
        <v>266</v>
      </c>
      <c r="BG7" s="51" t="s">
        <v>266</v>
      </c>
      <c r="BH7" s="51" t="s">
        <v>266</v>
      </c>
      <c r="BI7" s="51" t="s">
        <v>266</v>
      </c>
      <c r="BJ7" s="51" t="s">
        <v>266</v>
      </c>
      <c r="BK7" s="51" t="s">
        <v>266</v>
      </c>
      <c r="BL7" s="51" t="s">
        <v>266</v>
      </c>
      <c r="BM7" s="51" t="s">
        <v>266</v>
      </c>
      <c r="BN7" s="51" t="s">
        <v>266</v>
      </c>
      <c r="BO7" s="51" t="s">
        <v>266</v>
      </c>
      <c r="BP7" s="51" t="s">
        <v>266</v>
      </c>
      <c r="BQ7" s="51" t="s">
        <v>266</v>
      </c>
      <c r="BR7" s="51" t="s">
        <v>266</v>
      </c>
      <c r="BS7" s="51" t="s">
        <v>266</v>
      </c>
      <c r="BT7" s="51" t="s">
        <v>266</v>
      </c>
      <c r="BU7" s="51" t="s">
        <v>266</v>
      </c>
      <c r="BV7" s="51" t="s">
        <v>266</v>
      </c>
    </row>
    <row r="8" spans="1:74" ht="14.5" x14ac:dyDescent="0.35">
      <c r="A8" s="51">
        <v>4</v>
      </c>
      <c r="B8" s="51" t="s">
        <v>271</v>
      </c>
      <c r="C8" s="52" t="s">
        <v>272</v>
      </c>
      <c r="D8" s="53">
        <f t="shared" si="0"/>
        <v>8</v>
      </c>
      <c r="E8" s="51" t="s">
        <v>266</v>
      </c>
      <c r="F8" s="54" t="s">
        <v>266</v>
      </c>
      <c r="G8" s="55" t="s">
        <v>266</v>
      </c>
      <c r="H8" s="51" t="s">
        <v>266</v>
      </c>
      <c r="I8" s="51" t="s">
        <v>266</v>
      </c>
      <c r="J8" s="51" t="s">
        <v>266</v>
      </c>
      <c r="K8" s="51" t="s">
        <v>266</v>
      </c>
      <c r="L8" s="51" t="s">
        <v>266</v>
      </c>
      <c r="M8" s="51" t="s">
        <v>266</v>
      </c>
      <c r="N8" s="51" t="s">
        <v>266</v>
      </c>
      <c r="O8" s="51" t="s">
        <v>266</v>
      </c>
      <c r="P8" s="51" t="s">
        <v>266</v>
      </c>
      <c r="Q8" s="51" t="s">
        <v>266</v>
      </c>
      <c r="R8" s="51" t="s">
        <v>266</v>
      </c>
      <c r="S8" s="51" t="s">
        <v>266</v>
      </c>
      <c r="T8" s="51" t="s">
        <v>266</v>
      </c>
      <c r="U8" s="51" t="s">
        <v>266</v>
      </c>
      <c r="V8" s="51" t="s">
        <v>266</v>
      </c>
      <c r="W8" s="51" t="s">
        <v>266</v>
      </c>
      <c r="X8" s="51" t="s">
        <v>266</v>
      </c>
      <c r="Y8" s="51" t="s">
        <v>266</v>
      </c>
      <c r="Z8" s="51" t="s">
        <v>266</v>
      </c>
      <c r="AA8" s="51" t="s">
        <v>266</v>
      </c>
      <c r="AB8" s="51" t="s">
        <v>266</v>
      </c>
      <c r="AC8" s="51" t="s">
        <v>266</v>
      </c>
      <c r="AD8" s="51" t="s">
        <v>266</v>
      </c>
      <c r="AE8" s="51">
        <f>VLOOKUP($B8,'MK-27'!$D$3:$E$3,2,FALSE)</f>
        <v>8</v>
      </c>
      <c r="AF8" s="51" t="s">
        <v>266</v>
      </c>
      <c r="AG8" s="51" t="s">
        <v>266</v>
      </c>
      <c r="AH8" s="51" t="s">
        <v>266</v>
      </c>
      <c r="AI8" s="51" t="s">
        <v>266</v>
      </c>
      <c r="AJ8" s="51" t="s">
        <v>266</v>
      </c>
      <c r="AK8" s="51" t="s">
        <v>266</v>
      </c>
      <c r="AL8" s="51" t="s">
        <v>266</v>
      </c>
      <c r="AM8" s="51" t="s">
        <v>266</v>
      </c>
      <c r="AN8" s="51" t="s">
        <v>266</v>
      </c>
      <c r="AO8" s="51" t="s">
        <v>266</v>
      </c>
      <c r="AP8" s="51" t="s">
        <v>266</v>
      </c>
      <c r="AQ8" s="51" t="s">
        <v>266</v>
      </c>
      <c r="AR8" s="51" t="s">
        <v>266</v>
      </c>
      <c r="AS8" s="51" t="s">
        <v>266</v>
      </c>
      <c r="AT8" s="51" t="s">
        <v>266</v>
      </c>
      <c r="AU8" s="51" t="s">
        <v>266</v>
      </c>
      <c r="AV8" s="51" t="s">
        <v>266</v>
      </c>
      <c r="AW8" s="51" t="s">
        <v>266</v>
      </c>
      <c r="AX8" s="51" t="s">
        <v>266</v>
      </c>
      <c r="AY8" s="51" t="s">
        <v>266</v>
      </c>
      <c r="AZ8" s="51" t="s">
        <v>266</v>
      </c>
      <c r="BA8" s="51" t="s">
        <v>266</v>
      </c>
      <c r="BB8" s="51" t="s">
        <v>266</v>
      </c>
      <c r="BC8" s="51" t="s">
        <v>266</v>
      </c>
      <c r="BD8" s="51" t="s">
        <v>266</v>
      </c>
      <c r="BE8" s="51" t="s">
        <v>266</v>
      </c>
      <c r="BF8" s="51" t="s">
        <v>266</v>
      </c>
      <c r="BG8" s="51" t="s">
        <v>266</v>
      </c>
      <c r="BH8" s="51" t="s">
        <v>266</v>
      </c>
      <c r="BI8" s="51" t="s">
        <v>266</v>
      </c>
      <c r="BJ8" s="51" t="s">
        <v>266</v>
      </c>
      <c r="BK8" s="51" t="s">
        <v>266</v>
      </c>
      <c r="BL8" s="51" t="s">
        <v>266</v>
      </c>
      <c r="BM8" s="51" t="s">
        <v>266</v>
      </c>
      <c r="BN8" s="51" t="s">
        <v>266</v>
      </c>
      <c r="BO8" s="51" t="s">
        <v>266</v>
      </c>
      <c r="BP8" s="51" t="s">
        <v>266</v>
      </c>
      <c r="BQ8" s="51" t="s">
        <v>266</v>
      </c>
      <c r="BR8" s="51" t="s">
        <v>266</v>
      </c>
      <c r="BS8" s="51" t="s">
        <v>266</v>
      </c>
      <c r="BT8" s="51" t="s">
        <v>266</v>
      </c>
      <c r="BU8" s="51" t="s">
        <v>266</v>
      </c>
      <c r="BV8" s="51" t="s">
        <v>266</v>
      </c>
    </row>
    <row r="9" spans="1:74" ht="14.5" x14ac:dyDescent="0.35">
      <c r="A9" s="51">
        <v>5</v>
      </c>
      <c r="B9" s="51" t="s">
        <v>273</v>
      </c>
      <c r="C9" s="52" t="s">
        <v>274</v>
      </c>
      <c r="D9" s="53">
        <f t="shared" si="0"/>
        <v>0</v>
      </c>
      <c r="E9" s="51" t="s">
        <v>266</v>
      </c>
      <c r="F9" s="54" t="s">
        <v>266</v>
      </c>
      <c r="G9" s="55" t="s">
        <v>266</v>
      </c>
      <c r="H9" s="51" t="s">
        <v>266</v>
      </c>
      <c r="I9" s="51" t="s">
        <v>266</v>
      </c>
      <c r="J9" s="51" t="s">
        <v>266</v>
      </c>
      <c r="K9" s="51" t="s">
        <v>266</v>
      </c>
      <c r="L9" s="51" t="s">
        <v>266</v>
      </c>
      <c r="M9" s="51" t="s">
        <v>266</v>
      </c>
      <c r="N9" s="51" t="s">
        <v>266</v>
      </c>
      <c r="O9" s="51" t="s">
        <v>266</v>
      </c>
      <c r="P9" s="51" t="s">
        <v>266</v>
      </c>
      <c r="Q9" s="51" t="s">
        <v>266</v>
      </c>
      <c r="R9" s="51" t="s">
        <v>266</v>
      </c>
      <c r="S9" s="51" t="s">
        <v>266</v>
      </c>
      <c r="T9" s="51" t="s">
        <v>266</v>
      </c>
      <c r="U9" s="51" t="s">
        <v>266</v>
      </c>
      <c r="V9" s="51" t="s">
        <v>266</v>
      </c>
      <c r="W9" s="51" t="s">
        <v>266</v>
      </c>
      <c r="X9" s="51" t="s">
        <v>266</v>
      </c>
      <c r="Y9" s="51" t="s">
        <v>266</v>
      </c>
      <c r="Z9" s="51" t="s">
        <v>266</v>
      </c>
      <c r="AA9" s="51" t="s">
        <v>266</v>
      </c>
      <c r="AB9" s="51" t="s">
        <v>266</v>
      </c>
      <c r="AC9" s="51" t="s">
        <v>266</v>
      </c>
      <c r="AD9" s="51" t="s">
        <v>266</v>
      </c>
      <c r="AE9" s="51" t="s">
        <v>266</v>
      </c>
      <c r="AF9" s="51" t="s">
        <v>266</v>
      </c>
      <c r="AG9" s="51" t="s">
        <v>266</v>
      </c>
      <c r="AH9" s="51" t="s">
        <v>266</v>
      </c>
      <c r="AI9" s="51" t="s">
        <v>266</v>
      </c>
      <c r="AJ9" s="51" t="s">
        <v>266</v>
      </c>
      <c r="AK9" s="51" t="s">
        <v>266</v>
      </c>
      <c r="AL9" s="51" t="s">
        <v>266</v>
      </c>
      <c r="AM9" s="51" t="s">
        <v>266</v>
      </c>
      <c r="AN9" s="51" t="s">
        <v>266</v>
      </c>
      <c r="AO9" s="51" t="s">
        <v>266</v>
      </c>
      <c r="AP9" s="51" t="s">
        <v>266</v>
      </c>
      <c r="AQ9" s="51" t="s">
        <v>266</v>
      </c>
      <c r="AR9" s="51" t="s">
        <v>266</v>
      </c>
      <c r="AS9" s="51" t="s">
        <v>266</v>
      </c>
      <c r="AT9" s="51" t="s">
        <v>266</v>
      </c>
      <c r="AU9" s="51" t="s">
        <v>266</v>
      </c>
      <c r="AV9" s="51" t="s">
        <v>266</v>
      </c>
      <c r="AW9" s="51" t="s">
        <v>266</v>
      </c>
      <c r="AX9" s="51" t="s">
        <v>266</v>
      </c>
      <c r="AY9" s="51" t="s">
        <v>266</v>
      </c>
      <c r="AZ9" s="51" t="s">
        <v>266</v>
      </c>
      <c r="BA9" s="51" t="s">
        <v>266</v>
      </c>
      <c r="BB9" s="51" t="s">
        <v>266</v>
      </c>
      <c r="BC9" s="51" t="s">
        <v>266</v>
      </c>
      <c r="BD9" s="51" t="s">
        <v>266</v>
      </c>
      <c r="BE9" s="51" t="s">
        <v>266</v>
      </c>
      <c r="BF9" s="51" t="s">
        <v>266</v>
      </c>
      <c r="BG9" s="51" t="s">
        <v>266</v>
      </c>
      <c r="BH9" s="51" t="s">
        <v>266</v>
      </c>
      <c r="BI9" s="51" t="s">
        <v>266</v>
      </c>
      <c r="BJ9" s="51" t="s">
        <v>266</v>
      </c>
      <c r="BK9" s="51" t="s">
        <v>266</v>
      </c>
      <c r="BL9" s="51" t="s">
        <v>266</v>
      </c>
      <c r="BM9" s="51" t="s">
        <v>266</v>
      </c>
      <c r="BN9" s="51" t="s">
        <v>266</v>
      </c>
      <c r="BO9" s="51" t="s">
        <v>266</v>
      </c>
      <c r="BP9" s="51" t="s">
        <v>266</v>
      </c>
      <c r="BQ9" s="51" t="s">
        <v>266</v>
      </c>
      <c r="BR9" s="51" t="s">
        <v>266</v>
      </c>
      <c r="BS9" s="51" t="s">
        <v>266</v>
      </c>
      <c r="BT9" s="51" t="s">
        <v>266</v>
      </c>
      <c r="BU9" s="51" t="s">
        <v>266</v>
      </c>
      <c r="BV9" s="51" t="s">
        <v>266</v>
      </c>
    </row>
    <row r="10" spans="1:74" ht="14.5" x14ac:dyDescent="0.35">
      <c r="A10" s="51">
        <v>6</v>
      </c>
      <c r="B10" s="51" t="s">
        <v>275</v>
      </c>
      <c r="C10" s="52" t="s">
        <v>276</v>
      </c>
      <c r="D10" s="53">
        <f t="shared" si="0"/>
        <v>0</v>
      </c>
      <c r="E10" s="51" t="s">
        <v>266</v>
      </c>
      <c r="F10" s="54" t="s">
        <v>266</v>
      </c>
      <c r="G10" s="55" t="s">
        <v>266</v>
      </c>
      <c r="H10" s="51" t="s">
        <v>266</v>
      </c>
      <c r="I10" s="51" t="s">
        <v>266</v>
      </c>
      <c r="J10" s="51" t="s">
        <v>266</v>
      </c>
      <c r="K10" s="51" t="s">
        <v>266</v>
      </c>
      <c r="L10" s="51" t="s">
        <v>266</v>
      </c>
      <c r="M10" s="51" t="s">
        <v>266</v>
      </c>
      <c r="N10" s="51" t="s">
        <v>266</v>
      </c>
      <c r="O10" s="51" t="s">
        <v>266</v>
      </c>
      <c r="P10" s="51" t="s">
        <v>266</v>
      </c>
      <c r="Q10" s="51" t="s">
        <v>266</v>
      </c>
      <c r="R10" s="51" t="s">
        <v>266</v>
      </c>
      <c r="S10" s="51" t="s">
        <v>266</v>
      </c>
      <c r="T10" s="51" t="s">
        <v>266</v>
      </c>
      <c r="U10" s="51" t="s">
        <v>266</v>
      </c>
      <c r="V10" s="51" t="s">
        <v>266</v>
      </c>
      <c r="W10" s="51" t="s">
        <v>266</v>
      </c>
      <c r="X10" s="51" t="s">
        <v>266</v>
      </c>
      <c r="Y10" s="51" t="s">
        <v>266</v>
      </c>
      <c r="Z10" s="51" t="s">
        <v>266</v>
      </c>
      <c r="AA10" s="51" t="s">
        <v>266</v>
      </c>
      <c r="AB10" s="51" t="s">
        <v>266</v>
      </c>
      <c r="AC10" s="51" t="s">
        <v>266</v>
      </c>
      <c r="AD10" s="51" t="s">
        <v>266</v>
      </c>
      <c r="AE10" s="51" t="s">
        <v>266</v>
      </c>
      <c r="AF10" s="51" t="s">
        <v>266</v>
      </c>
      <c r="AG10" s="51" t="s">
        <v>266</v>
      </c>
      <c r="AH10" s="51" t="s">
        <v>266</v>
      </c>
      <c r="AI10" s="51" t="s">
        <v>266</v>
      </c>
      <c r="AJ10" s="51" t="s">
        <v>266</v>
      </c>
      <c r="AK10" s="51" t="s">
        <v>266</v>
      </c>
      <c r="AL10" s="51" t="s">
        <v>266</v>
      </c>
      <c r="AM10" s="51" t="s">
        <v>266</v>
      </c>
      <c r="AN10" s="51" t="s">
        <v>266</v>
      </c>
      <c r="AO10" s="51" t="s">
        <v>266</v>
      </c>
      <c r="AP10" s="51" t="s">
        <v>266</v>
      </c>
      <c r="AQ10" s="51" t="s">
        <v>266</v>
      </c>
      <c r="AR10" s="51" t="s">
        <v>266</v>
      </c>
      <c r="AS10" s="51" t="s">
        <v>266</v>
      </c>
      <c r="AT10" s="51" t="s">
        <v>266</v>
      </c>
      <c r="AU10" s="51" t="s">
        <v>266</v>
      </c>
      <c r="AV10" s="51" t="s">
        <v>266</v>
      </c>
      <c r="AW10" s="51" t="s">
        <v>266</v>
      </c>
      <c r="AX10" s="51" t="s">
        <v>266</v>
      </c>
      <c r="AY10" s="51" t="s">
        <v>266</v>
      </c>
      <c r="AZ10" s="51" t="s">
        <v>266</v>
      </c>
      <c r="BA10" s="51" t="s">
        <v>266</v>
      </c>
      <c r="BB10" s="51" t="s">
        <v>266</v>
      </c>
      <c r="BC10" s="51" t="s">
        <v>266</v>
      </c>
      <c r="BD10" s="51" t="s">
        <v>266</v>
      </c>
      <c r="BE10" s="51" t="s">
        <v>266</v>
      </c>
      <c r="BF10" s="51" t="s">
        <v>266</v>
      </c>
      <c r="BG10" s="51" t="s">
        <v>266</v>
      </c>
      <c r="BH10" s="51" t="s">
        <v>266</v>
      </c>
      <c r="BI10" s="51" t="s">
        <v>266</v>
      </c>
      <c r="BJ10" s="51" t="s">
        <v>266</v>
      </c>
      <c r="BK10" s="51" t="s">
        <v>266</v>
      </c>
      <c r="BL10" s="51" t="s">
        <v>266</v>
      </c>
      <c r="BM10" s="51" t="s">
        <v>266</v>
      </c>
      <c r="BN10" s="51" t="s">
        <v>266</v>
      </c>
      <c r="BO10" s="51" t="s">
        <v>266</v>
      </c>
      <c r="BP10" s="51" t="s">
        <v>266</v>
      </c>
      <c r="BQ10" s="51" t="s">
        <v>266</v>
      </c>
      <c r="BR10" s="51" t="s">
        <v>266</v>
      </c>
      <c r="BS10" s="51" t="s">
        <v>266</v>
      </c>
      <c r="BT10" s="51" t="s">
        <v>266</v>
      </c>
      <c r="BU10" s="51" t="s">
        <v>266</v>
      </c>
      <c r="BV10" s="51" t="s">
        <v>266</v>
      </c>
    </row>
    <row r="11" spans="1:74" ht="14.5" x14ac:dyDescent="0.35">
      <c r="A11" s="51">
        <v>7</v>
      </c>
      <c r="B11" s="51" t="s">
        <v>277</v>
      </c>
      <c r="C11" s="52" t="s">
        <v>278</v>
      </c>
      <c r="D11" s="53">
        <f t="shared" si="0"/>
        <v>12</v>
      </c>
      <c r="E11" s="51">
        <f>VLOOKUP(B11, 'MK-01'!$D$5:$E$5, 2, FALSE)</f>
        <v>0</v>
      </c>
      <c r="F11" s="54">
        <f>VLOOKUP(B11, 'MK-02'!$D$5:$E$5, 2, FALSE)</f>
        <v>0</v>
      </c>
      <c r="G11" s="55">
        <f>VLOOKUP(B11, 'MK-02'!$D$5:$E$5, 2, FALSE)</f>
        <v>0</v>
      </c>
      <c r="H11" s="51" t="s">
        <v>266</v>
      </c>
      <c r="I11" s="51" t="s">
        <v>266</v>
      </c>
      <c r="J11" s="51" t="s">
        <v>266</v>
      </c>
      <c r="K11" s="51" t="s">
        <v>266</v>
      </c>
      <c r="L11" s="51" t="s">
        <v>266</v>
      </c>
      <c r="M11" s="51" t="s">
        <v>266</v>
      </c>
      <c r="N11" s="51" t="s">
        <v>266</v>
      </c>
      <c r="O11" s="51" t="s">
        <v>266</v>
      </c>
      <c r="P11" s="51" t="s">
        <v>266</v>
      </c>
      <c r="Q11" s="51" t="s">
        <v>266</v>
      </c>
      <c r="R11" s="51" t="s">
        <v>266</v>
      </c>
      <c r="S11" s="51" t="s">
        <v>266</v>
      </c>
      <c r="T11" s="51" t="s">
        <v>266</v>
      </c>
      <c r="U11" s="51">
        <v>6</v>
      </c>
      <c r="V11" s="51">
        <v>6</v>
      </c>
      <c r="W11" s="51" t="s">
        <v>266</v>
      </c>
      <c r="X11" s="51" t="s">
        <v>266</v>
      </c>
      <c r="Y11" s="51" t="s">
        <v>266</v>
      </c>
      <c r="Z11" s="51" t="s">
        <v>266</v>
      </c>
      <c r="AA11" s="51" t="s">
        <v>266</v>
      </c>
      <c r="AB11" s="51" t="s">
        <v>266</v>
      </c>
      <c r="AC11" s="51" t="s">
        <v>266</v>
      </c>
      <c r="AD11" s="51" t="s">
        <v>266</v>
      </c>
      <c r="AE11" s="51" t="s">
        <v>266</v>
      </c>
      <c r="AF11" s="51" t="s">
        <v>266</v>
      </c>
      <c r="AG11" s="51" t="s">
        <v>266</v>
      </c>
      <c r="AH11" s="51" t="s">
        <v>266</v>
      </c>
      <c r="AI11" s="51" t="s">
        <v>266</v>
      </c>
      <c r="AJ11" s="51" t="s">
        <v>266</v>
      </c>
      <c r="AK11" s="51" t="s">
        <v>266</v>
      </c>
      <c r="AL11" s="51" t="s">
        <v>266</v>
      </c>
      <c r="AM11" s="51" t="s">
        <v>266</v>
      </c>
      <c r="AN11" s="51" t="s">
        <v>266</v>
      </c>
      <c r="AO11" s="51" t="s">
        <v>266</v>
      </c>
      <c r="AP11" s="51" t="s">
        <v>266</v>
      </c>
      <c r="AQ11" s="51" t="s">
        <v>266</v>
      </c>
      <c r="AR11" s="51" t="s">
        <v>266</v>
      </c>
      <c r="AS11" s="51" t="s">
        <v>266</v>
      </c>
      <c r="AT11" s="51" t="s">
        <v>266</v>
      </c>
      <c r="AU11" s="51" t="s">
        <v>266</v>
      </c>
      <c r="AV11" s="51">
        <f>VLOOKUP($B11,'MK-44'!$D$5:$E$5,2,FALSE)</f>
        <v>10</v>
      </c>
      <c r="AW11" s="51">
        <v>5</v>
      </c>
      <c r="AX11" s="51" t="s">
        <v>266</v>
      </c>
      <c r="AY11" s="51" t="s">
        <v>266</v>
      </c>
      <c r="AZ11" s="51" t="s">
        <v>266</v>
      </c>
      <c r="BA11" s="51" t="s">
        <v>266</v>
      </c>
      <c r="BB11" s="51" t="s">
        <v>266</v>
      </c>
      <c r="BC11" s="51" t="s">
        <v>266</v>
      </c>
      <c r="BD11" s="51" t="s">
        <v>266</v>
      </c>
      <c r="BE11" s="51" t="s">
        <v>266</v>
      </c>
      <c r="BF11" s="51" t="s">
        <v>266</v>
      </c>
      <c r="BG11" s="51" t="s">
        <v>266</v>
      </c>
      <c r="BH11" s="51" t="s">
        <v>266</v>
      </c>
      <c r="BI11" s="51">
        <v>0</v>
      </c>
      <c r="BJ11" s="51" t="s">
        <v>266</v>
      </c>
      <c r="BK11" s="51" t="s">
        <v>266</v>
      </c>
      <c r="BL11" s="51" t="s">
        <v>266</v>
      </c>
      <c r="BM11" s="51" t="s">
        <v>266</v>
      </c>
      <c r="BN11" s="51" t="s">
        <v>266</v>
      </c>
      <c r="BO11" s="51" t="s">
        <v>266</v>
      </c>
      <c r="BP11" s="51" t="s">
        <v>266</v>
      </c>
      <c r="BQ11" s="51" t="s">
        <v>266</v>
      </c>
      <c r="BR11" s="51" t="s">
        <v>266</v>
      </c>
      <c r="BS11" s="51" t="s">
        <v>266</v>
      </c>
      <c r="BT11" s="51" t="s">
        <v>266</v>
      </c>
      <c r="BU11" s="51" t="s">
        <v>266</v>
      </c>
      <c r="BV11" s="51" t="s">
        <v>266</v>
      </c>
    </row>
    <row r="12" spans="1:74" ht="14.5" x14ac:dyDescent="0.35">
      <c r="A12" s="51">
        <v>8</v>
      </c>
      <c r="B12" s="51" t="s">
        <v>279</v>
      </c>
      <c r="C12" s="52" t="s">
        <v>280</v>
      </c>
      <c r="D12" s="53">
        <f t="shared" si="0"/>
        <v>0</v>
      </c>
      <c r="E12" s="51" t="s">
        <v>266</v>
      </c>
      <c r="F12" s="54" t="s">
        <v>266</v>
      </c>
      <c r="G12" s="55" t="s">
        <v>266</v>
      </c>
      <c r="H12" s="51" t="s">
        <v>266</v>
      </c>
      <c r="I12" s="51" t="s">
        <v>266</v>
      </c>
      <c r="J12" s="51" t="s">
        <v>266</v>
      </c>
      <c r="K12" s="51" t="s">
        <v>266</v>
      </c>
      <c r="L12" s="51" t="s">
        <v>266</v>
      </c>
      <c r="M12" s="51" t="s">
        <v>266</v>
      </c>
      <c r="N12" s="51" t="s">
        <v>266</v>
      </c>
      <c r="O12" s="51" t="s">
        <v>266</v>
      </c>
      <c r="P12" s="51" t="s">
        <v>266</v>
      </c>
      <c r="Q12" s="51" t="s">
        <v>266</v>
      </c>
      <c r="R12" s="51" t="s">
        <v>266</v>
      </c>
      <c r="S12" s="51" t="s">
        <v>266</v>
      </c>
      <c r="T12" s="51" t="s">
        <v>266</v>
      </c>
      <c r="U12" s="51" t="s">
        <v>266</v>
      </c>
      <c r="V12" s="51" t="s">
        <v>266</v>
      </c>
      <c r="W12" s="51" t="s">
        <v>266</v>
      </c>
      <c r="X12" s="51" t="s">
        <v>266</v>
      </c>
      <c r="Y12" s="51" t="s">
        <v>266</v>
      </c>
      <c r="Z12" s="51" t="s">
        <v>266</v>
      </c>
      <c r="AA12" s="51" t="s">
        <v>266</v>
      </c>
      <c r="AB12" s="51" t="s">
        <v>266</v>
      </c>
      <c r="AC12" s="51" t="s">
        <v>266</v>
      </c>
      <c r="AD12" s="51" t="s">
        <v>266</v>
      </c>
      <c r="AE12" s="51" t="s">
        <v>266</v>
      </c>
      <c r="AF12" s="51" t="s">
        <v>266</v>
      </c>
      <c r="AG12" s="51" t="s">
        <v>266</v>
      </c>
      <c r="AH12" s="51" t="s">
        <v>266</v>
      </c>
      <c r="AI12" s="51" t="s">
        <v>266</v>
      </c>
      <c r="AJ12" s="51" t="s">
        <v>266</v>
      </c>
      <c r="AK12" s="51" t="s">
        <v>266</v>
      </c>
      <c r="AL12" s="51" t="s">
        <v>266</v>
      </c>
      <c r="AM12" s="51" t="s">
        <v>266</v>
      </c>
      <c r="AN12" s="51" t="s">
        <v>266</v>
      </c>
      <c r="AO12" s="51" t="s">
        <v>266</v>
      </c>
      <c r="AP12" s="51" t="s">
        <v>266</v>
      </c>
      <c r="AQ12" s="51" t="s">
        <v>266</v>
      </c>
      <c r="AR12" s="51" t="s">
        <v>266</v>
      </c>
      <c r="AS12" s="51" t="s">
        <v>266</v>
      </c>
      <c r="AT12" s="51" t="s">
        <v>266</v>
      </c>
      <c r="AU12" s="51" t="s">
        <v>266</v>
      </c>
      <c r="AV12" s="51" t="s">
        <v>266</v>
      </c>
      <c r="AW12" s="51" t="s">
        <v>266</v>
      </c>
      <c r="AX12" s="51" t="s">
        <v>266</v>
      </c>
      <c r="AY12" s="51" t="s">
        <v>266</v>
      </c>
      <c r="AZ12" s="51" t="s">
        <v>266</v>
      </c>
      <c r="BA12" s="51" t="s">
        <v>266</v>
      </c>
      <c r="BB12" s="51" t="s">
        <v>266</v>
      </c>
      <c r="BC12" s="51" t="s">
        <v>266</v>
      </c>
      <c r="BD12" s="51" t="s">
        <v>266</v>
      </c>
      <c r="BE12" s="51" t="s">
        <v>266</v>
      </c>
      <c r="BF12" s="51" t="s">
        <v>266</v>
      </c>
      <c r="BG12" s="51" t="s">
        <v>266</v>
      </c>
      <c r="BH12" s="51" t="s">
        <v>266</v>
      </c>
      <c r="BI12" s="51" t="s">
        <v>266</v>
      </c>
      <c r="BJ12" s="51" t="s">
        <v>266</v>
      </c>
      <c r="BK12" s="51" t="s">
        <v>266</v>
      </c>
      <c r="BL12" s="51" t="s">
        <v>266</v>
      </c>
      <c r="BM12" s="51" t="s">
        <v>266</v>
      </c>
      <c r="BN12" s="51" t="s">
        <v>266</v>
      </c>
      <c r="BO12" s="51" t="s">
        <v>266</v>
      </c>
      <c r="BP12" s="51" t="s">
        <v>266</v>
      </c>
      <c r="BQ12" s="51" t="s">
        <v>266</v>
      </c>
      <c r="BR12" s="51" t="s">
        <v>266</v>
      </c>
      <c r="BS12" s="51" t="s">
        <v>266</v>
      </c>
      <c r="BT12" s="51" t="s">
        <v>266</v>
      </c>
      <c r="BU12" s="51" t="s">
        <v>266</v>
      </c>
      <c r="BV12" s="51" t="s">
        <v>266</v>
      </c>
    </row>
    <row r="13" spans="1:74" ht="14.5" x14ac:dyDescent="0.35">
      <c r="A13" s="51">
        <v>9</v>
      </c>
      <c r="B13" s="51" t="s">
        <v>281</v>
      </c>
      <c r="C13" s="52" t="s">
        <v>282</v>
      </c>
      <c r="D13" s="53">
        <f t="shared" si="0"/>
        <v>1</v>
      </c>
      <c r="E13" s="51" t="s">
        <v>266</v>
      </c>
      <c r="F13" s="54" t="s">
        <v>266</v>
      </c>
      <c r="G13" s="55" t="s">
        <v>266</v>
      </c>
      <c r="H13" s="51" t="s">
        <v>266</v>
      </c>
      <c r="I13" s="51" t="s">
        <v>266</v>
      </c>
      <c r="J13" s="51" t="s">
        <v>266</v>
      </c>
      <c r="K13" s="51" t="s">
        <v>266</v>
      </c>
      <c r="L13" s="51" t="s">
        <v>266</v>
      </c>
      <c r="M13" s="51" t="s">
        <v>266</v>
      </c>
      <c r="N13" s="51" t="s">
        <v>266</v>
      </c>
      <c r="O13" s="51" t="s">
        <v>266</v>
      </c>
      <c r="P13" s="51" t="s">
        <v>266</v>
      </c>
      <c r="Q13" s="51">
        <v>1</v>
      </c>
      <c r="R13" s="51" t="s">
        <v>266</v>
      </c>
      <c r="S13" s="51" t="s">
        <v>266</v>
      </c>
      <c r="T13" s="51" t="s">
        <v>266</v>
      </c>
      <c r="U13" s="51" t="s">
        <v>266</v>
      </c>
      <c r="V13" s="51" t="s">
        <v>266</v>
      </c>
      <c r="W13" s="51" t="s">
        <v>266</v>
      </c>
      <c r="X13" s="51" t="s">
        <v>266</v>
      </c>
      <c r="Y13" s="51" t="s">
        <v>266</v>
      </c>
      <c r="Z13" s="51" t="s">
        <v>266</v>
      </c>
      <c r="AA13" s="51" t="s">
        <v>266</v>
      </c>
      <c r="AB13" s="51" t="s">
        <v>266</v>
      </c>
      <c r="AC13" s="51" t="s">
        <v>266</v>
      </c>
      <c r="AD13" s="51" t="s">
        <v>266</v>
      </c>
      <c r="AE13" s="51" t="s">
        <v>266</v>
      </c>
      <c r="AF13" s="51" t="s">
        <v>266</v>
      </c>
      <c r="AG13" s="51" t="s">
        <v>266</v>
      </c>
      <c r="AH13" s="51" t="s">
        <v>266</v>
      </c>
      <c r="AI13" s="51" t="s">
        <v>266</v>
      </c>
      <c r="AJ13" s="51" t="s">
        <v>266</v>
      </c>
      <c r="AK13" s="51" t="s">
        <v>266</v>
      </c>
      <c r="AL13" s="51" t="s">
        <v>266</v>
      </c>
      <c r="AM13" s="51" t="s">
        <v>266</v>
      </c>
      <c r="AN13" s="51" t="s">
        <v>266</v>
      </c>
      <c r="AO13" s="51" t="s">
        <v>266</v>
      </c>
      <c r="AP13" s="51" t="s">
        <v>266</v>
      </c>
      <c r="AQ13" s="51" t="s">
        <v>266</v>
      </c>
      <c r="AR13" s="51" t="s">
        <v>266</v>
      </c>
      <c r="AS13" s="51" t="s">
        <v>266</v>
      </c>
      <c r="AT13" s="51" t="s">
        <v>266</v>
      </c>
      <c r="AU13" s="51" t="s">
        <v>266</v>
      </c>
      <c r="AV13" s="51" t="s">
        <v>266</v>
      </c>
      <c r="AW13" s="51" t="s">
        <v>266</v>
      </c>
      <c r="AX13" s="51" t="s">
        <v>266</v>
      </c>
      <c r="AY13" s="51" t="s">
        <v>266</v>
      </c>
      <c r="AZ13" s="51" t="s">
        <v>266</v>
      </c>
      <c r="BA13" s="51" t="s">
        <v>266</v>
      </c>
      <c r="BB13" s="51" t="s">
        <v>266</v>
      </c>
      <c r="BC13" s="51" t="s">
        <v>266</v>
      </c>
      <c r="BD13" s="51" t="s">
        <v>266</v>
      </c>
      <c r="BE13" s="51" t="s">
        <v>266</v>
      </c>
      <c r="BF13" s="51" t="s">
        <v>266</v>
      </c>
      <c r="BG13" s="51" t="s">
        <v>266</v>
      </c>
      <c r="BH13" s="51" t="s">
        <v>266</v>
      </c>
      <c r="BI13" s="51" t="s">
        <v>266</v>
      </c>
      <c r="BJ13" s="51" t="s">
        <v>266</v>
      </c>
      <c r="BK13" s="51" t="s">
        <v>266</v>
      </c>
      <c r="BL13" s="51" t="s">
        <v>266</v>
      </c>
      <c r="BM13" s="51" t="s">
        <v>266</v>
      </c>
      <c r="BN13" s="51" t="s">
        <v>266</v>
      </c>
      <c r="BO13" s="51" t="s">
        <v>266</v>
      </c>
      <c r="BP13" s="51" t="s">
        <v>266</v>
      </c>
      <c r="BQ13" s="51" t="s">
        <v>266</v>
      </c>
      <c r="BR13" s="51" t="s">
        <v>266</v>
      </c>
      <c r="BS13" s="51" t="s">
        <v>266</v>
      </c>
      <c r="BT13" s="51" t="s">
        <v>266</v>
      </c>
      <c r="BU13" s="51" t="s">
        <v>266</v>
      </c>
      <c r="BV13" s="51" t="s">
        <v>266</v>
      </c>
    </row>
    <row r="14" spans="1:74" ht="14.5" x14ac:dyDescent="0.35">
      <c r="A14" s="51">
        <v>10</v>
      </c>
      <c r="B14" s="51" t="s">
        <v>283</v>
      </c>
      <c r="C14" s="52" t="s">
        <v>284</v>
      </c>
      <c r="D14" s="53">
        <f t="shared" si="0"/>
        <v>9</v>
      </c>
      <c r="E14" s="51" t="s">
        <v>266</v>
      </c>
      <c r="F14" s="54" t="s">
        <v>266</v>
      </c>
      <c r="G14" s="55" t="s">
        <v>266</v>
      </c>
      <c r="H14" s="51" t="s">
        <v>266</v>
      </c>
      <c r="I14" s="51" t="s">
        <v>266</v>
      </c>
      <c r="J14" s="51">
        <f>VLOOKUP($B14,'MK-06'!$D$3:$E$3,2,FALSE)</f>
        <v>9</v>
      </c>
      <c r="K14" s="51" t="s">
        <v>266</v>
      </c>
      <c r="L14" s="51" t="s">
        <v>266</v>
      </c>
      <c r="M14" s="51" t="s">
        <v>266</v>
      </c>
      <c r="N14" s="51" t="s">
        <v>266</v>
      </c>
      <c r="O14" s="51" t="s">
        <v>266</v>
      </c>
      <c r="P14" s="51" t="s">
        <v>266</v>
      </c>
      <c r="Q14" s="51" t="s">
        <v>266</v>
      </c>
      <c r="R14" s="51" t="s">
        <v>266</v>
      </c>
      <c r="S14" s="51" t="s">
        <v>266</v>
      </c>
      <c r="T14" s="51" t="s">
        <v>266</v>
      </c>
      <c r="U14" s="51" t="s">
        <v>266</v>
      </c>
      <c r="V14" s="51" t="s">
        <v>266</v>
      </c>
      <c r="W14" s="51" t="s">
        <v>266</v>
      </c>
      <c r="X14" s="51" t="s">
        <v>266</v>
      </c>
      <c r="Y14" s="51" t="s">
        <v>266</v>
      </c>
      <c r="Z14" s="51" t="s">
        <v>266</v>
      </c>
      <c r="AA14" s="51" t="s">
        <v>266</v>
      </c>
      <c r="AB14" s="51" t="s">
        <v>266</v>
      </c>
      <c r="AC14" s="51" t="s">
        <v>266</v>
      </c>
      <c r="AD14" s="51" t="s">
        <v>266</v>
      </c>
      <c r="AE14" s="51" t="s">
        <v>266</v>
      </c>
      <c r="AF14" s="51" t="s">
        <v>266</v>
      </c>
      <c r="AG14" s="51" t="s">
        <v>266</v>
      </c>
      <c r="AH14" s="51" t="s">
        <v>266</v>
      </c>
      <c r="AI14" s="51" t="s">
        <v>266</v>
      </c>
      <c r="AJ14" s="51" t="s">
        <v>266</v>
      </c>
      <c r="AK14" s="51" t="s">
        <v>266</v>
      </c>
      <c r="AL14" s="51" t="s">
        <v>266</v>
      </c>
      <c r="AM14" s="51" t="s">
        <v>266</v>
      </c>
      <c r="AN14" s="51" t="s">
        <v>266</v>
      </c>
      <c r="AO14" s="51" t="s">
        <v>266</v>
      </c>
      <c r="AP14" s="51" t="s">
        <v>266</v>
      </c>
      <c r="AQ14" s="51" t="s">
        <v>266</v>
      </c>
      <c r="AR14" s="51" t="s">
        <v>266</v>
      </c>
      <c r="AS14" s="51" t="s">
        <v>266</v>
      </c>
      <c r="AT14" s="51" t="s">
        <v>266</v>
      </c>
      <c r="AU14" s="51" t="s">
        <v>266</v>
      </c>
      <c r="AV14" s="51" t="s">
        <v>266</v>
      </c>
      <c r="AW14" s="51" t="s">
        <v>266</v>
      </c>
      <c r="AX14" s="51" t="s">
        <v>266</v>
      </c>
      <c r="AY14" s="51" t="s">
        <v>266</v>
      </c>
      <c r="AZ14" s="51" t="s">
        <v>266</v>
      </c>
      <c r="BA14" s="51" t="s">
        <v>266</v>
      </c>
      <c r="BB14" s="51" t="s">
        <v>266</v>
      </c>
      <c r="BC14" s="51" t="s">
        <v>266</v>
      </c>
      <c r="BD14" s="51" t="s">
        <v>266</v>
      </c>
      <c r="BE14" s="51" t="s">
        <v>266</v>
      </c>
      <c r="BF14" s="51" t="s">
        <v>266</v>
      </c>
      <c r="BG14" s="51" t="s">
        <v>266</v>
      </c>
      <c r="BH14" s="51" t="s">
        <v>266</v>
      </c>
      <c r="BI14" s="51" t="s">
        <v>266</v>
      </c>
      <c r="BJ14" s="51" t="s">
        <v>266</v>
      </c>
      <c r="BK14" s="51" t="s">
        <v>266</v>
      </c>
      <c r="BL14" s="51" t="s">
        <v>266</v>
      </c>
      <c r="BM14" s="51" t="s">
        <v>266</v>
      </c>
      <c r="BN14" s="51" t="s">
        <v>266</v>
      </c>
      <c r="BO14" s="51" t="s">
        <v>266</v>
      </c>
      <c r="BP14" s="51" t="s">
        <v>266</v>
      </c>
      <c r="BQ14" s="51" t="s">
        <v>266</v>
      </c>
      <c r="BR14" s="51" t="s">
        <v>266</v>
      </c>
      <c r="BS14" s="51" t="s">
        <v>266</v>
      </c>
      <c r="BT14" s="51" t="s">
        <v>266</v>
      </c>
      <c r="BU14" s="51" t="s">
        <v>266</v>
      </c>
      <c r="BV14" s="51" t="s">
        <v>266</v>
      </c>
    </row>
    <row r="15" spans="1:74" ht="14.5" x14ac:dyDescent="0.35">
      <c r="A15" s="51">
        <v>11</v>
      </c>
      <c r="B15" s="51" t="s">
        <v>285</v>
      </c>
      <c r="C15" s="52" t="s">
        <v>286</v>
      </c>
      <c r="D15" s="53">
        <f t="shared" si="0"/>
        <v>7</v>
      </c>
      <c r="E15" s="51">
        <f>VLOOKUP($B15,'MK-01'!$D$4:$E$4,2,FALSE)</f>
        <v>2</v>
      </c>
      <c r="F15" s="54">
        <f>VLOOKUP($B15,'MK-02'!$D$4:$E$4,2,FALSE)</f>
        <v>3</v>
      </c>
      <c r="G15" s="55">
        <f>VLOOKUP($B15,'MK-03'!$D$4:$E$4,2,FALSE)</f>
        <v>2</v>
      </c>
      <c r="H15" s="51" t="s">
        <v>266</v>
      </c>
      <c r="I15" s="51" t="s">
        <v>266</v>
      </c>
      <c r="J15" s="51" t="s">
        <v>266</v>
      </c>
      <c r="K15" s="51" t="s">
        <v>266</v>
      </c>
      <c r="L15" s="51" t="s">
        <v>266</v>
      </c>
      <c r="M15" s="51" t="s">
        <v>266</v>
      </c>
      <c r="N15" s="51" t="s">
        <v>266</v>
      </c>
      <c r="O15" s="51" t="s">
        <v>266</v>
      </c>
      <c r="P15" s="51" t="s">
        <v>266</v>
      </c>
      <c r="Q15" s="51" t="s">
        <v>266</v>
      </c>
      <c r="R15" s="51" t="s">
        <v>266</v>
      </c>
      <c r="S15" s="51" t="s">
        <v>266</v>
      </c>
      <c r="T15" s="51" t="s">
        <v>266</v>
      </c>
      <c r="U15" s="51" t="s">
        <v>266</v>
      </c>
      <c r="V15" s="51" t="s">
        <v>266</v>
      </c>
      <c r="W15" s="51" t="s">
        <v>266</v>
      </c>
      <c r="X15" s="51" t="s">
        <v>266</v>
      </c>
      <c r="Y15" s="51" t="s">
        <v>266</v>
      </c>
      <c r="Z15" s="51" t="s">
        <v>266</v>
      </c>
      <c r="AA15" s="51" t="s">
        <v>266</v>
      </c>
      <c r="AB15" s="51" t="s">
        <v>266</v>
      </c>
      <c r="AC15" s="51" t="s">
        <v>266</v>
      </c>
      <c r="AD15" s="51" t="s">
        <v>266</v>
      </c>
      <c r="AE15" s="51" t="s">
        <v>266</v>
      </c>
      <c r="AF15" s="51" t="s">
        <v>266</v>
      </c>
      <c r="AG15" s="51" t="s">
        <v>266</v>
      </c>
      <c r="AH15" s="51" t="s">
        <v>266</v>
      </c>
      <c r="AI15" s="51" t="s">
        <v>266</v>
      </c>
      <c r="AJ15" s="51" t="s">
        <v>266</v>
      </c>
      <c r="AK15" s="51" t="s">
        <v>266</v>
      </c>
      <c r="AL15" s="51" t="s">
        <v>266</v>
      </c>
      <c r="AM15" s="51" t="s">
        <v>266</v>
      </c>
      <c r="AN15" s="51" t="s">
        <v>266</v>
      </c>
      <c r="AO15" s="51" t="s">
        <v>266</v>
      </c>
      <c r="AP15" s="51" t="s">
        <v>266</v>
      </c>
      <c r="AQ15" s="51" t="s">
        <v>266</v>
      </c>
      <c r="AR15" s="51" t="s">
        <v>266</v>
      </c>
      <c r="AS15" s="51" t="s">
        <v>266</v>
      </c>
      <c r="AT15" s="51" t="s">
        <v>266</v>
      </c>
      <c r="AU15" s="51" t="s">
        <v>266</v>
      </c>
      <c r="AV15" s="51" t="s">
        <v>266</v>
      </c>
      <c r="AW15" s="51" t="s">
        <v>266</v>
      </c>
      <c r="AX15" s="51" t="s">
        <v>266</v>
      </c>
      <c r="AY15" s="51" t="s">
        <v>266</v>
      </c>
      <c r="AZ15" s="51" t="s">
        <v>266</v>
      </c>
      <c r="BA15" s="51" t="s">
        <v>266</v>
      </c>
      <c r="BB15" s="51" t="s">
        <v>266</v>
      </c>
      <c r="BC15" s="51" t="s">
        <v>266</v>
      </c>
      <c r="BD15" s="51" t="s">
        <v>266</v>
      </c>
      <c r="BE15" s="51" t="s">
        <v>266</v>
      </c>
      <c r="BF15" s="51" t="s">
        <v>266</v>
      </c>
      <c r="BG15" s="51" t="s">
        <v>266</v>
      </c>
      <c r="BH15" s="51" t="s">
        <v>266</v>
      </c>
      <c r="BI15" s="51" t="s">
        <v>266</v>
      </c>
      <c r="BJ15" s="51" t="s">
        <v>266</v>
      </c>
      <c r="BK15" s="51">
        <f>VLOOKUP($B15,'MK-59'!$D$5:$E$5,2,FALSE)</f>
        <v>9</v>
      </c>
      <c r="BL15" s="51">
        <v>6</v>
      </c>
      <c r="BM15" s="51">
        <f>VLOOKUP($B15,'MK-61'!$D$5:$E$5,2,FALSE)</f>
        <v>8</v>
      </c>
      <c r="BN15" s="51" t="s">
        <v>266</v>
      </c>
      <c r="BO15" s="51" t="s">
        <v>266</v>
      </c>
      <c r="BP15" s="51" t="s">
        <v>266</v>
      </c>
      <c r="BQ15" s="51" t="s">
        <v>266</v>
      </c>
      <c r="BR15" s="51" t="s">
        <v>266</v>
      </c>
      <c r="BS15" s="51" t="s">
        <v>266</v>
      </c>
      <c r="BT15" s="51" t="s">
        <v>266</v>
      </c>
      <c r="BU15" s="51" t="s">
        <v>266</v>
      </c>
      <c r="BV15" s="51" t="s">
        <v>266</v>
      </c>
    </row>
    <row r="16" spans="1:74" ht="14.5" x14ac:dyDescent="0.35">
      <c r="A16" s="51">
        <v>12</v>
      </c>
      <c r="B16" s="51" t="s">
        <v>287</v>
      </c>
      <c r="C16" s="52" t="s">
        <v>288</v>
      </c>
      <c r="D16" s="53">
        <f t="shared" si="0"/>
        <v>2</v>
      </c>
      <c r="E16" s="51" t="s">
        <v>266</v>
      </c>
      <c r="F16" s="54" t="s">
        <v>266</v>
      </c>
      <c r="G16" s="55" t="s">
        <v>266</v>
      </c>
      <c r="H16" s="51" t="s">
        <v>266</v>
      </c>
      <c r="I16" s="51" t="s">
        <v>266</v>
      </c>
      <c r="J16" s="51" t="s">
        <v>266</v>
      </c>
      <c r="K16" s="51" t="s">
        <v>266</v>
      </c>
      <c r="L16" s="51" t="s">
        <v>266</v>
      </c>
      <c r="M16" s="51" t="s">
        <v>266</v>
      </c>
      <c r="N16" s="51" t="s">
        <v>266</v>
      </c>
      <c r="O16" s="51" t="s">
        <v>266</v>
      </c>
      <c r="P16" s="51" t="s">
        <v>266</v>
      </c>
      <c r="Q16" s="51" t="s">
        <v>266</v>
      </c>
      <c r="R16" s="51">
        <v>2</v>
      </c>
      <c r="S16" s="51" t="s">
        <v>266</v>
      </c>
      <c r="T16" s="51" t="s">
        <v>266</v>
      </c>
      <c r="U16" s="51" t="s">
        <v>266</v>
      </c>
      <c r="V16" s="51" t="s">
        <v>266</v>
      </c>
      <c r="W16" s="51" t="s">
        <v>266</v>
      </c>
      <c r="X16" s="51" t="s">
        <v>266</v>
      </c>
      <c r="Y16" s="51" t="s">
        <v>266</v>
      </c>
      <c r="Z16" s="51" t="s">
        <v>266</v>
      </c>
      <c r="AA16" s="51" t="s">
        <v>266</v>
      </c>
      <c r="AB16" s="51" t="s">
        <v>266</v>
      </c>
      <c r="AC16" s="51" t="s">
        <v>266</v>
      </c>
      <c r="AD16" s="51" t="s">
        <v>266</v>
      </c>
      <c r="AE16" s="51" t="s">
        <v>266</v>
      </c>
      <c r="AF16" s="51" t="s">
        <v>266</v>
      </c>
      <c r="AG16" s="51" t="s">
        <v>266</v>
      </c>
      <c r="AH16" s="51" t="s">
        <v>266</v>
      </c>
      <c r="AI16" s="51" t="s">
        <v>266</v>
      </c>
      <c r="AJ16" s="51" t="s">
        <v>266</v>
      </c>
      <c r="AK16" s="51" t="s">
        <v>266</v>
      </c>
      <c r="AL16" s="51" t="s">
        <v>266</v>
      </c>
      <c r="AM16" s="51" t="s">
        <v>266</v>
      </c>
      <c r="AN16" s="51" t="s">
        <v>266</v>
      </c>
      <c r="AO16" s="51" t="s">
        <v>266</v>
      </c>
      <c r="AP16" s="51" t="s">
        <v>266</v>
      </c>
      <c r="AQ16" s="51" t="s">
        <v>266</v>
      </c>
      <c r="AR16" s="51" t="s">
        <v>266</v>
      </c>
      <c r="AS16" s="51" t="s">
        <v>266</v>
      </c>
      <c r="AT16" s="51" t="s">
        <v>266</v>
      </c>
      <c r="AU16" s="51" t="s">
        <v>266</v>
      </c>
      <c r="AV16" s="51" t="s">
        <v>266</v>
      </c>
      <c r="AW16" s="51" t="s">
        <v>266</v>
      </c>
      <c r="AX16" s="51" t="s">
        <v>266</v>
      </c>
      <c r="AY16" s="51" t="s">
        <v>266</v>
      </c>
      <c r="AZ16" s="51" t="s">
        <v>266</v>
      </c>
      <c r="BA16" s="51" t="s">
        <v>266</v>
      </c>
      <c r="BB16" s="51" t="s">
        <v>266</v>
      </c>
      <c r="BC16" s="51" t="s">
        <v>266</v>
      </c>
      <c r="BD16" s="51" t="s">
        <v>266</v>
      </c>
      <c r="BE16" s="51" t="s">
        <v>266</v>
      </c>
      <c r="BF16" s="51" t="s">
        <v>266</v>
      </c>
      <c r="BG16" s="51" t="s">
        <v>266</v>
      </c>
      <c r="BH16" s="51" t="s">
        <v>266</v>
      </c>
      <c r="BI16" s="51" t="s">
        <v>266</v>
      </c>
      <c r="BJ16" s="51" t="s">
        <v>266</v>
      </c>
      <c r="BK16" s="51" t="s">
        <v>266</v>
      </c>
      <c r="BL16" s="51" t="s">
        <v>266</v>
      </c>
      <c r="BM16" s="51" t="s">
        <v>266</v>
      </c>
      <c r="BN16" s="51" t="s">
        <v>266</v>
      </c>
      <c r="BO16" s="51" t="s">
        <v>266</v>
      </c>
      <c r="BP16" s="51" t="s">
        <v>266</v>
      </c>
      <c r="BQ16" s="51" t="s">
        <v>266</v>
      </c>
      <c r="BR16" s="51" t="s">
        <v>266</v>
      </c>
      <c r="BS16" s="51" t="s">
        <v>266</v>
      </c>
      <c r="BT16" s="51" t="s">
        <v>266</v>
      </c>
      <c r="BU16" s="51" t="s">
        <v>266</v>
      </c>
      <c r="BV16" s="51" t="s">
        <v>266</v>
      </c>
    </row>
    <row r="17" spans="1:74" ht="14.5" x14ac:dyDescent="0.35">
      <c r="A17" s="51">
        <v>13</v>
      </c>
      <c r="B17" s="51" t="s">
        <v>289</v>
      </c>
      <c r="C17" s="52" t="s">
        <v>35</v>
      </c>
      <c r="D17" s="53">
        <f t="shared" si="0"/>
        <v>8</v>
      </c>
      <c r="E17" s="51" t="s">
        <v>266</v>
      </c>
      <c r="F17" s="54" t="s">
        <v>266</v>
      </c>
      <c r="G17" s="55" t="s">
        <v>266</v>
      </c>
      <c r="H17" s="51" t="s">
        <v>266</v>
      </c>
      <c r="I17" s="51">
        <f>VLOOKUP($B17,' MK-05'!$D$3:$E$3,2,FALSE)</f>
        <v>8</v>
      </c>
      <c r="J17" s="51" t="s">
        <v>266</v>
      </c>
      <c r="K17" s="51" t="s">
        <v>266</v>
      </c>
      <c r="L17" s="51" t="s">
        <v>266</v>
      </c>
      <c r="M17" s="51" t="s">
        <v>266</v>
      </c>
      <c r="N17" s="51" t="s">
        <v>266</v>
      </c>
      <c r="O17" s="51" t="s">
        <v>266</v>
      </c>
      <c r="P17" s="51" t="s">
        <v>266</v>
      </c>
      <c r="Q17" s="51" t="s">
        <v>266</v>
      </c>
      <c r="R17" s="56"/>
      <c r="S17" s="51" t="s">
        <v>266</v>
      </c>
      <c r="T17" s="51" t="s">
        <v>266</v>
      </c>
      <c r="U17" s="51" t="s">
        <v>266</v>
      </c>
      <c r="V17" s="51" t="s">
        <v>266</v>
      </c>
      <c r="W17" s="51" t="s">
        <v>266</v>
      </c>
      <c r="X17" s="51" t="s">
        <v>266</v>
      </c>
      <c r="Y17" s="51" t="s">
        <v>266</v>
      </c>
      <c r="Z17" s="51" t="s">
        <v>266</v>
      </c>
      <c r="AA17" s="51" t="s">
        <v>266</v>
      </c>
      <c r="AB17" s="51" t="s">
        <v>266</v>
      </c>
      <c r="AC17" s="51" t="s">
        <v>266</v>
      </c>
      <c r="AD17" s="51" t="s">
        <v>266</v>
      </c>
      <c r="AE17" s="51" t="s">
        <v>266</v>
      </c>
      <c r="AF17" s="51" t="s">
        <v>266</v>
      </c>
      <c r="AG17" s="51" t="s">
        <v>266</v>
      </c>
      <c r="AH17" s="51" t="s">
        <v>266</v>
      </c>
      <c r="AI17" s="51" t="s">
        <v>266</v>
      </c>
      <c r="AJ17" s="51" t="s">
        <v>266</v>
      </c>
      <c r="AK17" s="51" t="s">
        <v>266</v>
      </c>
      <c r="AL17" s="51" t="s">
        <v>266</v>
      </c>
      <c r="AM17" s="51" t="s">
        <v>266</v>
      </c>
      <c r="AN17" s="51" t="s">
        <v>266</v>
      </c>
      <c r="AO17" s="51" t="s">
        <v>266</v>
      </c>
      <c r="AP17" s="51" t="s">
        <v>266</v>
      </c>
      <c r="AQ17" s="51" t="s">
        <v>266</v>
      </c>
      <c r="AR17" s="51" t="s">
        <v>266</v>
      </c>
      <c r="AS17" s="51" t="s">
        <v>266</v>
      </c>
      <c r="AT17" s="51" t="s">
        <v>266</v>
      </c>
      <c r="AU17" s="51" t="s">
        <v>266</v>
      </c>
      <c r="AV17" s="51" t="s">
        <v>266</v>
      </c>
      <c r="AW17" s="51" t="s">
        <v>266</v>
      </c>
      <c r="AX17" s="51" t="s">
        <v>266</v>
      </c>
      <c r="AY17" s="51" t="s">
        <v>266</v>
      </c>
      <c r="AZ17" s="51" t="s">
        <v>266</v>
      </c>
      <c r="BA17" s="51" t="s">
        <v>266</v>
      </c>
      <c r="BB17" s="51" t="s">
        <v>266</v>
      </c>
      <c r="BC17" s="51" t="s">
        <v>266</v>
      </c>
      <c r="BD17" s="51" t="s">
        <v>266</v>
      </c>
      <c r="BE17" s="51" t="s">
        <v>266</v>
      </c>
      <c r="BF17" s="51" t="s">
        <v>266</v>
      </c>
      <c r="BG17" s="51" t="s">
        <v>266</v>
      </c>
      <c r="BH17" s="51" t="s">
        <v>266</v>
      </c>
      <c r="BI17" s="51" t="s">
        <v>266</v>
      </c>
      <c r="BJ17" s="51" t="s">
        <v>266</v>
      </c>
      <c r="BK17" s="51" t="s">
        <v>266</v>
      </c>
      <c r="BL17" s="51" t="s">
        <v>266</v>
      </c>
      <c r="BM17" s="51" t="s">
        <v>266</v>
      </c>
      <c r="BN17" s="51" t="s">
        <v>266</v>
      </c>
      <c r="BO17" s="51" t="s">
        <v>266</v>
      </c>
      <c r="BP17" s="51" t="s">
        <v>266</v>
      </c>
      <c r="BQ17" s="51" t="s">
        <v>266</v>
      </c>
      <c r="BR17" s="51" t="s">
        <v>266</v>
      </c>
      <c r="BS17" s="51" t="s">
        <v>266</v>
      </c>
      <c r="BT17" s="51" t="s">
        <v>266</v>
      </c>
      <c r="BU17" s="51" t="s">
        <v>266</v>
      </c>
      <c r="BV17" s="51" t="s">
        <v>266</v>
      </c>
    </row>
    <row r="18" spans="1:74" ht="14.5" x14ac:dyDescent="0.35">
      <c r="A18" s="51">
        <v>14</v>
      </c>
      <c r="B18" s="51" t="s">
        <v>290</v>
      </c>
      <c r="C18" s="52" t="s">
        <v>291</v>
      </c>
      <c r="D18" s="53">
        <f t="shared" si="0"/>
        <v>18</v>
      </c>
      <c r="E18" s="51" t="s">
        <v>266</v>
      </c>
      <c r="F18" s="54" t="s">
        <v>266</v>
      </c>
      <c r="G18" s="55" t="s">
        <v>266</v>
      </c>
      <c r="H18" s="51" t="s">
        <v>266</v>
      </c>
      <c r="I18" s="51" t="s">
        <v>266</v>
      </c>
      <c r="J18" s="51" t="s">
        <v>266</v>
      </c>
      <c r="K18" s="51" t="s">
        <v>266</v>
      </c>
      <c r="L18" s="51" t="s">
        <v>266</v>
      </c>
      <c r="M18" s="51" t="s">
        <v>266</v>
      </c>
      <c r="N18" s="51" t="s">
        <v>266</v>
      </c>
      <c r="O18" s="51" t="s">
        <v>266</v>
      </c>
      <c r="P18" s="51" t="s">
        <v>266</v>
      </c>
      <c r="Q18" s="51" t="s">
        <v>266</v>
      </c>
      <c r="R18" s="51" t="s">
        <v>266</v>
      </c>
      <c r="S18" s="51" t="s">
        <v>266</v>
      </c>
      <c r="T18" s="51" t="s">
        <v>266</v>
      </c>
      <c r="U18" s="51" t="s">
        <v>266</v>
      </c>
      <c r="V18" s="51" t="s">
        <v>266</v>
      </c>
      <c r="W18" s="51" t="s">
        <v>266</v>
      </c>
      <c r="X18" s="51" t="s">
        <v>266</v>
      </c>
      <c r="Y18" s="51" t="s">
        <v>266</v>
      </c>
      <c r="Z18" s="51">
        <v>6</v>
      </c>
      <c r="AA18" s="51">
        <v>6</v>
      </c>
      <c r="AB18" s="51">
        <v>6</v>
      </c>
      <c r="AC18" s="51" t="s">
        <v>266</v>
      </c>
      <c r="AD18" s="51" t="s">
        <v>266</v>
      </c>
      <c r="AE18" s="51" t="s">
        <v>266</v>
      </c>
      <c r="AF18" s="51" t="s">
        <v>266</v>
      </c>
      <c r="AG18" s="51" t="s">
        <v>266</v>
      </c>
      <c r="AH18" s="51" t="s">
        <v>266</v>
      </c>
      <c r="AI18" s="51" t="s">
        <v>266</v>
      </c>
      <c r="AJ18" s="51" t="s">
        <v>266</v>
      </c>
      <c r="AK18" s="51" t="s">
        <v>266</v>
      </c>
      <c r="AL18" s="51" t="s">
        <v>266</v>
      </c>
      <c r="AM18" s="51" t="s">
        <v>266</v>
      </c>
      <c r="AN18" s="51" t="s">
        <v>266</v>
      </c>
      <c r="AO18" s="51" t="s">
        <v>266</v>
      </c>
      <c r="AP18" s="51" t="s">
        <v>266</v>
      </c>
      <c r="AQ18" s="51" t="s">
        <v>266</v>
      </c>
      <c r="AR18" s="51" t="s">
        <v>266</v>
      </c>
      <c r="AS18" s="51" t="s">
        <v>266</v>
      </c>
      <c r="AT18" s="51" t="s">
        <v>266</v>
      </c>
      <c r="AU18" s="51" t="s">
        <v>266</v>
      </c>
      <c r="AV18" s="51" t="s">
        <v>266</v>
      </c>
      <c r="AW18" s="51" t="s">
        <v>266</v>
      </c>
      <c r="AX18" s="51" t="s">
        <v>266</v>
      </c>
      <c r="AY18" s="51">
        <v>2</v>
      </c>
      <c r="AZ18" s="51">
        <v>2</v>
      </c>
      <c r="BA18" s="51" t="s">
        <v>266</v>
      </c>
      <c r="BB18" s="51" t="s">
        <v>266</v>
      </c>
      <c r="BC18" s="51" t="s">
        <v>266</v>
      </c>
      <c r="BD18" s="51" t="s">
        <v>266</v>
      </c>
      <c r="BE18" s="51" t="s">
        <v>266</v>
      </c>
      <c r="BF18" s="51" t="s">
        <v>266</v>
      </c>
      <c r="BG18" s="51" t="s">
        <v>266</v>
      </c>
      <c r="BH18" s="51" t="s">
        <v>266</v>
      </c>
      <c r="BI18" s="51">
        <v>6</v>
      </c>
      <c r="BJ18" s="51">
        <v>6</v>
      </c>
      <c r="BK18" s="51" t="s">
        <v>266</v>
      </c>
      <c r="BL18" s="51" t="s">
        <v>266</v>
      </c>
      <c r="BM18" s="51" t="s">
        <v>266</v>
      </c>
      <c r="BN18" s="51" t="s">
        <v>266</v>
      </c>
      <c r="BO18" s="51" t="s">
        <v>266</v>
      </c>
      <c r="BP18" s="51" t="s">
        <v>266</v>
      </c>
      <c r="BQ18" s="51" t="s">
        <v>266</v>
      </c>
      <c r="BR18" s="51" t="s">
        <v>266</v>
      </c>
      <c r="BS18" s="51" t="s">
        <v>266</v>
      </c>
      <c r="BT18" s="51" t="s">
        <v>266</v>
      </c>
      <c r="BU18" s="51" t="s">
        <v>266</v>
      </c>
      <c r="BV18" s="51" t="s">
        <v>266</v>
      </c>
    </row>
    <row r="19" spans="1:74" ht="14.5" x14ac:dyDescent="0.35">
      <c r="A19" s="51">
        <v>15</v>
      </c>
      <c r="B19" s="51" t="s">
        <v>292</v>
      </c>
      <c r="C19" s="52" t="s">
        <v>293</v>
      </c>
      <c r="D19" s="53">
        <f t="shared" si="0"/>
        <v>0</v>
      </c>
      <c r="E19" s="51" t="s">
        <v>266</v>
      </c>
      <c r="F19" s="54" t="s">
        <v>266</v>
      </c>
      <c r="G19" s="55" t="s">
        <v>266</v>
      </c>
      <c r="H19" s="51" t="s">
        <v>266</v>
      </c>
      <c r="I19" s="51" t="s">
        <v>266</v>
      </c>
      <c r="J19" s="51" t="s">
        <v>266</v>
      </c>
      <c r="K19" s="51" t="s">
        <v>266</v>
      </c>
      <c r="L19" s="51" t="s">
        <v>266</v>
      </c>
      <c r="M19" s="51" t="s">
        <v>266</v>
      </c>
      <c r="N19" s="51" t="s">
        <v>266</v>
      </c>
      <c r="O19" s="51">
        <v>0</v>
      </c>
      <c r="P19" s="51" t="s">
        <v>266</v>
      </c>
      <c r="Q19" s="51" t="s">
        <v>266</v>
      </c>
      <c r="R19" s="51" t="s">
        <v>266</v>
      </c>
      <c r="S19" s="51" t="s">
        <v>266</v>
      </c>
      <c r="T19" s="51" t="s">
        <v>266</v>
      </c>
      <c r="U19" s="51" t="s">
        <v>266</v>
      </c>
      <c r="V19" s="51" t="s">
        <v>266</v>
      </c>
      <c r="W19" s="51" t="s">
        <v>266</v>
      </c>
      <c r="X19" s="51" t="s">
        <v>266</v>
      </c>
      <c r="Y19" s="51" t="s">
        <v>266</v>
      </c>
      <c r="Z19" s="51" t="s">
        <v>266</v>
      </c>
      <c r="AA19" s="51" t="s">
        <v>266</v>
      </c>
      <c r="AB19" s="51" t="s">
        <v>266</v>
      </c>
      <c r="AC19" s="51" t="s">
        <v>266</v>
      </c>
      <c r="AD19" s="51" t="s">
        <v>266</v>
      </c>
      <c r="AE19" s="51" t="s">
        <v>266</v>
      </c>
      <c r="AF19" s="51" t="s">
        <v>266</v>
      </c>
      <c r="AG19" s="51" t="s">
        <v>266</v>
      </c>
      <c r="AH19" s="51" t="s">
        <v>266</v>
      </c>
      <c r="AI19" s="51" t="s">
        <v>266</v>
      </c>
      <c r="AJ19" s="51" t="s">
        <v>266</v>
      </c>
      <c r="AK19" s="51" t="s">
        <v>266</v>
      </c>
      <c r="AL19" s="51" t="s">
        <v>266</v>
      </c>
      <c r="AM19" s="51" t="s">
        <v>266</v>
      </c>
      <c r="AN19" s="51" t="s">
        <v>266</v>
      </c>
      <c r="AO19" s="51" t="s">
        <v>266</v>
      </c>
      <c r="AP19" s="51" t="s">
        <v>266</v>
      </c>
      <c r="AQ19" s="51" t="s">
        <v>266</v>
      </c>
      <c r="AR19" s="51" t="s">
        <v>266</v>
      </c>
      <c r="AS19" s="51" t="s">
        <v>266</v>
      </c>
      <c r="AT19" s="51" t="s">
        <v>266</v>
      </c>
      <c r="AU19" s="51" t="s">
        <v>266</v>
      </c>
      <c r="AV19" s="51" t="s">
        <v>266</v>
      </c>
      <c r="AW19" s="51" t="s">
        <v>266</v>
      </c>
      <c r="AX19" s="51" t="s">
        <v>266</v>
      </c>
      <c r="AY19" s="51" t="s">
        <v>266</v>
      </c>
      <c r="AZ19" s="51" t="s">
        <v>266</v>
      </c>
      <c r="BA19" s="51" t="s">
        <v>266</v>
      </c>
      <c r="BB19" s="51" t="s">
        <v>266</v>
      </c>
      <c r="BC19" s="51" t="s">
        <v>266</v>
      </c>
      <c r="BD19" s="51" t="s">
        <v>266</v>
      </c>
      <c r="BE19" s="51" t="s">
        <v>266</v>
      </c>
      <c r="BF19" s="51" t="s">
        <v>266</v>
      </c>
      <c r="BG19" s="51" t="s">
        <v>266</v>
      </c>
      <c r="BH19" s="51" t="s">
        <v>266</v>
      </c>
      <c r="BI19" s="51" t="s">
        <v>266</v>
      </c>
      <c r="BJ19" s="51" t="s">
        <v>266</v>
      </c>
      <c r="BK19" s="51" t="s">
        <v>266</v>
      </c>
      <c r="BL19" s="51" t="s">
        <v>266</v>
      </c>
      <c r="BM19" s="51" t="s">
        <v>266</v>
      </c>
      <c r="BN19" s="51" t="s">
        <v>266</v>
      </c>
      <c r="BO19" s="51" t="s">
        <v>266</v>
      </c>
      <c r="BP19" s="51" t="s">
        <v>266</v>
      </c>
      <c r="BQ19" s="51" t="s">
        <v>266</v>
      </c>
      <c r="BR19" s="51" t="s">
        <v>266</v>
      </c>
      <c r="BS19" s="51" t="s">
        <v>266</v>
      </c>
      <c r="BT19" s="51" t="s">
        <v>266</v>
      </c>
      <c r="BU19" s="51" t="s">
        <v>266</v>
      </c>
      <c r="BV19" s="51" t="s">
        <v>266</v>
      </c>
    </row>
    <row r="20" spans="1:74" ht="14.5" x14ac:dyDescent="0.35">
      <c r="A20" s="51">
        <v>16</v>
      </c>
      <c r="B20" s="51" t="s">
        <v>294</v>
      </c>
      <c r="C20" s="52" t="s">
        <v>1230</v>
      </c>
      <c r="D20" s="53">
        <f t="shared" si="0"/>
        <v>0</v>
      </c>
      <c r="E20" s="51" t="s">
        <v>266</v>
      </c>
      <c r="F20" s="54" t="s">
        <v>266</v>
      </c>
      <c r="G20" s="55" t="s">
        <v>266</v>
      </c>
      <c r="H20" s="51" t="s">
        <v>266</v>
      </c>
      <c r="I20" s="51" t="s">
        <v>266</v>
      </c>
      <c r="J20" s="51" t="s">
        <v>266</v>
      </c>
      <c r="K20" s="51" t="s">
        <v>266</v>
      </c>
      <c r="L20" s="51" t="s">
        <v>266</v>
      </c>
      <c r="M20" s="51" t="s">
        <v>266</v>
      </c>
      <c r="N20" s="51" t="s">
        <v>266</v>
      </c>
      <c r="O20" s="51" t="s">
        <v>266</v>
      </c>
      <c r="P20" s="51" t="s">
        <v>266</v>
      </c>
      <c r="Q20" s="51" t="s">
        <v>266</v>
      </c>
      <c r="R20" s="51" t="s">
        <v>266</v>
      </c>
      <c r="S20" s="51" t="s">
        <v>266</v>
      </c>
      <c r="T20" s="51" t="s">
        <v>266</v>
      </c>
      <c r="U20" s="51" t="s">
        <v>266</v>
      </c>
      <c r="V20" s="51" t="s">
        <v>266</v>
      </c>
      <c r="W20" s="51" t="s">
        <v>266</v>
      </c>
      <c r="X20" s="51" t="s">
        <v>266</v>
      </c>
      <c r="Y20" s="51" t="s">
        <v>266</v>
      </c>
      <c r="Z20" s="51" t="s">
        <v>266</v>
      </c>
      <c r="AA20" s="51" t="s">
        <v>266</v>
      </c>
      <c r="AB20" s="51" t="s">
        <v>266</v>
      </c>
      <c r="AC20" s="51" t="s">
        <v>266</v>
      </c>
      <c r="AD20" s="51" t="s">
        <v>266</v>
      </c>
      <c r="AE20" s="51" t="s">
        <v>266</v>
      </c>
      <c r="AF20" s="51" t="s">
        <v>266</v>
      </c>
      <c r="AG20" s="51" t="s">
        <v>266</v>
      </c>
      <c r="AH20" s="51" t="s">
        <v>266</v>
      </c>
      <c r="AI20" s="51" t="s">
        <v>266</v>
      </c>
      <c r="AJ20" s="51" t="s">
        <v>266</v>
      </c>
      <c r="AK20" s="51" t="s">
        <v>266</v>
      </c>
      <c r="AL20" s="51" t="s">
        <v>266</v>
      </c>
      <c r="AM20" s="51" t="s">
        <v>266</v>
      </c>
      <c r="AN20" s="51" t="s">
        <v>266</v>
      </c>
      <c r="AO20" s="51" t="s">
        <v>266</v>
      </c>
      <c r="AP20" s="51" t="s">
        <v>266</v>
      </c>
      <c r="AQ20" s="51" t="s">
        <v>266</v>
      </c>
      <c r="AR20" s="51" t="s">
        <v>266</v>
      </c>
      <c r="AS20" s="51" t="s">
        <v>266</v>
      </c>
      <c r="AT20" s="51" t="s">
        <v>266</v>
      </c>
      <c r="AU20" s="51" t="s">
        <v>266</v>
      </c>
      <c r="AV20" s="51" t="s">
        <v>266</v>
      </c>
      <c r="AW20" s="51" t="s">
        <v>266</v>
      </c>
      <c r="AX20" s="51" t="s">
        <v>266</v>
      </c>
      <c r="AY20" s="51" t="s">
        <v>266</v>
      </c>
      <c r="AZ20" s="51" t="s">
        <v>266</v>
      </c>
      <c r="BA20" s="51" t="s">
        <v>266</v>
      </c>
      <c r="BB20" s="51" t="s">
        <v>266</v>
      </c>
      <c r="BC20" s="51" t="s">
        <v>266</v>
      </c>
      <c r="BD20" s="51" t="s">
        <v>266</v>
      </c>
      <c r="BE20" s="51" t="s">
        <v>266</v>
      </c>
      <c r="BF20" s="51" t="s">
        <v>266</v>
      </c>
      <c r="BG20" s="51" t="s">
        <v>266</v>
      </c>
      <c r="BH20" s="51" t="s">
        <v>266</v>
      </c>
      <c r="BI20" s="51" t="s">
        <v>266</v>
      </c>
      <c r="BJ20" s="51" t="s">
        <v>266</v>
      </c>
      <c r="BK20" s="51" t="s">
        <v>266</v>
      </c>
      <c r="BL20" s="51" t="s">
        <v>266</v>
      </c>
      <c r="BM20" s="51" t="s">
        <v>266</v>
      </c>
      <c r="BN20" s="51" t="s">
        <v>266</v>
      </c>
      <c r="BO20" s="51" t="s">
        <v>266</v>
      </c>
      <c r="BP20" s="51" t="s">
        <v>266</v>
      </c>
      <c r="BQ20" s="51" t="s">
        <v>266</v>
      </c>
      <c r="BR20" s="51" t="s">
        <v>266</v>
      </c>
      <c r="BS20" s="51" t="s">
        <v>266</v>
      </c>
      <c r="BT20" s="51" t="s">
        <v>266</v>
      </c>
      <c r="BU20" s="51" t="s">
        <v>266</v>
      </c>
      <c r="BV20" s="51" t="s">
        <v>266</v>
      </c>
    </row>
    <row r="21" spans="1:74" ht="15.75" customHeight="1" x14ac:dyDescent="0.35">
      <c r="A21" s="51">
        <v>17</v>
      </c>
      <c r="B21" s="51" t="s">
        <v>295</v>
      </c>
      <c r="C21" s="52" t="s">
        <v>296</v>
      </c>
      <c r="D21" s="53">
        <f t="shared" si="0"/>
        <v>0</v>
      </c>
      <c r="E21" s="51" t="s">
        <v>266</v>
      </c>
      <c r="F21" s="54" t="s">
        <v>266</v>
      </c>
      <c r="G21" s="55" t="s">
        <v>266</v>
      </c>
      <c r="H21" s="51" t="s">
        <v>266</v>
      </c>
      <c r="I21" s="51" t="s">
        <v>266</v>
      </c>
      <c r="J21" s="51" t="s">
        <v>266</v>
      </c>
      <c r="K21" s="51" t="s">
        <v>266</v>
      </c>
      <c r="L21" s="51" t="s">
        <v>266</v>
      </c>
      <c r="M21" s="51" t="s">
        <v>266</v>
      </c>
      <c r="N21" s="51" t="s">
        <v>266</v>
      </c>
      <c r="O21" s="51" t="s">
        <v>266</v>
      </c>
      <c r="P21" s="51" t="s">
        <v>266</v>
      </c>
      <c r="Q21" s="51" t="s">
        <v>266</v>
      </c>
      <c r="R21" s="51" t="s">
        <v>266</v>
      </c>
      <c r="S21" s="51" t="s">
        <v>266</v>
      </c>
      <c r="T21" s="51" t="s">
        <v>266</v>
      </c>
      <c r="U21" s="51" t="s">
        <v>266</v>
      </c>
      <c r="V21" s="51" t="s">
        <v>266</v>
      </c>
      <c r="W21" s="51" t="s">
        <v>266</v>
      </c>
      <c r="X21" s="51" t="s">
        <v>266</v>
      </c>
      <c r="Y21" s="51" t="s">
        <v>266</v>
      </c>
      <c r="Z21" s="51" t="s">
        <v>266</v>
      </c>
      <c r="AA21" s="51" t="s">
        <v>266</v>
      </c>
      <c r="AB21" s="51" t="s">
        <v>266</v>
      </c>
      <c r="AC21" s="51" t="s">
        <v>266</v>
      </c>
      <c r="AD21" s="51" t="s">
        <v>266</v>
      </c>
      <c r="AE21" s="51" t="s">
        <v>266</v>
      </c>
      <c r="AF21" s="51" t="s">
        <v>266</v>
      </c>
      <c r="AG21" s="51" t="s">
        <v>266</v>
      </c>
      <c r="AH21" s="51" t="s">
        <v>266</v>
      </c>
      <c r="AI21" s="51" t="s">
        <v>266</v>
      </c>
      <c r="AJ21" s="51" t="s">
        <v>266</v>
      </c>
      <c r="AK21" s="51" t="s">
        <v>266</v>
      </c>
      <c r="AL21" s="51" t="s">
        <v>266</v>
      </c>
      <c r="AM21" s="51" t="s">
        <v>266</v>
      </c>
      <c r="AN21" s="51" t="s">
        <v>266</v>
      </c>
      <c r="AO21" s="51" t="s">
        <v>266</v>
      </c>
      <c r="AP21" s="51" t="s">
        <v>266</v>
      </c>
      <c r="AQ21" s="51" t="s">
        <v>266</v>
      </c>
      <c r="AR21" s="51" t="s">
        <v>266</v>
      </c>
      <c r="AS21" s="51" t="s">
        <v>266</v>
      </c>
      <c r="AT21" s="51" t="s">
        <v>266</v>
      </c>
      <c r="AU21" s="51" t="s">
        <v>266</v>
      </c>
      <c r="AV21" s="51" t="s">
        <v>266</v>
      </c>
      <c r="AW21" s="51" t="s">
        <v>266</v>
      </c>
      <c r="AX21" s="51" t="s">
        <v>266</v>
      </c>
      <c r="AY21" s="51" t="s">
        <v>266</v>
      </c>
      <c r="AZ21" s="51" t="s">
        <v>266</v>
      </c>
      <c r="BA21" s="51" t="s">
        <v>266</v>
      </c>
      <c r="BB21" s="51" t="s">
        <v>266</v>
      </c>
      <c r="BC21" s="51" t="s">
        <v>266</v>
      </c>
      <c r="BD21" s="51" t="s">
        <v>266</v>
      </c>
      <c r="BE21" s="51" t="s">
        <v>266</v>
      </c>
      <c r="BF21" s="51" t="s">
        <v>266</v>
      </c>
      <c r="BG21" s="51" t="s">
        <v>266</v>
      </c>
      <c r="BH21" s="51" t="s">
        <v>266</v>
      </c>
      <c r="BI21" s="51" t="s">
        <v>266</v>
      </c>
      <c r="BJ21" s="51" t="s">
        <v>266</v>
      </c>
      <c r="BK21" s="51" t="s">
        <v>266</v>
      </c>
      <c r="BL21" s="51" t="s">
        <v>266</v>
      </c>
      <c r="BM21" s="51" t="s">
        <v>266</v>
      </c>
      <c r="BN21" s="51" t="s">
        <v>266</v>
      </c>
      <c r="BO21" s="51" t="s">
        <v>266</v>
      </c>
      <c r="BP21" s="51" t="s">
        <v>266</v>
      </c>
      <c r="BQ21" s="51" t="s">
        <v>266</v>
      </c>
      <c r="BR21" s="51" t="s">
        <v>266</v>
      </c>
      <c r="BS21" s="51" t="s">
        <v>266</v>
      </c>
      <c r="BT21" s="51" t="s">
        <v>266</v>
      </c>
      <c r="BU21" s="51" t="s">
        <v>266</v>
      </c>
      <c r="BV21" s="51" t="s">
        <v>266</v>
      </c>
    </row>
    <row r="22" spans="1:74" ht="15.75" customHeight="1" x14ac:dyDescent="0.35">
      <c r="A22" s="51">
        <v>18</v>
      </c>
      <c r="B22" s="51" t="s">
        <v>297</v>
      </c>
      <c r="C22" s="52" t="s">
        <v>298</v>
      </c>
      <c r="D22" s="53">
        <f t="shared" si="0"/>
        <v>0</v>
      </c>
      <c r="E22" s="51" t="s">
        <v>266</v>
      </c>
      <c r="F22" s="54" t="s">
        <v>266</v>
      </c>
      <c r="G22" s="55" t="s">
        <v>266</v>
      </c>
      <c r="H22" s="51" t="s">
        <v>266</v>
      </c>
      <c r="I22" s="51" t="s">
        <v>266</v>
      </c>
      <c r="J22" s="51" t="s">
        <v>266</v>
      </c>
      <c r="K22" s="51" t="s">
        <v>266</v>
      </c>
      <c r="L22" s="51" t="s">
        <v>266</v>
      </c>
      <c r="M22" s="51" t="s">
        <v>266</v>
      </c>
      <c r="N22" s="51" t="s">
        <v>266</v>
      </c>
      <c r="O22" s="51" t="s">
        <v>266</v>
      </c>
      <c r="P22" s="51" t="s">
        <v>266</v>
      </c>
      <c r="Q22" s="51" t="s">
        <v>266</v>
      </c>
      <c r="R22" s="51" t="s">
        <v>266</v>
      </c>
      <c r="S22" s="51" t="s">
        <v>266</v>
      </c>
      <c r="T22" s="51" t="s">
        <v>266</v>
      </c>
      <c r="U22" s="51" t="s">
        <v>266</v>
      </c>
      <c r="V22" s="51" t="s">
        <v>266</v>
      </c>
      <c r="W22" s="51" t="s">
        <v>266</v>
      </c>
      <c r="X22" s="51" t="s">
        <v>266</v>
      </c>
      <c r="Y22" s="51" t="s">
        <v>266</v>
      </c>
      <c r="Z22" s="51" t="s">
        <v>266</v>
      </c>
      <c r="AA22" s="51" t="s">
        <v>266</v>
      </c>
      <c r="AB22" s="51" t="s">
        <v>266</v>
      </c>
      <c r="AC22" s="51" t="s">
        <v>266</v>
      </c>
      <c r="AD22" s="51" t="s">
        <v>266</v>
      </c>
      <c r="AE22" s="51" t="s">
        <v>266</v>
      </c>
      <c r="AF22" s="51" t="s">
        <v>266</v>
      </c>
      <c r="AG22" s="51" t="s">
        <v>266</v>
      </c>
      <c r="AH22" s="51" t="s">
        <v>266</v>
      </c>
      <c r="AI22" s="51" t="s">
        <v>266</v>
      </c>
      <c r="AJ22" s="51" t="s">
        <v>266</v>
      </c>
      <c r="AK22" s="51" t="s">
        <v>266</v>
      </c>
      <c r="AL22" s="51" t="s">
        <v>266</v>
      </c>
      <c r="AM22" s="51" t="s">
        <v>266</v>
      </c>
      <c r="AN22" s="51" t="s">
        <v>266</v>
      </c>
      <c r="AO22" s="51" t="s">
        <v>266</v>
      </c>
      <c r="AP22" s="51" t="s">
        <v>266</v>
      </c>
      <c r="AQ22" s="51" t="s">
        <v>266</v>
      </c>
      <c r="AR22" s="51" t="s">
        <v>266</v>
      </c>
      <c r="AS22" s="51" t="s">
        <v>266</v>
      </c>
      <c r="AT22" s="51" t="s">
        <v>266</v>
      </c>
      <c r="AU22" s="51" t="s">
        <v>266</v>
      </c>
      <c r="AV22" s="51" t="s">
        <v>266</v>
      </c>
      <c r="AW22" s="51" t="s">
        <v>266</v>
      </c>
      <c r="AX22" s="51" t="s">
        <v>266</v>
      </c>
      <c r="AY22" s="51" t="s">
        <v>266</v>
      </c>
      <c r="AZ22" s="51" t="s">
        <v>266</v>
      </c>
      <c r="BA22" s="51" t="s">
        <v>266</v>
      </c>
      <c r="BB22" s="51" t="s">
        <v>266</v>
      </c>
      <c r="BC22" s="51" t="s">
        <v>266</v>
      </c>
      <c r="BD22" s="51" t="s">
        <v>266</v>
      </c>
      <c r="BE22" s="51" t="s">
        <v>266</v>
      </c>
      <c r="BF22" s="51" t="s">
        <v>266</v>
      </c>
      <c r="BG22" s="51" t="s">
        <v>266</v>
      </c>
      <c r="BH22" s="51" t="s">
        <v>266</v>
      </c>
      <c r="BI22" s="51" t="s">
        <v>266</v>
      </c>
      <c r="BJ22" s="51" t="s">
        <v>266</v>
      </c>
      <c r="BK22" s="51" t="s">
        <v>266</v>
      </c>
      <c r="BL22" s="51" t="s">
        <v>266</v>
      </c>
      <c r="BM22" s="51" t="s">
        <v>266</v>
      </c>
      <c r="BN22" s="51" t="s">
        <v>266</v>
      </c>
      <c r="BO22" s="51" t="s">
        <v>266</v>
      </c>
      <c r="BP22" s="51" t="s">
        <v>266</v>
      </c>
      <c r="BQ22" s="51" t="s">
        <v>266</v>
      </c>
      <c r="BR22" s="51" t="s">
        <v>266</v>
      </c>
      <c r="BS22" s="51" t="s">
        <v>266</v>
      </c>
      <c r="BT22" s="51" t="s">
        <v>266</v>
      </c>
      <c r="BU22" s="51" t="s">
        <v>266</v>
      </c>
      <c r="BV22" s="51" t="s">
        <v>266</v>
      </c>
    </row>
    <row r="23" spans="1:74" ht="15.75" customHeight="1" x14ac:dyDescent="0.35">
      <c r="A23" s="51">
        <v>19</v>
      </c>
      <c r="B23" s="51" t="s">
        <v>299</v>
      </c>
      <c r="C23" s="52" t="s">
        <v>300</v>
      </c>
      <c r="D23" s="53">
        <f t="shared" si="0"/>
        <v>4</v>
      </c>
      <c r="E23" s="51" t="s">
        <v>266</v>
      </c>
      <c r="F23" s="54" t="s">
        <v>266</v>
      </c>
      <c r="G23" s="55" t="s">
        <v>266</v>
      </c>
      <c r="H23" s="51" t="s">
        <v>266</v>
      </c>
      <c r="I23" s="51" t="s">
        <v>266</v>
      </c>
      <c r="J23" s="51" t="s">
        <v>266</v>
      </c>
      <c r="K23" s="51" t="s">
        <v>266</v>
      </c>
      <c r="L23" s="51" t="s">
        <v>266</v>
      </c>
      <c r="M23" s="51" t="s">
        <v>266</v>
      </c>
      <c r="N23" s="51" t="s">
        <v>266</v>
      </c>
      <c r="O23" s="51" t="s">
        <v>266</v>
      </c>
      <c r="P23" s="51" t="s">
        <v>266</v>
      </c>
      <c r="Q23" s="51">
        <v>3</v>
      </c>
      <c r="R23" s="51" t="s">
        <v>266</v>
      </c>
      <c r="S23" s="51" t="s">
        <v>266</v>
      </c>
      <c r="T23" s="51" t="s">
        <v>266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 t="s">
        <v>266</v>
      </c>
      <c r="AA23" s="51" t="s">
        <v>266</v>
      </c>
      <c r="AB23" s="51" t="s">
        <v>266</v>
      </c>
      <c r="AC23" s="51" t="s">
        <v>266</v>
      </c>
      <c r="AD23" s="51" t="s">
        <v>266</v>
      </c>
      <c r="AE23" s="51" t="s">
        <v>266</v>
      </c>
      <c r="AF23" s="51" t="s">
        <v>266</v>
      </c>
      <c r="AG23" s="51" t="s">
        <v>266</v>
      </c>
      <c r="AH23" s="51" t="s">
        <v>266</v>
      </c>
      <c r="AI23" s="51" t="s">
        <v>266</v>
      </c>
      <c r="AJ23" s="51" t="s">
        <v>266</v>
      </c>
      <c r="AK23" s="51">
        <v>1</v>
      </c>
      <c r="AL23" s="51" t="s">
        <v>266</v>
      </c>
      <c r="AM23" s="51" t="s">
        <v>266</v>
      </c>
      <c r="AN23" s="51" t="s">
        <v>266</v>
      </c>
      <c r="AO23" s="51" t="s">
        <v>266</v>
      </c>
      <c r="AP23" s="51" t="s">
        <v>266</v>
      </c>
      <c r="AQ23" s="51" t="s">
        <v>266</v>
      </c>
      <c r="AR23" s="51" t="s">
        <v>266</v>
      </c>
      <c r="AS23" s="51" t="s">
        <v>266</v>
      </c>
      <c r="AT23" s="51" t="s">
        <v>266</v>
      </c>
      <c r="AU23" s="51" t="s">
        <v>266</v>
      </c>
      <c r="AV23" s="51" t="s">
        <v>266</v>
      </c>
      <c r="AW23" s="51" t="s">
        <v>266</v>
      </c>
      <c r="AX23" s="51" t="s">
        <v>266</v>
      </c>
      <c r="AY23" s="51" t="s">
        <v>266</v>
      </c>
      <c r="AZ23" s="51" t="s">
        <v>266</v>
      </c>
      <c r="BA23" s="51" t="s">
        <v>266</v>
      </c>
      <c r="BB23" s="51" t="s">
        <v>266</v>
      </c>
      <c r="BC23" s="51" t="s">
        <v>266</v>
      </c>
      <c r="BD23" s="51" t="s">
        <v>266</v>
      </c>
      <c r="BE23" s="51" t="s">
        <v>266</v>
      </c>
      <c r="BF23" s="51" t="s">
        <v>266</v>
      </c>
      <c r="BG23" s="51" t="s">
        <v>266</v>
      </c>
      <c r="BH23" s="51" t="s">
        <v>266</v>
      </c>
      <c r="BI23" s="51" t="s">
        <v>266</v>
      </c>
      <c r="BJ23" s="51" t="s">
        <v>266</v>
      </c>
      <c r="BK23" s="51" t="s">
        <v>266</v>
      </c>
      <c r="BL23" s="51" t="s">
        <v>266</v>
      </c>
      <c r="BM23" s="51" t="s">
        <v>266</v>
      </c>
      <c r="BN23" s="51" t="s">
        <v>266</v>
      </c>
      <c r="BO23" s="51" t="s">
        <v>266</v>
      </c>
      <c r="BP23" s="51" t="s">
        <v>266</v>
      </c>
      <c r="BQ23" s="51" t="s">
        <v>266</v>
      </c>
      <c r="BR23" s="51" t="s">
        <v>266</v>
      </c>
      <c r="BS23" s="51" t="s">
        <v>266</v>
      </c>
      <c r="BT23" s="51" t="s">
        <v>266</v>
      </c>
      <c r="BU23" s="51" t="s">
        <v>266</v>
      </c>
      <c r="BV23" s="51" t="s">
        <v>266</v>
      </c>
    </row>
    <row r="24" spans="1:74" ht="15.75" customHeight="1" x14ac:dyDescent="0.35">
      <c r="A24" s="51">
        <v>20</v>
      </c>
      <c r="B24" s="51" t="s">
        <v>301</v>
      </c>
      <c r="C24" s="52" t="s">
        <v>302</v>
      </c>
      <c r="D24" s="53">
        <f t="shared" si="0"/>
        <v>0</v>
      </c>
      <c r="E24" s="51" t="s">
        <v>266</v>
      </c>
      <c r="F24" s="54" t="s">
        <v>266</v>
      </c>
      <c r="G24" s="55" t="s">
        <v>266</v>
      </c>
      <c r="H24" s="51" t="s">
        <v>266</v>
      </c>
      <c r="I24" s="51" t="s">
        <v>266</v>
      </c>
      <c r="J24" s="51" t="s">
        <v>266</v>
      </c>
      <c r="K24" s="51" t="s">
        <v>266</v>
      </c>
      <c r="L24" s="51" t="s">
        <v>266</v>
      </c>
      <c r="M24" s="51" t="s">
        <v>266</v>
      </c>
      <c r="N24" s="51" t="s">
        <v>266</v>
      </c>
      <c r="O24" s="51" t="s">
        <v>266</v>
      </c>
      <c r="P24" s="51" t="s">
        <v>266</v>
      </c>
      <c r="Q24" s="51" t="s">
        <v>266</v>
      </c>
      <c r="R24" s="51" t="s">
        <v>266</v>
      </c>
      <c r="S24" s="51" t="s">
        <v>266</v>
      </c>
      <c r="T24" s="51" t="s">
        <v>266</v>
      </c>
      <c r="U24" s="51" t="s">
        <v>266</v>
      </c>
      <c r="V24" s="51" t="s">
        <v>266</v>
      </c>
      <c r="W24" s="51" t="s">
        <v>266</v>
      </c>
      <c r="X24" s="51" t="s">
        <v>266</v>
      </c>
      <c r="Y24" s="51" t="s">
        <v>266</v>
      </c>
      <c r="Z24" s="51" t="s">
        <v>266</v>
      </c>
      <c r="AA24" s="51" t="s">
        <v>266</v>
      </c>
      <c r="AB24" s="51" t="s">
        <v>266</v>
      </c>
      <c r="AC24" s="51" t="s">
        <v>266</v>
      </c>
      <c r="AD24" s="51" t="s">
        <v>266</v>
      </c>
      <c r="AE24" s="51" t="s">
        <v>266</v>
      </c>
      <c r="AF24" s="51" t="s">
        <v>266</v>
      </c>
      <c r="AG24" s="51" t="s">
        <v>266</v>
      </c>
      <c r="AH24" s="51" t="s">
        <v>266</v>
      </c>
      <c r="AI24" s="51" t="s">
        <v>266</v>
      </c>
      <c r="AJ24" s="51" t="s">
        <v>266</v>
      </c>
      <c r="AK24" s="51" t="s">
        <v>266</v>
      </c>
      <c r="AL24" s="51" t="s">
        <v>266</v>
      </c>
      <c r="AM24" s="51" t="s">
        <v>266</v>
      </c>
      <c r="AN24" s="51" t="s">
        <v>266</v>
      </c>
      <c r="AO24" s="51" t="s">
        <v>266</v>
      </c>
      <c r="AP24" s="51" t="s">
        <v>266</v>
      </c>
      <c r="AQ24" s="51" t="s">
        <v>266</v>
      </c>
      <c r="AR24" s="51" t="s">
        <v>266</v>
      </c>
      <c r="AS24" s="51" t="s">
        <v>266</v>
      </c>
      <c r="AT24" s="51" t="s">
        <v>266</v>
      </c>
      <c r="AU24" s="51" t="s">
        <v>266</v>
      </c>
      <c r="AV24" s="51" t="s">
        <v>266</v>
      </c>
      <c r="AW24" s="51" t="s">
        <v>266</v>
      </c>
      <c r="AX24" s="51" t="s">
        <v>266</v>
      </c>
      <c r="AY24" s="51" t="s">
        <v>266</v>
      </c>
      <c r="AZ24" s="51" t="s">
        <v>266</v>
      </c>
      <c r="BA24" s="51" t="s">
        <v>266</v>
      </c>
      <c r="BB24" s="51" t="s">
        <v>266</v>
      </c>
      <c r="BC24" s="51" t="s">
        <v>266</v>
      </c>
      <c r="BD24" s="51" t="s">
        <v>266</v>
      </c>
      <c r="BE24" s="51" t="s">
        <v>266</v>
      </c>
      <c r="BF24" s="51" t="s">
        <v>266</v>
      </c>
      <c r="BG24" s="51" t="s">
        <v>266</v>
      </c>
      <c r="BH24" s="51" t="s">
        <v>266</v>
      </c>
      <c r="BI24" s="51" t="s">
        <v>266</v>
      </c>
      <c r="BJ24" s="51" t="s">
        <v>266</v>
      </c>
      <c r="BK24" s="51" t="s">
        <v>266</v>
      </c>
      <c r="BL24" s="51" t="s">
        <v>266</v>
      </c>
      <c r="BM24" s="51" t="s">
        <v>266</v>
      </c>
      <c r="BN24" s="51" t="s">
        <v>266</v>
      </c>
      <c r="BO24" s="51" t="s">
        <v>266</v>
      </c>
      <c r="BP24" s="51" t="s">
        <v>266</v>
      </c>
      <c r="BQ24" s="51" t="s">
        <v>266</v>
      </c>
      <c r="BR24" s="51" t="s">
        <v>266</v>
      </c>
      <c r="BS24" s="51" t="s">
        <v>266</v>
      </c>
      <c r="BT24" s="51" t="s">
        <v>266</v>
      </c>
      <c r="BU24" s="51" t="s">
        <v>266</v>
      </c>
      <c r="BV24" s="51" t="s">
        <v>266</v>
      </c>
    </row>
    <row r="25" spans="1:74" ht="15.75" customHeight="1" x14ac:dyDescent="0.35">
      <c r="A25" s="51">
        <v>21</v>
      </c>
      <c r="B25" s="51" t="s">
        <v>303</v>
      </c>
      <c r="C25" s="52" t="s">
        <v>304</v>
      </c>
      <c r="D25" s="53">
        <f t="shared" si="0"/>
        <v>12</v>
      </c>
      <c r="E25" s="51" t="s">
        <v>266</v>
      </c>
      <c r="F25" s="54" t="s">
        <v>266</v>
      </c>
      <c r="G25" s="55" t="s">
        <v>266</v>
      </c>
      <c r="H25" s="51" t="s">
        <v>266</v>
      </c>
      <c r="I25" s="51" t="s">
        <v>266</v>
      </c>
      <c r="J25" s="51" t="s">
        <v>266</v>
      </c>
      <c r="K25" s="51" t="s">
        <v>266</v>
      </c>
      <c r="L25" s="51" t="s">
        <v>266</v>
      </c>
      <c r="M25" s="51" t="s">
        <v>266</v>
      </c>
      <c r="N25" s="51" t="s">
        <v>266</v>
      </c>
      <c r="O25" s="51" t="s">
        <v>266</v>
      </c>
      <c r="P25" s="51" t="s">
        <v>266</v>
      </c>
      <c r="Q25" s="51" t="s">
        <v>266</v>
      </c>
      <c r="R25" s="51" t="s">
        <v>266</v>
      </c>
      <c r="S25" s="51" t="s">
        <v>266</v>
      </c>
      <c r="T25" s="51" t="s">
        <v>266</v>
      </c>
      <c r="U25" s="51" t="s">
        <v>266</v>
      </c>
      <c r="V25" s="51" t="s">
        <v>266</v>
      </c>
      <c r="W25" s="51">
        <v>4</v>
      </c>
      <c r="X25" s="51">
        <v>4</v>
      </c>
      <c r="Y25" s="51">
        <v>4</v>
      </c>
      <c r="Z25" s="51" t="s">
        <v>266</v>
      </c>
      <c r="AA25" s="51" t="s">
        <v>266</v>
      </c>
      <c r="AB25" s="51" t="s">
        <v>266</v>
      </c>
      <c r="AC25" s="51" t="s">
        <v>266</v>
      </c>
      <c r="AD25" s="51" t="s">
        <v>266</v>
      </c>
      <c r="AE25" s="51" t="s">
        <v>266</v>
      </c>
      <c r="AF25" s="51" t="s">
        <v>266</v>
      </c>
      <c r="AG25" s="51" t="s">
        <v>266</v>
      </c>
      <c r="AH25" s="51" t="s">
        <v>266</v>
      </c>
      <c r="AI25" s="51" t="s">
        <v>266</v>
      </c>
      <c r="AJ25" s="51" t="s">
        <v>266</v>
      </c>
      <c r="AK25" s="51" t="s">
        <v>266</v>
      </c>
      <c r="AL25" s="51" t="s">
        <v>266</v>
      </c>
      <c r="AM25" s="51" t="s">
        <v>266</v>
      </c>
      <c r="AN25" s="51" t="s">
        <v>266</v>
      </c>
      <c r="AO25" s="51" t="s">
        <v>266</v>
      </c>
      <c r="AP25" s="51" t="s">
        <v>266</v>
      </c>
      <c r="AQ25" s="51" t="s">
        <v>266</v>
      </c>
      <c r="AR25" s="51" t="s">
        <v>266</v>
      </c>
      <c r="AS25" s="51" t="s">
        <v>266</v>
      </c>
      <c r="AT25" s="51" t="s">
        <v>266</v>
      </c>
      <c r="AU25" s="51" t="s">
        <v>266</v>
      </c>
      <c r="AV25" s="51" t="s">
        <v>266</v>
      </c>
      <c r="AW25" s="51" t="s">
        <v>266</v>
      </c>
      <c r="AX25" s="51" t="s">
        <v>266</v>
      </c>
      <c r="AY25" s="51" t="s">
        <v>266</v>
      </c>
      <c r="AZ25" s="51" t="s">
        <v>266</v>
      </c>
      <c r="BA25" s="51" t="s">
        <v>266</v>
      </c>
      <c r="BB25" s="51" t="s">
        <v>266</v>
      </c>
      <c r="BC25" s="51" t="s">
        <v>266</v>
      </c>
      <c r="BD25" s="51" t="s">
        <v>266</v>
      </c>
      <c r="BE25" s="51" t="s">
        <v>266</v>
      </c>
      <c r="BF25" s="51" t="s">
        <v>266</v>
      </c>
      <c r="BG25" s="51" t="s">
        <v>266</v>
      </c>
      <c r="BH25" s="51" t="s">
        <v>266</v>
      </c>
      <c r="BI25" s="51" t="s">
        <v>266</v>
      </c>
      <c r="BJ25" s="51" t="s">
        <v>266</v>
      </c>
      <c r="BK25" s="51" t="s">
        <v>266</v>
      </c>
      <c r="BL25" s="51" t="s">
        <v>266</v>
      </c>
      <c r="BM25" s="51" t="s">
        <v>266</v>
      </c>
      <c r="BN25" s="51">
        <f>VLOOKUP($B25,'MK-62'!$D$4:$E$4,2,FALSE)</f>
        <v>5</v>
      </c>
      <c r="BO25" s="51">
        <f>VLOOKUP($B25,'MK-63'!$D$4:$E$4,2,FALSE)</f>
        <v>5</v>
      </c>
      <c r="BP25" s="51">
        <f>VLOOKUP($B25,'MK-64'!$D$4:$E$4,2,FALSE)</f>
        <v>6</v>
      </c>
      <c r="BQ25" s="51" t="s">
        <v>266</v>
      </c>
      <c r="BR25" s="51" t="s">
        <v>266</v>
      </c>
      <c r="BS25" s="51" t="s">
        <v>266</v>
      </c>
      <c r="BT25" s="51" t="s">
        <v>266</v>
      </c>
      <c r="BU25" s="51" t="s">
        <v>266</v>
      </c>
      <c r="BV25" s="51" t="s">
        <v>266</v>
      </c>
    </row>
    <row r="26" spans="1:74" ht="15.75" customHeight="1" x14ac:dyDescent="0.35">
      <c r="A26" s="51">
        <v>22</v>
      </c>
      <c r="B26" s="51" t="s">
        <v>305</v>
      </c>
      <c r="C26" s="52" t="s">
        <v>306</v>
      </c>
      <c r="D26" s="53">
        <f t="shared" si="0"/>
        <v>0</v>
      </c>
      <c r="E26" s="51" t="s">
        <v>266</v>
      </c>
      <c r="F26" s="54" t="s">
        <v>266</v>
      </c>
      <c r="G26" s="55" t="s">
        <v>266</v>
      </c>
      <c r="H26" s="51" t="s">
        <v>266</v>
      </c>
      <c r="I26" s="51" t="s">
        <v>266</v>
      </c>
      <c r="J26" s="51" t="s">
        <v>266</v>
      </c>
      <c r="K26" s="51" t="s">
        <v>266</v>
      </c>
      <c r="L26" s="51" t="s">
        <v>266</v>
      </c>
      <c r="M26" s="51" t="s">
        <v>266</v>
      </c>
      <c r="N26" s="51" t="s">
        <v>266</v>
      </c>
      <c r="O26" s="51" t="s">
        <v>266</v>
      </c>
      <c r="P26" s="51" t="s">
        <v>266</v>
      </c>
      <c r="Q26" s="51" t="s">
        <v>266</v>
      </c>
      <c r="R26" s="51" t="s">
        <v>266</v>
      </c>
      <c r="S26" s="51" t="s">
        <v>266</v>
      </c>
      <c r="T26" s="51" t="s">
        <v>266</v>
      </c>
      <c r="U26" s="51" t="s">
        <v>266</v>
      </c>
      <c r="V26" s="51" t="s">
        <v>266</v>
      </c>
      <c r="W26" s="51" t="s">
        <v>266</v>
      </c>
      <c r="X26" s="51" t="s">
        <v>266</v>
      </c>
      <c r="Y26" s="51" t="s">
        <v>266</v>
      </c>
      <c r="Z26" s="51" t="s">
        <v>266</v>
      </c>
      <c r="AA26" s="51" t="s">
        <v>266</v>
      </c>
      <c r="AB26" s="51" t="s">
        <v>266</v>
      </c>
      <c r="AC26" s="51" t="s">
        <v>266</v>
      </c>
      <c r="AD26" s="51" t="s">
        <v>266</v>
      </c>
      <c r="AE26" s="51" t="s">
        <v>266</v>
      </c>
      <c r="AF26" s="51" t="s">
        <v>266</v>
      </c>
      <c r="AG26" s="51" t="s">
        <v>266</v>
      </c>
      <c r="AH26" s="51" t="s">
        <v>266</v>
      </c>
      <c r="AI26" s="51" t="s">
        <v>266</v>
      </c>
      <c r="AJ26" s="51" t="s">
        <v>266</v>
      </c>
      <c r="AK26" s="51" t="s">
        <v>266</v>
      </c>
      <c r="AL26" s="51" t="s">
        <v>266</v>
      </c>
      <c r="AM26" s="51" t="s">
        <v>266</v>
      </c>
      <c r="AN26" s="51" t="s">
        <v>266</v>
      </c>
      <c r="AO26" s="51" t="s">
        <v>266</v>
      </c>
      <c r="AP26" s="51" t="s">
        <v>266</v>
      </c>
      <c r="AQ26" s="51" t="s">
        <v>266</v>
      </c>
      <c r="AR26" s="51" t="s">
        <v>266</v>
      </c>
      <c r="AS26" s="51" t="s">
        <v>266</v>
      </c>
      <c r="AT26" s="51" t="s">
        <v>266</v>
      </c>
      <c r="AU26" s="51" t="s">
        <v>266</v>
      </c>
      <c r="AV26" s="51" t="s">
        <v>266</v>
      </c>
      <c r="AW26" s="51" t="s">
        <v>266</v>
      </c>
      <c r="AX26" s="51" t="s">
        <v>266</v>
      </c>
      <c r="AY26" s="51" t="s">
        <v>266</v>
      </c>
      <c r="AZ26" s="51" t="s">
        <v>266</v>
      </c>
      <c r="BA26" s="51" t="s">
        <v>266</v>
      </c>
      <c r="BB26" s="51" t="s">
        <v>266</v>
      </c>
      <c r="BC26" s="51" t="s">
        <v>266</v>
      </c>
      <c r="BD26" s="51" t="s">
        <v>266</v>
      </c>
      <c r="BE26" s="51" t="s">
        <v>266</v>
      </c>
      <c r="BF26" s="51" t="s">
        <v>266</v>
      </c>
      <c r="BG26" s="51" t="s">
        <v>266</v>
      </c>
      <c r="BH26" s="51" t="s">
        <v>266</v>
      </c>
      <c r="BI26" s="51" t="s">
        <v>266</v>
      </c>
      <c r="BJ26" s="51" t="s">
        <v>266</v>
      </c>
      <c r="BK26" s="51" t="s">
        <v>266</v>
      </c>
      <c r="BL26" s="51" t="s">
        <v>266</v>
      </c>
      <c r="BM26" s="51" t="s">
        <v>266</v>
      </c>
      <c r="BN26" s="51" t="s">
        <v>266</v>
      </c>
      <c r="BO26" s="51" t="s">
        <v>266</v>
      </c>
      <c r="BP26" s="51" t="s">
        <v>266</v>
      </c>
      <c r="BQ26" s="51" t="s">
        <v>266</v>
      </c>
      <c r="BR26" s="51" t="s">
        <v>266</v>
      </c>
      <c r="BS26" s="51" t="s">
        <v>266</v>
      </c>
      <c r="BT26" s="51" t="s">
        <v>266</v>
      </c>
      <c r="BU26" s="51" t="s">
        <v>266</v>
      </c>
      <c r="BV26" s="51" t="s">
        <v>266</v>
      </c>
    </row>
    <row r="27" spans="1:74" ht="15.75" customHeight="1" x14ac:dyDescent="0.35">
      <c r="A27" s="51">
        <v>23</v>
      </c>
      <c r="B27" s="51" t="s">
        <v>307</v>
      </c>
      <c r="C27" s="52" t="s">
        <v>308</v>
      </c>
      <c r="D27" s="53">
        <f t="shared" si="0"/>
        <v>4</v>
      </c>
      <c r="E27" s="51" t="s">
        <v>266</v>
      </c>
      <c r="F27" s="54" t="s">
        <v>266</v>
      </c>
      <c r="G27" s="55" t="s">
        <v>266</v>
      </c>
      <c r="H27" s="51" t="s">
        <v>266</v>
      </c>
      <c r="I27" s="51" t="s">
        <v>266</v>
      </c>
      <c r="J27" s="51" t="s">
        <v>266</v>
      </c>
      <c r="K27" s="51" t="s">
        <v>266</v>
      </c>
      <c r="L27" s="51" t="s">
        <v>266</v>
      </c>
      <c r="M27" s="51" t="s">
        <v>266</v>
      </c>
      <c r="N27" s="51" t="s">
        <v>266</v>
      </c>
      <c r="O27" s="51" t="s">
        <v>266</v>
      </c>
      <c r="P27" s="51" t="s">
        <v>266</v>
      </c>
      <c r="Q27" s="51" t="s">
        <v>266</v>
      </c>
      <c r="R27" s="51" t="s">
        <v>266</v>
      </c>
      <c r="S27" s="51" t="s">
        <v>266</v>
      </c>
      <c r="T27" s="51" t="s">
        <v>266</v>
      </c>
      <c r="U27" s="51" t="s">
        <v>266</v>
      </c>
      <c r="V27" s="51" t="s">
        <v>266</v>
      </c>
      <c r="W27" s="51" t="s">
        <v>266</v>
      </c>
      <c r="X27" s="51" t="s">
        <v>266</v>
      </c>
      <c r="Y27" s="51" t="s">
        <v>266</v>
      </c>
      <c r="Z27" s="51" t="s">
        <v>266</v>
      </c>
      <c r="AA27" s="51" t="s">
        <v>266</v>
      </c>
      <c r="AB27" s="51" t="s">
        <v>266</v>
      </c>
      <c r="AC27" s="51" t="s">
        <v>266</v>
      </c>
      <c r="AD27" s="51" t="s">
        <v>266</v>
      </c>
      <c r="AE27" s="51" t="s">
        <v>266</v>
      </c>
      <c r="AF27" s="51" t="s">
        <v>266</v>
      </c>
      <c r="AG27" s="51" t="s">
        <v>266</v>
      </c>
      <c r="AH27" s="51" t="s">
        <v>266</v>
      </c>
      <c r="AI27" s="51" t="s">
        <v>266</v>
      </c>
      <c r="AJ27" s="51" t="s">
        <v>266</v>
      </c>
      <c r="AK27" s="51" t="s">
        <v>266</v>
      </c>
      <c r="AL27" s="51" t="s">
        <v>266</v>
      </c>
      <c r="AM27" s="51">
        <v>2</v>
      </c>
      <c r="AN27" s="51">
        <v>2</v>
      </c>
      <c r="AO27" s="51" t="s">
        <v>266</v>
      </c>
      <c r="AP27" s="51" t="s">
        <v>266</v>
      </c>
      <c r="AQ27" s="51" t="s">
        <v>266</v>
      </c>
      <c r="AR27" s="51" t="s">
        <v>266</v>
      </c>
      <c r="AS27" s="51">
        <f>VLOOKUP($B27,'MK-41'!$D$4:$E$4,2,FALSE)</f>
        <v>12</v>
      </c>
      <c r="AT27" s="51">
        <f>VLOOKUP($B27,'MK-42'!$D$5:$E$5,2,FALSE)</f>
        <v>13</v>
      </c>
      <c r="AU27" s="51" t="s">
        <v>266</v>
      </c>
      <c r="AV27" s="51" t="s">
        <v>266</v>
      </c>
      <c r="AW27" s="51" t="s">
        <v>266</v>
      </c>
      <c r="AX27" s="51">
        <v>5</v>
      </c>
      <c r="AY27" s="51" t="s">
        <v>266</v>
      </c>
      <c r="AZ27" s="51" t="s">
        <v>266</v>
      </c>
      <c r="BA27" s="51" t="s">
        <v>266</v>
      </c>
      <c r="BB27" s="51" t="s">
        <v>266</v>
      </c>
      <c r="BC27" s="51" t="s">
        <v>266</v>
      </c>
      <c r="BD27" s="51" t="s">
        <v>266</v>
      </c>
      <c r="BE27" s="51" t="s">
        <v>266</v>
      </c>
      <c r="BF27" s="51" t="s">
        <v>266</v>
      </c>
      <c r="BG27" s="51" t="s">
        <v>266</v>
      </c>
      <c r="BH27" s="51" t="s">
        <v>266</v>
      </c>
      <c r="BI27" s="51" t="s">
        <v>266</v>
      </c>
      <c r="BJ27" s="51" t="s">
        <v>266</v>
      </c>
      <c r="BK27" s="51" t="s">
        <v>266</v>
      </c>
      <c r="BL27" s="51" t="s">
        <v>266</v>
      </c>
      <c r="BM27" s="51" t="s">
        <v>266</v>
      </c>
      <c r="BN27" s="51" t="s">
        <v>266</v>
      </c>
      <c r="BO27" s="51" t="s">
        <v>266</v>
      </c>
      <c r="BP27" s="51" t="s">
        <v>266</v>
      </c>
      <c r="BQ27" s="51" t="s">
        <v>266</v>
      </c>
      <c r="BR27" s="51" t="s">
        <v>266</v>
      </c>
      <c r="BS27" s="51" t="s">
        <v>266</v>
      </c>
      <c r="BT27" s="51" t="s">
        <v>266</v>
      </c>
      <c r="BU27" s="51" t="s">
        <v>266</v>
      </c>
      <c r="BV27" s="51" t="s">
        <v>266</v>
      </c>
    </row>
    <row r="28" spans="1:74" ht="15.75" customHeight="1" x14ac:dyDescent="0.35">
      <c r="A28" s="51">
        <v>24</v>
      </c>
      <c r="B28" s="51" t="s">
        <v>309</v>
      </c>
      <c r="C28" s="52" t="s">
        <v>310</v>
      </c>
      <c r="D28" s="53">
        <f t="shared" si="0"/>
        <v>12</v>
      </c>
      <c r="E28" s="51" t="s">
        <v>266</v>
      </c>
      <c r="F28" s="54" t="s">
        <v>266</v>
      </c>
      <c r="G28" s="55" t="s">
        <v>266</v>
      </c>
      <c r="H28" s="51" t="s">
        <v>266</v>
      </c>
      <c r="I28" s="51" t="s">
        <v>266</v>
      </c>
      <c r="J28" s="51" t="s">
        <v>266</v>
      </c>
      <c r="K28" s="51">
        <f>VLOOKUP($B28,'MK-07'!$D$3:$E$3,2,FALSE)</f>
        <v>6</v>
      </c>
      <c r="L28" s="51">
        <f>VLOOKUP($B28,'MK-08'!$D$3:$E$3,2,FALSE)</f>
        <v>6</v>
      </c>
      <c r="M28" s="51" t="s">
        <v>266</v>
      </c>
      <c r="N28" s="51" t="s">
        <v>266</v>
      </c>
      <c r="O28" s="51">
        <v>0</v>
      </c>
      <c r="P28" s="51" t="s">
        <v>266</v>
      </c>
      <c r="Q28" s="51" t="s">
        <v>266</v>
      </c>
      <c r="R28" s="51" t="s">
        <v>266</v>
      </c>
      <c r="S28" s="51" t="s">
        <v>266</v>
      </c>
      <c r="T28" s="51" t="s">
        <v>266</v>
      </c>
      <c r="U28" s="51" t="s">
        <v>266</v>
      </c>
      <c r="V28" s="51" t="s">
        <v>266</v>
      </c>
      <c r="W28" s="51" t="s">
        <v>266</v>
      </c>
      <c r="X28" s="51" t="s">
        <v>266</v>
      </c>
      <c r="Y28" s="51" t="s">
        <v>266</v>
      </c>
      <c r="Z28" s="51" t="s">
        <v>266</v>
      </c>
      <c r="AA28" s="51" t="s">
        <v>266</v>
      </c>
      <c r="AB28" s="51" t="s">
        <v>266</v>
      </c>
      <c r="AC28" s="51" t="s">
        <v>266</v>
      </c>
      <c r="AD28" s="51" t="s">
        <v>266</v>
      </c>
      <c r="AE28" s="51" t="s">
        <v>266</v>
      </c>
      <c r="AF28" s="51" t="s">
        <v>266</v>
      </c>
      <c r="AG28" s="51" t="s">
        <v>266</v>
      </c>
      <c r="AH28" s="51" t="s">
        <v>266</v>
      </c>
      <c r="AI28" s="51" t="s">
        <v>266</v>
      </c>
      <c r="AJ28" s="51" t="s">
        <v>266</v>
      </c>
      <c r="AK28" s="51" t="s">
        <v>266</v>
      </c>
      <c r="AL28" s="51" t="s">
        <v>266</v>
      </c>
      <c r="AM28" s="51" t="s">
        <v>266</v>
      </c>
      <c r="AN28" s="51" t="s">
        <v>266</v>
      </c>
      <c r="AO28" s="51" t="s">
        <v>266</v>
      </c>
      <c r="AP28" s="51" t="s">
        <v>266</v>
      </c>
      <c r="AQ28" s="51" t="s">
        <v>266</v>
      </c>
      <c r="AR28" s="51" t="s">
        <v>266</v>
      </c>
      <c r="AS28" s="51" t="s">
        <v>266</v>
      </c>
      <c r="AT28" s="51" t="s">
        <v>266</v>
      </c>
      <c r="AU28" s="51" t="s">
        <v>266</v>
      </c>
      <c r="AV28" s="51" t="s">
        <v>266</v>
      </c>
      <c r="AW28" s="51" t="s">
        <v>266</v>
      </c>
      <c r="AX28" s="51" t="s">
        <v>266</v>
      </c>
      <c r="AY28" s="51" t="s">
        <v>266</v>
      </c>
      <c r="AZ28" s="51" t="s">
        <v>266</v>
      </c>
      <c r="BA28" s="51" t="s">
        <v>266</v>
      </c>
      <c r="BB28" s="51" t="s">
        <v>266</v>
      </c>
      <c r="BC28" s="51" t="s">
        <v>266</v>
      </c>
      <c r="BD28" s="51" t="s">
        <v>266</v>
      </c>
      <c r="BE28" s="51" t="s">
        <v>266</v>
      </c>
      <c r="BF28" s="51" t="s">
        <v>266</v>
      </c>
      <c r="BG28" s="51" t="s">
        <v>266</v>
      </c>
      <c r="BH28" s="51" t="s">
        <v>266</v>
      </c>
      <c r="BI28" s="51" t="s">
        <v>266</v>
      </c>
      <c r="BJ28" s="51" t="s">
        <v>266</v>
      </c>
      <c r="BK28" s="51">
        <f>VLOOKUP($B28,'MK-59'!$D$4:$E$4,2,FALSE)</f>
        <v>5</v>
      </c>
      <c r="BL28" s="51" t="s">
        <v>266</v>
      </c>
      <c r="BM28" s="51" t="s">
        <v>266</v>
      </c>
      <c r="BN28" s="51">
        <f>VLOOKUP($B28,'MK-61'!$D$4:$E$4,2,FALSE)</f>
        <v>6</v>
      </c>
      <c r="BO28" s="51" t="s">
        <v>266</v>
      </c>
      <c r="BP28" s="51" t="s">
        <v>266</v>
      </c>
      <c r="BQ28" s="51" t="s">
        <v>266</v>
      </c>
      <c r="BR28" s="51" t="s">
        <v>266</v>
      </c>
      <c r="BS28" s="51" t="s">
        <v>266</v>
      </c>
      <c r="BT28" s="51" t="s">
        <v>266</v>
      </c>
      <c r="BU28" s="51" t="s">
        <v>266</v>
      </c>
      <c r="BV28" s="51" t="s">
        <v>266</v>
      </c>
    </row>
    <row r="29" spans="1:74" ht="15.75" customHeight="1" x14ac:dyDescent="0.35">
      <c r="A29" s="51">
        <v>25</v>
      </c>
      <c r="B29" s="51" t="s">
        <v>311</v>
      </c>
      <c r="C29" s="52" t="s">
        <v>312</v>
      </c>
      <c r="D29" s="53">
        <f t="shared" si="0"/>
        <v>0</v>
      </c>
      <c r="E29" s="51" t="s">
        <v>266</v>
      </c>
      <c r="F29" s="54" t="s">
        <v>266</v>
      </c>
      <c r="G29" s="55" t="s">
        <v>266</v>
      </c>
      <c r="H29" s="51" t="s">
        <v>266</v>
      </c>
      <c r="I29" s="51" t="s">
        <v>266</v>
      </c>
      <c r="J29" s="51" t="s">
        <v>266</v>
      </c>
      <c r="K29" s="51" t="s">
        <v>266</v>
      </c>
      <c r="L29" s="51" t="s">
        <v>266</v>
      </c>
      <c r="M29" s="51" t="s">
        <v>266</v>
      </c>
      <c r="N29" s="51" t="s">
        <v>266</v>
      </c>
      <c r="O29" s="51" t="s">
        <v>266</v>
      </c>
      <c r="P29" s="51" t="s">
        <v>266</v>
      </c>
      <c r="Q29" s="51" t="s">
        <v>266</v>
      </c>
      <c r="R29" s="51" t="s">
        <v>266</v>
      </c>
      <c r="S29" s="51" t="s">
        <v>266</v>
      </c>
      <c r="T29" s="51" t="s">
        <v>266</v>
      </c>
      <c r="U29" s="51" t="s">
        <v>266</v>
      </c>
      <c r="V29" s="51" t="s">
        <v>266</v>
      </c>
      <c r="W29" s="51" t="s">
        <v>266</v>
      </c>
      <c r="X29" s="51" t="s">
        <v>266</v>
      </c>
      <c r="Y29" s="51" t="s">
        <v>266</v>
      </c>
      <c r="Z29" s="51" t="s">
        <v>266</v>
      </c>
      <c r="AA29" s="51" t="s">
        <v>266</v>
      </c>
      <c r="AB29" s="51" t="s">
        <v>266</v>
      </c>
      <c r="AC29" s="51" t="s">
        <v>266</v>
      </c>
      <c r="AD29" s="51" t="s">
        <v>266</v>
      </c>
      <c r="AE29" s="51" t="s">
        <v>266</v>
      </c>
      <c r="AF29" s="51" t="s">
        <v>266</v>
      </c>
      <c r="AG29" s="51" t="s">
        <v>266</v>
      </c>
      <c r="AH29" s="51" t="s">
        <v>266</v>
      </c>
      <c r="AI29" s="51" t="s">
        <v>266</v>
      </c>
      <c r="AJ29" s="51" t="s">
        <v>266</v>
      </c>
      <c r="AK29" s="51" t="s">
        <v>266</v>
      </c>
      <c r="AL29" s="51" t="s">
        <v>266</v>
      </c>
      <c r="AM29" s="51" t="s">
        <v>266</v>
      </c>
      <c r="AN29" s="51" t="s">
        <v>266</v>
      </c>
      <c r="AO29" s="51" t="s">
        <v>266</v>
      </c>
      <c r="AP29" s="51" t="s">
        <v>266</v>
      </c>
      <c r="AQ29" s="51" t="s">
        <v>266</v>
      </c>
      <c r="AR29" s="51" t="s">
        <v>266</v>
      </c>
      <c r="AS29" s="51" t="s">
        <v>266</v>
      </c>
      <c r="AT29" s="51" t="s">
        <v>266</v>
      </c>
      <c r="AU29" s="51" t="s">
        <v>266</v>
      </c>
      <c r="AV29" s="51" t="s">
        <v>266</v>
      </c>
      <c r="AW29" s="51" t="s">
        <v>266</v>
      </c>
      <c r="AX29" s="51" t="s">
        <v>266</v>
      </c>
      <c r="AY29" s="51" t="s">
        <v>266</v>
      </c>
      <c r="AZ29" s="51" t="s">
        <v>266</v>
      </c>
      <c r="BA29" s="51" t="s">
        <v>266</v>
      </c>
      <c r="BB29" s="51" t="s">
        <v>266</v>
      </c>
      <c r="BC29" s="51" t="s">
        <v>266</v>
      </c>
      <c r="BD29" s="51" t="s">
        <v>266</v>
      </c>
      <c r="BE29" s="51" t="s">
        <v>266</v>
      </c>
      <c r="BF29" s="51" t="s">
        <v>266</v>
      </c>
      <c r="BG29" s="51" t="s">
        <v>266</v>
      </c>
      <c r="BH29" s="51" t="s">
        <v>266</v>
      </c>
      <c r="BI29" s="51" t="s">
        <v>266</v>
      </c>
      <c r="BJ29" s="51" t="s">
        <v>266</v>
      </c>
      <c r="BK29" s="51" t="s">
        <v>266</v>
      </c>
      <c r="BL29" s="51" t="s">
        <v>266</v>
      </c>
      <c r="BM29" s="51" t="s">
        <v>266</v>
      </c>
      <c r="BN29" s="51" t="s">
        <v>266</v>
      </c>
      <c r="BO29" s="51" t="s">
        <v>266</v>
      </c>
      <c r="BP29" s="51" t="s">
        <v>266</v>
      </c>
      <c r="BQ29" s="51" t="s">
        <v>266</v>
      </c>
      <c r="BR29" s="51" t="s">
        <v>266</v>
      </c>
      <c r="BS29" s="51" t="s">
        <v>266</v>
      </c>
      <c r="BT29" s="51" t="s">
        <v>266</v>
      </c>
      <c r="BU29" s="51" t="s">
        <v>266</v>
      </c>
      <c r="BV29" s="51" t="s">
        <v>266</v>
      </c>
    </row>
    <row r="30" spans="1:74" ht="15.75" customHeight="1" x14ac:dyDescent="0.35">
      <c r="A30" s="51">
        <v>26</v>
      </c>
      <c r="B30" s="51" t="s">
        <v>313</v>
      </c>
      <c r="C30" s="52" t="s">
        <v>314</v>
      </c>
      <c r="D30" s="53">
        <f t="shared" si="0"/>
        <v>0</v>
      </c>
      <c r="E30" s="51" t="s">
        <v>266</v>
      </c>
      <c r="F30" s="54" t="s">
        <v>266</v>
      </c>
      <c r="G30" s="55" t="s">
        <v>266</v>
      </c>
      <c r="H30" s="51" t="s">
        <v>266</v>
      </c>
      <c r="I30" s="51" t="s">
        <v>266</v>
      </c>
      <c r="J30" s="51" t="s">
        <v>266</v>
      </c>
      <c r="K30" s="51" t="s">
        <v>266</v>
      </c>
      <c r="L30" s="51" t="s">
        <v>266</v>
      </c>
      <c r="M30" s="51" t="s">
        <v>266</v>
      </c>
      <c r="N30" s="51" t="s">
        <v>266</v>
      </c>
      <c r="O30" s="51" t="s">
        <v>266</v>
      </c>
      <c r="P30" s="51" t="s">
        <v>266</v>
      </c>
      <c r="Q30" s="51" t="s">
        <v>266</v>
      </c>
      <c r="R30" s="51" t="s">
        <v>266</v>
      </c>
      <c r="S30" s="51" t="s">
        <v>266</v>
      </c>
      <c r="T30" s="51" t="s">
        <v>266</v>
      </c>
      <c r="U30" s="51" t="s">
        <v>266</v>
      </c>
      <c r="V30" s="51" t="s">
        <v>266</v>
      </c>
      <c r="W30" s="51" t="s">
        <v>266</v>
      </c>
      <c r="X30" s="51" t="s">
        <v>266</v>
      </c>
      <c r="Y30" s="51" t="s">
        <v>266</v>
      </c>
      <c r="Z30" s="51" t="s">
        <v>266</v>
      </c>
      <c r="AA30" s="51" t="s">
        <v>266</v>
      </c>
      <c r="AB30" s="51" t="s">
        <v>266</v>
      </c>
      <c r="AC30" s="51" t="s">
        <v>266</v>
      </c>
      <c r="AD30" s="51" t="s">
        <v>266</v>
      </c>
      <c r="AE30" s="51" t="s">
        <v>266</v>
      </c>
      <c r="AF30" s="51" t="s">
        <v>266</v>
      </c>
      <c r="AG30" s="51" t="s">
        <v>266</v>
      </c>
      <c r="AH30" s="51" t="s">
        <v>266</v>
      </c>
      <c r="AI30" s="51" t="s">
        <v>266</v>
      </c>
      <c r="AJ30" s="51" t="s">
        <v>266</v>
      </c>
      <c r="AK30" s="51" t="s">
        <v>266</v>
      </c>
      <c r="AL30" s="51" t="s">
        <v>266</v>
      </c>
      <c r="AM30" s="51" t="s">
        <v>266</v>
      </c>
      <c r="AN30" s="51" t="s">
        <v>266</v>
      </c>
      <c r="AO30" s="51" t="s">
        <v>266</v>
      </c>
      <c r="AP30" s="51" t="s">
        <v>266</v>
      </c>
      <c r="AQ30" s="51" t="s">
        <v>266</v>
      </c>
      <c r="AR30" s="51" t="s">
        <v>266</v>
      </c>
      <c r="AS30" s="51" t="s">
        <v>266</v>
      </c>
      <c r="AT30" s="51" t="s">
        <v>266</v>
      </c>
      <c r="AU30" s="51" t="s">
        <v>266</v>
      </c>
      <c r="AV30" s="51" t="s">
        <v>266</v>
      </c>
      <c r="AW30" s="51" t="s">
        <v>266</v>
      </c>
      <c r="AX30" s="51" t="s">
        <v>266</v>
      </c>
      <c r="AY30" s="51" t="s">
        <v>266</v>
      </c>
      <c r="AZ30" s="51" t="s">
        <v>266</v>
      </c>
      <c r="BA30" s="51" t="s">
        <v>266</v>
      </c>
      <c r="BB30" s="51" t="s">
        <v>266</v>
      </c>
      <c r="BC30" s="51" t="s">
        <v>266</v>
      </c>
      <c r="BD30" s="51" t="s">
        <v>266</v>
      </c>
      <c r="BE30" s="51" t="s">
        <v>266</v>
      </c>
      <c r="BF30" s="51" t="s">
        <v>266</v>
      </c>
      <c r="BG30" s="51" t="s">
        <v>266</v>
      </c>
      <c r="BH30" s="51" t="s">
        <v>266</v>
      </c>
      <c r="BI30" s="51" t="s">
        <v>266</v>
      </c>
      <c r="BJ30" s="51" t="s">
        <v>266</v>
      </c>
      <c r="BK30" s="51" t="s">
        <v>266</v>
      </c>
      <c r="BL30" s="51" t="s">
        <v>266</v>
      </c>
      <c r="BM30" s="51" t="s">
        <v>266</v>
      </c>
      <c r="BN30" s="51" t="s">
        <v>266</v>
      </c>
      <c r="BO30" s="51" t="s">
        <v>266</v>
      </c>
      <c r="BP30" s="51" t="s">
        <v>266</v>
      </c>
      <c r="BQ30" s="51" t="s">
        <v>266</v>
      </c>
      <c r="BR30" s="51" t="s">
        <v>266</v>
      </c>
      <c r="BS30" s="51" t="s">
        <v>266</v>
      </c>
      <c r="BT30" s="51" t="s">
        <v>266</v>
      </c>
      <c r="BU30" s="51" t="s">
        <v>266</v>
      </c>
      <c r="BV30" s="51" t="s">
        <v>266</v>
      </c>
    </row>
    <row r="31" spans="1:74" ht="15.75" customHeight="1" x14ac:dyDescent="0.35">
      <c r="A31" s="51">
        <v>27</v>
      </c>
      <c r="B31" s="51" t="s">
        <v>315</v>
      </c>
      <c r="C31" s="52" t="s">
        <v>316</v>
      </c>
      <c r="D31" s="53">
        <f t="shared" si="0"/>
        <v>8</v>
      </c>
      <c r="E31" s="51" t="s">
        <v>266</v>
      </c>
      <c r="F31" s="54" t="s">
        <v>266</v>
      </c>
      <c r="G31" s="55" t="s">
        <v>266</v>
      </c>
      <c r="H31" s="51" t="s">
        <v>266</v>
      </c>
      <c r="I31" s="51" t="s">
        <v>266</v>
      </c>
      <c r="J31" s="51" t="s">
        <v>266</v>
      </c>
      <c r="K31" s="51" t="s">
        <v>266</v>
      </c>
      <c r="L31" s="51" t="s">
        <v>266</v>
      </c>
      <c r="M31" s="51" t="s">
        <v>266</v>
      </c>
      <c r="N31" s="51" t="s">
        <v>266</v>
      </c>
      <c r="O31" s="51" t="s">
        <v>266</v>
      </c>
      <c r="P31" s="51" t="s">
        <v>266</v>
      </c>
      <c r="Q31" s="51">
        <v>1</v>
      </c>
      <c r="R31" s="51">
        <v>1</v>
      </c>
      <c r="S31" s="51">
        <v>3</v>
      </c>
      <c r="T31" s="51">
        <v>3</v>
      </c>
      <c r="U31" s="51" t="s">
        <v>266</v>
      </c>
      <c r="V31" s="51" t="s">
        <v>266</v>
      </c>
      <c r="W31" s="51" t="s">
        <v>266</v>
      </c>
      <c r="X31" s="51" t="s">
        <v>266</v>
      </c>
      <c r="Y31" s="51" t="s">
        <v>266</v>
      </c>
      <c r="Z31" s="51" t="s">
        <v>266</v>
      </c>
      <c r="AA31" s="51" t="s">
        <v>266</v>
      </c>
      <c r="AB31" s="51" t="s">
        <v>266</v>
      </c>
      <c r="AC31" s="51" t="s">
        <v>266</v>
      </c>
      <c r="AD31" s="51" t="s">
        <v>266</v>
      </c>
      <c r="AE31" s="51" t="s">
        <v>266</v>
      </c>
      <c r="AF31" s="51" t="s">
        <v>266</v>
      </c>
      <c r="AG31" s="51" t="s">
        <v>266</v>
      </c>
      <c r="AH31" s="51" t="s">
        <v>266</v>
      </c>
      <c r="AI31" s="51" t="s">
        <v>266</v>
      </c>
      <c r="AJ31" s="51" t="s">
        <v>266</v>
      </c>
      <c r="AK31" s="51" t="s">
        <v>266</v>
      </c>
      <c r="AL31" s="51" t="s">
        <v>266</v>
      </c>
      <c r="AM31" s="51" t="s">
        <v>266</v>
      </c>
      <c r="AN31" s="51" t="s">
        <v>266</v>
      </c>
      <c r="AO31" s="51" t="s">
        <v>266</v>
      </c>
      <c r="AP31" s="51" t="s">
        <v>266</v>
      </c>
      <c r="AQ31" s="51" t="s">
        <v>266</v>
      </c>
      <c r="AR31" s="51" t="s">
        <v>266</v>
      </c>
      <c r="AS31" s="51" t="s">
        <v>266</v>
      </c>
      <c r="AT31" s="51" t="s">
        <v>266</v>
      </c>
      <c r="AU31" s="51" t="s">
        <v>266</v>
      </c>
      <c r="AV31" s="51" t="s">
        <v>266</v>
      </c>
      <c r="AW31" s="51" t="s">
        <v>266</v>
      </c>
      <c r="AX31" s="51" t="s">
        <v>266</v>
      </c>
      <c r="AY31" s="51" t="s">
        <v>266</v>
      </c>
      <c r="AZ31" s="51" t="s">
        <v>266</v>
      </c>
      <c r="BA31" s="51" t="s">
        <v>266</v>
      </c>
      <c r="BB31" s="51" t="s">
        <v>266</v>
      </c>
      <c r="BC31" s="51" t="s">
        <v>266</v>
      </c>
      <c r="BD31" s="51" t="s">
        <v>266</v>
      </c>
      <c r="BE31" s="51" t="s">
        <v>266</v>
      </c>
      <c r="BF31" s="51" t="s">
        <v>266</v>
      </c>
      <c r="BG31" s="51" t="s">
        <v>266</v>
      </c>
      <c r="BH31" s="51" t="s">
        <v>266</v>
      </c>
      <c r="BI31" s="51" t="s">
        <v>266</v>
      </c>
      <c r="BJ31" s="51" t="s">
        <v>266</v>
      </c>
      <c r="BK31" s="51" t="s">
        <v>266</v>
      </c>
      <c r="BL31" s="51" t="s">
        <v>266</v>
      </c>
      <c r="BM31" s="51" t="s">
        <v>266</v>
      </c>
      <c r="BN31" s="51" t="s">
        <v>266</v>
      </c>
      <c r="BO31" s="51" t="s">
        <v>266</v>
      </c>
      <c r="BP31" s="51" t="s">
        <v>266</v>
      </c>
      <c r="BQ31" s="51" t="s">
        <v>266</v>
      </c>
      <c r="BR31" s="51" t="s">
        <v>266</v>
      </c>
      <c r="BS31" s="51" t="s">
        <v>266</v>
      </c>
      <c r="BT31" s="51" t="s">
        <v>266</v>
      </c>
      <c r="BU31" s="51" t="s">
        <v>266</v>
      </c>
      <c r="BV31" s="51" t="s">
        <v>266</v>
      </c>
    </row>
    <row r="32" spans="1:74" ht="15.75" customHeight="1" x14ac:dyDescent="0.35">
      <c r="A32" s="51">
        <v>28</v>
      </c>
      <c r="B32" s="51" t="s">
        <v>317</v>
      </c>
      <c r="C32" s="52" t="s">
        <v>318</v>
      </c>
      <c r="D32" s="53">
        <f t="shared" si="0"/>
        <v>21</v>
      </c>
      <c r="E32" s="51">
        <f>VLOOKUP($B32,'MK-01'!$D$3:$E$3,2,FALSE)</f>
        <v>5</v>
      </c>
      <c r="F32" s="54">
        <f>VLOOKUP($B32,'MK-02'!$D$3:$E$3,2,FALSE)</f>
        <v>6</v>
      </c>
      <c r="G32" s="55">
        <f>VLOOKUP($B32,'MK-03'!$D$3:$E$3,2,FALSE)</f>
        <v>5</v>
      </c>
      <c r="H32" s="51" t="s">
        <v>266</v>
      </c>
      <c r="I32" s="51" t="s">
        <v>266</v>
      </c>
      <c r="J32" s="51" t="s">
        <v>266</v>
      </c>
      <c r="K32" s="51" t="s">
        <v>266</v>
      </c>
      <c r="L32" s="51" t="s">
        <v>266</v>
      </c>
      <c r="M32" s="51" t="s">
        <v>266</v>
      </c>
      <c r="N32" s="51" t="s">
        <v>266</v>
      </c>
      <c r="O32" s="51" t="s">
        <v>266</v>
      </c>
      <c r="P32" s="51" t="s">
        <v>266</v>
      </c>
      <c r="Q32" s="51" t="s">
        <v>266</v>
      </c>
      <c r="R32" s="51" t="s">
        <v>266</v>
      </c>
      <c r="S32" s="51" t="s">
        <v>266</v>
      </c>
      <c r="T32" s="51" t="s">
        <v>266</v>
      </c>
      <c r="U32" s="51" t="s">
        <v>266</v>
      </c>
      <c r="V32" s="51" t="s">
        <v>266</v>
      </c>
      <c r="W32" s="51" t="s">
        <v>266</v>
      </c>
      <c r="X32" s="51" t="s">
        <v>266</v>
      </c>
      <c r="Y32" s="51" t="s">
        <v>266</v>
      </c>
      <c r="Z32" s="51" t="s">
        <v>266</v>
      </c>
      <c r="AA32" s="51" t="s">
        <v>266</v>
      </c>
      <c r="AB32" s="51" t="s">
        <v>266</v>
      </c>
      <c r="AC32" s="51" t="s">
        <v>266</v>
      </c>
      <c r="AD32" s="51" t="s">
        <v>266</v>
      </c>
      <c r="AE32" s="51" t="s">
        <v>266</v>
      </c>
      <c r="AF32" s="51" t="s">
        <v>266</v>
      </c>
      <c r="AG32" s="51" t="s">
        <v>266</v>
      </c>
      <c r="AH32" s="51" t="s">
        <v>266</v>
      </c>
      <c r="AI32" s="51" t="s">
        <v>266</v>
      </c>
      <c r="AJ32" s="51" t="s">
        <v>266</v>
      </c>
      <c r="AK32" s="51">
        <v>5</v>
      </c>
      <c r="AL32" s="51" t="s">
        <v>266</v>
      </c>
      <c r="AM32" s="51" t="s">
        <v>266</v>
      </c>
      <c r="AN32" s="51" t="s">
        <v>266</v>
      </c>
      <c r="AO32" s="51" t="s">
        <v>266</v>
      </c>
      <c r="AP32" s="51" t="s">
        <v>266</v>
      </c>
      <c r="AQ32" s="51" t="s">
        <v>266</v>
      </c>
      <c r="AR32" s="51" t="s">
        <v>266</v>
      </c>
      <c r="AS32" s="51" t="s">
        <v>266</v>
      </c>
      <c r="AT32" s="51" t="s">
        <v>266</v>
      </c>
      <c r="AU32" s="51" t="s">
        <v>266</v>
      </c>
      <c r="AV32" s="51" t="s">
        <v>266</v>
      </c>
      <c r="AW32" s="51" t="s">
        <v>266</v>
      </c>
      <c r="AX32" s="51" t="s">
        <v>266</v>
      </c>
      <c r="AY32" s="51" t="s">
        <v>266</v>
      </c>
      <c r="AZ32" s="51" t="s">
        <v>266</v>
      </c>
      <c r="BA32" s="51" t="s">
        <v>266</v>
      </c>
      <c r="BB32" s="51" t="s">
        <v>266</v>
      </c>
      <c r="BC32" s="51" t="s">
        <v>266</v>
      </c>
      <c r="BD32" s="51" t="s">
        <v>266</v>
      </c>
      <c r="BE32" s="51" t="s">
        <v>266</v>
      </c>
      <c r="BF32" s="51" t="s">
        <v>266</v>
      </c>
      <c r="BG32" s="51" t="s">
        <v>266</v>
      </c>
      <c r="BH32" s="51" t="s">
        <v>266</v>
      </c>
      <c r="BI32" s="51">
        <v>1</v>
      </c>
      <c r="BJ32" s="51">
        <v>1</v>
      </c>
      <c r="BK32" s="51">
        <v>1</v>
      </c>
      <c r="BL32" s="51" t="s">
        <v>266</v>
      </c>
      <c r="BM32" s="51" t="s">
        <v>266</v>
      </c>
      <c r="BN32" s="51" t="s">
        <v>266</v>
      </c>
      <c r="BO32" s="51" t="s">
        <v>266</v>
      </c>
      <c r="BP32" s="51" t="s">
        <v>266</v>
      </c>
      <c r="BQ32" s="51" t="s">
        <v>266</v>
      </c>
      <c r="BR32" s="51" t="s">
        <v>266</v>
      </c>
      <c r="BS32" s="51" t="s">
        <v>266</v>
      </c>
      <c r="BT32" s="51" t="s">
        <v>266</v>
      </c>
      <c r="BU32" s="51" t="s">
        <v>266</v>
      </c>
      <c r="BV32" s="51" t="s">
        <v>266</v>
      </c>
    </row>
    <row r="33" spans="1:74" ht="15.75" customHeight="1" x14ac:dyDescent="0.35">
      <c r="A33" s="51">
        <v>29</v>
      </c>
      <c r="B33" s="51" t="s">
        <v>319</v>
      </c>
      <c r="C33" s="52" t="s">
        <v>320</v>
      </c>
      <c r="D33" s="53">
        <f t="shared" si="0"/>
        <v>6</v>
      </c>
      <c r="E33" s="51" t="s">
        <v>266</v>
      </c>
      <c r="F33" s="54" t="s">
        <v>266</v>
      </c>
      <c r="G33" s="55" t="s">
        <v>266</v>
      </c>
      <c r="H33" s="51" t="s">
        <v>266</v>
      </c>
      <c r="I33" s="51" t="s">
        <v>266</v>
      </c>
      <c r="J33" s="51" t="s">
        <v>266</v>
      </c>
      <c r="K33" s="51" t="s">
        <v>266</v>
      </c>
      <c r="L33" s="51" t="s">
        <v>266</v>
      </c>
      <c r="M33" s="51" t="s">
        <v>266</v>
      </c>
      <c r="N33" s="51" t="s">
        <v>266</v>
      </c>
      <c r="O33" s="51" t="s">
        <v>266</v>
      </c>
      <c r="P33" s="51" t="s">
        <v>266</v>
      </c>
      <c r="Q33" s="51" t="s">
        <v>266</v>
      </c>
      <c r="R33" s="51" t="s">
        <v>266</v>
      </c>
      <c r="S33" s="51" t="s">
        <v>266</v>
      </c>
      <c r="T33" s="51" t="s">
        <v>266</v>
      </c>
      <c r="U33" s="51">
        <v>0</v>
      </c>
      <c r="V33" s="51">
        <v>0</v>
      </c>
      <c r="W33" s="51">
        <v>2</v>
      </c>
      <c r="X33" s="51">
        <v>2</v>
      </c>
      <c r="Y33" s="51">
        <v>2</v>
      </c>
      <c r="Z33" s="51" t="s">
        <v>266</v>
      </c>
      <c r="AA33" s="51" t="s">
        <v>266</v>
      </c>
      <c r="AB33" s="51" t="s">
        <v>266</v>
      </c>
      <c r="AC33" s="51" t="s">
        <v>266</v>
      </c>
      <c r="AD33" s="51" t="s">
        <v>266</v>
      </c>
      <c r="AE33" s="51" t="s">
        <v>266</v>
      </c>
      <c r="AF33" s="51" t="s">
        <v>266</v>
      </c>
      <c r="AG33" s="51" t="s">
        <v>266</v>
      </c>
      <c r="AH33" s="51" t="s">
        <v>266</v>
      </c>
      <c r="AI33" s="51" t="s">
        <v>266</v>
      </c>
      <c r="AJ33" s="51" t="s">
        <v>266</v>
      </c>
      <c r="AK33" s="51" t="s">
        <v>266</v>
      </c>
      <c r="AL33" s="51" t="s">
        <v>266</v>
      </c>
      <c r="AM33" s="51" t="s">
        <v>266</v>
      </c>
      <c r="AN33" s="51" t="s">
        <v>266</v>
      </c>
      <c r="AO33" s="51" t="s">
        <v>266</v>
      </c>
      <c r="AP33" s="51" t="s">
        <v>266</v>
      </c>
      <c r="AQ33" s="51" t="s">
        <v>266</v>
      </c>
      <c r="AR33" s="51" t="s">
        <v>266</v>
      </c>
      <c r="AS33" s="51" t="s">
        <v>266</v>
      </c>
      <c r="AT33" s="51" t="s">
        <v>266</v>
      </c>
      <c r="AU33" s="51" t="s">
        <v>266</v>
      </c>
      <c r="AV33" s="51" t="s">
        <v>266</v>
      </c>
      <c r="AW33" s="51" t="s">
        <v>266</v>
      </c>
      <c r="AX33" s="51" t="s">
        <v>266</v>
      </c>
      <c r="AY33" s="51" t="s">
        <v>266</v>
      </c>
      <c r="AZ33" s="51" t="s">
        <v>266</v>
      </c>
      <c r="BA33" s="51" t="s">
        <v>266</v>
      </c>
      <c r="BB33" s="51" t="s">
        <v>266</v>
      </c>
      <c r="BC33" s="51" t="s">
        <v>266</v>
      </c>
      <c r="BD33" s="51" t="s">
        <v>266</v>
      </c>
      <c r="BE33" s="51" t="s">
        <v>266</v>
      </c>
      <c r="BF33" s="51" t="s">
        <v>266</v>
      </c>
      <c r="BG33" s="51" t="s">
        <v>266</v>
      </c>
      <c r="BH33" s="51" t="s">
        <v>266</v>
      </c>
      <c r="BI33" s="51" t="s">
        <v>266</v>
      </c>
      <c r="BJ33" s="51" t="s">
        <v>266</v>
      </c>
      <c r="BK33" s="51" t="s">
        <v>266</v>
      </c>
      <c r="BL33" s="51" t="s">
        <v>266</v>
      </c>
      <c r="BM33" s="51" t="s">
        <v>266</v>
      </c>
      <c r="BN33" s="51" t="s">
        <v>266</v>
      </c>
      <c r="BO33" s="51" t="s">
        <v>266</v>
      </c>
      <c r="BP33" s="51" t="s">
        <v>266</v>
      </c>
      <c r="BQ33" s="51" t="s">
        <v>266</v>
      </c>
      <c r="BR33" s="51" t="s">
        <v>266</v>
      </c>
      <c r="BS33" s="51" t="s">
        <v>266</v>
      </c>
      <c r="BT33" s="51" t="s">
        <v>266</v>
      </c>
      <c r="BU33" s="51" t="s">
        <v>266</v>
      </c>
      <c r="BV33" s="51" t="s">
        <v>266</v>
      </c>
    </row>
    <row r="34" spans="1:74" ht="15.75" customHeight="1" x14ac:dyDescent="0.35">
      <c r="A34" s="51">
        <v>30</v>
      </c>
      <c r="B34" s="51" t="s">
        <v>321</v>
      </c>
      <c r="C34" s="52" t="s">
        <v>322</v>
      </c>
      <c r="D34" s="53">
        <f t="shared" si="0"/>
        <v>18</v>
      </c>
      <c r="E34" s="51" t="s">
        <v>266</v>
      </c>
      <c r="F34" s="54" t="s">
        <v>266</v>
      </c>
      <c r="G34" s="55" t="s">
        <v>266</v>
      </c>
      <c r="H34" s="51" t="s">
        <v>266</v>
      </c>
      <c r="I34" s="51" t="s">
        <v>266</v>
      </c>
      <c r="J34" s="51" t="s">
        <v>266</v>
      </c>
      <c r="K34" s="51" t="s">
        <v>266</v>
      </c>
      <c r="L34" s="51" t="s">
        <v>266</v>
      </c>
      <c r="M34" s="51">
        <v>6</v>
      </c>
      <c r="N34" s="51">
        <v>6</v>
      </c>
      <c r="O34" s="51">
        <v>6</v>
      </c>
      <c r="P34" s="51" t="s">
        <v>266</v>
      </c>
      <c r="Q34" s="51" t="s">
        <v>266</v>
      </c>
      <c r="R34" s="51" t="s">
        <v>266</v>
      </c>
      <c r="S34" s="51" t="s">
        <v>266</v>
      </c>
      <c r="T34" s="51" t="s">
        <v>266</v>
      </c>
      <c r="U34" s="51" t="s">
        <v>266</v>
      </c>
      <c r="V34" s="51" t="s">
        <v>266</v>
      </c>
      <c r="W34" s="51" t="s">
        <v>266</v>
      </c>
      <c r="X34" s="51" t="s">
        <v>266</v>
      </c>
      <c r="Y34" s="51" t="s">
        <v>266</v>
      </c>
      <c r="Z34" s="51" t="s">
        <v>266</v>
      </c>
      <c r="AA34" s="51" t="s">
        <v>266</v>
      </c>
      <c r="AB34" s="51" t="s">
        <v>266</v>
      </c>
      <c r="AC34" s="51" t="s">
        <v>266</v>
      </c>
      <c r="AD34" s="51" t="s">
        <v>266</v>
      </c>
      <c r="AE34" s="51" t="s">
        <v>266</v>
      </c>
      <c r="AF34" s="51" t="s">
        <v>266</v>
      </c>
      <c r="AG34" s="51" t="s">
        <v>266</v>
      </c>
      <c r="AH34" s="51" t="s">
        <v>266</v>
      </c>
      <c r="AI34" s="51" t="s">
        <v>266</v>
      </c>
      <c r="AJ34" s="51" t="s">
        <v>266</v>
      </c>
      <c r="AK34" s="51" t="s">
        <v>266</v>
      </c>
      <c r="AL34" s="51" t="s">
        <v>266</v>
      </c>
      <c r="AM34" s="51" t="s">
        <v>266</v>
      </c>
      <c r="AN34" s="51" t="s">
        <v>266</v>
      </c>
      <c r="AO34" s="51" t="s">
        <v>266</v>
      </c>
      <c r="AP34" s="51" t="s">
        <v>266</v>
      </c>
      <c r="AQ34" s="51" t="s">
        <v>266</v>
      </c>
      <c r="AR34" s="51" t="s">
        <v>266</v>
      </c>
      <c r="AS34" s="51" t="s">
        <v>266</v>
      </c>
      <c r="AT34" s="51" t="s">
        <v>266</v>
      </c>
      <c r="AU34" s="51" t="s">
        <v>266</v>
      </c>
      <c r="AV34" s="51" t="s">
        <v>266</v>
      </c>
      <c r="AW34" s="51" t="s">
        <v>266</v>
      </c>
      <c r="AX34" s="51" t="s">
        <v>266</v>
      </c>
      <c r="AY34" s="51" t="s">
        <v>266</v>
      </c>
      <c r="AZ34" s="51" t="s">
        <v>266</v>
      </c>
      <c r="BA34" s="51" t="s">
        <v>266</v>
      </c>
      <c r="BB34" s="51" t="s">
        <v>266</v>
      </c>
      <c r="BC34" s="51" t="s">
        <v>266</v>
      </c>
      <c r="BD34" s="51" t="s">
        <v>266</v>
      </c>
      <c r="BE34" s="51" t="s">
        <v>266</v>
      </c>
      <c r="BF34" s="51" t="s">
        <v>266</v>
      </c>
      <c r="BG34" s="51" t="s">
        <v>266</v>
      </c>
      <c r="BH34" s="51" t="s">
        <v>266</v>
      </c>
      <c r="BI34" s="51" t="s">
        <v>266</v>
      </c>
      <c r="BJ34" s="51" t="s">
        <v>266</v>
      </c>
      <c r="BK34" s="51" t="s">
        <v>266</v>
      </c>
      <c r="BL34" s="51" t="s">
        <v>266</v>
      </c>
      <c r="BM34" s="51" t="s">
        <v>266</v>
      </c>
      <c r="BN34" s="51" t="s">
        <v>266</v>
      </c>
      <c r="BO34" s="51" t="s">
        <v>266</v>
      </c>
      <c r="BP34" s="51" t="s">
        <v>266</v>
      </c>
      <c r="BQ34" s="51" t="s">
        <v>266</v>
      </c>
      <c r="BR34" s="51" t="s">
        <v>266</v>
      </c>
      <c r="BS34" s="51" t="s">
        <v>266</v>
      </c>
      <c r="BT34" s="51" t="s">
        <v>266</v>
      </c>
      <c r="BU34" s="51" t="s">
        <v>266</v>
      </c>
      <c r="BV34" s="51" t="s">
        <v>266</v>
      </c>
    </row>
    <row r="35" spans="1:74" ht="15.75" customHeight="1" x14ac:dyDescent="0.35">
      <c r="A35" s="51">
        <v>31</v>
      </c>
      <c r="B35" s="51" t="s">
        <v>323</v>
      </c>
      <c r="C35" s="52" t="s">
        <v>324</v>
      </c>
      <c r="D35" s="53">
        <f t="shared" si="0"/>
        <v>0</v>
      </c>
      <c r="E35" s="51" t="s">
        <v>266</v>
      </c>
      <c r="F35" s="54" t="s">
        <v>266</v>
      </c>
      <c r="G35" s="55" t="s">
        <v>266</v>
      </c>
      <c r="H35" s="51" t="s">
        <v>266</v>
      </c>
      <c r="I35" s="51" t="s">
        <v>266</v>
      </c>
      <c r="J35" s="51" t="s">
        <v>266</v>
      </c>
      <c r="K35" s="51" t="s">
        <v>266</v>
      </c>
      <c r="L35" s="51" t="s">
        <v>266</v>
      </c>
      <c r="M35" s="51" t="s">
        <v>266</v>
      </c>
      <c r="N35" s="51" t="s">
        <v>266</v>
      </c>
      <c r="O35" s="51" t="s">
        <v>266</v>
      </c>
      <c r="P35" s="51" t="s">
        <v>266</v>
      </c>
      <c r="Q35" s="51" t="s">
        <v>266</v>
      </c>
      <c r="R35" s="51" t="s">
        <v>266</v>
      </c>
      <c r="S35" s="51" t="s">
        <v>266</v>
      </c>
      <c r="T35" s="51" t="s">
        <v>266</v>
      </c>
      <c r="U35" s="51" t="s">
        <v>266</v>
      </c>
      <c r="V35" s="51" t="s">
        <v>266</v>
      </c>
      <c r="W35" s="51" t="s">
        <v>266</v>
      </c>
      <c r="X35" s="51" t="s">
        <v>266</v>
      </c>
      <c r="Y35" s="51" t="s">
        <v>266</v>
      </c>
      <c r="Z35" s="51" t="s">
        <v>266</v>
      </c>
      <c r="AA35" s="51" t="s">
        <v>266</v>
      </c>
      <c r="AB35" s="51" t="s">
        <v>266</v>
      </c>
      <c r="AC35" s="51" t="s">
        <v>266</v>
      </c>
      <c r="AD35" s="51" t="s">
        <v>266</v>
      </c>
      <c r="AE35" s="51" t="s">
        <v>266</v>
      </c>
      <c r="AF35" s="51" t="s">
        <v>266</v>
      </c>
      <c r="AG35" s="51" t="s">
        <v>266</v>
      </c>
      <c r="AH35" s="51" t="s">
        <v>266</v>
      </c>
      <c r="AI35" s="51" t="s">
        <v>266</v>
      </c>
      <c r="AJ35" s="51" t="s">
        <v>266</v>
      </c>
      <c r="AK35" s="51" t="s">
        <v>266</v>
      </c>
      <c r="AL35" s="51" t="s">
        <v>266</v>
      </c>
      <c r="AM35" s="51" t="s">
        <v>266</v>
      </c>
      <c r="AN35" s="51" t="s">
        <v>266</v>
      </c>
      <c r="AO35" s="51" t="s">
        <v>266</v>
      </c>
      <c r="AP35" s="51" t="s">
        <v>266</v>
      </c>
      <c r="AQ35" s="51" t="s">
        <v>266</v>
      </c>
      <c r="AR35" s="51" t="s">
        <v>266</v>
      </c>
      <c r="AS35" s="51" t="s">
        <v>266</v>
      </c>
      <c r="AT35" s="51" t="s">
        <v>266</v>
      </c>
      <c r="AU35" s="51" t="s">
        <v>266</v>
      </c>
      <c r="AV35" s="51" t="s">
        <v>266</v>
      </c>
      <c r="AW35" s="51" t="s">
        <v>266</v>
      </c>
      <c r="AX35" s="51" t="s">
        <v>266</v>
      </c>
      <c r="AY35" s="51" t="s">
        <v>266</v>
      </c>
      <c r="AZ35" s="51" t="s">
        <v>266</v>
      </c>
      <c r="BA35" s="51" t="s">
        <v>266</v>
      </c>
      <c r="BB35" s="51" t="s">
        <v>266</v>
      </c>
      <c r="BC35" s="51" t="s">
        <v>266</v>
      </c>
      <c r="BD35" s="51" t="s">
        <v>266</v>
      </c>
      <c r="BE35" s="51" t="s">
        <v>266</v>
      </c>
      <c r="BF35" s="51" t="s">
        <v>266</v>
      </c>
      <c r="BG35" s="51" t="s">
        <v>266</v>
      </c>
      <c r="BH35" s="51" t="s">
        <v>266</v>
      </c>
      <c r="BI35" s="51" t="s">
        <v>266</v>
      </c>
      <c r="BJ35" s="51" t="s">
        <v>266</v>
      </c>
      <c r="BK35" s="51" t="s">
        <v>266</v>
      </c>
      <c r="BL35" s="51" t="s">
        <v>266</v>
      </c>
      <c r="BM35" s="51" t="s">
        <v>266</v>
      </c>
      <c r="BN35" s="51" t="s">
        <v>266</v>
      </c>
      <c r="BO35" s="51" t="s">
        <v>266</v>
      </c>
      <c r="BP35" s="51" t="s">
        <v>266</v>
      </c>
      <c r="BQ35" s="51" t="s">
        <v>266</v>
      </c>
      <c r="BR35" s="51" t="s">
        <v>266</v>
      </c>
      <c r="BS35" s="51" t="s">
        <v>266</v>
      </c>
      <c r="BT35" s="51" t="s">
        <v>266</v>
      </c>
      <c r="BU35" s="51" t="s">
        <v>266</v>
      </c>
      <c r="BV35" s="51" t="s">
        <v>266</v>
      </c>
    </row>
    <row r="36" spans="1:74" ht="15.75" customHeight="1" x14ac:dyDescent="0.35">
      <c r="A36" s="51">
        <v>32</v>
      </c>
      <c r="B36" s="51" t="s">
        <v>325</v>
      </c>
      <c r="C36" s="52" t="s">
        <v>326</v>
      </c>
      <c r="D36" s="53">
        <f t="shared" si="0"/>
        <v>10</v>
      </c>
      <c r="E36" s="51" t="s">
        <v>266</v>
      </c>
      <c r="F36" s="54" t="s">
        <v>266</v>
      </c>
      <c r="G36" s="55" t="s">
        <v>266</v>
      </c>
      <c r="H36" s="51" t="s">
        <v>266</v>
      </c>
      <c r="I36" s="51" t="s">
        <v>266</v>
      </c>
      <c r="J36" s="51" t="s">
        <v>266</v>
      </c>
      <c r="K36" s="51" t="s">
        <v>266</v>
      </c>
      <c r="L36" s="51" t="s">
        <v>266</v>
      </c>
      <c r="M36" s="51" t="s">
        <v>266</v>
      </c>
      <c r="N36" s="51" t="s">
        <v>266</v>
      </c>
      <c r="O36" s="51" t="s">
        <v>266</v>
      </c>
      <c r="P36" s="51" t="s">
        <v>266</v>
      </c>
      <c r="Q36" s="51">
        <v>2</v>
      </c>
      <c r="R36" s="51" t="s">
        <v>266</v>
      </c>
      <c r="S36" s="51" t="s">
        <v>266</v>
      </c>
      <c r="T36" s="51" t="s">
        <v>266</v>
      </c>
      <c r="U36" s="51" t="s">
        <v>266</v>
      </c>
      <c r="V36" s="51" t="s">
        <v>266</v>
      </c>
      <c r="W36" s="51" t="s">
        <v>266</v>
      </c>
      <c r="X36" s="51" t="s">
        <v>266</v>
      </c>
      <c r="Y36" s="51" t="s">
        <v>266</v>
      </c>
      <c r="Z36" s="51" t="s">
        <v>266</v>
      </c>
      <c r="AA36" s="51" t="s">
        <v>266</v>
      </c>
      <c r="AB36" s="51" t="s">
        <v>266</v>
      </c>
      <c r="AC36" s="51" t="s">
        <v>266</v>
      </c>
      <c r="AD36" s="51" t="s">
        <v>266</v>
      </c>
      <c r="AE36" s="51" t="s">
        <v>266</v>
      </c>
      <c r="AF36" s="51" t="s">
        <v>266</v>
      </c>
      <c r="AG36" s="51" t="s">
        <v>266</v>
      </c>
      <c r="AH36" s="51" t="s">
        <v>266</v>
      </c>
      <c r="AI36" s="51" t="s">
        <v>266</v>
      </c>
      <c r="AJ36" s="51" t="s">
        <v>266</v>
      </c>
      <c r="AK36" s="51" t="s">
        <v>266</v>
      </c>
      <c r="AL36" s="51" t="s">
        <v>266</v>
      </c>
      <c r="AM36" s="51">
        <v>4</v>
      </c>
      <c r="AN36" s="51">
        <v>4</v>
      </c>
      <c r="AO36" s="51" t="s">
        <v>266</v>
      </c>
      <c r="AP36" s="51" t="s">
        <v>266</v>
      </c>
      <c r="AQ36" s="51" t="s">
        <v>266</v>
      </c>
      <c r="AR36" s="51" t="s">
        <v>266</v>
      </c>
      <c r="AS36" s="51" t="s">
        <v>266</v>
      </c>
      <c r="AT36" s="51" t="s">
        <v>266</v>
      </c>
      <c r="AU36" s="51" t="s">
        <v>266</v>
      </c>
      <c r="AV36" s="51" t="s">
        <v>266</v>
      </c>
      <c r="AW36" s="51" t="s">
        <v>266</v>
      </c>
      <c r="AX36" s="51" t="s">
        <v>266</v>
      </c>
      <c r="AY36" s="51" t="s">
        <v>266</v>
      </c>
      <c r="AZ36" s="51" t="s">
        <v>266</v>
      </c>
      <c r="BA36" s="51" t="s">
        <v>266</v>
      </c>
      <c r="BB36" s="51" t="s">
        <v>266</v>
      </c>
      <c r="BC36" s="51" t="s">
        <v>266</v>
      </c>
      <c r="BD36" s="51" t="s">
        <v>266</v>
      </c>
      <c r="BE36" s="51" t="s">
        <v>266</v>
      </c>
      <c r="BF36" s="51" t="s">
        <v>266</v>
      </c>
      <c r="BG36" s="51" t="s">
        <v>266</v>
      </c>
      <c r="BH36" s="51" t="s">
        <v>266</v>
      </c>
      <c r="BI36" s="51" t="s">
        <v>266</v>
      </c>
      <c r="BJ36" s="51" t="s">
        <v>266</v>
      </c>
      <c r="BK36" s="51" t="s">
        <v>266</v>
      </c>
      <c r="BL36" s="51" t="s">
        <v>266</v>
      </c>
      <c r="BM36" s="51" t="s">
        <v>266</v>
      </c>
      <c r="BN36" s="51">
        <f>VLOOKUP($B36,'MK-62'!$D$5:$E$5,2,FALSE)</f>
        <v>1</v>
      </c>
      <c r="BO36" s="51">
        <f>VLOOKUP($B36,'MK-63'!$D$5:$E$5,2,FALSE)</f>
        <v>1</v>
      </c>
      <c r="BP36" s="51">
        <f>VLOOKUP($B36,'MK-64'!$D$5:$E$5,2,FALSE)</f>
        <v>2</v>
      </c>
      <c r="BQ36" s="51" t="s">
        <v>266</v>
      </c>
      <c r="BR36" s="51" t="s">
        <v>266</v>
      </c>
      <c r="BS36" s="51" t="s">
        <v>266</v>
      </c>
      <c r="BT36" s="51" t="s">
        <v>266</v>
      </c>
      <c r="BU36" s="51" t="s">
        <v>266</v>
      </c>
      <c r="BV36" s="51" t="s">
        <v>266</v>
      </c>
    </row>
    <row r="37" spans="1:74" ht="15.75" customHeight="1" x14ac:dyDescent="0.35">
      <c r="A37" s="51">
        <v>33</v>
      </c>
      <c r="B37" s="51" t="s">
        <v>327</v>
      </c>
      <c r="C37" s="52" t="s">
        <v>328</v>
      </c>
      <c r="D37" s="53">
        <f>SUM(E37:AZ37)</f>
        <v>24</v>
      </c>
      <c r="E37" s="51" t="s">
        <v>266</v>
      </c>
      <c r="F37" s="54" t="s">
        <v>266</v>
      </c>
      <c r="G37" s="55" t="s">
        <v>266</v>
      </c>
      <c r="H37" s="51" t="s">
        <v>266</v>
      </c>
      <c r="I37" s="51" t="s">
        <v>266</v>
      </c>
      <c r="J37" s="51" t="s">
        <v>266</v>
      </c>
      <c r="K37" s="51" t="s">
        <v>266</v>
      </c>
      <c r="L37" s="51" t="s">
        <v>266</v>
      </c>
      <c r="M37" s="51" t="s">
        <v>266</v>
      </c>
      <c r="N37" s="51" t="s">
        <v>266</v>
      </c>
      <c r="O37" s="51" t="s">
        <v>266</v>
      </c>
      <c r="P37" s="51" t="s">
        <v>266</v>
      </c>
      <c r="Q37" s="51" t="s">
        <v>266</v>
      </c>
      <c r="R37" s="51" t="s">
        <v>266</v>
      </c>
      <c r="S37" s="51" t="s">
        <v>266</v>
      </c>
      <c r="T37" s="51" t="s">
        <v>266</v>
      </c>
      <c r="U37" s="51" t="s">
        <v>266</v>
      </c>
      <c r="V37" s="51" t="s">
        <v>266</v>
      </c>
      <c r="W37" s="51" t="s">
        <v>266</v>
      </c>
      <c r="X37" s="51" t="s">
        <v>266</v>
      </c>
      <c r="Y37" s="51" t="s">
        <v>266</v>
      </c>
      <c r="Z37" s="51">
        <v>0</v>
      </c>
      <c r="AA37" s="51">
        <v>0</v>
      </c>
      <c r="AB37" s="51">
        <v>0</v>
      </c>
      <c r="AC37" s="51" t="s">
        <v>266</v>
      </c>
      <c r="AD37" s="51" t="s">
        <v>266</v>
      </c>
      <c r="AE37" s="51" t="s">
        <v>266</v>
      </c>
      <c r="AF37" s="51" t="s">
        <v>266</v>
      </c>
      <c r="AG37" s="51" t="s">
        <v>266</v>
      </c>
      <c r="AH37" s="51" t="s">
        <v>266</v>
      </c>
      <c r="AI37" s="51" t="s">
        <v>266</v>
      </c>
      <c r="AJ37" s="51" t="s">
        <v>266</v>
      </c>
      <c r="AK37" s="51" t="s">
        <v>266</v>
      </c>
      <c r="AL37" s="51" t="s">
        <v>266</v>
      </c>
      <c r="AM37" s="51" t="s">
        <v>266</v>
      </c>
      <c r="AN37" s="51" t="s">
        <v>266</v>
      </c>
      <c r="AO37" s="51" t="s">
        <v>266</v>
      </c>
      <c r="AP37" s="51" t="s">
        <v>266</v>
      </c>
      <c r="AQ37" s="51" t="s">
        <v>266</v>
      </c>
      <c r="AR37" s="51" t="s">
        <v>266</v>
      </c>
      <c r="AS37" s="51" t="s">
        <v>266</v>
      </c>
      <c r="AT37" s="51" t="s">
        <v>266</v>
      </c>
      <c r="AU37" s="51">
        <f>VLOOKUP($B37,'MK-43'!$D$4:$E$4,2,FALSE)</f>
        <v>14</v>
      </c>
      <c r="AV37" s="51" t="s">
        <v>266</v>
      </c>
      <c r="AW37" s="51" t="s">
        <v>266</v>
      </c>
      <c r="AX37" s="51" t="s">
        <v>266</v>
      </c>
      <c r="AY37" s="51">
        <v>5</v>
      </c>
      <c r="AZ37" s="51">
        <v>5</v>
      </c>
      <c r="BA37" s="51" t="s">
        <v>266</v>
      </c>
      <c r="BB37" s="51" t="s">
        <v>266</v>
      </c>
      <c r="BC37" s="51" t="s">
        <v>266</v>
      </c>
      <c r="BD37" s="51" t="s">
        <v>266</v>
      </c>
      <c r="BE37" s="51" t="s">
        <v>266</v>
      </c>
      <c r="BF37" s="51" t="s">
        <v>266</v>
      </c>
      <c r="BG37" s="51" t="s">
        <v>266</v>
      </c>
      <c r="BH37" s="51" t="s">
        <v>266</v>
      </c>
      <c r="BI37" s="51" t="s">
        <v>266</v>
      </c>
      <c r="BJ37" s="51" t="s">
        <v>266</v>
      </c>
      <c r="BK37" s="51" t="s">
        <v>266</v>
      </c>
      <c r="BL37" s="51" t="s">
        <v>266</v>
      </c>
      <c r="BM37" s="51" t="s">
        <v>266</v>
      </c>
      <c r="BN37" s="51" t="s">
        <v>266</v>
      </c>
      <c r="BO37" s="51" t="s">
        <v>266</v>
      </c>
      <c r="BP37" s="51" t="s">
        <v>266</v>
      </c>
      <c r="BQ37" s="51" t="s">
        <v>266</v>
      </c>
      <c r="BR37" s="51" t="s">
        <v>266</v>
      </c>
      <c r="BS37" s="51" t="s">
        <v>266</v>
      </c>
      <c r="BT37" s="51" t="s">
        <v>266</v>
      </c>
      <c r="BU37" s="51" t="s">
        <v>266</v>
      </c>
      <c r="BV37" s="51" t="s">
        <v>266</v>
      </c>
    </row>
    <row r="38" spans="1:74" ht="15.75" customHeight="1" x14ac:dyDescent="0.35">
      <c r="A38" s="51">
        <v>34</v>
      </c>
      <c r="B38" s="51" t="s">
        <v>329</v>
      </c>
      <c r="C38" s="52" t="s">
        <v>330</v>
      </c>
      <c r="D38" s="53">
        <f>SUM(E38:AO38)</f>
        <v>0</v>
      </c>
      <c r="E38" s="51" t="s">
        <v>266</v>
      </c>
      <c r="F38" s="54" t="s">
        <v>266</v>
      </c>
      <c r="G38" s="55" t="s">
        <v>266</v>
      </c>
      <c r="H38" s="51" t="s">
        <v>266</v>
      </c>
      <c r="I38" s="51" t="s">
        <v>266</v>
      </c>
      <c r="J38" s="51" t="s">
        <v>266</v>
      </c>
      <c r="K38" s="51" t="s">
        <v>266</v>
      </c>
      <c r="L38" s="51" t="s">
        <v>266</v>
      </c>
      <c r="M38" s="51" t="s">
        <v>266</v>
      </c>
      <c r="N38" s="51" t="s">
        <v>266</v>
      </c>
      <c r="O38" s="51" t="s">
        <v>266</v>
      </c>
      <c r="P38" s="51" t="s">
        <v>266</v>
      </c>
      <c r="Q38" s="51" t="s">
        <v>266</v>
      </c>
      <c r="R38" s="51" t="s">
        <v>266</v>
      </c>
      <c r="S38" s="51" t="s">
        <v>266</v>
      </c>
      <c r="T38" s="51" t="s">
        <v>266</v>
      </c>
      <c r="U38" s="51" t="s">
        <v>266</v>
      </c>
      <c r="V38" s="51" t="s">
        <v>266</v>
      </c>
      <c r="W38" s="51" t="s">
        <v>266</v>
      </c>
      <c r="X38" s="51" t="s">
        <v>266</v>
      </c>
      <c r="Y38" s="51" t="s">
        <v>266</v>
      </c>
      <c r="Z38" s="51" t="s">
        <v>266</v>
      </c>
      <c r="AA38" s="51" t="s">
        <v>266</v>
      </c>
      <c r="AB38" s="51" t="s">
        <v>266</v>
      </c>
      <c r="AC38" s="51" t="s">
        <v>266</v>
      </c>
      <c r="AD38" s="51" t="s">
        <v>266</v>
      </c>
      <c r="AE38" s="51" t="s">
        <v>266</v>
      </c>
      <c r="AF38" s="51" t="s">
        <v>266</v>
      </c>
      <c r="AG38" s="51" t="s">
        <v>266</v>
      </c>
      <c r="AH38" s="51" t="s">
        <v>266</v>
      </c>
      <c r="AI38" s="51" t="s">
        <v>266</v>
      </c>
      <c r="AJ38" s="51" t="s">
        <v>266</v>
      </c>
      <c r="AK38" s="51" t="s">
        <v>266</v>
      </c>
      <c r="AL38" s="51" t="s">
        <v>266</v>
      </c>
      <c r="AM38" s="51" t="s">
        <v>266</v>
      </c>
      <c r="AN38" s="51" t="s">
        <v>266</v>
      </c>
      <c r="AO38" s="51" t="s">
        <v>266</v>
      </c>
      <c r="AP38" s="51" t="s">
        <v>266</v>
      </c>
      <c r="AQ38" s="51" t="s">
        <v>266</v>
      </c>
      <c r="AR38" s="51" t="s">
        <v>266</v>
      </c>
      <c r="AS38" s="51" t="s">
        <v>266</v>
      </c>
      <c r="AT38" s="51" t="s">
        <v>266</v>
      </c>
      <c r="AU38" s="51" t="s">
        <v>266</v>
      </c>
      <c r="AV38" s="51" t="s">
        <v>266</v>
      </c>
      <c r="AW38" s="51" t="s">
        <v>266</v>
      </c>
      <c r="AX38" s="51" t="s">
        <v>266</v>
      </c>
      <c r="AY38" s="51" t="s">
        <v>266</v>
      </c>
      <c r="AZ38" s="51" t="s">
        <v>266</v>
      </c>
      <c r="BA38" s="51" t="s">
        <v>266</v>
      </c>
      <c r="BB38" s="51" t="s">
        <v>266</v>
      </c>
      <c r="BC38" s="51" t="s">
        <v>266</v>
      </c>
      <c r="BD38" s="51" t="s">
        <v>266</v>
      </c>
      <c r="BE38" s="51" t="s">
        <v>266</v>
      </c>
      <c r="BF38" s="51" t="s">
        <v>266</v>
      </c>
      <c r="BG38" s="51" t="s">
        <v>266</v>
      </c>
      <c r="BH38" s="51" t="s">
        <v>266</v>
      </c>
      <c r="BI38" s="51" t="s">
        <v>266</v>
      </c>
      <c r="BJ38" s="51" t="s">
        <v>266</v>
      </c>
      <c r="BK38" s="51" t="s">
        <v>266</v>
      </c>
      <c r="BL38" s="51" t="s">
        <v>266</v>
      </c>
      <c r="BM38" s="51" t="s">
        <v>266</v>
      </c>
      <c r="BN38" s="51" t="s">
        <v>266</v>
      </c>
      <c r="BO38" s="51" t="s">
        <v>266</v>
      </c>
      <c r="BP38" s="51" t="s">
        <v>266</v>
      </c>
      <c r="BQ38" s="51" t="s">
        <v>266</v>
      </c>
      <c r="BR38" s="51" t="s">
        <v>266</v>
      </c>
      <c r="BS38" s="51" t="s">
        <v>266</v>
      </c>
      <c r="BT38" s="51" t="s">
        <v>266</v>
      </c>
      <c r="BU38" s="51" t="s">
        <v>266</v>
      </c>
      <c r="BV38" s="51" t="s">
        <v>266</v>
      </c>
    </row>
    <row r="39" spans="1:74" ht="15.75" customHeight="1" x14ac:dyDescent="0.35">
      <c r="A39" s="51">
        <v>35</v>
      </c>
      <c r="B39" s="51" t="s">
        <v>331</v>
      </c>
      <c r="C39" s="57" t="s">
        <v>1231</v>
      </c>
      <c r="D39" s="53">
        <f>SUM(E41:AO41)</f>
        <v>160</v>
      </c>
      <c r="E39" s="51" t="s">
        <v>266</v>
      </c>
      <c r="F39" s="51" t="s">
        <v>266</v>
      </c>
      <c r="G39" s="51" t="s">
        <v>266</v>
      </c>
      <c r="H39" s="51" t="s">
        <v>266</v>
      </c>
      <c r="I39" s="51" t="s">
        <v>266</v>
      </c>
      <c r="J39" s="51" t="s">
        <v>266</v>
      </c>
      <c r="K39" s="51" t="s">
        <v>266</v>
      </c>
      <c r="L39" s="51" t="s">
        <v>266</v>
      </c>
      <c r="M39" s="51" t="s">
        <v>266</v>
      </c>
      <c r="N39" s="51" t="s">
        <v>266</v>
      </c>
      <c r="O39" s="51" t="s">
        <v>266</v>
      </c>
      <c r="P39" s="51" t="s">
        <v>266</v>
      </c>
      <c r="Q39" s="51" t="s">
        <v>266</v>
      </c>
      <c r="R39" s="51" t="s">
        <v>266</v>
      </c>
      <c r="S39" s="51" t="s">
        <v>266</v>
      </c>
      <c r="T39" s="51" t="s">
        <v>266</v>
      </c>
      <c r="U39" s="51" t="s">
        <v>266</v>
      </c>
      <c r="V39" s="51" t="s">
        <v>266</v>
      </c>
      <c r="W39" s="51" t="s">
        <v>266</v>
      </c>
      <c r="X39" s="51" t="s">
        <v>266</v>
      </c>
      <c r="Y39" s="51" t="s">
        <v>266</v>
      </c>
      <c r="Z39" s="51" t="s">
        <v>266</v>
      </c>
      <c r="AA39" s="51" t="s">
        <v>266</v>
      </c>
      <c r="AB39" s="51" t="s">
        <v>266</v>
      </c>
      <c r="AC39" s="51" t="s">
        <v>266</v>
      </c>
      <c r="AD39" s="51" t="s">
        <v>266</v>
      </c>
      <c r="AE39" s="51" t="s">
        <v>266</v>
      </c>
      <c r="AF39" s="51" t="s">
        <v>266</v>
      </c>
      <c r="AG39" s="51" t="s">
        <v>266</v>
      </c>
      <c r="AH39" s="51" t="s">
        <v>266</v>
      </c>
      <c r="AI39" s="51" t="s">
        <v>266</v>
      </c>
      <c r="AJ39" s="51" t="s">
        <v>266</v>
      </c>
      <c r="AK39" s="51" t="s">
        <v>266</v>
      </c>
      <c r="AL39" s="51" t="s">
        <v>266</v>
      </c>
      <c r="AM39" s="51" t="s">
        <v>266</v>
      </c>
      <c r="AN39" s="51" t="s">
        <v>266</v>
      </c>
      <c r="AO39" s="51" t="s">
        <v>266</v>
      </c>
      <c r="AP39" s="51" t="s">
        <v>266</v>
      </c>
      <c r="AQ39" s="51" t="s">
        <v>266</v>
      </c>
      <c r="AR39" s="51" t="s">
        <v>266</v>
      </c>
      <c r="AS39" s="51" t="s">
        <v>266</v>
      </c>
      <c r="AT39" s="51" t="s">
        <v>266</v>
      </c>
      <c r="AU39" s="51" t="s">
        <v>266</v>
      </c>
      <c r="AV39" s="51" t="s">
        <v>266</v>
      </c>
      <c r="AW39" s="51" t="s">
        <v>266</v>
      </c>
      <c r="AX39" s="51" t="s">
        <v>266</v>
      </c>
      <c r="AY39" s="51" t="s">
        <v>266</v>
      </c>
      <c r="AZ39" s="51" t="s">
        <v>266</v>
      </c>
      <c r="BA39" s="51" t="s">
        <v>266</v>
      </c>
      <c r="BB39" s="51" t="s">
        <v>266</v>
      </c>
      <c r="BC39" s="51" t="s">
        <v>266</v>
      </c>
      <c r="BD39" s="51" t="s">
        <v>266</v>
      </c>
      <c r="BE39" s="51" t="s">
        <v>266</v>
      </c>
      <c r="BF39" s="51" t="s">
        <v>266</v>
      </c>
      <c r="BG39" s="51" t="s">
        <v>266</v>
      </c>
      <c r="BH39" s="51" t="s">
        <v>266</v>
      </c>
      <c r="BI39" s="51" t="s">
        <v>266</v>
      </c>
      <c r="BJ39" s="51" t="s">
        <v>266</v>
      </c>
      <c r="BK39" s="51" t="s">
        <v>266</v>
      </c>
      <c r="BL39" s="51" t="s">
        <v>266</v>
      </c>
      <c r="BM39" s="51" t="s">
        <v>266</v>
      </c>
      <c r="BN39" s="51" t="s">
        <v>266</v>
      </c>
      <c r="BO39" s="51" t="s">
        <v>266</v>
      </c>
      <c r="BP39" s="51" t="s">
        <v>266</v>
      </c>
      <c r="BQ39" s="51" t="s">
        <v>266</v>
      </c>
      <c r="BR39" s="51" t="s">
        <v>266</v>
      </c>
      <c r="BS39" s="51" t="s">
        <v>266</v>
      </c>
      <c r="BT39" s="51" t="s">
        <v>266</v>
      </c>
      <c r="BU39" s="51" t="s">
        <v>266</v>
      </c>
      <c r="BV39" s="51" t="s">
        <v>266</v>
      </c>
    </row>
    <row r="40" spans="1:74" ht="15.75" customHeight="1" x14ac:dyDescent="0.35">
      <c r="A40" s="51">
        <v>36</v>
      </c>
      <c r="B40" s="51" t="s">
        <v>332</v>
      </c>
      <c r="C40" s="56" t="s">
        <v>333</v>
      </c>
      <c r="D40" s="53">
        <f>SUM(E40:AO40)</f>
        <v>7</v>
      </c>
      <c r="E40" s="51" t="s">
        <v>266</v>
      </c>
      <c r="F40" s="51" t="s">
        <v>266</v>
      </c>
      <c r="G40" s="51" t="s">
        <v>266</v>
      </c>
      <c r="H40" s="51">
        <f>VLOOKUP($B40,'MK-04'!$D$3:$E$3,2,FALSE)</f>
        <v>7</v>
      </c>
      <c r="I40" s="51" t="s">
        <v>266</v>
      </c>
      <c r="J40" s="51" t="s">
        <v>266</v>
      </c>
      <c r="K40" s="51" t="s">
        <v>266</v>
      </c>
      <c r="L40" s="51" t="s">
        <v>266</v>
      </c>
      <c r="M40" s="51" t="s">
        <v>266</v>
      </c>
      <c r="N40" s="51" t="s">
        <v>266</v>
      </c>
      <c r="O40" s="51" t="s">
        <v>266</v>
      </c>
      <c r="P40" s="51" t="s">
        <v>266</v>
      </c>
      <c r="Q40" s="51" t="s">
        <v>266</v>
      </c>
      <c r="R40" s="51" t="s">
        <v>266</v>
      </c>
      <c r="S40" s="51" t="s">
        <v>266</v>
      </c>
      <c r="T40" s="51" t="s">
        <v>266</v>
      </c>
      <c r="U40" s="51" t="s">
        <v>266</v>
      </c>
      <c r="V40" s="51" t="s">
        <v>266</v>
      </c>
      <c r="W40" s="51" t="s">
        <v>266</v>
      </c>
      <c r="X40" s="51" t="s">
        <v>266</v>
      </c>
      <c r="Y40" s="51" t="s">
        <v>266</v>
      </c>
      <c r="Z40" s="51" t="s">
        <v>266</v>
      </c>
      <c r="AA40" s="51" t="s">
        <v>266</v>
      </c>
      <c r="AB40" s="51" t="s">
        <v>266</v>
      </c>
      <c r="AC40" s="51" t="s">
        <v>266</v>
      </c>
      <c r="AD40" s="51" t="s">
        <v>266</v>
      </c>
      <c r="AE40" s="51" t="s">
        <v>266</v>
      </c>
      <c r="AF40" s="51" t="s">
        <v>266</v>
      </c>
      <c r="AG40" s="51" t="s">
        <v>266</v>
      </c>
      <c r="AH40" s="51" t="s">
        <v>266</v>
      </c>
      <c r="AI40" s="51" t="s">
        <v>266</v>
      </c>
      <c r="AJ40" s="51" t="s">
        <v>266</v>
      </c>
      <c r="AK40" s="51" t="s">
        <v>266</v>
      </c>
      <c r="AL40" s="51" t="s">
        <v>266</v>
      </c>
      <c r="AM40" s="51" t="s">
        <v>266</v>
      </c>
      <c r="AN40" s="51" t="s">
        <v>266</v>
      </c>
      <c r="AO40" s="51" t="s">
        <v>266</v>
      </c>
      <c r="AP40" s="51" t="s">
        <v>266</v>
      </c>
      <c r="AQ40" s="51" t="s">
        <v>266</v>
      </c>
      <c r="AR40" s="51" t="s">
        <v>266</v>
      </c>
      <c r="AS40" s="51" t="s">
        <v>266</v>
      </c>
      <c r="AT40" s="51" t="s">
        <v>266</v>
      </c>
      <c r="AU40" s="51" t="s">
        <v>266</v>
      </c>
      <c r="AV40" s="51" t="s">
        <v>266</v>
      </c>
      <c r="AW40" s="51" t="s">
        <v>266</v>
      </c>
      <c r="AX40" s="51" t="s">
        <v>266</v>
      </c>
      <c r="AY40" s="51" t="s">
        <v>266</v>
      </c>
      <c r="AZ40" s="51" t="s">
        <v>266</v>
      </c>
      <c r="BA40" s="51" t="s">
        <v>266</v>
      </c>
      <c r="BB40" s="51" t="s">
        <v>266</v>
      </c>
      <c r="BC40" s="51" t="s">
        <v>266</v>
      </c>
      <c r="BD40" s="51" t="s">
        <v>266</v>
      </c>
      <c r="BE40" s="51" t="s">
        <v>266</v>
      </c>
      <c r="BF40" s="51" t="s">
        <v>266</v>
      </c>
      <c r="BG40" s="51" t="s">
        <v>266</v>
      </c>
      <c r="BH40" s="51" t="s">
        <v>266</v>
      </c>
      <c r="BI40" s="51" t="s">
        <v>266</v>
      </c>
      <c r="BJ40" s="51" t="s">
        <v>266</v>
      </c>
      <c r="BK40" s="51" t="s">
        <v>266</v>
      </c>
      <c r="BL40" s="51" t="s">
        <v>266</v>
      </c>
      <c r="BM40" s="51" t="s">
        <v>266</v>
      </c>
      <c r="BN40" s="51" t="s">
        <v>266</v>
      </c>
      <c r="BO40" s="51" t="s">
        <v>266</v>
      </c>
      <c r="BP40" s="51" t="s">
        <v>266</v>
      </c>
      <c r="BQ40" s="51" t="s">
        <v>266</v>
      </c>
      <c r="BR40" s="51" t="s">
        <v>266</v>
      </c>
      <c r="BS40" s="51" t="s">
        <v>266</v>
      </c>
      <c r="BT40" s="51" t="s">
        <v>266</v>
      </c>
      <c r="BU40" s="51" t="s">
        <v>266</v>
      </c>
      <c r="BV40" s="51" t="s">
        <v>266</v>
      </c>
    </row>
    <row r="41" spans="1:74" ht="15.75" customHeight="1" x14ac:dyDescent="0.35">
      <c r="A41" s="58"/>
      <c r="B41" s="53"/>
      <c r="C41" s="59" t="s">
        <v>334</v>
      </c>
      <c r="D41" s="60">
        <f>SUM(E41:BV41)</f>
        <v>303</v>
      </c>
      <c r="E41" s="60">
        <f t="shared" ref="E41:AC41" si="1">SUM(E5:E40)</f>
        <v>7</v>
      </c>
      <c r="F41" s="60">
        <f t="shared" si="1"/>
        <v>9</v>
      </c>
      <c r="G41" s="60">
        <f t="shared" si="1"/>
        <v>7</v>
      </c>
      <c r="H41" s="60">
        <f t="shared" si="1"/>
        <v>7</v>
      </c>
      <c r="I41" s="60">
        <f t="shared" si="1"/>
        <v>8</v>
      </c>
      <c r="J41" s="60">
        <f t="shared" si="1"/>
        <v>9</v>
      </c>
      <c r="K41" s="60">
        <f t="shared" si="1"/>
        <v>6</v>
      </c>
      <c r="L41" s="60">
        <f t="shared" si="1"/>
        <v>6</v>
      </c>
      <c r="M41" s="60">
        <f t="shared" si="1"/>
        <v>6</v>
      </c>
      <c r="N41" s="60">
        <f t="shared" si="1"/>
        <v>6</v>
      </c>
      <c r="O41" s="60">
        <f t="shared" si="1"/>
        <v>6</v>
      </c>
      <c r="P41" s="60">
        <f t="shared" si="1"/>
        <v>0</v>
      </c>
      <c r="Q41" s="60">
        <f t="shared" si="1"/>
        <v>7</v>
      </c>
      <c r="R41" s="60">
        <f t="shared" si="1"/>
        <v>4</v>
      </c>
      <c r="S41" s="60">
        <f t="shared" si="1"/>
        <v>3</v>
      </c>
      <c r="T41" s="60">
        <f t="shared" si="1"/>
        <v>3</v>
      </c>
      <c r="U41" s="60">
        <f t="shared" si="1"/>
        <v>6</v>
      </c>
      <c r="V41" s="60">
        <f t="shared" si="1"/>
        <v>6</v>
      </c>
      <c r="W41" s="60">
        <f t="shared" si="1"/>
        <v>6</v>
      </c>
      <c r="X41" s="60">
        <f t="shared" si="1"/>
        <v>6</v>
      </c>
      <c r="Y41" s="60">
        <f t="shared" si="1"/>
        <v>6</v>
      </c>
      <c r="Z41" s="60">
        <f t="shared" si="1"/>
        <v>6</v>
      </c>
      <c r="AA41" s="60">
        <f t="shared" si="1"/>
        <v>6</v>
      </c>
      <c r="AB41" s="60">
        <f t="shared" si="1"/>
        <v>6</v>
      </c>
      <c r="AC41" s="60">
        <f t="shared" si="1"/>
        <v>0</v>
      </c>
      <c r="AD41" s="60">
        <f t="shared" ref="AD41:AT41" si="2">SUM(AD5:AD32)</f>
        <v>0</v>
      </c>
      <c r="AE41" s="60">
        <f t="shared" si="2"/>
        <v>8</v>
      </c>
      <c r="AF41" s="60">
        <f t="shared" si="2"/>
        <v>0</v>
      </c>
      <c r="AG41" s="60">
        <f t="shared" si="2"/>
        <v>0</v>
      </c>
      <c r="AH41" s="60">
        <f t="shared" si="2"/>
        <v>0</v>
      </c>
      <c r="AI41" s="60">
        <f t="shared" si="2"/>
        <v>0</v>
      </c>
      <c r="AJ41" s="60">
        <f t="shared" si="2"/>
        <v>0</v>
      </c>
      <c r="AK41" s="60">
        <f t="shared" si="2"/>
        <v>6</v>
      </c>
      <c r="AL41" s="60">
        <f t="shared" si="2"/>
        <v>0</v>
      </c>
      <c r="AM41" s="60">
        <f t="shared" si="2"/>
        <v>2</v>
      </c>
      <c r="AN41" s="60">
        <f t="shared" si="2"/>
        <v>2</v>
      </c>
      <c r="AO41" s="60">
        <f t="shared" si="2"/>
        <v>0</v>
      </c>
      <c r="AP41" s="60">
        <f t="shared" si="2"/>
        <v>0</v>
      </c>
      <c r="AQ41" s="60">
        <f t="shared" si="2"/>
        <v>0</v>
      </c>
      <c r="AR41" s="60">
        <f t="shared" si="2"/>
        <v>0</v>
      </c>
      <c r="AS41" s="60">
        <f t="shared" si="2"/>
        <v>12</v>
      </c>
      <c r="AT41" s="60">
        <f t="shared" si="2"/>
        <v>13</v>
      </c>
      <c r="AU41" s="60">
        <f>SUM(AU5:AU40)</f>
        <v>14</v>
      </c>
      <c r="AV41" s="60">
        <f t="shared" ref="AV41:AX41" si="3">SUM(AV5:AV32)</f>
        <v>11</v>
      </c>
      <c r="AW41" s="60">
        <f t="shared" si="3"/>
        <v>6</v>
      </c>
      <c r="AX41" s="60">
        <f t="shared" si="3"/>
        <v>6</v>
      </c>
      <c r="AY41" s="60">
        <f t="shared" ref="AY41:AZ41" si="4">SUM(AY5:AY40)</f>
        <v>7</v>
      </c>
      <c r="AZ41" s="60">
        <f t="shared" si="4"/>
        <v>7</v>
      </c>
      <c r="BA41" s="60">
        <f t="shared" ref="BA41:BV41" si="5">SUM(BA5:BA32)</f>
        <v>0</v>
      </c>
      <c r="BB41" s="60">
        <f t="shared" si="5"/>
        <v>0</v>
      </c>
      <c r="BC41" s="60">
        <f t="shared" si="5"/>
        <v>0</v>
      </c>
      <c r="BD41" s="60">
        <f t="shared" si="5"/>
        <v>0</v>
      </c>
      <c r="BE41" s="60">
        <f t="shared" si="5"/>
        <v>0</v>
      </c>
      <c r="BF41" s="60">
        <f t="shared" si="5"/>
        <v>0</v>
      </c>
      <c r="BG41" s="60">
        <f t="shared" si="5"/>
        <v>0</v>
      </c>
      <c r="BH41" s="60">
        <f t="shared" si="5"/>
        <v>0</v>
      </c>
      <c r="BI41" s="60">
        <f t="shared" si="5"/>
        <v>7</v>
      </c>
      <c r="BJ41" s="60">
        <f t="shared" si="5"/>
        <v>7</v>
      </c>
      <c r="BK41" s="60">
        <f t="shared" si="5"/>
        <v>15</v>
      </c>
      <c r="BL41" s="60">
        <f t="shared" si="5"/>
        <v>6</v>
      </c>
      <c r="BM41" s="60">
        <f t="shared" si="5"/>
        <v>8</v>
      </c>
      <c r="BN41" s="60">
        <f t="shared" si="5"/>
        <v>12</v>
      </c>
      <c r="BO41" s="60">
        <f t="shared" si="5"/>
        <v>5</v>
      </c>
      <c r="BP41" s="60">
        <f t="shared" si="5"/>
        <v>7</v>
      </c>
      <c r="BQ41" s="60">
        <f t="shared" si="5"/>
        <v>0</v>
      </c>
      <c r="BR41" s="60">
        <f t="shared" si="5"/>
        <v>0</v>
      </c>
      <c r="BS41" s="60">
        <f t="shared" si="5"/>
        <v>0</v>
      </c>
      <c r="BT41" s="60">
        <f t="shared" si="5"/>
        <v>0</v>
      </c>
      <c r="BU41" s="60">
        <f t="shared" si="5"/>
        <v>0</v>
      </c>
      <c r="BV41" s="60">
        <f t="shared" si="5"/>
        <v>0</v>
      </c>
    </row>
    <row r="42" spans="1:74" ht="15.75" customHeight="1" x14ac:dyDescent="0.35">
      <c r="A42" s="58"/>
      <c r="B42" s="53"/>
      <c r="C42" s="59" t="s">
        <v>335</v>
      </c>
      <c r="D42" s="61">
        <f>AVERAGE(E41:BV41)</f>
        <v>4.3285714285714283</v>
      </c>
      <c r="E42" s="62">
        <f t="shared" ref="E42:BV42" si="6">E41/16</f>
        <v>0.4375</v>
      </c>
      <c r="F42" s="63">
        <f t="shared" si="6"/>
        <v>0.5625</v>
      </c>
      <c r="G42" s="63">
        <f t="shared" si="6"/>
        <v>0.4375</v>
      </c>
      <c r="H42" s="62">
        <f t="shared" si="6"/>
        <v>0.4375</v>
      </c>
      <c r="I42" s="62">
        <f t="shared" si="6"/>
        <v>0.5</v>
      </c>
      <c r="J42" s="62">
        <f t="shared" si="6"/>
        <v>0.5625</v>
      </c>
      <c r="K42" s="62">
        <f t="shared" si="6"/>
        <v>0.375</v>
      </c>
      <c r="L42" s="62">
        <f t="shared" si="6"/>
        <v>0.375</v>
      </c>
      <c r="M42" s="62">
        <f t="shared" si="6"/>
        <v>0.375</v>
      </c>
      <c r="N42" s="62">
        <f t="shared" si="6"/>
        <v>0.375</v>
      </c>
      <c r="O42" s="62">
        <f t="shared" si="6"/>
        <v>0.375</v>
      </c>
      <c r="P42" s="62">
        <f t="shared" si="6"/>
        <v>0</v>
      </c>
      <c r="Q42" s="62">
        <f t="shared" si="6"/>
        <v>0.4375</v>
      </c>
      <c r="R42" s="62">
        <f t="shared" si="6"/>
        <v>0.25</v>
      </c>
      <c r="S42" s="62">
        <f t="shared" si="6"/>
        <v>0.1875</v>
      </c>
      <c r="T42" s="62">
        <f t="shared" si="6"/>
        <v>0.1875</v>
      </c>
      <c r="U42" s="62">
        <f t="shared" si="6"/>
        <v>0.375</v>
      </c>
      <c r="V42" s="62">
        <f t="shared" si="6"/>
        <v>0.375</v>
      </c>
      <c r="W42" s="62">
        <f t="shared" si="6"/>
        <v>0.375</v>
      </c>
      <c r="X42" s="62">
        <f t="shared" si="6"/>
        <v>0.375</v>
      </c>
      <c r="Y42" s="62">
        <f t="shared" si="6"/>
        <v>0.375</v>
      </c>
      <c r="Z42" s="62">
        <f t="shared" si="6"/>
        <v>0.375</v>
      </c>
      <c r="AA42" s="62">
        <f t="shared" si="6"/>
        <v>0.375</v>
      </c>
      <c r="AB42" s="62">
        <f t="shared" si="6"/>
        <v>0.375</v>
      </c>
      <c r="AC42" s="62">
        <f t="shared" si="6"/>
        <v>0</v>
      </c>
      <c r="AD42" s="62">
        <f t="shared" si="6"/>
        <v>0</v>
      </c>
      <c r="AE42" s="62">
        <f t="shared" si="6"/>
        <v>0.5</v>
      </c>
      <c r="AF42" s="62">
        <f t="shared" si="6"/>
        <v>0</v>
      </c>
      <c r="AG42" s="62">
        <f t="shared" si="6"/>
        <v>0</v>
      </c>
      <c r="AH42" s="62">
        <f t="shared" si="6"/>
        <v>0</v>
      </c>
      <c r="AI42" s="62">
        <f t="shared" si="6"/>
        <v>0</v>
      </c>
      <c r="AJ42" s="62">
        <f t="shared" si="6"/>
        <v>0</v>
      </c>
      <c r="AK42" s="62">
        <f t="shared" si="6"/>
        <v>0.375</v>
      </c>
      <c r="AL42" s="62">
        <f t="shared" si="6"/>
        <v>0</v>
      </c>
      <c r="AM42" s="62">
        <f t="shared" si="6"/>
        <v>0.125</v>
      </c>
      <c r="AN42" s="62">
        <f t="shared" si="6"/>
        <v>0.125</v>
      </c>
      <c r="AO42" s="62">
        <f t="shared" si="6"/>
        <v>0</v>
      </c>
      <c r="AP42" s="62">
        <f t="shared" si="6"/>
        <v>0</v>
      </c>
      <c r="AQ42" s="62">
        <f t="shared" si="6"/>
        <v>0</v>
      </c>
      <c r="AR42" s="62">
        <f t="shared" si="6"/>
        <v>0</v>
      </c>
      <c r="AS42" s="62">
        <f t="shared" si="6"/>
        <v>0.75</v>
      </c>
      <c r="AT42" s="62">
        <f t="shared" si="6"/>
        <v>0.8125</v>
      </c>
      <c r="AU42" s="62">
        <f t="shared" si="6"/>
        <v>0.875</v>
      </c>
      <c r="AV42" s="62">
        <f t="shared" si="6"/>
        <v>0.6875</v>
      </c>
      <c r="AW42" s="62">
        <f t="shared" si="6"/>
        <v>0.375</v>
      </c>
      <c r="AX42" s="62">
        <f t="shared" si="6"/>
        <v>0.375</v>
      </c>
      <c r="AY42" s="62">
        <f t="shared" si="6"/>
        <v>0.4375</v>
      </c>
      <c r="AZ42" s="62">
        <f t="shared" si="6"/>
        <v>0.4375</v>
      </c>
      <c r="BA42" s="62">
        <f t="shared" si="6"/>
        <v>0</v>
      </c>
      <c r="BB42" s="62">
        <f t="shared" si="6"/>
        <v>0</v>
      </c>
      <c r="BC42" s="62">
        <f t="shared" si="6"/>
        <v>0</v>
      </c>
      <c r="BD42" s="62">
        <f t="shared" si="6"/>
        <v>0</v>
      </c>
      <c r="BE42" s="62">
        <f t="shared" si="6"/>
        <v>0</v>
      </c>
      <c r="BF42" s="62">
        <f t="shared" si="6"/>
        <v>0</v>
      </c>
      <c r="BG42" s="62">
        <f t="shared" si="6"/>
        <v>0</v>
      </c>
      <c r="BH42" s="62">
        <f t="shared" si="6"/>
        <v>0</v>
      </c>
      <c r="BI42" s="62">
        <f t="shared" si="6"/>
        <v>0.4375</v>
      </c>
      <c r="BJ42" s="62">
        <f t="shared" si="6"/>
        <v>0.4375</v>
      </c>
      <c r="BK42" s="62">
        <f t="shared" si="6"/>
        <v>0.9375</v>
      </c>
      <c r="BL42" s="62">
        <f t="shared" si="6"/>
        <v>0.375</v>
      </c>
      <c r="BM42" s="62">
        <f t="shared" si="6"/>
        <v>0.5</v>
      </c>
      <c r="BN42" s="62">
        <f t="shared" si="6"/>
        <v>0.75</v>
      </c>
      <c r="BO42" s="62">
        <f t="shared" si="6"/>
        <v>0.3125</v>
      </c>
      <c r="BP42" s="62">
        <f t="shared" si="6"/>
        <v>0.4375</v>
      </c>
      <c r="BQ42" s="62">
        <f t="shared" si="6"/>
        <v>0</v>
      </c>
      <c r="BR42" s="62">
        <f t="shared" si="6"/>
        <v>0</v>
      </c>
      <c r="BS42" s="62">
        <f t="shared" si="6"/>
        <v>0</v>
      </c>
      <c r="BT42" s="62">
        <f t="shared" si="6"/>
        <v>0</v>
      </c>
      <c r="BU42" s="62">
        <f t="shared" si="6"/>
        <v>0</v>
      </c>
      <c r="BV42" s="62">
        <f t="shared" si="6"/>
        <v>0</v>
      </c>
    </row>
    <row r="43" spans="1:74" ht="15.75" customHeight="1" x14ac:dyDescent="0.35">
      <c r="A43" s="58"/>
      <c r="B43" s="58"/>
      <c r="D43" s="58"/>
      <c r="T43" s="58"/>
    </row>
    <row r="44" spans="1:74" ht="15.75" customHeight="1" x14ac:dyDescent="0.35">
      <c r="A44" s="58"/>
      <c r="B44" s="58"/>
      <c r="C44" s="58"/>
      <c r="D44" s="58"/>
      <c r="T44" s="58"/>
    </row>
    <row r="45" spans="1:74" ht="15.75" customHeight="1" x14ac:dyDescent="0.35">
      <c r="A45" s="58"/>
      <c r="B45" s="58"/>
      <c r="D45" s="58"/>
      <c r="T45" s="58"/>
    </row>
    <row r="46" spans="1:74" ht="15.75" customHeight="1" x14ac:dyDescent="0.35">
      <c r="A46" s="58"/>
      <c r="B46" s="58"/>
      <c r="D46" s="58"/>
      <c r="E46" s="64"/>
      <c r="F46" s="37" t="s">
        <v>336</v>
      </c>
      <c r="G46" s="37"/>
      <c r="H46" s="58"/>
      <c r="T46" s="58"/>
    </row>
    <row r="47" spans="1:74" ht="15.75" customHeight="1" x14ac:dyDescent="0.35">
      <c r="A47" s="58"/>
      <c r="B47" s="58"/>
      <c r="D47" s="58"/>
      <c r="E47" s="65"/>
      <c r="F47" s="37" t="s">
        <v>337</v>
      </c>
      <c r="G47" s="37"/>
      <c r="H47" s="58"/>
      <c r="I47" s="58"/>
      <c r="T47" s="58"/>
    </row>
    <row r="48" spans="1:74" ht="15.75" customHeight="1" x14ac:dyDescent="0.35">
      <c r="A48" s="58"/>
      <c r="B48" s="58"/>
      <c r="D48" s="58"/>
      <c r="E48" s="66"/>
      <c r="F48" s="37" t="s">
        <v>338</v>
      </c>
      <c r="G48" s="37"/>
      <c r="H48" s="58"/>
      <c r="I48" s="58"/>
      <c r="T48" s="58"/>
    </row>
    <row r="49" spans="1:20" ht="15.75" customHeight="1" x14ac:dyDescent="0.35">
      <c r="A49" s="58"/>
      <c r="B49" s="58"/>
      <c r="D49" s="58"/>
      <c r="E49" s="67"/>
      <c r="F49" s="37" t="s">
        <v>339</v>
      </c>
      <c r="G49" s="37"/>
      <c r="H49" s="58"/>
      <c r="T49" s="58"/>
    </row>
    <row r="50" spans="1:20" ht="15.75" customHeight="1" x14ac:dyDescent="0.35">
      <c r="A50" s="58"/>
      <c r="B50" s="58"/>
      <c r="D50" s="58"/>
      <c r="H50" s="58"/>
      <c r="T50" s="58"/>
    </row>
    <row r="51" spans="1:20" ht="15.75" customHeight="1" x14ac:dyDescent="0.35">
      <c r="A51" s="58"/>
      <c r="B51" s="58"/>
      <c r="D51" s="58"/>
      <c r="E51" s="58"/>
      <c r="F51" s="58"/>
      <c r="G51" s="58"/>
      <c r="H51" s="58"/>
      <c r="T51" s="58"/>
    </row>
    <row r="52" spans="1:20" ht="15.75" customHeight="1" x14ac:dyDescent="0.35">
      <c r="A52" s="58"/>
      <c r="B52" s="58"/>
      <c r="D52" s="58"/>
      <c r="E52" s="58"/>
      <c r="F52" s="58"/>
      <c r="G52" s="58"/>
      <c r="H52" s="58"/>
      <c r="T52" s="58"/>
    </row>
    <row r="53" spans="1:20" ht="15.75" customHeight="1" x14ac:dyDescent="0.35">
      <c r="A53" s="58"/>
      <c r="B53" s="58"/>
      <c r="D53" s="58"/>
      <c r="E53" s="58"/>
      <c r="F53" s="58"/>
      <c r="G53" s="58"/>
      <c r="H53" s="58"/>
      <c r="T53" s="58"/>
    </row>
    <row r="54" spans="1:20" ht="15.75" customHeight="1" x14ac:dyDescent="0.35">
      <c r="A54" s="58"/>
      <c r="B54" s="58"/>
      <c r="D54" s="58"/>
      <c r="E54" s="58"/>
      <c r="F54" s="58"/>
      <c r="G54" s="58"/>
      <c r="H54" s="58"/>
      <c r="T54" s="58"/>
    </row>
    <row r="55" spans="1:20" ht="15.75" customHeight="1" x14ac:dyDescent="0.35">
      <c r="A55" s="58"/>
      <c r="B55" s="58"/>
      <c r="D55" s="58"/>
      <c r="E55" s="58"/>
      <c r="F55" s="58"/>
      <c r="G55" s="58"/>
      <c r="H55" s="58"/>
      <c r="T55" s="58"/>
    </row>
    <row r="56" spans="1:20" ht="15.75" customHeight="1" x14ac:dyDescent="0.35">
      <c r="A56" s="58"/>
      <c r="B56" s="58"/>
      <c r="D56" s="58"/>
      <c r="E56" s="58"/>
      <c r="F56" s="58"/>
      <c r="G56" s="58"/>
      <c r="H56" s="58"/>
      <c r="T56" s="58"/>
    </row>
    <row r="57" spans="1:20" ht="15.75" customHeight="1" x14ac:dyDescent="0.35">
      <c r="A57" s="58"/>
      <c r="B57" s="58"/>
      <c r="D57" s="58"/>
      <c r="E57" s="58"/>
      <c r="F57" s="58"/>
      <c r="G57" s="58"/>
      <c r="H57" s="58"/>
      <c r="T57" s="58"/>
    </row>
    <row r="58" spans="1:20" ht="15.75" customHeight="1" x14ac:dyDescent="0.35">
      <c r="A58" s="58"/>
      <c r="B58" s="58"/>
      <c r="D58" s="58"/>
      <c r="E58" s="58"/>
      <c r="F58" s="58"/>
      <c r="G58" s="58"/>
      <c r="H58" s="58"/>
      <c r="T58" s="58"/>
    </row>
    <row r="59" spans="1:20" ht="15.75" customHeight="1" x14ac:dyDescent="0.35">
      <c r="A59" s="58"/>
      <c r="B59" s="58"/>
      <c r="D59" s="58"/>
      <c r="E59" s="58"/>
      <c r="F59" s="58"/>
      <c r="G59" s="58"/>
      <c r="H59" s="58"/>
      <c r="T59" s="58"/>
    </row>
    <row r="60" spans="1:20" ht="15.75" customHeight="1" x14ac:dyDescent="0.35">
      <c r="A60" s="58"/>
      <c r="B60" s="58"/>
      <c r="D60" s="58"/>
      <c r="E60" s="58"/>
      <c r="F60" s="58"/>
      <c r="G60" s="58"/>
      <c r="H60" s="58"/>
      <c r="T60" s="58"/>
    </row>
    <row r="61" spans="1:20" ht="15.75" customHeight="1" x14ac:dyDescent="0.35">
      <c r="A61" s="58"/>
      <c r="B61" s="58"/>
      <c r="D61" s="58"/>
      <c r="E61" s="58"/>
      <c r="F61" s="58"/>
      <c r="G61" s="58"/>
      <c r="H61" s="58"/>
      <c r="T61" s="58"/>
    </row>
    <row r="62" spans="1:20" ht="15.75" customHeight="1" x14ac:dyDescent="0.35">
      <c r="A62" s="58"/>
      <c r="B62" s="58"/>
      <c r="D62" s="58"/>
      <c r="E62" s="58"/>
      <c r="F62" s="58"/>
      <c r="G62" s="58"/>
      <c r="H62" s="58"/>
      <c r="T62" s="58"/>
    </row>
    <row r="63" spans="1:20" ht="15.75" customHeight="1" x14ac:dyDescent="0.35">
      <c r="A63" s="58"/>
      <c r="B63" s="58"/>
      <c r="D63" s="58"/>
      <c r="E63" s="58"/>
      <c r="F63" s="58"/>
      <c r="G63" s="58"/>
      <c r="H63" s="58"/>
      <c r="T63" s="58"/>
    </row>
    <row r="64" spans="1:20" ht="15.75" customHeight="1" x14ac:dyDescent="0.35">
      <c r="A64" s="58"/>
      <c r="B64" s="58"/>
      <c r="D64" s="58"/>
      <c r="E64" s="58"/>
      <c r="F64" s="58"/>
      <c r="G64" s="58"/>
      <c r="H64" s="58"/>
      <c r="T64" s="58"/>
    </row>
    <row r="65" spans="1:20" ht="15.75" customHeight="1" x14ac:dyDescent="0.35">
      <c r="A65" s="58"/>
      <c r="B65" s="58"/>
      <c r="D65" s="58"/>
      <c r="E65" s="58"/>
      <c r="F65" s="58"/>
      <c r="G65" s="58"/>
      <c r="H65" s="58"/>
      <c r="T65" s="58"/>
    </row>
    <row r="66" spans="1:20" ht="15.75" customHeight="1" x14ac:dyDescent="0.35">
      <c r="A66" s="58"/>
      <c r="B66" s="58"/>
      <c r="D66" s="58"/>
      <c r="E66" s="58"/>
      <c r="F66" s="58"/>
      <c r="G66" s="58"/>
      <c r="H66" s="58"/>
      <c r="T66" s="58"/>
    </row>
    <row r="67" spans="1:20" ht="15.75" customHeight="1" x14ac:dyDescent="0.35">
      <c r="A67" s="58"/>
      <c r="B67" s="58"/>
      <c r="D67" s="58"/>
      <c r="E67" s="58"/>
      <c r="F67" s="58"/>
      <c r="G67" s="58"/>
      <c r="H67" s="58"/>
      <c r="T67" s="58"/>
    </row>
    <row r="68" spans="1:20" ht="15.75" customHeight="1" x14ac:dyDescent="0.35">
      <c r="A68" s="58"/>
      <c r="B68" s="58"/>
      <c r="D68" s="58"/>
      <c r="E68" s="58"/>
      <c r="F68" s="58"/>
      <c r="G68" s="58"/>
      <c r="H68" s="58"/>
      <c r="T68" s="58"/>
    </row>
    <row r="69" spans="1:20" ht="15.75" customHeight="1" x14ac:dyDescent="0.35">
      <c r="A69" s="58"/>
      <c r="B69" s="58"/>
      <c r="D69" s="58"/>
      <c r="E69" s="58"/>
      <c r="F69" s="58"/>
      <c r="G69" s="58"/>
      <c r="H69" s="58"/>
      <c r="T69" s="58"/>
    </row>
    <row r="70" spans="1:20" ht="15.75" customHeight="1" x14ac:dyDescent="0.35">
      <c r="A70" s="58"/>
      <c r="B70" s="58"/>
      <c r="D70" s="58"/>
      <c r="E70" s="58"/>
      <c r="F70" s="58"/>
      <c r="G70" s="58"/>
      <c r="H70" s="58"/>
      <c r="T70" s="58"/>
    </row>
    <row r="71" spans="1:20" ht="15.75" customHeight="1" x14ac:dyDescent="0.35">
      <c r="A71" s="58"/>
      <c r="B71" s="58"/>
      <c r="D71" s="58"/>
      <c r="E71" s="58"/>
      <c r="F71" s="58"/>
      <c r="G71" s="58"/>
      <c r="H71" s="58"/>
      <c r="T71" s="58"/>
    </row>
    <row r="72" spans="1:20" ht="15.75" customHeight="1" x14ac:dyDescent="0.35">
      <c r="A72" s="58"/>
      <c r="B72" s="58"/>
      <c r="D72" s="58"/>
      <c r="E72" s="58"/>
      <c r="F72" s="58"/>
      <c r="G72" s="58"/>
      <c r="H72" s="58"/>
      <c r="T72" s="58"/>
    </row>
    <row r="73" spans="1:20" ht="15.75" customHeight="1" x14ac:dyDescent="0.35">
      <c r="A73" s="58"/>
      <c r="B73" s="58"/>
      <c r="D73" s="58"/>
      <c r="E73" s="58"/>
      <c r="F73" s="58"/>
      <c r="G73" s="58"/>
      <c r="H73" s="58"/>
      <c r="T73" s="58"/>
    </row>
    <row r="74" spans="1:20" ht="15.75" customHeight="1" x14ac:dyDescent="0.35">
      <c r="A74" s="58"/>
      <c r="B74" s="58"/>
      <c r="D74" s="58"/>
      <c r="E74" s="58"/>
      <c r="F74" s="58"/>
      <c r="G74" s="58"/>
      <c r="H74" s="58"/>
      <c r="T74" s="58"/>
    </row>
    <row r="75" spans="1:20" ht="15.75" customHeight="1" x14ac:dyDescent="0.35">
      <c r="A75" s="58"/>
      <c r="B75" s="58"/>
      <c r="D75" s="58"/>
      <c r="E75" s="58"/>
      <c r="F75" s="58"/>
      <c r="G75" s="58"/>
      <c r="H75" s="58"/>
      <c r="T75" s="58"/>
    </row>
    <row r="76" spans="1:20" ht="15.75" customHeight="1" x14ac:dyDescent="0.35">
      <c r="A76" s="58"/>
      <c r="B76" s="58"/>
      <c r="D76" s="58"/>
      <c r="E76" s="58"/>
      <c r="F76" s="58"/>
      <c r="G76" s="58"/>
      <c r="H76" s="58"/>
      <c r="T76" s="58"/>
    </row>
    <row r="77" spans="1:20" ht="15.75" customHeight="1" x14ac:dyDescent="0.35">
      <c r="A77" s="58"/>
      <c r="B77" s="58"/>
      <c r="D77" s="58"/>
      <c r="E77" s="58"/>
      <c r="F77" s="58"/>
      <c r="G77" s="58"/>
      <c r="H77" s="58"/>
      <c r="T77" s="58"/>
    </row>
    <row r="78" spans="1:20" ht="15.75" customHeight="1" x14ac:dyDescent="0.35">
      <c r="A78" s="58"/>
      <c r="B78" s="58"/>
      <c r="D78" s="58"/>
      <c r="E78" s="58"/>
      <c r="F78" s="58"/>
      <c r="G78" s="58"/>
      <c r="H78" s="58"/>
      <c r="T78" s="58"/>
    </row>
    <row r="79" spans="1:20" ht="15.75" customHeight="1" x14ac:dyDescent="0.35">
      <c r="A79" s="58"/>
      <c r="B79" s="58"/>
      <c r="D79" s="58"/>
      <c r="E79" s="58"/>
      <c r="F79" s="58"/>
      <c r="G79" s="58"/>
      <c r="H79" s="58"/>
      <c r="T79" s="58"/>
    </row>
    <row r="80" spans="1:20" ht="15.75" customHeight="1" x14ac:dyDescent="0.35">
      <c r="A80" s="58"/>
      <c r="B80" s="58"/>
      <c r="D80" s="58"/>
      <c r="E80" s="58"/>
      <c r="F80" s="58"/>
      <c r="G80" s="58"/>
      <c r="H80" s="58"/>
      <c r="T80" s="58"/>
    </row>
    <row r="81" spans="1:20" ht="15.75" customHeight="1" x14ac:dyDescent="0.35">
      <c r="A81" s="58"/>
      <c r="B81" s="58"/>
      <c r="D81" s="58"/>
      <c r="E81" s="58"/>
      <c r="F81" s="58"/>
      <c r="G81" s="58"/>
      <c r="H81" s="58"/>
      <c r="T81" s="58"/>
    </row>
    <row r="82" spans="1:20" ht="15.75" customHeight="1" x14ac:dyDescent="0.35">
      <c r="A82" s="58"/>
      <c r="B82" s="58"/>
      <c r="D82" s="58"/>
      <c r="E82" s="58"/>
      <c r="F82" s="58"/>
      <c r="G82" s="58"/>
      <c r="H82" s="58"/>
      <c r="T82" s="58"/>
    </row>
    <row r="83" spans="1:20" ht="15.75" customHeight="1" x14ac:dyDescent="0.35">
      <c r="A83" s="58"/>
      <c r="B83" s="58"/>
      <c r="D83" s="58"/>
      <c r="E83" s="58"/>
      <c r="F83" s="58"/>
      <c r="G83" s="58"/>
      <c r="H83" s="58"/>
      <c r="T83" s="58"/>
    </row>
    <row r="84" spans="1:20" ht="15.75" customHeight="1" x14ac:dyDescent="0.35">
      <c r="A84" s="58"/>
      <c r="B84" s="58"/>
      <c r="D84" s="58"/>
      <c r="E84" s="58"/>
      <c r="F84" s="58"/>
      <c r="G84" s="58"/>
      <c r="H84" s="58"/>
      <c r="T84" s="58"/>
    </row>
    <row r="85" spans="1:20" ht="15.75" customHeight="1" x14ac:dyDescent="0.35">
      <c r="A85" s="58"/>
      <c r="B85" s="58"/>
      <c r="D85" s="58"/>
      <c r="E85" s="58"/>
      <c r="F85" s="58"/>
      <c r="G85" s="58"/>
      <c r="H85" s="58"/>
      <c r="T85" s="58"/>
    </row>
    <row r="86" spans="1:20" ht="15.75" customHeight="1" x14ac:dyDescent="0.35">
      <c r="A86" s="58"/>
      <c r="B86" s="58"/>
      <c r="D86" s="58"/>
      <c r="E86" s="58"/>
      <c r="F86" s="58"/>
      <c r="G86" s="58"/>
      <c r="H86" s="58"/>
      <c r="T86" s="58"/>
    </row>
    <row r="87" spans="1:20" ht="15.75" customHeight="1" x14ac:dyDescent="0.35">
      <c r="A87" s="58"/>
      <c r="B87" s="58"/>
      <c r="D87" s="58"/>
      <c r="E87" s="58"/>
      <c r="F87" s="58"/>
      <c r="G87" s="58"/>
      <c r="H87" s="58"/>
      <c r="T87" s="58"/>
    </row>
    <row r="88" spans="1:20" ht="15.75" customHeight="1" x14ac:dyDescent="0.35">
      <c r="A88" s="58"/>
      <c r="B88" s="58"/>
      <c r="D88" s="58"/>
      <c r="E88" s="58"/>
      <c r="F88" s="58"/>
      <c r="G88" s="58"/>
      <c r="H88" s="58"/>
      <c r="T88" s="58"/>
    </row>
    <row r="89" spans="1:20" ht="15.75" customHeight="1" x14ac:dyDescent="0.35">
      <c r="A89" s="58"/>
      <c r="B89" s="58"/>
      <c r="D89" s="58"/>
      <c r="E89" s="58"/>
      <c r="F89" s="58"/>
      <c r="G89" s="58"/>
      <c r="H89" s="58"/>
      <c r="T89" s="58"/>
    </row>
    <row r="90" spans="1:20" ht="15.75" customHeight="1" x14ac:dyDescent="0.35">
      <c r="A90" s="58"/>
      <c r="B90" s="58"/>
      <c r="D90" s="58"/>
      <c r="E90" s="58"/>
      <c r="F90" s="58"/>
      <c r="G90" s="58"/>
      <c r="H90" s="58"/>
      <c r="T90" s="58"/>
    </row>
    <row r="91" spans="1:20" ht="15.75" customHeight="1" x14ac:dyDescent="0.35">
      <c r="A91" s="58"/>
      <c r="B91" s="58"/>
      <c r="D91" s="58"/>
      <c r="E91" s="58"/>
      <c r="F91" s="58"/>
      <c r="G91" s="58"/>
      <c r="H91" s="58"/>
      <c r="T91" s="58"/>
    </row>
    <row r="92" spans="1:20" ht="15.75" customHeight="1" x14ac:dyDescent="0.35">
      <c r="A92" s="58"/>
      <c r="B92" s="58"/>
      <c r="D92" s="58"/>
      <c r="E92" s="58"/>
      <c r="F92" s="58"/>
      <c r="G92" s="58"/>
      <c r="H92" s="58"/>
      <c r="T92" s="58"/>
    </row>
    <row r="93" spans="1:20" ht="15.75" customHeight="1" x14ac:dyDescent="0.35">
      <c r="A93" s="58"/>
      <c r="B93" s="58"/>
      <c r="D93" s="58"/>
      <c r="E93" s="58"/>
      <c r="F93" s="58"/>
      <c r="G93" s="58"/>
      <c r="H93" s="58"/>
      <c r="T93" s="58"/>
    </row>
    <row r="94" spans="1:20" ht="15.75" customHeight="1" x14ac:dyDescent="0.35">
      <c r="A94" s="58"/>
      <c r="B94" s="58"/>
      <c r="D94" s="58"/>
      <c r="E94" s="58"/>
      <c r="F94" s="58"/>
      <c r="G94" s="58"/>
      <c r="H94" s="58"/>
      <c r="T94" s="58"/>
    </row>
    <row r="95" spans="1:20" ht="15.75" customHeight="1" x14ac:dyDescent="0.35">
      <c r="A95" s="58"/>
      <c r="B95" s="58"/>
      <c r="D95" s="58"/>
      <c r="E95" s="58"/>
      <c r="F95" s="58"/>
      <c r="G95" s="58"/>
      <c r="H95" s="58"/>
      <c r="T95" s="58"/>
    </row>
    <row r="96" spans="1:20" ht="15.75" customHeight="1" x14ac:dyDescent="0.35">
      <c r="A96" s="58"/>
      <c r="B96" s="58"/>
      <c r="D96" s="58"/>
      <c r="E96" s="58"/>
      <c r="F96" s="58"/>
      <c r="G96" s="58"/>
      <c r="H96" s="58"/>
      <c r="T96" s="58"/>
    </row>
    <row r="97" spans="1:20" ht="15.75" customHeight="1" x14ac:dyDescent="0.35">
      <c r="A97" s="58"/>
      <c r="B97" s="58"/>
      <c r="D97" s="58"/>
      <c r="E97" s="58"/>
      <c r="F97" s="58"/>
      <c r="G97" s="58"/>
      <c r="H97" s="58"/>
      <c r="T97" s="58"/>
    </row>
    <row r="98" spans="1:20" ht="15.75" customHeight="1" x14ac:dyDescent="0.35">
      <c r="A98" s="58"/>
      <c r="B98" s="58"/>
      <c r="D98" s="58"/>
      <c r="E98" s="58"/>
      <c r="F98" s="58"/>
      <c r="G98" s="58"/>
      <c r="H98" s="58"/>
      <c r="T98" s="58"/>
    </row>
    <row r="99" spans="1:20" ht="15.75" customHeight="1" x14ac:dyDescent="0.35">
      <c r="A99" s="58"/>
      <c r="B99" s="58"/>
      <c r="D99" s="58"/>
      <c r="E99" s="58"/>
      <c r="F99" s="58"/>
      <c r="G99" s="58"/>
      <c r="H99" s="58"/>
      <c r="T99" s="58"/>
    </row>
    <row r="100" spans="1:20" ht="15.75" customHeight="1" x14ac:dyDescent="0.35">
      <c r="A100" s="58"/>
      <c r="B100" s="58"/>
      <c r="D100" s="58"/>
      <c r="E100" s="58"/>
      <c r="F100" s="58"/>
      <c r="G100" s="58"/>
      <c r="H100" s="58"/>
      <c r="T100" s="58"/>
    </row>
    <row r="101" spans="1:20" ht="15.75" customHeight="1" x14ac:dyDescent="0.35">
      <c r="A101" s="58"/>
      <c r="B101" s="58"/>
      <c r="D101" s="58"/>
      <c r="E101" s="58"/>
      <c r="F101" s="58"/>
      <c r="G101" s="58"/>
      <c r="H101" s="58"/>
      <c r="T101" s="58"/>
    </row>
    <row r="102" spans="1:20" ht="15.75" customHeight="1" x14ac:dyDescent="0.35">
      <c r="A102" s="58"/>
      <c r="B102" s="58"/>
      <c r="D102" s="58"/>
      <c r="E102" s="58"/>
      <c r="F102" s="58"/>
      <c r="G102" s="58"/>
      <c r="H102" s="58"/>
      <c r="T102" s="58"/>
    </row>
    <row r="103" spans="1:20" ht="15.75" customHeight="1" x14ac:dyDescent="0.35">
      <c r="A103" s="58"/>
      <c r="B103" s="58"/>
      <c r="D103" s="58"/>
      <c r="E103" s="58"/>
      <c r="F103" s="58"/>
      <c r="G103" s="58"/>
      <c r="H103" s="58"/>
      <c r="T103" s="58"/>
    </row>
    <row r="104" spans="1:20" ht="15.75" customHeight="1" x14ac:dyDescent="0.35">
      <c r="A104" s="58"/>
      <c r="B104" s="58"/>
      <c r="D104" s="58"/>
      <c r="E104" s="58"/>
      <c r="F104" s="58"/>
      <c r="G104" s="58"/>
      <c r="H104" s="58"/>
      <c r="T104" s="58"/>
    </row>
    <row r="105" spans="1:20" ht="15.75" customHeight="1" x14ac:dyDescent="0.35">
      <c r="A105" s="58"/>
      <c r="B105" s="58"/>
      <c r="D105" s="58"/>
      <c r="E105" s="58"/>
      <c r="F105" s="58"/>
      <c r="G105" s="58"/>
      <c r="H105" s="58"/>
      <c r="T105" s="58"/>
    </row>
    <row r="106" spans="1:20" ht="15.75" customHeight="1" x14ac:dyDescent="0.35">
      <c r="A106" s="58"/>
      <c r="B106" s="58"/>
      <c r="D106" s="58"/>
      <c r="E106" s="58"/>
      <c r="F106" s="58"/>
      <c r="G106" s="58"/>
      <c r="H106" s="58"/>
      <c r="T106" s="58"/>
    </row>
    <row r="107" spans="1:20" ht="15.75" customHeight="1" x14ac:dyDescent="0.35">
      <c r="A107" s="58"/>
      <c r="B107" s="58"/>
      <c r="D107" s="58"/>
      <c r="E107" s="58"/>
      <c r="F107" s="58"/>
      <c r="G107" s="58"/>
      <c r="H107" s="58"/>
      <c r="T107" s="58"/>
    </row>
    <row r="108" spans="1:20" ht="15.75" customHeight="1" x14ac:dyDescent="0.35">
      <c r="A108" s="58"/>
      <c r="B108" s="58"/>
      <c r="D108" s="58"/>
      <c r="E108" s="58"/>
      <c r="F108" s="58"/>
      <c r="G108" s="58"/>
      <c r="H108" s="58"/>
      <c r="T108" s="58"/>
    </row>
    <row r="109" spans="1:20" ht="15.75" customHeight="1" x14ac:dyDescent="0.35">
      <c r="A109" s="58"/>
      <c r="B109" s="58"/>
      <c r="D109" s="58"/>
      <c r="E109" s="58"/>
      <c r="F109" s="58"/>
      <c r="G109" s="58"/>
      <c r="H109" s="58"/>
      <c r="T109" s="58"/>
    </row>
    <row r="110" spans="1:20" ht="15.75" customHeight="1" x14ac:dyDescent="0.35">
      <c r="A110" s="58"/>
      <c r="B110" s="58"/>
      <c r="D110" s="58"/>
      <c r="E110" s="58"/>
      <c r="F110" s="58"/>
      <c r="G110" s="58"/>
      <c r="H110" s="58"/>
      <c r="T110" s="58"/>
    </row>
    <row r="111" spans="1:20" ht="15.75" customHeight="1" x14ac:dyDescent="0.35">
      <c r="A111" s="58"/>
      <c r="B111" s="58"/>
      <c r="D111" s="58"/>
      <c r="E111" s="58"/>
      <c r="F111" s="58"/>
      <c r="G111" s="58"/>
      <c r="H111" s="58"/>
      <c r="T111" s="58"/>
    </row>
    <row r="112" spans="1:20" ht="15.75" customHeight="1" x14ac:dyDescent="0.35">
      <c r="A112" s="58"/>
      <c r="B112" s="58"/>
      <c r="D112" s="58"/>
      <c r="E112" s="58"/>
      <c r="F112" s="58"/>
      <c r="G112" s="58"/>
      <c r="H112" s="58"/>
      <c r="T112" s="58"/>
    </row>
    <row r="113" spans="1:20" ht="15.75" customHeight="1" x14ac:dyDescent="0.35">
      <c r="A113" s="58"/>
      <c r="B113" s="58"/>
      <c r="D113" s="58"/>
      <c r="E113" s="58"/>
      <c r="F113" s="58"/>
      <c r="G113" s="58"/>
      <c r="H113" s="58"/>
      <c r="T113" s="58"/>
    </row>
    <row r="114" spans="1:20" ht="15.75" customHeight="1" x14ac:dyDescent="0.35">
      <c r="A114" s="58"/>
      <c r="B114" s="58"/>
      <c r="D114" s="58"/>
      <c r="E114" s="58"/>
      <c r="F114" s="58"/>
      <c r="G114" s="58"/>
      <c r="H114" s="58"/>
      <c r="T114" s="58"/>
    </row>
    <row r="115" spans="1:20" ht="15.75" customHeight="1" x14ac:dyDescent="0.35">
      <c r="A115" s="58"/>
      <c r="B115" s="58"/>
      <c r="D115" s="58"/>
      <c r="E115" s="58"/>
      <c r="F115" s="58"/>
      <c r="G115" s="58"/>
      <c r="H115" s="58"/>
      <c r="T115" s="58"/>
    </row>
    <row r="116" spans="1:20" ht="15.75" customHeight="1" x14ac:dyDescent="0.35">
      <c r="A116" s="58"/>
      <c r="B116" s="58"/>
      <c r="D116" s="58"/>
      <c r="E116" s="58"/>
      <c r="F116" s="58"/>
      <c r="G116" s="58"/>
      <c r="H116" s="58"/>
      <c r="T116" s="58"/>
    </row>
    <row r="117" spans="1:20" ht="15.75" customHeight="1" x14ac:dyDescent="0.35">
      <c r="A117" s="58"/>
      <c r="B117" s="58"/>
      <c r="D117" s="58"/>
      <c r="E117" s="58"/>
      <c r="F117" s="58"/>
      <c r="G117" s="58"/>
      <c r="H117" s="58"/>
      <c r="T117" s="58"/>
    </row>
    <row r="118" spans="1:20" ht="15.75" customHeight="1" x14ac:dyDescent="0.35">
      <c r="A118" s="58"/>
      <c r="B118" s="58"/>
      <c r="D118" s="58"/>
      <c r="E118" s="58"/>
      <c r="F118" s="58"/>
      <c r="G118" s="58"/>
      <c r="H118" s="58"/>
      <c r="T118" s="58"/>
    </row>
    <row r="119" spans="1:20" ht="15.75" customHeight="1" x14ac:dyDescent="0.35">
      <c r="A119" s="58"/>
      <c r="B119" s="58"/>
      <c r="D119" s="58"/>
      <c r="E119" s="58"/>
      <c r="F119" s="58"/>
      <c r="G119" s="58"/>
      <c r="H119" s="58"/>
      <c r="T119" s="58"/>
    </row>
    <row r="120" spans="1:20" ht="15.75" customHeight="1" x14ac:dyDescent="0.35">
      <c r="A120" s="58"/>
      <c r="B120" s="58"/>
      <c r="D120" s="58"/>
      <c r="E120" s="58"/>
      <c r="F120" s="58"/>
      <c r="G120" s="58"/>
      <c r="H120" s="58"/>
      <c r="T120" s="58"/>
    </row>
    <row r="121" spans="1:20" ht="15.75" customHeight="1" x14ac:dyDescent="0.35">
      <c r="A121" s="58"/>
      <c r="B121" s="58"/>
      <c r="D121" s="58"/>
      <c r="E121" s="58"/>
      <c r="F121" s="58"/>
      <c r="G121" s="58"/>
      <c r="H121" s="58"/>
      <c r="T121" s="58"/>
    </row>
    <row r="122" spans="1:20" ht="15.75" customHeight="1" x14ac:dyDescent="0.35">
      <c r="A122" s="58"/>
      <c r="B122" s="58"/>
      <c r="D122" s="58"/>
      <c r="E122" s="58"/>
      <c r="F122" s="58"/>
      <c r="G122" s="58"/>
      <c r="H122" s="58"/>
      <c r="T122" s="58"/>
    </row>
    <row r="123" spans="1:20" ht="15.75" customHeight="1" x14ac:dyDescent="0.35">
      <c r="A123" s="58"/>
      <c r="B123" s="58"/>
      <c r="D123" s="58"/>
      <c r="E123" s="58"/>
      <c r="F123" s="58"/>
      <c r="G123" s="58"/>
      <c r="H123" s="58"/>
      <c r="T123" s="58"/>
    </row>
    <row r="124" spans="1:20" ht="15.75" customHeight="1" x14ac:dyDescent="0.35">
      <c r="A124" s="58"/>
      <c r="B124" s="58"/>
      <c r="D124" s="58"/>
      <c r="E124" s="58"/>
      <c r="F124" s="58"/>
      <c r="G124" s="58"/>
      <c r="H124" s="58"/>
      <c r="T124" s="58"/>
    </row>
    <row r="125" spans="1:20" ht="15.75" customHeight="1" x14ac:dyDescent="0.35">
      <c r="A125" s="58"/>
      <c r="B125" s="58"/>
      <c r="D125" s="58"/>
      <c r="E125" s="58"/>
      <c r="F125" s="58"/>
      <c r="G125" s="58"/>
      <c r="H125" s="58"/>
      <c r="T125" s="58"/>
    </row>
    <row r="126" spans="1:20" ht="15.75" customHeight="1" x14ac:dyDescent="0.35">
      <c r="A126" s="58"/>
      <c r="B126" s="58"/>
      <c r="D126" s="58"/>
      <c r="E126" s="58"/>
      <c r="F126" s="58"/>
      <c r="G126" s="58"/>
      <c r="H126" s="58"/>
      <c r="T126" s="58"/>
    </row>
    <row r="127" spans="1:20" ht="15.75" customHeight="1" x14ac:dyDescent="0.35">
      <c r="A127" s="58"/>
      <c r="B127" s="58"/>
      <c r="D127" s="58"/>
      <c r="E127" s="58"/>
      <c r="F127" s="58"/>
      <c r="G127" s="58"/>
      <c r="H127" s="58"/>
      <c r="T127" s="58"/>
    </row>
    <row r="128" spans="1:20" ht="15.75" customHeight="1" x14ac:dyDescent="0.35">
      <c r="A128" s="58"/>
      <c r="B128" s="58"/>
      <c r="D128" s="58"/>
      <c r="E128" s="58"/>
      <c r="F128" s="58"/>
      <c r="G128" s="58"/>
      <c r="H128" s="58"/>
      <c r="T128" s="58"/>
    </row>
    <row r="129" spans="1:20" ht="15.75" customHeight="1" x14ac:dyDescent="0.35">
      <c r="A129" s="58"/>
      <c r="B129" s="58"/>
      <c r="D129" s="58"/>
      <c r="E129" s="58"/>
      <c r="F129" s="58"/>
      <c r="G129" s="58"/>
      <c r="H129" s="58"/>
      <c r="T129" s="58"/>
    </row>
    <row r="130" spans="1:20" ht="15.75" customHeight="1" x14ac:dyDescent="0.35">
      <c r="A130" s="58"/>
      <c r="B130" s="58"/>
      <c r="D130" s="58"/>
      <c r="E130" s="58"/>
      <c r="F130" s="58"/>
      <c r="G130" s="58"/>
      <c r="H130" s="58"/>
      <c r="T130" s="58"/>
    </row>
    <row r="131" spans="1:20" ht="15.75" customHeight="1" x14ac:dyDescent="0.35">
      <c r="A131" s="58"/>
      <c r="B131" s="58"/>
      <c r="D131" s="58"/>
      <c r="E131" s="58"/>
      <c r="F131" s="58"/>
      <c r="G131" s="58"/>
      <c r="H131" s="58"/>
      <c r="T131" s="58"/>
    </row>
    <row r="132" spans="1:20" ht="15.75" customHeight="1" x14ac:dyDescent="0.35">
      <c r="A132" s="58"/>
      <c r="B132" s="58"/>
      <c r="D132" s="58"/>
      <c r="E132" s="58"/>
      <c r="F132" s="58"/>
      <c r="G132" s="58"/>
      <c r="H132" s="58"/>
      <c r="T132" s="58"/>
    </row>
    <row r="133" spans="1:20" ht="15.75" customHeight="1" x14ac:dyDescent="0.35">
      <c r="A133" s="58"/>
      <c r="B133" s="58"/>
      <c r="D133" s="58"/>
      <c r="E133" s="58"/>
      <c r="F133" s="58"/>
      <c r="G133" s="58"/>
      <c r="H133" s="58"/>
      <c r="T133" s="58"/>
    </row>
    <row r="134" spans="1:20" ht="15.75" customHeight="1" x14ac:dyDescent="0.35">
      <c r="A134" s="58"/>
      <c r="B134" s="58"/>
      <c r="D134" s="58"/>
      <c r="E134" s="58"/>
      <c r="F134" s="58"/>
      <c r="G134" s="58"/>
      <c r="H134" s="58"/>
      <c r="T134" s="58"/>
    </row>
    <row r="135" spans="1:20" ht="15.75" customHeight="1" x14ac:dyDescent="0.35">
      <c r="A135" s="58"/>
      <c r="B135" s="58"/>
      <c r="D135" s="58"/>
      <c r="E135" s="58"/>
      <c r="F135" s="58"/>
      <c r="G135" s="58"/>
      <c r="H135" s="58"/>
      <c r="T135" s="58"/>
    </row>
    <row r="136" spans="1:20" ht="15.75" customHeight="1" x14ac:dyDescent="0.35">
      <c r="A136" s="58"/>
      <c r="B136" s="58"/>
      <c r="D136" s="58"/>
      <c r="E136" s="58"/>
      <c r="F136" s="58"/>
      <c r="G136" s="58"/>
      <c r="H136" s="58"/>
      <c r="T136" s="58"/>
    </row>
    <row r="137" spans="1:20" ht="15.75" customHeight="1" x14ac:dyDescent="0.35">
      <c r="A137" s="58"/>
      <c r="B137" s="58"/>
      <c r="D137" s="58"/>
      <c r="E137" s="58"/>
      <c r="F137" s="58"/>
      <c r="G137" s="58"/>
      <c r="H137" s="58"/>
      <c r="T137" s="58"/>
    </row>
    <row r="138" spans="1:20" ht="15.75" customHeight="1" x14ac:dyDescent="0.35">
      <c r="A138" s="58"/>
      <c r="B138" s="58"/>
      <c r="D138" s="58"/>
      <c r="E138" s="58"/>
      <c r="F138" s="58"/>
      <c r="G138" s="58"/>
      <c r="H138" s="58"/>
      <c r="T138" s="58"/>
    </row>
    <row r="139" spans="1:20" ht="15.75" customHeight="1" x14ac:dyDescent="0.35">
      <c r="A139" s="58"/>
      <c r="B139" s="58"/>
      <c r="D139" s="58"/>
      <c r="E139" s="58"/>
      <c r="F139" s="58"/>
      <c r="G139" s="58"/>
      <c r="H139" s="58"/>
      <c r="T139" s="58"/>
    </row>
    <row r="140" spans="1:20" ht="15.75" customHeight="1" x14ac:dyDescent="0.35">
      <c r="A140" s="58"/>
      <c r="B140" s="58"/>
      <c r="D140" s="58"/>
      <c r="E140" s="58"/>
      <c r="F140" s="58"/>
      <c r="G140" s="58"/>
      <c r="H140" s="58"/>
      <c r="T140" s="58"/>
    </row>
    <row r="141" spans="1:20" ht="15.75" customHeight="1" x14ac:dyDescent="0.35">
      <c r="A141" s="58"/>
      <c r="B141" s="58"/>
      <c r="D141" s="58"/>
      <c r="E141" s="58"/>
      <c r="F141" s="58"/>
      <c r="G141" s="58"/>
      <c r="H141" s="58"/>
      <c r="T141" s="58"/>
    </row>
    <row r="142" spans="1:20" ht="15.75" customHeight="1" x14ac:dyDescent="0.35">
      <c r="A142" s="58"/>
      <c r="B142" s="58"/>
      <c r="D142" s="58"/>
      <c r="E142" s="58"/>
      <c r="F142" s="58"/>
      <c r="G142" s="58"/>
      <c r="H142" s="58"/>
      <c r="T142" s="58"/>
    </row>
    <row r="143" spans="1:20" ht="15.75" customHeight="1" x14ac:dyDescent="0.35">
      <c r="A143" s="58"/>
      <c r="B143" s="58"/>
      <c r="D143" s="58"/>
      <c r="E143" s="58"/>
      <c r="F143" s="58"/>
      <c r="G143" s="58"/>
      <c r="H143" s="58"/>
      <c r="T143" s="58"/>
    </row>
    <row r="144" spans="1:20" ht="15.75" customHeight="1" x14ac:dyDescent="0.35">
      <c r="A144" s="58"/>
      <c r="B144" s="58"/>
      <c r="D144" s="58"/>
      <c r="E144" s="58"/>
      <c r="F144" s="58"/>
      <c r="G144" s="58"/>
      <c r="H144" s="58"/>
      <c r="T144" s="58"/>
    </row>
    <row r="145" spans="1:20" ht="15.75" customHeight="1" x14ac:dyDescent="0.35">
      <c r="A145" s="58"/>
      <c r="B145" s="58"/>
      <c r="D145" s="58"/>
      <c r="E145" s="58"/>
      <c r="F145" s="58"/>
      <c r="G145" s="58"/>
      <c r="H145" s="58"/>
      <c r="T145" s="58"/>
    </row>
    <row r="146" spans="1:20" ht="15.75" customHeight="1" x14ac:dyDescent="0.35">
      <c r="A146" s="58"/>
      <c r="B146" s="58"/>
      <c r="D146" s="58"/>
      <c r="E146" s="58"/>
      <c r="F146" s="58"/>
      <c r="G146" s="58"/>
      <c r="H146" s="58"/>
      <c r="T146" s="58"/>
    </row>
    <row r="147" spans="1:20" ht="15.75" customHeight="1" x14ac:dyDescent="0.35">
      <c r="A147" s="58"/>
      <c r="B147" s="58"/>
      <c r="D147" s="58"/>
      <c r="E147" s="58"/>
      <c r="F147" s="58"/>
      <c r="G147" s="58"/>
      <c r="H147" s="58"/>
      <c r="T147" s="58"/>
    </row>
    <row r="148" spans="1:20" ht="15.75" customHeight="1" x14ac:dyDescent="0.35">
      <c r="A148" s="58"/>
      <c r="B148" s="58"/>
      <c r="D148" s="58"/>
      <c r="E148" s="58"/>
      <c r="F148" s="58"/>
      <c r="G148" s="58"/>
      <c r="H148" s="58"/>
      <c r="T148" s="58"/>
    </row>
    <row r="149" spans="1:20" ht="15.75" customHeight="1" x14ac:dyDescent="0.35">
      <c r="A149" s="58"/>
      <c r="B149" s="58"/>
      <c r="D149" s="58"/>
      <c r="E149" s="58"/>
      <c r="F149" s="58"/>
      <c r="G149" s="58"/>
      <c r="H149" s="58"/>
      <c r="T149" s="58"/>
    </row>
    <row r="150" spans="1:20" ht="15.75" customHeight="1" x14ac:dyDescent="0.35">
      <c r="A150" s="58"/>
      <c r="B150" s="58"/>
      <c r="D150" s="58"/>
      <c r="E150" s="58"/>
      <c r="F150" s="58"/>
      <c r="G150" s="58"/>
      <c r="H150" s="58"/>
      <c r="T150" s="58"/>
    </row>
    <row r="151" spans="1:20" ht="15.75" customHeight="1" x14ac:dyDescent="0.35">
      <c r="A151" s="58"/>
      <c r="B151" s="58"/>
      <c r="D151" s="58"/>
      <c r="E151" s="58"/>
      <c r="F151" s="58"/>
      <c r="G151" s="58"/>
      <c r="H151" s="58"/>
      <c r="T151" s="58"/>
    </row>
    <row r="152" spans="1:20" ht="15.75" customHeight="1" x14ac:dyDescent="0.35">
      <c r="A152" s="58"/>
      <c r="B152" s="58"/>
      <c r="D152" s="58"/>
      <c r="E152" s="58"/>
      <c r="F152" s="58"/>
      <c r="G152" s="58"/>
      <c r="H152" s="58"/>
      <c r="T152" s="58"/>
    </row>
    <row r="153" spans="1:20" ht="15.75" customHeight="1" x14ac:dyDescent="0.35">
      <c r="A153" s="58"/>
      <c r="B153" s="58"/>
      <c r="D153" s="58"/>
      <c r="E153" s="58"/>
      <c r="F153" s="58"/>
      <c r="G153" s="58"/>
      <c r="H153" s="58"/>
      <c r="T153" s="58"/>
    </row>
    <row r="154" spans="1:20" ht="15.75" customHeight="1" x14ac:dyDescent="0.35">
      <c r="A154" s="58"/>
      <c r="B154" s="58"/>
      <c r="D154" s="58"/>
      <c r="E154" s="58"/>
      <c r="F154" s="58"/>
      <c r="G154" s="58"/>
      <c r="H154" s="58"/>
      <c r="T154" s="58"/>
    </row>
    <row r="155" spans="1:20" ht="15.75" customHeight="1" x14ac:dyDescent="0.35">
      <c r="A155" s="58"/>
      <c r="B155" s="58"/>
      <c r="D155" s="58"/>
      <c r="E155" s="58"/>
      <c r="F155" s="58"/>
      <c r="G155" s="58"/>
      <c r="H155" s="58"/>
      <c r="T155" s="58"/>
    </row>
    <row r="156" spans="1:20" ht="15.75" customHeight="1" x14ac:dyDescent="0.35">
      <c r="A156" s="58"/>
      <c r="B156" s="58"/>
      <c r="D156" s="58"/>
      <c r="E156" s="58"/>
      <c r="F156" s="58"/>
      <c r="G156" s="58"/>
      <c r="H156" s="58"/>
      <c r="T156" s="58"/>
    </row>
    <row r="157" spans="1:20" ht="15.75" customHeight="1" x14ac:dyDescent="0.35">
      <c r="A157" s="58"/>
      <c r="B157" s="58"/>
      <c r="D157" s="58"/>
      <c r="E157" s="58"/>
      <c r="F157" s="58"/>
      <c r="G157" s="58"/>
      <c r="H157" s="58"/>
      <c r="T157" s="58"/>
    </row>
    <row r="158" spans="1:20" ht="15.75" customHeight="1" x14ac:dyDescent="0.35">
      <c r="A158" s="58"/>
      <c r="B158" s="58"/>
      <c r="D158" s="58"/>
      <c r="E158" s="58"/>
      <c r="F158" s="58"/>
      <c r="G158" s="58"/>
      <c r="H158" s="58"/>
      <c r="T158" s="58"/>
    </row>
    <row r="159" spans="1:20" ht="15.75" customHeight="1" x14ac:dyDescent="0.35">
      <c r="A159" s="58"/>
      <c r="B159" s="58"/>
      <c r="D159" s="58"/>
      <c r="E159" s="58"/>
      <c r="F159" s="58"/>
      <c r="G159" s="58"/>
      <c r="H159" s="58"/>
      <c r="T159" s="58"/>
    </row>
    <row r="160" spans="1:20" ht="15.75" customHeight="1" x14ac:dyDescent="0.35">
      <c r="A160" s="58"/>
      <c r="B160" s="58"/>
      <c r="D160" s="58"/>
      <c r="E160" s="58"/>
      <c r="F160" s="58"/>
      <c r="G160" s="58"/>
      <c r="H160" s="58"/>
      <c r="T160" s="58"/>
    </row>
    <row r="161" spans="1:20" ht="15.75" customHeight="1" x14ac:dyDescent="0.35">
      <c r="A161" s="58"/>
      <c r="B161" s="58"/>
      <c r="D161" s="58"/>
      <c r="E161" s="58"/>
      <c r="F161" s="58"/>
      <c r="G161" s="58"/>
      <c r="H161" s="58"/>
      <c r="T161" s="58"/>
    </row>
    <row r="162" spans="1:20" ht="15.75" customHeight="1" x14ac:dyDescent="0.35">
      <c r="A162" s="58"/>
      <c r="B162" s="58"/>
      <c r="D162" s="58"/>
      <c r="E162" s="58"/>
      <c r="F162" s="58"/>
      <c r="G162" s="58"/>
      <c r="H162" s="58"/>
      <c r="T162" s="58"/>
    </row>
    <row r="163" spans="1:20" ht="15.75" customHeight="1" x14ac:dyDescent="0.35">
      <c r="A163" s="58"/>
      <c r="B163" s="58"/>
      <c r="D163" s="58"/>
      <c r="E163" s="58"/>
      <c r="F163" s="58"/>
      <c r="G163" s="58"/>
      <c r="H163" s="58"/>
      <c r="T163" s="58"/>
    </row>
    <row r="164" spans="1:20" ht="15.75" customHeight="1" x14ac:dyDescent="0.35">
      <c r="A164" s="58"/>
      <c r="B164" s="58"/>
      <c r="D164" s="58"/>
      <c r="E164" s="58"/>
      <c r="F164" s="58"/>
      <c r="G164" s="58"/>
      <c r="H164" s="58"/>
      <c r="T164" s="58"/>
    </row>
    <row r="165" spans="1:20" ht="15.75" customHeight="1" x14ac:dyDescent="0.35">
      <c r="A165" s="58"/>
      <c r="B165" s="58"/>
      <c r="D165" s="58"/>
      <c r="E165" s="58"/>
      <c r="F165" s="58"/>
      <c r="G165" s="58"/>
      <c r="H165" s="58"/>
      <c r="T165" s="58"/>
    </row>
    <row r="166" spans="1:20" ht="15.75" customHeight="1" x14ac:dyDescent="0.35">
      <c r="A166" s="58"/>
      <c r="B166" s="58"/>
      <c r="D166" s="58"/>
      <c r="E166" s="58"/>
      <c r="F166" s="58"/>
      <c r="G166" s="58"/>
      <c r="H166" s="58"/>
      <c r="T166" s="58"/>
    </row>
    <row r="167" spans="1:20" ht="15.75" customHeight="1" x14ac:dyDescent="0.35">
      <c r="A167" s="58"/>
      <c r="B167" s="58"/>
      <c r="D167" s="58"/>
      <c r="E167" s="58"/>
      <c r="F167" s="58"/>
      <c r="G167" s="58"/>
      <c r="H167" s="58"/>
      <c r="T167" s="58"/>
    </row>
    <row r="168" spans="1:20" ht="15.75" customHeight="1" x14ac:dyDescent="0.35">
      <c r="A168" s="58"/>
      <c r="B168" s="58"/>
      <c r="D168" s="58"/>
      <c r="E168" s="58"/>
      <c r="F168" s="58"/>
      <c r="G168" s="58"/>
      <c r="H168" s="58"/>
      <c r="T168" s="58"/>
    </row>
    <row r="169" spans="1:20" ht="15.75" customHeight="1" x14ac:dyDescent="0.35">
      <c r="A169" s="58"/>
      <c r="B169" s="58"/>
      <c r="D169" s="58"/>
      <c r="E169" s="58"/>
      <c r="F169" s="58"/>
      <c r="G169" s="58"/>
      <c r="H169" s="58"/>
      <c r="T169" s="58"/>
    </row>
    <row r="170" spans="1:20" ht="15.75" customHeight="1" x14ac:dyDescent="0.35">
      <c r="A170" s="58"/>
      <c r="B170" s="58"/>
      <c r="D170" s="58"/>
      <c r="E170" s="58"/>
      <c r="F170" s="58"/>
      <c r="G170" s="58"/>
      <c r="H170" s="58"/>
      <c r="T170" s="58"/>
    </row>
    <row r="171" spans="1:20" ht="15.75" customHeight="1" x14ac:dyDescent="0.35">
      <c r="A171" s="58"/>
      <c r="B171" s="58"/>
      <c r="D171" s="58"/>
      <c r="E171" s="58"/>
      <c r="F171" s="58"/>
      <c r="G171" s="58"/>
      <c r="H171" s="58"/>
      <c r="T171" s="58"/>
    </row>
    <row r="172" spans="1:20" ht="15.75" customHeight="1" x14ac:dyDescent="0.35">
      <c r="A172" s="58"/>
      <c r="B172" s="58"/>
      <c r="D172" s="58"/>
      <c r="E172" s="58"/>
      <c r="F172" s="58"/>
      <c r="G172" s="58"/>
      <c r="H172" s="58"/>
      <c r="T172" s="58"/>
    </row>
    <row r="173" spans="1:20" ht="15.75" customHeight="1" x14ac:dyDescent="0.35">
      <c r="A173" s="58"/>
      <c r="B173" s="58"/>
      <c r="D173" s="58"/>
      <c r="E173" s="58"/>
      <c r="F173" s="58"/>
      <c r="G173" s="58"/>
      <c r="H173" s="58"/>
      <c r="T173" s="58"/>
    </row>
    <row r="174" spans="1:20" ht="15.75" customHeight="1" x14ac:dyDescent="0.35">
      <c r="A174" s="58"/>
      <c r="B174" s="58"/>
      <c r="D174" s="58"/>
      <c r="E174" s="58"/>
      <c r="F174" s="58"/>
      <c r="G174" s="58"/>
      <c r="H174" s="58"/>
      <c r="T174" s="58"/>
    </row>
    <row r="175" spans="1:20" ht="15.75" customHeight="1" x14ac:dyDescent="0.35">
      <c r="A175" s="58"/>
      <c r="B175" s="58"/>
      <c r="D175" s="58"/>
      <c r="E175" s="58"/>
      <c r="F175" s="58"/>
      <c r="G175" s="58"/>
      <c r="H175" s="58"/>
      <c r="T175" s="58"/>
    </row>
    <row r="176" spans="1:20" ht="15.75" customHeight="1" x14ac:dyDescent="0.35">
      <c r="A176" s="58"/>
      <c r="B176" s="58"/>
      <c r="D176" s="58"/>
      <c r="E176" s="58"/>
      <c r="F176" s="58"/>
      <c r="G176" s="58"/>
      <c r="H176" s="58"/>
      <c r="T176" s="58"/>
    </row>
    <row r="177" spans="1:20" ht="15.75" customHeight="1" x14ac:dyDescent="0.35">
      <c r="A177" s="58"/>
      <c r="B177" s="58"/>
      <c r="D177" s="58"/>
      <c r="E177" s="58"/>
      <c r="F177" s="58"/>
      <c r="G177" s="58"/>
      <c r="H177" s="58"/>
      <c r="T177" s="58"/>
    </row>
    <row r="178" spans="1:20" ht="15.75" customHeight="1" x14ac:dyDescent="0.35">
      <c r="A178" s="58"/>
      <c r="B178" s="58"/>
      <c r="D178" s="58"/>
      <c r="E178" s="58"/>
      <c r="F178" s="58"/>
      <c r="G178" s="58"/>
      <c r="H178" s="58"/>
      <c r="T178" s="58"/>
    </row>
    <row r="179" spans="1:20" ht="15.75" customHeight="1" x14ac:dyDescent="0.35">
      <c r="A179" s="58"/>
      <c r="B179" s="58"/>
      <c r="D179" s="58"/>
      <c r="E179" s="58"/>
      <c r="F179" s="58"/>
      <c r="G179" s="58"/>
      <c r="H179" s="58"/>
      <c r="T179" s="58"/>
    </row>
    <row r="180" spans="1:20" ht="15.75" customHeight="1" x14ac:dyDescent="0.35">
      <c r="A180" s="58"/>
      <c r="B180" s="58"/>
      <c r="D180" s="58"/>
      <c r="E180" s="58"/>
      <c r="F180" s="58"/>
      <c r="G180" s="58"/>
      <c r="H180" s="58"/>
      <c r="T180" s="58"/>
    </row>
    <row r="181" spans="1:20" ht="15.75" customHeight="1" x14ac:dyDescent="0.35">
      <c r="A181" s="58"/>
      <c r="B181" s="58"/>
      <c r="D181" s="58"/>
      <c r="E181" s="58"/>
      <c r="F181" s="58"/>
      <c r="G181" s="58"/>
      <c r="H181" s="58"/>
      <c r="T181" s="58"/>
    </row>
    <row r="182" spans="1:20" ht="15.75" customHeight="1" x14ac:dyDescent="0.35">
      <c r="A182" s="58"/>
      <c r="B182" s="58"/>
      <c r="D182" s="58"/>
      <c r="E182" s="58"/>
      <c r="F182" s="58"/>
      <c r="G182" s="58"/>
      <c r="H182" s="58"/>
      <c r="T182" s="58"/>
    </row>
    <row r="183" spans="1:20" ht="15.75" customHeight="1" x14ac:dyDescent="0.35">
      <c r="A183" s="58"/>
      <c r="B183" s="58"/>
      <c r="D183" s="58"/>
      <c r="E183" s="58"/>
      <c r="F183" s="58"/>
      <c r="G183" s="58"/>
      <c r="H183" s="58"/>
      <c r="T183" s="58"/>
    </row>
    <row r="184" spans="1:20" ht="15.75" customHeight="1" x14ac:dyDescent="0.35">
      <c r="A184" s="58"/>
      <c r="B184" s="58"/>
      <c r="D184" s="58"/>
      <c r="E184" s="58"/>
      <c r="F184" s="58"/>
      <c r="G184" s="58"/>
      <c r="H184" s="58"/>
      <c r="T184" s="58"/>
    </row>
    <row r="185" spans="1:20" ht="15.75" customHeight="1" x14ac:dyDescent="0.35">
      <c r="A185" s="58"/>
      <c r="B185" s="58"/>
      <c r="D185" s="58"/>
      <c r="E185" s="58"/>
      <c r="F185" s="58"/>
      <c r="G185" s="58"/>
      <c r="H185" s="58"/>
      <c r="T185" s="58"/>
    </row>
    <row r="186" spans="1:20" ht="15.75" customHeight="1" x14ac:dyDescent="0.35">
      <c r="A186" s="58"/>
      <c r="B186" s="58"/>
      <c r="D186" s="58"/>
      <c r="E186" s="58"/>
      <c r="F186" s="58"/>
      <c r="G186" s="58"/>
      <c r="H186" s="58"/>
      <c r="T186" s="58"/>
    </row>
    <row r="187" spans="1:20" ht="15.75" customHeight="1" x14ac:dyDescent="0.35">
      <c r="A187" s="58"/>
      <c r="B187" s="58"/>
      <c r="D187" s="58"/>
      <c r="E187" s="58"/>
      <c r="F187" s="58"/>
      <c r="G187" s="58"/>
      <c r="H187" s="58"/>
      <c r="T187" s="58"/>
    </row>
    <row r="188" spans="1:20" ht="15.75" customHeight="1" x14ac:dyDescent="0.35">
      <c r="A188" s="58"/>
      <c r="B188" s="58"/>
      <c r="D188" s="58"/>
      <c r="E188" s="58"/>
      <c r="F188" s="58"/>
      <c r="G188" s="58"/>
      <c r="H188" s="58"/>
      <c r="T188" s="58"/>
    </row>
    <row r="189" spans="1:20" ht="15.75" customHeight="1" x14ac:dyDescent="0.35">
      <c r="A189" s="58"/>
      <c r="B189" s="58"/>
      <c r="D189" s="58"/>
      <c r="E189" s="58"/>
      <c r="F189" s="58"/>
      <c r="G189" s="58"/>
      <c r="H189" s="58"/>
      <c r="T189" s="58"/>
    </row>
    <row r="190" spans="1:20" ht="15.75" customHeight="1" x14ac:dyDescent="0.35">
      <c r="A190" s="58"/>
      <c r="B190" s="58"/>
      <c r="D190" s="58"/>
      <c r="E190" s="58"/>
      <c r="F190" s="58"/>
      <c r="G190" s="58"/>
      <c r="H190" s="58"/>
      <c r="T190" s="58"/>
    </row>
    <row r="191" spans="1:20" ht="15.75" customHeight="1" x14ac:dyDescent="0.35">
      <c r="A191" s="58"/>
      <c r="B191" s="58"/>
      <c r="D191" s="58"/>
      <c r="E191" s="58"/>
      <c r="F191" s="58"/>
      <c r="G191" s="58"/>
      <c r="H191" s="58"/>
      <c r="T191" s="58"/>
    </row>
    <row r="192" spans="1:20" ht="15.75" customHeight="1" x14ac:dyDescent="0.35">
      <c r="A192" s="58"/>
      <c r="B192" s="58"/>
      <c r="D192" s="58"/>
      <c r="E192" s="58"/>
      <c r="F192" s="58"/>
      <c r="G192" s="58"/>
      <c r="H192" s="58"/>
      <c r="T192" s="58"/>
    </row>
    <row r="193" spans="1:20" ht="15.75" customHeight="1" x14ac:dyDescent="0.35">
      <c r="A193" s="58"/>
      <c r="B193" s="58"/>
      <c r="D193" s="58"/>
      <c r="E193" s="58"/>
      <c r="F193" s="58"/>
      <c r="G193" s="58"/>
      <c r="H193" s="58"/>
      <c r="T193" s="58"/>
    </row>
    <row r="194" spans="1:20" ht="15.75" customHeight="1" x14ac:dyDescent="0.35">
      <c r="A194" s="58"/>
      <c r="B194" s="58"/>
      <c r="D194" s="58"/>
      <c r="E194" s="58"/>
      <c r="F194" s="58"/>
      <c r="G194" s="58"/>
      <c r="H194" s="58"/>
      <c r="T194" s="58"/>
    </row>
    <row r="195" spans="1:20" ht="15.75" customHeight="1" x14ac:dyDescent="0.35">
      <c r="A195" s="58"/>
      <c r="B195" s="58"/>
      <c r="D195" s="58"/>
      <c r="E195" s="58"/>
      <c r="F195" s="58"/>
      <c r="G195" s="58"/>
      <c r="H195" s="58"/>
      <c r="T195" s="58"/>
    </row>
    <row r="196" spans="1:20" ht="15.75" customHeight="1" x14ac:dyDescent="0.35">
      <c r="A196" s="58"/>
      <c r="B196" s="58"/>
      <c r="D196" s="58"/>
      <c r="E196" s="58"/>
      <c r="F196" s="58"/>
      <c r="G196" s="58"/>
      <c r="H196" s="58"/>
      <c r="T196" s="58"/>
    </row>
    <row r="197" spans="1:20" ht="15.75" customHeight="1" x14ac:dyDescent="0.35">
      <c r="A197" s="58"/>
      <c r="B197" s="58"/>
      <c r="D197" s="58"/>
      <c r="E197" s="58"/>
      <c r="F197" s="58"/>
      <c r="G197" s="58"/>
      <c r="H197" s="58"/>
      <c r="T197" s="58"/>
    </row>
    <row r="198" spans="1:20" ht="15.75" customHeight="1" x14ac:dyDescent="0.35">
      <c r="A198" s="58"/>
      <c r="B198" s="58"/>
      <c r="D198" s="58"/>
      <c r="E198" s="58"/>
      <c r="F198" s="58"/>
      <c r="G198" s="58"/>
      <c r="H198" s="58"/>
      <c r="T198" s="58"/>
    </row>
    <row r="199" spans="1:20" ht="15.75" customHeight="1" x14ac:dyDescent="0.35">
      <c r="A199" s="58"/>
      <c r="B199" s="58"/>
      <c r="D199" s="58"/>
      <c r="E199" s="58"/>
      <c r="F199" s="58"/>
      <c r="G199" s="58"/>
      <c r="H199" s="58"/>
      <c r="T199" s="58"/>
    </row>
    <row r="200" spans="1:20" ht="15.75" customHeight="1" x14ac:dyDescent="0.35">
      <c r="A200" s="58"/>
      <c r="B200" s="58"/>
      <c r="D200" s="58"/>
      <c r="E200" s="58"/>
      <c r="F200" s="58"/>
      <c r="G200" s="58"/>
      <c r="H200" s="58"/>
      <c r="T200" s="58"/>
    </row>
    <row r="201" spans="1:20" ht="15.75" customHeight="1" x14ac:dyDescent="0.35">
      <c r="A201" s="58"/>
      <c r="B201" s="58"/>
      <c r="D201" s="58"/>
      <c r="E201" s="58"/>
      <c r="F201" s="58"/>
      <c r="G201" s="58"/>
      <c r="H201" s="58"/>
      <c r="T201" s="58"/>
    </row>
    <row r="202" spans="1:20" ht="15.75" customHeight="1" x14ac:dyDescent="0.35">
      <c r="A202" s="58"/>
      <c r="B202" s="58"/>
      <c r="D202" s="58"/>
      <c r="E202" s="58"/>
      <c r="F202" s="58"/>
      <c r="G202" s="58"/>
      <c r="H202" s="58"/>
      <c r="T202" s="58"/>
    </row>
    <row r="203" spans="1:20" ht="15.75" customHeight="1" x14ac:dyDescent="0.35">
      <c r="A203" s="58"/>
      <c r="B203" s="58"/>
      <c r="D203" s="58"/>
      <c r="E203" s="58"/>
      <c r="F203" s="58"/>
      <c r="G203" s="58"/>
      <c r="H203" s="58"/>
      <c r="T203" s="58"/>
    </row>
    <row r="204" spans="1:20" ht="15.75" customHeight="1" x14ac:dyDescent="0.35">
      <c r="A204" s="58"/>
      <c r="B204" s="58"/>
      <c r="D204" s="58"/>
      <c r="E204" s="58"/>
      <c r="F204" s="58"/>
      <c r="G204" s="58"/>
      <c r="H204" s="58"/>
      <c r="T204" s="58"/>
    </row>
    <row r="205" spans="1:20" ht="15.75" customHeight="1" x14ac:dyDescent="0.35">
      <c r="A205" s="58"/>
      <c r="B205" s="58"/>
      <c r="D205" s="58"/>
      <c r="E205" s="58"/>
      <c r="F205" s="58"/>
      <c r="G205" s="58"/>
      <c r="H205" s="58"/>
      <c r="T205" s="58"/>
    </row>
    <row r="206" spans="1:20" ht="15.75" customHeight="1" x14ac:dyDescent="0.35">
      <c r="A206" s="58"/>
      <c r="B206" s="58"/>
      <c r="D206" s="58"/>
      <c r="E206" s="58"/>
      <c r="F206" s="58"/>
      <c r="G206" s="58"/>
      <c r="H206" s="58"/>
      <c r="T206" s="58"/>
    </row>
    <row r="207" spans="1:20" ht="15.75" customHeight="1" x14ac:dyDescent="0.35">
      <c r="A207" s="58"/>
      <c r="B207" s="58"/>
      <c r="D207" s="58"/>
      <c r="E207" s="58"/>
      <c r="F207" s="58"/>
      <c r="G207" s="58"/>
      <c r="H207" s="58"/>
      <c r="T207" s="58"/>
    </row>
    <row r="208" spans="1:20" ht="15.75" customHeight="1" x14ac:dyDescent="0.35">
      <c r="A208" s="58"/>
      <c r="B208" s="58"/>
      <c r="D208" s="58"/>
      <c r="E208" s="58"/>
      <c r="F208" s="58"/>
      <c r="G208" s="58"/>
      <c r="H208" s="58"/>
      <c r="T208" s="58"/>
    </row>
    <row r="209" spans="1:20" ht="15.75" customHeight="1" x14ac:dyDescent="0.35">
      <c r="A209" s="58"/>
      <c r="B209" s="58"/>
      <c r="D209" s="58"/>
      <c r="E209" s="58"/>
      <c r="F209" s="58"/>
      <c r="G209" s="58"/>
      <c r="H209" s="58"/>
      <c r="T209" s="58"/>
    </row>
    <row r="210" spans="1:20" ht="15.75" customHeight="1" x14ac:dyDescent="0.35">
      <c r="A210" s="58"/>
      <c r="B210" s="58"/>
      <c r="D210" s="58"/>
      <c r="E210" s="58"/>
      <c r="F210" s="58"/>
      <c r="G210" s="58"/>
      <c r="H210" s="58"/>
      <c r="T210" s="58"/>
    </row>
    <row r="211" spans="1:20" ht="15.75" customHeight="1" x14ac:dyDescent="0.35">
      <c r="A211" s="58"/>
      <c r="B211" s="58"/>
      <c r="D211" s="58"/>
      <c r="E211" s="58"/>
      <c r="F211" s="58"/>
      <c r="G211" s="58"/>
      <c r="H211" s="58"/>
      <c r="T211" s="58"/>
    </row>
    <row r="212" spans="1:20" ht="15.75" customHeight="1" x14ac:dyDescent="0.35">
      <c r="A212" s="58"/>
      <c r="B212" s="58"/>
      <c r="D212" s="58"/>
      <c r="E212" s="58"/>
      <c r="F212" s="58"/>
      <c r="G212" s="58"/>
      <c r="H212" s="58"/>
      <c r="T212" s="58"/>
    </row>
    <row r="213" spans="1:20" ht="15.75" customHeight="1" x14ac:dyDescent="0.35">
      <c r="A213" s="58"/>
      <c r="B213" s="58"/>
      <c r="D213" s="58"/>
      <c r="E213" s="58"/>
      <c r="F213" s="58"/>
      <c r="G213" s="58"/>
      <c r="H213" s="58"/>
      <c r="T213" s="58"/>
    </row>
    <row r="214" spans="1:20" ht="15.75" customHeight="1" x14ac:dyDescent="0.35">
      <c r="A214" s="58"/>
      <c r="B214" s="58"/>
      <c r="D214" s="58"/>
      <c r="E214" s="58"/>
      <c r="F214" s="58"/>
      <c r="G214" s="58"/>
      <c r="H214" s="58"/>
      <c r="T214" s="58"/>
    </row>
    <row r="215" spans="1:20" ht="15.75" customHeight="1" x14ac:dyDescent="0.35">
      <c r="A215" s="58"/>
      <c r="B215" s="58"/>
      <c r="D215" s="58"/>
      <c r="E215" s="58"/>
      <c r="F215" s="58"/>
      <c r="G215" s="58"/>
      <c r="H215" s="58"/>
      <c r="T215" s="58"/>
    </row>
    <row r="216" spans="1:20" ht="15.75" customHeight="1" x14ac:dyDescent="0.35">
      <c r="A216" s="58"/>
      <c r="B216" s="58"/>
      <c r="D216" s="58"/>
      <c r="E216" s="58"/>
      <c r="F216" s="58"/>
      <c r="G216" s="58"/>
      <c r="H216" s="58"/>
      <c r="T216" s="58"/>
    </row>
    <row r="217" spans="1:20" ht="15.75" customHeight="1" x14ac:dyDescent="0.35">
      <c r="A217" s="58"/>
      <c r="B217" s="58"/>
      <c r="D217" s="58"/>
      <c r="E217" s="58"/>
      <c r="F217" s="58"/>
      <c r="G217" s="58"/>
      <c r="H217" s="58"/>
      <c r="T217" s="58"/>
    </row>
    <row r="218" spans="1:20" ht="15.75" customHeight="1" x14ac:dyDescent="0.35">
      <c r="A218" s="58"/>
      <c r="B218" s="58"/>
      <c r="D218" s="58"/>
      <c r="E218" s="58"/>
      <c r="F218" s="58"/>
      <c r="G218" s="58"/>
      <c r="H218" s="58"/>
      <c r="T218" s="58"/>
    </row>
    <row r="219" spans="1:20" ht="15.75" customHeight="1" x14ac:dyDescent="0.35">
      <c r="A219" s="58"/>
      <c r="B219" s="58"/>
      <c r="D219" s="58"/>
      <c r="E219" s="58"/>
      <c r="F219" s="58"/>
      <c r="G219" s="58"/>
      <c r="H219" s="58"/>
      <c r="T219" s="58"/>
    </row>
    <row r="220" spans="1:20" ht="15.75" customHeight="1" x14ac:dyDescent="0.35">
      <c r="A220" s="58"/>
      <c r="B220" s="58"/>
      <c r="D220" s="58"/>
      <c r="E220" s="58"/>
      <c r="F220" s="58"/>
      <c r="G220" s="58"/>
      <c r="H220" s="58"/>
      <c r="T220" s="58"/>
    </row>
    <row r="221" spans="1:20" ht="15.75" customHeight="1" x14ac:dyDescent="0.35">
      <c r="A221" s="58"/>
      <c r="B221" s="58"/>
      <c r="D221" s="58"/>
      <c r="E221" s="58"/>
      <c r="F221" s="58"/>
      <c r="G221" s="58"/>
      <c r="H221" s="58"/>
      <c r="T221" s="58"/>
    </row>
    <row r="222" spans="1:20" ht="15.75" customHeight="1" x14ac:dyDescent="0.35">
      <c r="A222" s="58"/>
      <c r="B222" s="58"/>
      <c r="D222" s="58"/>
      <c r="E222" s="58"/>
      <c r="F222" s="58"/>
      <c r="G222" s="58"/>
      <c r="H222" s="58"/>
      <c r="T222" s="58"/>
    </row>
    <row r="223" spans="1:20" ht="15.75" customHeight="1" x14ac:dyDescent="0.35">
      <c r="A223" s="58"/>
      <c r="B223" s="58"/>
      <c r="D223" s="58"/>
      <c r="E223" s="58"/>
      <c r="F223" s="58"/>
      <c r="G223" s="58"/>
      <c r="H223" s="58"/>
      <c r="T223" s="58"/>
    </row>
    <row r="224" spans="1:20" ht="15.75" customHeight="1" x14ac:dyDescent="0.35">
      <c r="A224" s="58"/>
      <c r="B224" s="58"/>
      <c r="D224" s="58"/>
      <c r="E224" s="58"/>
      <c r="F224" s="58"/>
      <c r="G224" s="58"/>
      <c r="H224" s="58"/>
      <c r="T224" s="58"/>
    </row>
    <row r="225" spans="1:20" ht="15.75" customHeight="1" x14ac:dyDescent="0.35">
      <c r="A225" s="58"/>
      <c r="B225" s="58"/>
      <c r="D225" s="58"/>
      <c r="E225" s="58"/>
      <c r="F225" s="58"/>
      <c r="G225" s="58"/>
      <c r="H225" s="58"/>
      <c r="T225" s="58"/>
    </row>
    <row r="226" spans="1:20" ht="15.75" customHeight="1" x14ac:dyDescent="0.35">
      <c r="A226" s="58"/>
      <c r="B226" s="58"/>
      <c r="D226" s="58"/>
      <c r="E226" s="58"/>
      <c r="F226" s="58"/>
      <c r="G226" s="58"/>
      <c r="H226" s="58"/>
      <c r="T226" s="58"/>
    </row>
    <row r="227" spans="1:20" ht="15.75" customHeight="1" x14ac:dyDescent="0.35">
      <c r="A227" s="58"/>
      <c r="B227" s="58"/>
      <c r="D227" s="58"/>
      <c r="E227" s="58"/>
      <c r="F227" s="58"/>
      <c r="G227" s="58"/>
      <c r="H227" s="58"/>
      <c r="T227" s="58"/>
    </row>
    <row r="228" spans="1:20" ht="15.75" customHeight="1" x14ac:dyDescent="0.35">
      <c r="A228" s="58"/>
      <c r="B228" s="58"/>
      <c r="D228" s="58"/>
      <c r="E228" s="58"/>
      <c r="F228" s="58"/>
      <c r="G228" s="58"/>
      <c r="H228" s="58"/>
      <c r="T228" s="58"/>
    </row>
    <row r="229" spans="1:20" ht="15.75" customHeight="1" x14ac:dyDescent="0.35">
      <c r="A229" s="58"/>
      <c r="B229" s="58"/>
      <c r="D229" s="58"/>
      <c r="E229" s="58"/>
      <c r="F229" s="58"/>
      <c r="G229" s="58"/>
      <c r="H229" s="58"/>
      <c r="T229" s="58"/>
    </row>
    <row r="230" spans="1:20" ht="15.75" customHeight="1" x14ac:dyDescent="0.35">
      <c r="A230" s="58"/>
      <c r="B230" s="58"/>
      <c r="D230" s="58"/>
      <c r="E230" s="58"/>
      <c r="F230" s="58"/>
      <c r="G230" s="58"/>
      <c r="H230" s="58"/>
      <c r="T230" s="58"/>
    </row>
    <row r="231" spans="1:20" ht="15.75" customHeight="1" x14ac:dyDescent="0.35">
      <c r="A231" s="58"/>
      <c r="B231" s="58"/>
      <c r="D231" s="58"/>
      <c r="E231" s="58"/>
      <c r="F231" s="58"/>
      <c r="G231" s="58"/>
      <c r="H231" s="58"/>
      <c r="T231" s="58"/>
    </row>
    <row r="232" spans="1:20" ht="15.75" customHeight="1" x14ac:dyDescent="0.35">
      <c r="A232" s="58"/>
      <c r="B232" s="58"/>
      <c r="D232" s="58"/>
      <c r="E232" s="58"/>
      <c r="F232" s="58"/>
      <c r="G232" s="58"/>
      <c r="H232" s="58"/>
      <c r="T232" s="58"/>
    </row>
    <row r="233" spans="1:20" ht="15.75" customHeight="1" x14ac:dyDescent="0.35">
      <c r="A233" s="58"/>
      <c r="B233" s="58"/>
      <c r="D233" s="58"/>
      <c r="E233" s="58"/>
      <c r="F233" s="58"/>
      <c r="G233" s="58"/>
      <c r="H233" s="58"/>
      <c r="T233" s="58"/>
    </row>
    <row r="234" spans="1:20" ht="15.75" customHeight="1" x14ac:dyDescent="0.35">
      <c r="A234" s="58"/>
      <c r="B234" s="58"/>
      <c r="D234" s="58"/>
      <c r="E234" s="58"/>
      <c r="F234" s="58"/>
      <c r="G234" s="58"/>
      <c r="H234" s="58"/>
      <c r="T234" s="58"/>
    </row>
    <row r="235" spans="1:20" ht="15.75" customHeight="1" x14ac:dyDescent="0.35">
      <c r="A235" s="58"/>
      <c r="B235" s="58"/>
      <c r="D235" s="58"/>
      <c r="E235" s="58"/>
      <c r="F235" s="58"/>
      <c r="G235" s="58"/>
      <c r="H235" s="58"/>
      <c r="T235" s="58"/>
    </row>
    <row r="236" spans="1:20" ht="15.75" customHeight="1" x14ac:dyDescent="0.35">
      <c r="A236" s="58"/>
      <c r="B236" s="58"/>
      <c r="D236" s="58"/>
      <c r="E236" s="58"/>
      <c r="F236" s="58"/>
      <c r="G236" s="58"/>
      <c r="H236" s="58"/>
      <c r="T236" s="58"/>
    </row>
    <row r="237" spans="1:20" ht="15.75" customHeight="1" x14ac:dyDescent="0.35">
      <c r="A237" s="58"/>
      <c r="B237" s="58"/>
      <c r="D237" s="58"/>
      <c r="E237" s="58"/>
      <c r="F237" s="58"/>
      <c r="G237" s="58"/>
      <c r="H237" s="58"/>
      <c r="T237" s="58"/>
    </row>
    <row r="238" spans="1:20" ht="15.75" customHeight="1" x14ac:dyDescent="0.35">
      <c r="A238" s="58"/>
      <c r="B238" s="58"/>
      <c r="D238" s="58"/>
      <c r="E238" s="58"/>
      <c r="F238" s="58"/>
      <c r="G238" s="58"/>
      <c r="H238" s="58"/>
      <c r="T238" s="58"/>
    </row>
    <row r="239" spans="1:20" ht="15.75" customHeight="1" x14ac:dyDescent="0.35">
      <c r="A239" s="58"/>
      <c r="B239" s="58"/>
      <c r="D239" s="58"/>
      <c r="E239" s="58"/>
      <c r="F239" s="58"/>
      <c r="G239" s="58"/>
      <c r="H239" s="58"/>
      <c r="T239" s="58"/>
    </row>
    <row r="240" spans="1:20" ht="15.75" customHeight="1" x14ac:dyDescent="0.35">
      <c r="A240" s="58"/>
      <c r="B240" s="58"/>
      <c r="D240" s="58"/>
      <c r="E240" s="58"/>
      <c r="F240" s="58"/>
      <c r="G240" s="58"/>
      <c r="H240" s="58"/>
      <c r="T240" s="58"/>
    </row>
    <row r="241" spans="1:20" ht="15.75" customHeight="1" x14ac:dyDescent="0.35">
      <c r="A241" s="58"/>
      <c r="B241" s="58"/>
      <c r="D241" s="58"/>
      <c r="E241" s="58"/>
      <c r="F241" s="58"/>
      <c r="G241" s="58"/>
      <c r="H241" s="58"/>
      <c r="T241" s="58"/>
    </row>
    <row r="242" spans="1:20" ht="15.75" customHeight="1" x14ac:dyDescent="0.35">
      <c r="A242" s="58"/>
      <c r="B242" s="58"/>
      <c r="D242" s="58"/>
      <c r="E242" s="58"/>
      <c r="F242" s="58"/>
      <c r="G242" s="58"/>
      <c r="H242" s="58"/>
      <c r="T242" s="58"/>
    </row>
    <row r="243" spans="1:20" ht="15.75" customHeight="1" x14ac:dyDescent="0.35">
      <c r="A243" s="58"/>
      <c r="B243" s="58"/>
      <c r="D243" s="58"/>
      <c r="E243" s="58"/>
      <c r="F243" s="58"/>
      <c r="G243" s="58"/>
      <c r="H243" s="58"/>
      <c r="T243" s="58"/>
    </row>
    <row r="244" spans="1:20" ht="15.75" customHeight="1" x14ac:dyDescent="0.35">
      <c r="A244" s="58"/>
      <c r="B244" s="58"/>
      <c r="D244" s="58"/>
      <c r="E244" s="58"/>
      <c r="F244" s="58"/>
      <c r="G244" s="58"/>
      <c r="H244" s="58"/>
      <c r="T244" s="58"/>
    </row>
    <row r="245" spans="1:20" ht="15.75" customHeight="1" x14ac:dyDescent="0.35">
      <c r="A245" s="58"/>
      <c r="B245" s="58"/>
      <c r="D245" s="58"/>
      <c r="E245" s="58"/>
      <c r="F245" s="58"/>
      <c r="G245" s="58"/>
      <c r="H245" s="58"/>
      <c r="T245" s="58"/>
    </row>
    <row r="246" spans="1:20" ht="15.75" customHeight="1" x14ac:dyDescent="0.35">
      <c r="A246" s="40"/>
      <c r="D246" s="40"/>
    </row>
    <row r="247" spans="1:20" ht="15.75" customHeight="1" x14ac:dyDescent="0.35">
      <c r="A247" s="40"/>
      <c r="D247" s="40"/>
    </row>
    <row r="248" spans="1:20" ht="15.75" customHeight="1" x14ac:dyDescent="0.35">
      <c r="A248" s="40"/>
      <c r="D248" s="40"/>
    </row>
    <row r="249" spans="1:20" ht="15.75" customHeight="1" x14ac:dyDescent="0.35">
      <c r="A249" s="40"/>
      <c r="D249" s="40"/>
    </row>
    <row r="250" spans="1:20" ht="15.75" customHeight="1" x14ac:dyDescent="0.35">
      <c r="A250" s="40"/>
      <c r="D250" s="40"/>
    </row>
    <row r="251" spans="1:20" ht="15.75" customHeight="1" x14ac:dyDescent="0.35">
      <c r="A251" s="40"/>
      <c r="D251" s="40"/>
    </row>
    <row r="252" spans="1:20" ht="15.75" customHeight="1" x14ac:dyDescent="0.35">
      <c r="A252" s="40"/>
      <c r="D252" s="40"/>
    </row>
    <row r="253" spans="1:20" ht="15.75" customHeight="1" x14ac:dyDescent="0.35">
      <c r="A253" s="40"/>
      <c r="D253" s="40"/>
    </row>
    <row r="254" spans="1:20" ht="15.75" customHeight="1" x14ac:dyDescent="0.35">
      <c r="A254" s="40"/>
      <c r="D254" s="40"/>
    </row>
    <row r="255" spans="1:20" ht="15.75" customHeight="1" x14ac:dyDescent="0.35">
      <c r="A255" s="40"/>
      <c r="D255" s="40"/>
    </row>
    <row r="256" spans="1:20" ht="15.75" customHeight="1" x14ac:dyDescent="0.35">
      <c r="A256" s="40"/>
      <c r="D256" s="40"/>
    </row>
    <row r="257" spans="1:4" ht="15.75" customHeight="1" x14ac:dyDescent="0.35">
      <c r="A257" s="40"/>
      <c r="D257" s="40"/>
    </row>
    <row r="258" spans="1:4" ht="15.75" customHeight="1" x14ac:dyDescent="0.35">
      <c r="A258" s="40"/>
      <c r="D258" s="40"/>
    </row>
    <row r="259" spans="1:4" ht="15.75" customHeight="1" x14ac:dyDescent="0.35">
      <c r="A259" s="40"/>
      <c r="D259" s="40"/>
    </row>
    <row r="260" spans="1:4" ht="15.75" customHeight="1" x14ac:dyDescent="0.35">
      <c r="A260" s="40"/>
      <c r="D260" s="40"/>
    </row>
    <row r="261" spans="1:4" ht="15.75" customHeight="1" x14ac:dyDescent="0.35">
      <c r="A261" s="40"/>
      <c r="D261" s="40"/>
    </row>
    <row r="262" spans="1:4" ht="15.75" customHeight="1" x14ac:dyDescent="0.35">
      <c r="A262" s="40"/>
      <c r="D262" s="40"/>
    </row>
    <row r="263" spans="1:4" ht="15.75" customHeight="1" x14ac:dyDescent="0.35">
      <c r="A263" s="40"/>
      <c r="D263" s="40"/>
    </row>
    <row r="264" spans="1:4" ht="15.75" customHeight="1" x14ac:dyDescent="0.35">
      <c r="A264" s="40"/>
      <c r="D264" s="40"/>
    </row>
    <row r="265" spans="1:4" ht="15.75" customHeight="1" x14ac:dyDescent="0.35">
      <c r="A265" s="40"/>
      <c r="D265" s="40"/>
    </row>
    <row r="266" spans="1:4" ht="15.75" customHeight="1" x14ac:dyDescent="0.35">
      <c r="A266" s="40"/>
      <c r="D266" s="40"/>
    </row>
    <row r="267" spans="1:4" ht="15.75" customHeight="1" x14ac:dyDescent="0.35">
      <c r="A267" s="40"/>
      <c r="D267" s="40"/>
    </row>
    <row r="268" spans="1:4" ht="15.75" customHeight="1" x14ac:dyDescent="0.35">
      <c r="A268" s="40"/>
      <c r="D268" s="40"/>
    </row>
    <row r="269" spans="1:4" ht="15.75" customHeight="1" x14ac:dyDescent="0.35">
      <c r="A269" s="40"/>
      <c r="D269" s="40"/>
    </row>
    <row r="270" spans="1:4" ht="15.75" customHeight="1" x14ac:dyDescent="0.35">
      <c r="A270" s="40"/>
      <c r="D270" s="40"/>
    </row>
    <row r="271" spans="1:4" ht="15.75" customHeight="1" x14ac:dyDescent="0.35">
      <c r="A271" s="40"/>
      <c r="D271" s="40"/>
    </row>
    <row r="272" spans="1:4" ht="15.75" customHeight="1" x14ac:dyDescent="0.35">
      <c r="A272" s="40"/>
      <c r="D272" s="40"/>
    </row>
    <row r="273" spans="1:4" ht="15.75" customHeight="1" x14ac:dyDescent="0.35">
      <c r="A273" s="40"/>
      <c r="D273" s="40"/>
    </row>
    <row r="274" spans="1:4" ht="15.75" customHeight="1" x14ac:dyDescent="0.35">
      <c r="A274" s="40"/>
      <c r="D274" s="40"/>
    </row>
    <row r="275" spans="1:4" ht="15.75" customHeight="1" x14ac:dyDescent="0.35">
      <c r="A275" s="40"/>
      <c r="D275" s="40"/>
    </row>
    <row r="276" spans="1:4" ht="15.75" customHeight="1" x14ac:dyDescent="0.35">
      <c r="A276" s="40"/>
      <c r="D276" s="40"/>
    </row>
    <row r="277" spans="1:4" ht="15.75" customHeight="1" x14ac:dyDescent="0.35">
      <c r="A277" s="40"/>
      <c r="D277" s="40"/>
    </row>
    <row r="278" spans="1:4" ht="15.75" customHeight="1" x14ac:dyDescent="0.35">
      <c r="A278" s="40"/>
      <c r="D278" s="40"/>
    </row>
    <row r="279" spans="1:4" ht="15.75" customHeight="1" x14ac:dyDescent="0.35">
      <c r="A279" s="40"/>
      <c r="D279" s="40"/>
    </row>
    <row r="280" spans="1:4" ht="15.75" customHeight="1" x14ac:dyDescent="0.35">
      <c r="A280" s="40"/>
      <c r="D280" s="40"/>
    </row>
    <row r="281" spans="1:4" ht="15.75" customHeight="1" x14ac:dyDescent="0.35">
      <c r="A281" s="40"/>
      <c r="D281" s="40"/>
    </row>
    <row r="282" spans="1:4" ht="15.75" customHeight="1" x14ac:dyDescent="0.35">
      <c r="A282" s="40"/>
      <c r="D282" s="40"/>
    </row>
    <row r="283" spans="1:4" ht="15.75" customHeight="1" x14ac:dyDescent="0.35">
      <c r="A283" s="40"/>
      <c r="D283" s="40"/>
    </row>
    <row r="284" spans="1:4" ht="15.75" customHeight="1" x14ac:dyDescent="0.35">
      <c r="A284" s="40"/>
      <c r="D284" s="40"/>
    </row>
    <row r="285" spans="1:4" ht="15.75" customHeight="1" x14ac:dyDescent="0.35">
      <c r="A285" s="40"/>
      <c r="D285" s="40"/>
    </row>
    <row r="286" spans="1:4" ht="15.75" customHeight="1" x14ac:dyDescent="0.35">
      <c r="A286" s="40"/>
      <c r="D286" s="40"/>
    </row>
    <row r="287" spans="1:4" ht="15.75" customHeight="1" x14ac:dyDescent="0.35">
      <c r="A287" s="40"/>
      <c r="D287" s="40"/>
    </row>
    <row r="288" spans="1:4" ht="15.75" customHeight="1" x14ac:dyDescent="0.35">
      <c r="A288" s="40"/>
      <c r="D288" s="40"/>
    </row>
    <row r="289" spans="1:4" ht="15.75" customHeight="1" x14ac:dyDescent="0.35">
      <c r="A289" s="40"/>
      <c r="D289" s="40"/>
    </row>
    <row r="290" spans="1:4" ht="15.75" customHeight="1" x14ac:dyDescent="0.35">
      <c r="A290" s="40"/>
      <c r="D290" s="40"/>
    </row>
    <row r="291" spans="1:4" ht="15.75" customHeight="1" x14ac:dyDescent="0.35">
      <c r="A291" s="40"/>
      <c r="D291" s="40"/>
    </row>
    <row r="292" spans="1:4" ht="15.75" customHeight="1" x14ac:dyDescent="0.35">
      <c r="A292" s="40"/>
      <c r="D292" s="40"/>
    </row>
    <row r="293" spans="1:4" ht="15.75" customHeight="1" x14ac:dyDescent="0.35">
      <c r="A293" s="40"/>
      <c r="D293" s="40"/>
    </row>
    <row r="294" spans="1:4" ht="15.75" customHeight="1" x14ac:dyDescent="0.35">
      <c r="A294" s="40"/>
      <c r="D294" s="40"/>
    </row>
    <row r="295" spans="1:4" ht="15.75" customHeight="1" x14ac:dyDescent="0.35">
      <c r="A295" s="40"/>
      <c r="D295" s="40"/>
    </row>
    <row r="296" spans="1:4" ht="15.75" customHeight="1" x14ac:dyDescent="0.35">
      <c r="A296" s="40"/>
      <c r="D296" s="40"/>
    </row>
    <row r="297" spans="1:4" ht="15.75" customHeight="1" x14ac:dyDescent="0.35">
      <c r="A297" s="40"/>
      <c r="D297" s="40"/>
    </row>
    <row r="298" spans="1:4" ht="15.75" customHeight="1" x14ac:dyDescent="0.35">
      <c r="A298" s="40"/>
      <c r="D298" s="40"/>
    </row>
    <row r="299" spans="1:4" ht="15.75" customHeight="1" x14ac:dyDescent="0.35">
      <c r="A299" s="40"/>
      <c r="D299" s="40"/>
    </row>
    <row r="300" spans="1:4" ht="15.75" customHeight="1" x14ac:dyDescent="0.35">
      <c r="A300" s="40"/>
      <c r="D300" s="40"/>
    </row>
    <row r="301" spans="1:4" ht="15.75" customHeight="1" x14ac:dyDescent="0.35">
      <c r="A301" s="40"/>
      <c r="D301" s="40"/>
    </row>
    <row r="302" spans="1:4" ht="15.75" customHeight="1" x14ac:dyDescent="0.35">
      <c r="A302" s="40"/>
      <c r="D302" s="40"/>
    </row>
    <row r="303" spans="1:4" ht="15.75" customHeight="1" x14ac:dyDescent="0.35">
      <c r="A303" s="40"/>
      <c r="D303" s="40"/>
    </row>
    <row r="304" spans="1:4" ht="15.75" customHeight="1" x14ac:dyDescent="0.35">
      <c r="A304" s="40"/>
      <c r="D304" s="40"/>
    </row>
    <row r="305" spans="1:4" ht="15.75" customHeight="1" x14ac:dyDescent="0.35">
      <c r="A305" s="40"/>
      <c r="D305" s="40"/>
    </row>
    <row r="306" spans="1:4" ht="15.75" customHeight="1" x14ac:dyDescent="0.35">
      <c r="A306" s="40"/>
      <c r="D306" s="40"/>
    </row>
    <row r="307" spans="1:4" ht="15.75" customHeight="1" x14ac:dyDescent="0.35">
      <c r="A307" s="40"/>
      <c r="D307" s="40"/>
    </row>
    <row r="308" spans="1:4" ht="15.75" customHeight="1" x14ac:dyDescent="0.35">
      <c r="A308" s="40"/>
      <c r="D308" s="40"/>
    </row>
    <row r="309" spans="1:4" ht="15.75" customHeight="1" x14ac:dyDescent="0.35">
      <c r="A309" s="40"/>
      <c r="D309" s="40"/>
    </row>
    <row r="310" spans="1:4" ht="15.75" customHeight="1" x14ac:dyDescent="0.35">
      <c r="A310" s="40"/>
      <c r="D310" s="40"/>
    </row>
    <row r="311" spans="1:4" ht="15.75" customHeight="1" x14ac:dyDescent="0.35">
      <c r="A311" s="40"/>
      <c r="D311" s="40"/>
    </row>
    <row r="312" spans="1:4" ht="15.75" customHeight="1" x14ac:dyDescent="0.35">
      <c r="A312" s="40"/>
      <c r="D312" s="40"/>
    </row>
    <row r="313" spans="1:4" ht="15.75" customHeight="1" x14ac:dyDescent="0.35">
      <c r="A313" s="40"/>
      <c r="D313" s="40"/>
    </row>
    <row r="314" spans="1:4" ht="15.75" customHeight="1" x14ac:dyDescent="0.35">
      <c r="A314" s="40"/>
      <c r="D314" s="40"/>
    </row>
    <row r="315" spans="1:4" ht="15.75" customHeight="1" x14ac:dyDescent="0.35">
      <c r="A315" s="40"/>
      <c r="D315" s="40"/>
    </row>
    <row r="316" spans="1:4" ht="15.75" customHeight="1" x14ac:dyDescent="0.35">
      <c r="A316" s="40"/>
      <c r="D316" s="40"/>
    </row>
    <row r="317" spans="1:4" ht="15.75" customHeight="1" x14ac:dyDescent="0.35">
      <c r="A317" s="40"/>
      <c r="D317" s="40"/>
    </row>
    <row r="318" spans="1:4" ht="15.75" customHeight="1" x14ac:dyDescent="0.35">
      <c r="A318" s="40"/>
      <c r="D318" s="40"/>
    </row>
    <row r="319" spans="1:4" ht="15.75" customHeight="1" x14ac:dyDescent="0.35">
      <c r="A319" s="40"/>
      <c r="D319" s="40"/>
    </row>
    <row r="320" spans="1:4" ht="15.75" customHeight="1" x14ac:dyDescent="0.35">
      <c r="A320" s="40"/>
      <c r="D320" s="40"/>
    </row>
    <row r="321" spans="1:4" ht="15.75" customHeight="1" x14ac:dyDescent="0.35">
      <c r="A321" s="40"/>
      <c r="D321" s="40"/>
    </row>
    <row r="322" spans="1:4" ht="15.75" customHeight="1" x14ac:dyDescent="0.35">
      <c r="A322" s="40"/>
      <c r="D322" s="40"/>
    </row>
    <row r="323" spans="1:4" ht="15.75" customHeight="1" x14ac:dyDescent="0.35">
      <c r="A323" s="40"/>
      <c r="D323" s="40"/>
    </row>
    <row r="324" spans="1:4" ht="15.75" customHeight="1" x14ac:dyDescent="0.35">
      <c r="A324" s="40"/>
      <c r="D324" s="40"/>
    </row>
    <row r="325" spans="1:4" ht="15.75" customHeight="1" x14ac:dyDescent="0.35">
      <c r="A325" s="40"/>
      <c r="D325" s="40"/>
    </row>
    <row r="326" spans="1:4" ht="15.75" customHeight="1" x14ac:dyDescent="0.35">
      <c r="A326" s="40"/>
      <c r="D326" s="40"/>
    </row>
    <row r="327" spans="1:4" ht="15.75" customHeight="1" x14ac:dyDescent="0.35">
      <c r="A327" s="40"/>
      <c r="D327" s="40"/>
    </row>
    <row r="328" spans="1:4" ht="15.75" customHeight="1" x14ac:dyDescent="0.35">
      <c r="A328" s="40"/>
      <c r="D328" s="40"/>
    </row>
    <row r="329" spans="1:4" ht="15.75" customHeight="1" x14ac:dyDescent="0.35">
      <c r="A329" s="40"/>
      <c r="D329" s="40"/>
    </row>
    <row r="330" spans="1:4" ht="15.75" customHeight="1" x14ac:dyDescent="0.35">
      <c r="A330" s="40"/>
      <c r="D330" s="40"/>
    </row>
    <row r="331" spans="1:4" ht="15.75" customHeight="1" x14ac:dyDescent="0.35">
      <c r="A331" s="40"/>
      <c r="D331" s="40"/>
    </row>
    <row r="332" spans="1:4" ht="15.75" customHeight="1" x14ac:dyDescent="0.35">
      <c r="A332" s="40"/>
      <c r="D332" s="40"/>
    </row>
    <row r="333" spans="1:4" ht="15.75" customHeight="1" x14ac:dyDescent="0.35">
      <c r="A333" s="40"/>
      <c r="D333" s="40"/>
    </row>
    <row r="334" spans="1:4" ht="15.75" customHeight="1" x14ac:dyDescent="0.35">
      <c r="A334" s="40"/>
      <c r="D334" s="40"/>
    </row>
    <row r="335" spans="1:4" ht="15.75" customHeight="1" x14ac:dyDescent="0.35">
      <c r="A335" s="40"/>
      <c r="D335" s="40"/>
    </row>
    <row r="336" spans="1:4" ht="15.75" customHeight="1" x14ac:dyDescent="0.35">
      <c r="A336" s="40"/>
      <c r="D336" s="40"/>
    </row>
    <row r="337" spans="1:4" ht="15.75" customHeight="1" x14ac:dyDescent="0.35">
      <c r="A337" s="40"/>
      <c r="D337" s="40"/>
    </row>
    <row r="338" spans="1:4" ht="15.75" customHeight="1" x14ac:dyDescent="0.35">
      <c r="A338" s="40"/>
      <c r="D338" s="40"/>
    </row>
    <row r="339" spans="1:4" ht="15.75" customHeight="1" x14ac:dyDescent="0.35">
      <c r="A339" s="40"/>
      <c r="D339" s="40"/>
    </row>
    <row r="340" spans="1:4" ht="15.75" customHeight="1" x14ac:dyDescent="0.35">
      <c r="A340" s="40"/>
      <c r="D340" s="40"/>
    </row>
    <row r="341" spans="1:4" ht="15.75" customHeight="1" x14ac:dyDescent="0.35">
      <c r="A341" s="40"/>
      <c r="D341" s="40"/>
    </row>
    <row r="342" spans="1:4" ht="15.75" customHeight="1" x14ac:dyDescent="0.35">
      <c r="A342" s="40"/>
      <c r="D342" s="40"/>
    </row>
    <row r="343" spans="1:4" ht="15.75" customHeight="1" x14ac:dyDescent="0.35">
      <c r="A343" s="40"/>
      <c r="D343" s="40"/>
    </row>
    <row r="344" spans="1:4" ht="15.75" customHeight="1" x14ac:dyDescent="0.35">
      <c r="A344" s="40"/>
      <c r="D344" s="40"/>
    </row>
    <row r="345" spans="1:4" ht="15.75" customHeight="1" x14ac:dyDescent="0.35">
      <c r="A345" s="40"/>
      <c r="D345" s="40"/>
    </row>
    <row r="346" spans="1:4" ht="15.75" customHeight="1" x14ac:dyDescent="0.35">
      <c r="A346" s="40"/>
      <c r="D346" s="40"/>
    </row>
    <row r="347" spans="1:4" ht="15.75" customHeight="1" x14ac:dyDescent="0.35">
      <c r="A347" s="40"/>
      <c r="D347" s="40"/>
    </row>
    <row r="348" spans="1:4" ht="15.75" customHeight="1" x14ac:dyDescent="0.35">
      <c r="A348" s="40"/>
      <c r="D348" s="40"/>
    </row>
    <row r="349" spans="1:4" ht="15.75" customHeight="1" x14ac:dyDescent="0.35">
      <c r="A349" s="40"/>
      <c r="D349" s="40"/>
    </row>
    <row r="350" spans="1:4" ht="15.75" customHeight="1" x14ac:dyDescent="0.35">
      <c r="A350" s="40"/>
      <c r="D350" s="40"/>
    </row>
    <row r="351" spans="1:4" ht="15.75" customHeight="1" x14ac:dyDescent="0.35">
      <c r="A351" s="40"/>
      <c r="D351" s="40"/>
    </row>
    <row r="352" spans="1:4" ht="15.75" customHeight="1" x14ac:dyDescent="0.35">
      <c r="A352" s="40"/>
      <c r="D352" s="40"/>
    </row>
    <row r="353" spans="1:4" ht="15.75" customHeight="1" x14ac:dyDescent="0.35">
      <c r="A353" s="40"/>
      <c r="D353" s="40"/>
    </row>
    <row r="354" spans="1:4" ht="15.75" customHeight="1" x14ac:dyDescent="0.35">
      <c r="A354" s="40"/>
      <c r="D354" s="40"/>
    </row>
    <row r="355" spans="1:4" ht="15.75" customHeight="1" x14ac:dyDescent="0.35">
      <c r="A355" s="40"/>
      <c r="D355" s="40"/>
    </row>
    <row r="356" spans="1:4" ht="15.75" customHeight="1" x14ac:dyDescent="0.35">
      <c r="A356" s="40"/>
      <c r="D356" s="40"/>
    </row>
    <row r="357" spans="1:4" ht="15.75" customHeight="1" x14ac:dyDescent="0.35">
      <c r="A357" s="40"/>
      <c r="D357" s="40"/>
    </row>
    <row r="358" spans="1:4" ht="15.75" customHeight="1" x14ac:dyDescent="0.35">
      <c r="A358" s="40"/>
      <c r="D358" s="40"/>
    </row>
    <row r="359" spans="1:4" ht="15.75" customHeight="1" x14ac:dyDescent="0.35">
      <c r="A359" s="40"/>
      <c r="D359" s="40"/>
    </row>
    <row r="360" spans="1:4" ht="15.75" customHeight="1" x14ac:dyDescent="0.35">
      <c r="A360" s="40"/>
      <c r="D360" s="40"/>
    </row>
    <row r="361" spans="1:4" ht="15.75" customHeight="1" x14ac:dyDescent="0.35">
      <c r="A361" s="40"/>
      <c r="D361" s="40"/>
    </row>
    <row r="362" spans="1:4" ht="15.75" customHeight="1" x14ac:dyDescent="0.35">
      <c r="A362" s="40"/>
      <c r="D362" s="40"/>
    </row>
    <row r="363" spans="1:4" ht="15.75" customHeight="1" x14ac:dyDescent="0.35">
      <c r="A363" s="40"/>
      <c r="D363" s="40"/>
    </row>
    <row r="364" spans="1:4" ht="15.75" customHeight="1" x14ac:dyDescent="0.35">
      <c r="A364" s="40"/>
      <c r="D364" s="40"/>
    </row>
    <row r="365" spans="1:4" ht="15.75" customHeight="1" x14ac:dyDescent="0.35">
      <c r="A365" s="40"/>
      <c r="D365" s="40"/>
    </row>
    <row r="366" spans="1:4" ht="15.75" customHeight="1" x14ac:dyDescent="0.35">
      <c r="A366" s="40"/>
      <c r="D366" s="40"/>
    </row>
    <row r="367" spans="1:4" ht="15.75" customHeight="1" x14ac:dyDescent="0.35">
      <c r="A367" s="40"/>
      <c r="D367" s="40"/>
    </row>
    <row r="368" spans="1:4" ht="15.75" customHeight="1" x14ac:dyDescent="0.35">
      <c r="A368" s="40"/>
      <c r="D368" s="40"/>
    </row>
    <row r="369" spans="1:4" ht="15.75" customHeight="1" x14ac:dyDescent="0.35">
      <c r="A369" s="40"/>
      <c r="D369" s="40"/>
    </row>
    <row r="370" spans="1:4" ht="15.75" customHeight="1" x14ac:dyDescent="0.35">
      <c r="A370" s="40"/>
      <c r="D370" s="40"/>
    </row>
    <row r="371" spans="1:4" ht="15.75" customHeight="1" x14ac:dyDescent="0.35">
      <c r="A371" s="40"/>
      <c r="D371" s="40"/>
    </row>
    <row r="372" spans="1:4" ht="15.75" customHeight="1" x14ac:dyDescent="0.35">
      <c r="A372" s="40"/>
      <c r="D372" s="40"/>
    </row>
    <row r="373" spans="1:4" ht="15.75" customHeight="1" x14ac:dyDescent="0.35">
      <c r="A373" s="40"/>
      <c r="D373" s="40"/>
    </row>
    <row r="374" spans="1:4" ht="15.75" customHeight="1" x14ac:dyDescent="0.35">
      <c r="A374" s="40"/>
      <c r="D374" s="40"/>
    </row>
    <row r="375" spans="1:4" ht="15.75" customHeight="1" x14ac:dyDescent="0.35">
      <c r="A375" s="40"/>
      <c r="D375" s="40"/>
    </row>
    <row r="376" spans="1:4" ht="15.75" customHeight="1" x14ac:dyDescent="0.35">
      <c r="A376" s="40"/>
      <c r="D376" s="40"/>
    </row>
    <row r="377" spans="1:4" ht="15.75" customHeight="1" x14ac:dyDescent="0.35">
      <c r="A377" s="40"/>
      <c r="D377" s="40"/>
    </row>
    <row r="378" spans="1:4" ht="15.75" customHeight="1" x14ac:dyDescent="0.35">
      <c r="A378" s="40"/>
      <c r="D378" s="40"/>
    </row>
    <row r="379" spans="1:4" ht="15.75" customHeight="1" x14ac:dyDescent="0.35">
      <c r="A379" s="40"/>
      <c r="D379" s="40"/>
    </row>
    <row r="380" spans="1:4" ht="15.75" customHeight="1" x14ac:dyDescent="0.35">
      <c r="A380" s="40"/>
      <c r="D380" s="40"/>
    </row>
    <row r="381" spans="1:4" ht="15.75" customHeight="1" x14ac:dyDescent="0.35">
      <c r="A381" s="40"/>
      <c r="D381" s="40"/>
    </row>
    <row r="382" spans="1:4" ht="15.75" customHeight="1" x14ac:dyDescent="0.35">
      <c r="A382" s="40"/>
      <c r="D382" s="40"/>
    </row>
    <row r="383" spans="1:4" ht="15.75" customHeight="1" x14ac:dyDescent="0.35">
      <c r="A383" s="40"/>
      <c r="D383" s="40"/>
    </row>
    <row r="384" spans="1:4" ht="15.75" customHeight="1" x14ac:dyDescent="0.35">
      <c r="A384" s="40"/>
      <c r="D384" s="40"/>
    </row>
    <row r="385" spans="1:4" ht="15.75" customHeight="1" x14ac:dyDescent="0.35">
      <c r="A385" s="40"/>
      <c r="D385" s="40"/>
    </row>
    <row r="386" spans="1:4" ht="15.75" customHeight="1" x14ac:dyDescent="0.35">
      <c r="A386" s="40"/>
      <c r="D386" s="40"/>
    </row>
    <row r="387" spans="1:4" ht="15.75" customHeight="1" x14ac:dyDescent="0.35">
      <c r="A387" s="40"/>
      <c r="D387" s="40"/>
    </row>
    <row r="388" spans="1:4" ht="15.75" customHeight="1" x14ac:dyDescent="0.35">
      <c r="A388" s="40"/>
      <c r="D388" s="40"/>
    </row>
    <row r="389" spans="1:4" ht="15.75" customHeight="1" x14ac:dyDescent="0.35">
      <c r="A389" s="40"/>
      <c r="D389" s="40"/>
    </row>
    <row r="390" spans="1:4" ht="15.75" customHeight="1" x14ac:dyDescent="0.35">
      <c r="A390" s="40"/>
      <c r="D390" s="40"/>
    </row>
    <row r="391" spans="1:4" ht="15.75" customHeight="1" x14ac:dyDescent="0.35">
      <c r="A391" s="40"/>
      <c r="D391" s="40"/>
    </row>
    <row r="392" spans="1:4" ht="15.75" customHeight="1" x14ac:dyDescent="0.35">
      <c r="A392" s="40"/>
      <c r="D392" s="40"/>
    </row>
    <row r="393" spans="1:4" ht="15.75" customHeight="1" x14ac:dyDescent="0.35">
      <c r="A393" s="40"/>
      <c r="D393" s="40"/>
    </row>
    <row r="394" spans="1:4" ht="15.75" customHeight="1" x14ac:dyDescent="0.35">
      <c r="A394" s="40"/>
      <c r="D394" s="40"/>
    </row>
    <row r="395" spans="1:4" ht="15.75" customHeight="1" x14ac:dyDescent="0.35">
      <c r="A395" s="40"/>
      <c r="D395" s="40"/>
    </row>
    <row r="396" spans="1:4" ht="15.75" customHeight="1" x14ac:dyDescent="0.35">
      <c r="A396" s="40"/>
      <c r="D396" s="40"/>
    </row>
    <row r="397" spans="1:4" ht="15.75" customHeight="1" x14ac:dyDescent="0.35">
      <c r="A397" s="40"/>
      <c r="D397" s="40"/>
    </row>
    <row r="398" spans="1:4" ht="15.75" customHeight="1" x14ac:dyDescent="0.35">
      <c r="A398" s="40"/>
      <c r="D398" s="40"/>
    </row>
    <row r="399" spans="1:4" ht="15.75" customHeight="1" x14ac:dyDescent="0.35">
      <c r="A399" s="40"/>
      <c r="D399" s="40"/>
    </row>
    <row r="400" spans="1:4" ht="15.75" customHeight="1" x14ac:dyDescent="0.35">
      <c r="A400" s="40"/>
      <c r="D400" s="40"/>
    </row>
    <row r="401" spans="1:4" ht="15.75" customHeight="1" x14ac:dyDescent="0.35">
      <c r="A401" s="40"/>
      <c r="D401" s="40"/>
    </row>
    <row r="402" spans="1:4" ht="15.75" customHeight="1" x14ac:dyDescent="0.35">
      <c r="A402" s="40"/>
      <c r="D402" s="40"/>
    </row>
    <row r="403" spans="1:4" ht="15.75" customHeight="1" x14ac:dyDescent="0.35">
      <c r="A403" s="40"/>
      <c r="D403" s="40"/>
    </row>
    <row r="404" spans="1:4" ht="15.75" customHeight="1" x14ac:dyDescent="0.35">
      <c r="A404" s="40"/>
      <c r="D404" s="40"/>
    </row>
    <row r="405" spans="1:4" ht="15.75" customHeight="1" x14ac:dyDescent="0.35">
      <c r="A405" s="40"/>
      <c r="D405" s="40"/>
    </row>
    <row r="406" spans="1:4" ht="15.75" customHeight="1" x14ac:dyDescent="0.35">
      <c r="A406" s="40"/>
      <c r="D406" s="40"/>
    </row>
    <row r="407" spans="1:4" ht="15.75" customHeight="1" x14ac:dyDescent="0.35">
      <c r="A407" s="40"/>
      <c r="D407" s="40"/>
    </row>
    <row r="408" spans="1:4" ht="15.75" customHeight="1" x14ac:dyDescent="0.35">
      <c r="A408" s="40"/>
      <c r="D408" s="40"/>
    </row>
    <row r="409" spans="1:4" ht="15.75" customHeight="1" x14ac:dyDescent="0.35">
      <c r="A409" s="40"/>
      <c r="D409" s="40"/>
    </row>
    <row r="410" spans="1:4" ht="15.75" customHeight="1" x14ac:dyDescent="0.35">
      <c r="A410" s="40"/>
      <c r="D410" s="40"/>
    </row>
    <row r="411" spans="1:4" ht="15.75" customHeight="1" x14ac:dyDescent="0.35">
      <c r="A411" s="40"/>
      <c r="D411" s="40"/>
    </row>
    <row r="412" spans="1:4" ht="15.75" customHeight="1" x14ac:dyDescent="0.35">
      <c r="A412" s="40"/>
      <c r="D412" s="40"/>
    </row>
    <row r="413" spans="1:4" ht="15.75" customHeight="1" x14ac:dyDescent="0.35">
      <c r="A413" s="40"/>
      <c r="D413" s="40"/>
    </row>
    <row r="414" spans="1:4" ht="15.75" customHeight="1" x14ac:dyDescent="0.35">
      <c r="A414" s="40"/>
      <c r="D414" s="40"/>
    </row>
    <row r="415" spans="1:4" ht="15.75" customHeight="1" x14ac:dyDescent="0.35">
      <c r="A415" s="40"/>
      <c r="D415" s="40"/>
    </row>
    <row r="416" spans="1:4" ht="15.75" customHeight="1" x14ac:dyDescent="0.35">
      <c r="A416" s="40"/>
      <c r="D416" s="40"/>
    </row>
    <row r="417" spans="1:4" ht="15.75" customHeight="1" x14ac:dyDescent="0.35">
      <c r="A417" s="40"/>
      <c r="D417" s="40"/>
    </row>
    <row r="418" spans="1:4" ht="15.75" customHeight="1" x14ac:dyDescent="0.35">
      <c r="A418" s="40"/>
      <c r="D418" s="40"/>
    </row>
    <row r="419" spans="1:4" ht="15.75" customHeight="1" x14ac:dyDescent="0.35">
      <c r="A419" s="40"/>
      <c r="D419" s="40"/>
    </row>
    <row r="420" spans="1:4" ht="15.75" customHeight="1" x14ac:dyDescent="0.35">
      <c r="A420" s="40"/>
      <c r="D420" s="40"/>
    </row>
    <row r="421" spans="1:4" ht="15.75" customHeight="1" x14ac:dyDescent="0.35">
      <c r="A421" s="40"/>
      <c r="D421" s="40"/>
    </row>
    <row r="422" spans="1:4" ht="15.75" customHeight="1" x14ac:dyDescent="0.35">
      <c r="A422" s="40"/>
      <c r="D422" s="40"/>
    </row>
    <row r="423" spans="1:4" ht="15.75" customHeight="1" x14ac:dyDescent="0.35">
      <c r="A423" s="40"/>
      <c r="D423" s="40"/>
    </row>
    <row r="424" spans="1:4" ht="15.75" customHeight="1" x14ac:dyDescent="0.35">
      <c r="A424" s="40"/>
      <c r="D424" s="40"/>
    </row>
    <row r="425" spans="1:4" ht="15.75" customHeight="1" x14ac:dyDescent="0.35">
      <c r="A425" s="40"/>
      <c r="D425" s="40"/>
    </row>
    <row r="426" spans="1:4" ht="15.75" customHeight="1" x14ac:dyDescent="0.35">
      <c r="A426" s="40"/>
      <c r="D426" s="40"/>
    </row>
    <row r="427" spans="1:4" ht="15.75" customHeight="1" x14ac:dyDescent="0.35">
      <c r="A427" s="40"/>
      <c r="D427" s="40"/>
    </row>
    <row r="428" spans="1:4" ht="15.75" customHeight="1" x14ac:dyDescent="0.35">
      <c r="A428" s="40"/>
      <c r="D428" s="40"/>
    </row>
    <row r="429" spans="1:4" ht="15.75" customHeight="1" x14ac:dyDescent="0.35">
      <c r="A429" s="40"/>
      <c r="D429" s="40"/>
    </row>
    <row r="430" spans="1:4" ht="15.75" customHeight="1" x14ac:dyDescent="0.35">
      <c r="A430" s="40"/>
      <c r="D430" s="40"/>
    </row>
    <row r="431" spans="1:4" ht="15.75" customHeight="1" x14ac:dyDescent="0.35">
      <c r="A431" s="40"/>
      <c r="D431" s="40"/>
    </row>
    <row r="432" spans="1:4" ht="15.75" customHeight="1" x14ac:dyDescent="0.35">
      <c r="A432" s="40"/>
      <c r="D432" s="40"/>
    </row>
    <row r="433" spans="1:4" ht="15.75" customHeight="1" x14ac:dyDescent="0.35">
      <c r="A433" s="40"/>
      <c r="D433" s="40"/>
    </row>
    <row r="434" spans="1:4" ht="15.75" customHeight="1" x14ac:dyDescent="0.35">
      <c r="A434" s="40"/>
      <c r="D434" s="40"/>
    </row>
    <row r="435" spans="1:4" ht="15.75" customHeight="1" x14ac:dyDescent="0.35">
      <c r="A435" s="40"/>
      <c r="D435" s="40"/>
    </row>
    <row r="436" spans="1:4" ht="15.75" customHeight="1" x14ac:dyDescent="0.35">
      <c r="A436" s="40"/>
      <c r="D436" s="40"/>
    </row>
    <row r="437" spans="1:4" ht="15.75" customHeight="1" x14ac:dyDescent="0.35">
      <c r="A437" s="40"/>
      <c r="D437" s="40"/>
    </row>
    <row r="438" spans="1:4" ht="15.75" customHeight="1" x14ac:dyDescent="0.35">
      <c r="A438" s="40"/>
      <c r="D438" s="40"/>
    </row>
    <row r="439" spans="1:4" ht="15.75" customHeight="1" x14ac:dyDescent="0.35">
      <c r="A439" s="40"/>
      <c r="D439" s="40"/>
    </row>
    <row r="440" spans="1:4" ht="15.75" customHeight="1" x14ac:dyDescent="0.35">
      <c r="A440" s="40"/>
      <c r="D440" s="40"/>
    </row>
    <row r="441" spans="1:4" ht="15.75" customHeight="1" x14ac:dyDescent="0.35">
      <c r="A441" s="40"/>
      <c r="D441" s="40"/>
    </row>
    <row r="442" spans="1:4" ht="15.75" customHeight="1" x14ac:dyDescent="0.35">
      <c r="A442" s="40"/>
      <c r="D442" s="40"/>
    </row>
    <row r="443" spans="1:4" ht="15.75" customHeight="1" x14ac:dyDescent="0.35">
      <c r="A443" s="40"/>
      <c r="D443" s="40"/>
    </row>
    <row r="444" spans="1:4" ht="15.75" customHeight="1" x14ac:dyDescent="0.35">
      <c r="A444" s="40"/>
      <c r="D444" s="40"/>
    </row>
    <row r="445" spans="1:4" ht="15.75" customHeight="1" x14ac:dyDescent="0.35">
      <c r="A445" s="40"/>
      <c r="D445" s="40"/>
    </row>
    <row r="446" spans="1:4" ht="15.75" customHeight="1" x14ac:dyDescent="0.35">
      <c r="A446" s="40"/>
      <c r="D446" s="40"/>
    </row>
    <row r="447" spans="1:4" ht="15.75" customHeight="1" x14ac:dyDescent="0.35">
      <c r="A447" s="40"/>
      <c r="D447" s="40"/>
    </row>
    <row r="448" spans="1:4" ht="15.75" customHeight="1" x14ac:dyDescent="0.35">
      <c r="A448" s="40"/>
      <c r="D448" s="40"/>
    </row>
    <row r="449" spans="1:4" ht="15.75" customHeight="1" x14ac:dyDescent="0.35">
      <c r="A449" s="40"/>
      <c r="D449" s="40"/>
    </row>
    <row r="450" spans="1:4" ht="15.75" customHeight="1" x14ac:dyDescent="0.35">
      <c r="A450" s="40"/>
      <c r="D450" s="40"/>
    </row>
    <row r="451" spans="1:4" ht="15.75" customHeight="1" x14ac:dyDescent="0.35">
      <c r="A451" s="40"/>
      <c r="D451" s="40"/>
    </row>
    <row r="452" spans="1:4" ht="15.75" customHeight="1" x14ac:dyDescent="0.35">
      <c r="A452" s="40"/>
      <c r="D452" s="40"/>
    </row>
    <row r="453" spans="1:4" ht="15.75" customHeight="1" x14ac:dyDescent="0.35">
      <c r="A453" s="40"/>
      <c r="D453" s="40"/>
    </row>
    <row r="454" spans="1:4" ht="15.75" customHeight="1" x14ac:dyDescent="0.35">
      <c r="A454" s="40"/>
      <c r="D454" s="40"/>
    </row>
    <row r="455" spans="1:4" ht="15.75" customHeight="1" x14ac:dyDescent="0.35">
      <c r="A455" s="40"/>
      <c r="D455" s="40"/>
    </row>
    <row r="456" spans="1:4" ht="15.75" customHeight="1" x14ac:dyDescent="0.35">
      <c r="A456" s="40"/>
      <c r="D456" s="40"/>
    </row>
    <row r="457" spans="1:4" ht="15.75" customHeight="1" x14ac:dyDescent="0.35">
      <c r="A457" s="40"/>
      <c r="D457" s="40"/>
    </row>
    <row r="458" spans="1:4" ht="15.75" customHeight="1" x14ac:dyDescent="0.35">
      <c r="A458" s="40"/>
      <c r="D458" s="40"/>
    </row>
    <row r="459" spans="1:4" ht="15.75" customHeight="1" x14ac:dyDescent="0.35">
      <c r="A459" s="40"/>
      <c r="D459" s="40"/>
    </row>
    <row r="460" spans="1:4" ht="15.75" customHeight="1" x14ac:dyDescent="0.35">
      <c r="A460" s="40"/>
      <c r="D460" s="40"/>
    </row>
    <row r="461" spans="1:4" ht="15.75" customHeight="1" x14ac:dyDescent="0.35">
      <c r="A461" s="40"/>
      <c r="D461" s="40"/>
    </row>
    <row r="462" spans="1:4" ht="15.75" customHeight="1" x14ac:dyDescent="0.35">
      <c r="A462" s="40"/>
      <c r="D462" s="40"/>
    </row>
    <row r="463" spans="1:4" ht="15.75" customHeight="1" x14ac:dyDescent="0.35">
      <c r="A463" s="40"/>
      <c r="D463" s="40"/>
    </row>
    <row r="464" spans="1:4" ht="15.75" customHeight="1" x14ac:dyDescent="0.35">
      <c r="A464" s="40"/>
      <c r="D464" s="40"/>
    </row>
    <row r="465" spans="1:4" ht="15.75" customHeight="1" x14ac:dyDescent="0.35">
      <c r="A465" s="40"/>
      <c r="D465" s="40"/>
    </row>
    <row r="466" spans="1:4" ht="15.75" customHeight="1" x14ac:dyDescent="0.35">
      <c r="A466" s="40"/>
      <c r="D466" s="40"/>
    </row>
    <row r="467" spans="1:4" ht="15.75" customHeight="1" x14ac:dyDescent="0.35">
      <c r="A467" s="40"/>
      <c r="D467" s="40"/>
    </row>
    <row r="468" spans="1:4" ht="15.75" customHeight="1" x14ac:dyDescent="0.35">
      <c r="A468" s="40"/>
      <c r="D468" s="40"/>
    </row>
    <row r="469" spans="1:4" ht="15.75" customHeight="1" x14ac:dyDescent="0.35">
      <c r="A469" s="40"/>
      <c r="D469" s="40"/>
    </row>
    <row r="470" spans="1:4" ht="15.75" customHeight="1" x14ac:dyDescent="0.35">
      <c r="A470" s="40"/>
      <c r="D470" s="40"/>
    </row>
    <row r="471" spans="1:4" ht="15.75" customHeight="1" x14ac:dyDescent="0.35">
      <c r="A471" s="40"/>
      <c r="D471" s="40"/>
    </row>
    <row r="472" spans="1:4" ht="15.75" customHeight="1" x14ac:dyDescent="0.35">
      <c r="A472" s="40"/>
      <c r="D472" s="40"/>
    </row>
    <row r="473" spans="1:4" ht="15.75" customHeight="1" x14ac:dyDescent="0.35">
      <c r="A473" s="40"/>
      <c r="D473" s="40"/>
    </row>
    <row r="474" spans="1:4" ht="15.75" customHeight="1" x14ac:dyDescent="0.35">
      <c r="A474" s="40"/>
      <c r="D474" s="40"/>
    </row>
    <row r="475" spans="1:4" ht="15.75" customHeight="1" x14ac:dyDescent="0.35">
      <c r="A475" s="40"/>
      <c r="D475" s="40"/>
    </row>
    <row r="476" spans="1:4" ht="15.75" customHeight="1" x14ac:dyDescent="0.35">
      <c r="A476" s="40"/>
      <c r="D476" s="40"/>
    </row>
    <row r="477" spans="1:4" ht="15.75" customHeight="1" x14ac:dyDescent="0.35">
      <c r="A477" s="40"/>
      <c r="D477" s="40"/>
    </row>
    <row r="478" spans="1:4" ht="15.75" customHeight="1" x14ac:dyDescent="0.35">
      <c r="A478" s="40"/>
      <c r="D478" s="40"/>
    </row>
    <row r="479" spans="1:4" ht="15.75" customHeight="1" x14ac:dyDescent="0.35">
      <c r="A479" s="40"/>
      <c r="D479" s="40"/>
    </row>
    <row r="480" spans="1:4" ht="15.75" customHeight="1" x14ac:dyDescent="0.35">
      <c r="A480" s="40"/>
      <c r="D480" s="40"/>
    </row>
    <row r="481" spans="1:4" ht="15.75" customHeight="1" x14ac:dyDescent="0.35">
      <c r="A481" s="40"/>
      <c r="D481" s="40"/>
    </row>
    <row r="482" spans="1:4" ht="15.75" customHeight="1" x14ac:dyDescent="0.35">
      <c r="A482" s="40"/>
      <c r="D482" s="40"/>
    </row>
    <row r="483" spans="1:4" ht="15.75" customHeight="1" x14ac:dyDescent="0.35">
      <c r="A483" s="40"/>
      <c r="D483" s="40"/>
    </row>
    <row r="484" spans="1:4" ht="15.75" customHeight="1" x14ac:dyDescent="0.35">
      <c r="A484" s="40"/>
      <c r="D484" s="40"/>
    </row>
    <row r="485" spans="1:4" ht="15.75" customHeight="1" x14ac:dyDescent="0.35">
      <c r="A485" s="40"/>
      <c r="D485" s="40"/>
    </row>
    <row r="486" spans="1:4" ht="15.75" customHeight="1" x14ac:dyDescent="0.35">
      <c r="A486" s="40"/>
      <c r="D486" s="40"/>
    </row>
    <row r="487" spans="1:4" ht="15.75" customHeight="1" x14ac:dyDescent="0.35">
      <c r="A487" s="40"/>
      <c r="D487" s="40"/>
    </row>
    <row r="488" spans="1:4" ht="15.75" customHeight="1" x14ac:dyDescent="0.35">
      <c r="A488" s="40"/>
      <c r="D488" s="40"/>
    </row>
    <row r="489" spans="1:4" ht="15.75" customHeight="1" x14ac:dyDescent="0.35">
      <c r="A489" s="40"/>
      <c r="D489" s="40"/>
    </row>
    <row r="490" spans="1:4" ht="15.75" customHeight="1" x14ac:dyDescent="0.35">
      <c r="A490" s="40"/>
      <c r="D490" s="40"/>
    </row>
    <row r="491" spans="1:4" ht="15.75" customHeight="1" x14ac:dyDescent="0.35">
      <c r="A491" s="40"/>
      <c r="D491" s="40"/>
    </row>
    <row r="492" spans="1:4" ht="15.75" customHeight="1" x14ac:dyDescent="0.35">
      <c r="A492" s="40"/>
      <c r="D492" s="40"/>
    </row>
    <row r="493" spans="1:4" ht="15.75" customHeight="1" x14ac:dyDescent="0.35">
      <c r="A493" s="40"/>
      <c r="D493" s="40"/>
    </row>
    <row r="494" spans="1:4" ht="15.75" customHeight="1" x14ac:dyDescent="0.35">
      <c r="A494" s="40"/>
      <c r="D494" s="40"/>
    </row>
    <row r="495" spans="1:4" ht="15.75" customHeight="1" x14ac:dyDescent="0.35">
      <c r="A495" s="40"/>
      <c r="D495" s="40"/>
    </row>
    <row r="496" spans="1:4" ht="15.75" customHeight="1" x14ac:dyDescent="0.35">
      <c r="A496" s="40"/>
      <c r="D496" s="40"/>
    </row>
    <row r="497" spans="1:4" ht="15.75" customHeight="1" x14ac:dyDescent="0.35">
      <c r="A497" s="40"/>
      <c r="D497" s="40"/>
    </row>
    <row r="498" spans="1:4" ht="15.75" customHeight="1" x14ac:dyDescent="0.35">
      <c r="A498" s="40"/>
      <c r="D498" s="40"/>
    </row>
    <row r="499" spans="1:4" ht="15.75" customHeight="1" x14ac:dyDescent="0.35">
      <c r="A499" s="40"/>
      <c r="D499" s="40"/>
    </row>
    <row r="500" spans="1:4" ht="15.75" customHeight="1" x14ac:dyDescent="0.35">
      <c r="A500" s="40"/>
      <c r="D500" s="40"/>
    </row>
    <row r="501" spans="1:4" ht="15.75" customHeight="1" x14ac:dyDescent="0.35">
      <c r="A501" s="40"/>
      <c r="D501" s="40"/>
    </row>
    <row r="502" spans="1:4" ht="15.75" customHeight="1" x14ac:dyDescent="0.35">
      <c r="A502" s="40"/>
      <c r="D502" s="40"/>
    </row>
    <row r="503" spans="1:4" ht="15.75" customHeight="1" x14ac:dyDescent="0.35">
      <c r="A503" s="40"/>
      <c r="D503" s="40"/>
    </row>
    <row r="504" spans="1:4" ht="15.75" customHeight="1" x14ac:dyDescent="0.35">
      <c r="A504" s="40"/>
      <c r="D504" s="40"/>
    </row>
    <row r="505" spans="1:4" ht="15.75" customHeight="1" x14ac:dyDescent="0.35">
      <c r="A505" s="40"/>
      <c r="D505" s="40"/>
    </row>
    <row r="506" spans="1:4" ht="15.75" customHeight="1" x14ac:dyDescent="0.35">
      <c r="A506" s="40"/>
      <c r="D506" s="40"/>
    </row>
    <row r="507" spans="1:4" ht="15.75" customHeight="1" x14ac:dyDescent="0.35">
      <c r="A507" s="40"/>
      <c r="D507" s="40"/>
    </row>
    <row r="508" spans="1:4" ht="15.75" customHeight="1" x14ac:dyDescent="0.35">
      <c r="A508" s="40"/>
      <c r="D508" s="40"/>
    </row>
    <row r="509" spans="1:4" ht="15.75" customHeight="1" x14ac:dyDescent="0.35">
      <c r="A509" s="40"/>
      <c r="D509" s="40"/>
    </row>
    <row r="510" spans="1:4" ht="15.75" customHeight="1" x14ac:dyDescent="0.35">
      <c r="A510" s="40"/>
      <c r="D510" s="40"/>
    </row>
    <row r="511" spans="1:4" ht="15.75" customHeight="1" x14ac:dyDescent="0.35">
      <c r="A511" s="40"/>
      <c r="D511" s="40"/>
    </row>
    <row r="512" spans="1:4" ht="15.75" customHeight="1" x14ac:dyDescent="0.35">
      <c r="A512" s="40"/>
      <c r="D512" s="40"/>
    </row>
    <row r="513" spans="1:4" ht="15.75" customHeight="1" x14ac:dyDescent="0.35">
      <c r="A513" s="40"/>
      <c r="D513" s="40"/>
    </row>
    <row r="514" spans="1:4" ht="15.75" customHeight="1" x14ac:dyDescent="0.35">
      <c r="A514" s="40"/>
      <c r="D514" s="40"/>
    </row>
    <row r="515" spans="1:4" ht="15.75" customHeight="1" x14ac:dyDescent="0.35">
      <c r="A515" s="40"/>
      <c r="D515" s="40"/>
    </row>
    <row r="516" spans="1:4" ht="15.75" customHeight="1" x14ac:dyDescent="0.35">
      <c r="A516" s="40"/>
      <c r="D516" s="40"/>
    </row>
    <row r="517" spans="1:4" ht="15.75" customHeight="1" x14ac:dyDescent="0.35">
      <c r="A517" s="40"/>
      <c r="D517" s="40"/>
    </row>
    <row r="518" spans="1:4" ht="15.75" customHeight="1" x14ac:dyDescent="0.35">
      <c r="A518" s="40"/>
      <c r="D518" s="40"/>
    </row>
    <row r="519" spans="1:4" ht="15.75" customHeight="1" x14ac:dyDescent="0.35">
      <c r="A519" s="40"/>
      <c r="D519" s="40"/>
    </row>
    <row r="520" spans="1:4" ht="15.75" customHeight="1" x14ac:dyDescent="0.35">
      <c r="A520" s="40"/>
      <c r="D520" s="40"/>
    </row>
    <row r="521" spans="1:4" ht="15.75" customHeight="1" x14ac:dyDescent="0.35">
      <c r="A521" s="40"/>
      <c r="D521" s="40"/>
    </row>
    <row r="522" spans="1:4" ht="15.75" customHeight="1" x14ac:dyDescent="0.35">
      <c r="A522" s="40"/>
      <c r="D522" s="40"/>
    </row>
    <row r="523" spans="1:4" ht="15.75" customHeight="1" x14ac:dyDescent="0.35">
      <c r="A523" s="40"/>
      <c r="D523" s="40"/>
    </row>
    <row r="524" spans="1:4" ht="15.75" customHeight="1" x14ac:dyDescent="0.35">
      <c r="A524" s="40"/>
      <c r="D524" s="40"/>
    </row>
    <row r="525" spans="1:4" ht="15.75" customHeight="1" x14ac:dyDescent="0.35">
      <c r="A525" s="40"/>
      <c r="D525" s="40"/>
    </row>
    <row r="526" spans="1:4" ht="15.75" customHeight="1" x14ac:dyDescent="0.35">
      <c r="A526" s="40"/>
      <c r="D526" s="40"/>
    </row>
    <row r="527" spans="1:4" ht="15.75" customHeight="1" x14ac:dyDescent="0.35">
      <c r="A527" s="40"/>
      <c r="D527" s="40"/>
    </row>
    <row r="528" spans="1:4" ht="15.75" customHeight="1" x14ac:dyDescent="0.35">
      <c r="A528" s="40"/>
      <c r="D528" s="40"/>
    </row>
    <row r="529" spans="1:4" ht="15.75" customHeight="1" x14ac:dyDescent="0.35">
      <c r="A529" s="40"/>
      <c r="D529" s="40"/>
    </row>
    <row r="530" spans="1:4" ht="15.75" customHeight="1" x14ac:dyDescent="0.35">
      <c r="A530" s="40"/>
      <c r="D530" s="40"/>
    </row>
    <row r="531" spans="1:4" ht="15.75" customHeight="1" x14ac:dyDescent="0.35">
      <c r="A531" s="40"/>
      <c r="D531" s="40"/>
    </row>
    <row r="532" spans="1:4" ht="15.75" customHeight="1" x14ac:dyDescent="0.35">
      <c r="A532" s="40"/>
      <c r="D532" s="40"/>
    </row>
    <row r="533" spans="1:4" ht="15.75" customHeight="1" x14ac:dyDescent="0.35">
      <c r="A533" s="40"/>
      <c r="D533" s="40"/>
    </row>
    <row r="534" spans="1:4" ht="15.75" customHeight="1" x14ac:dyDescent="0.35">
      <c r="A534" s="40"/>
      <c r="D534" s="40"/>
    </row>
    <row r="535" spans="1:4" ht="15.75" customHeight="1" x14ac:dyDescent="0.35">
      <c r="A535" s="40"/>
      <c r="D535" s="40"/>
    </row>
    <row r="536" spans="1:4" ht="15.75" customHeight="1" x14ac:dyDescent="0.35">
      <c r="A536" s="40"/>
      <c r="D536" s="40"/>
    </row>
    <row r="537" spans="1:4" ht="15.75" customHeight="1" x14ac:dyDescent="0.35">
      <c r="A537" s="40"/>
      <c r="D537" s="40"/>
    </row>
    <row r="538" spans="1:4" ht="15.75" customHeight="1" x14ac:dyDescent="0.35">
      <c r="A538" s="40"/>
      <c r="D538" s="40"/>
    </row>
    <row r="539" spans="1:4" ht="15.75" customHeight="1" x14ac:dyDescent="0.35">
      <c r="A539" s="40"/>
      <c r="D539" s="40"/>
    </row>
    <row r="540" spans="1:4" ht="15.75" customHeight="1" x14ac:dyDescent="0.35">
      <c r="A540" s="40"/>
      <c r="D540" s="40"/>
    </row>
    <row r="541" spans="1:4" ht="15.75" customHeight="1" x14ac:dyDescent="0.35">
      <c r="A541" s="40"/>
      <c r="D541" s="40"/>
    </row>
    <row r="542" spans="1:4" ht="15.75" customHeight="1" x14ac:dyDescent="0.35">
      <c r="A542" s="40"/>
      <c r="D542" s="40"/>
    </row>
    <row r="543" spans="1:4" ht="15.75" customHeight="1" x14ac:dyDescent="0.35">
      <c r="A543" s="40"/>
      <c r="D543" s="40"/>
    </row>
    <row r="544" spans="1:4" ht="15.75" customHeight="1" x14ac:dyDescent="0.35">
      <c r="A544" s="40"/>
      <c r="D544" s="40"/>
    </row>
    <row r="545" spans="1:4" ht="15.75" customHeight="1" x14ac:dyDescent="0.35">
      <c r="A545" s="40"/>
      <c r="D545" s="40"/>
    </row>
    <row r="546" spans="1:4" ht="15.75" customHeight="1" x14ac:dyDescent="0.35">
      <c r="A546" s="40"/>
      <c r="D546" s="40"/>
    </row>
    <row r="547" spans="1:4" ht="15.75" customHeight="1" x14ac:dyDescent="0.35">
      <c r="A547" s="40"/>
      <c r="D547" s="40"/>
    </row>
    <row r="548" spans="1:4" ht="15.75" customHeight="1" x14ac:dyDescent="0.35">
      <c r="A548" s="40"/>
      <c r="D548" s="40"/>
    </row>
    <row r="549" spans="1:4" ht="15.75" customHeight="1" x14ac:dyDescent="0.35">
      <c r="A549" s="40"/>
      <c r="D549" s="40"/>
    </row>
    <row r="550" spans="1:4" ht="15.75" customHeight="1" x14ac:dyDescent="0.35">
      <c r="A550" s="40"/>
      <c r="D550" s="40"/>
    </row>
    <row r="551" spans="1:4" ht="15.75" customHeight="1" x14ac:dyDescent="0.35">
      <c r="A551" s="40"/>
      <c r="D551" s="40"/>
    </row>
    <row r="552" spans="1:4" ht="15.75" customHeight="1" x14ac:dyDescent="0.35">
      <c r="A552" s="40"/>
      <c r="D552" s="40"/>
    </row>
    <row r="553" spans="1:4" ht="15.75" customHeight="1" x14ac:dyDescent="0.35">
      <c r="A553" s="40"/>
      <c r="D553" s="40"/>
    </row>
    <row r="554" spans="1:4" ht="15.75" customHeight="1" x14ac:dyDescent="0.35">
      <c r="A554" s="40"/>
      <c r="D554" s="40"/>
    </row>
    <row r="555" spans="1:4" ht="15.75" customHeight="1" x14ac:dyDescent="0.35">
      <c r="A555" s="40"/>
      <c r="D555" s="40"/>
    </row>
    <row r="556" spans="1:4" ht="15.75" customHeight="1" x14ac:dyDescent="0.35">
      <c r="A556" s="40"/>
      <c r="D556" s="40"/>
    </row>
    <row r="557" spans="1:4" ht="15.75" customHeight="1" x14ac:dyDescent="0.35">
      <c r="A557" s="40"/>
      <c r="D557" s="40"/>
    </row>
    <row r="558" spans="1:4" ht="15.75" customHeight="1" x14ac:dyDescent="0.35">
      <c r="A558" s="40"/>
      <c r="D558" s="40"/>
    </row>
    <row r="559" spans="1:4" ht="15.75" customHeight="1" x14ac:dyDescent="0.35">
      <c r="A559" s="40"/>
      <c r="D559" s="40"/>
    </row>
    <row r="560" spans="1:4" ht="15.75" customHeight="1" x14ac:dyDescent="0.35">
      <c r="A560" s="40"/>
      <c r="D560" s="40"/>
    </row>
    <row r="561" spans="1:4" ht="15.75" customHeight="1" x14ac:dyDescent="0.35">
      <c r="A561" s="40"/>
      <c r="D561" s="40"/>
    </row>
    <row r="562" spans="1:4" ht="15.75" customHeight="1" x14ac:dyDescent="0.35">
      <c r="A562" s="40"/>
      <c r="D562" s="40"/>
    </row>
    <row r="563" spans="1:4" ht="15.75" customHeight="1" x14ac:dyDescent="0.35">
      <c r="A563" s="40"/>
      <c r="D563" s="40"/>
    </row>
    <row r="564" spans="1:4" ht="15.75" customHeight="1" x14ac:dyDescent="0.35">
      <c r="A564" s="40"/>
      <c r="D564" s="40"/>
    </row>
    <row r="565" spans="1:4" ht="15.75" customHeight="1" x14ac:dyDescent="0.35">
      <c r="A565" s="40"/>
      <c r="D565" s="40"/>
    </row>
    <row r="566" spans="1:4" ht="15.75" customHeight="1" x14ac:dyDescent="0.35">
      <c r="A566" s="40"/>
      <c r="D566" s="40"/>
    </row>
    <row r="567" spans="1:4" ht="15.75" customHeight="1" x14ac:dyDescent="0.35">
      <c r="A567" s="40"/>
      <c r="D567" s="40"/>
    </row>
    <row r="568" spans="1:4" ht="15.75" customHeight="1" x14ac:dyDescent="0.35">
      <c r="A568" s="40"/>
      <c r="D568" s="40"/>
    </row>
    <row r="569" spans="1:4" ht="15.75" customHeight="1" x14ac:dyDescent="0.35">
      <c r="A569" s="40"/>
      <c r="D569" s="40"/>
    </row>
    <row r="570" spans="1:4" ht="15.75" customHeight="1" x14ac:dyDescent="0.35">
      <c r="A570" s="40"/>
      <c r="D570" s="40"/>
    </row>
    <row r="571" spans="1:4" ht="15.75" customHeight="1" x14ac:dyDescent="0.35">
      <c r="A571" s="40"/>
      <c r="D571" s="40"/>
    </row>
    <row r="572" spans="1:4" ht="15.75" customHeight="1" x14ac:dyDescent="0.35">
      <c r="A572" s="40"/>
      <c r="D572" s="40"/>
    </row>
    <row r="573" spans="1:4" ht="15.75" customHeight="1" x14ac:dyDescent="0.35">
      <c r="A573" s="40"/>
      <c r="D573" s="40"/>
    </row>
    <row r="574" spans="1:4" ht="15.75" customHeight="1" x14ac:dyDescent="0.35">
      <c r="A574" s="40"/>
      <c r="D574" s="40"/>
    </row>
    <row r="575" spans="1:4" ht="15.75" customHeight="1" x14ac:dyDescent="0.35">
      <c r="A575" s="40"/>
      <c r="D575" s="40"/>
    </row>
    <row r="576" spans="1:4" ht="15.75" customHeight="1" x14ac:dyDescent="0.35">
      <c r="A576" s="40"/>
      <c r="D576" s="40"/>
    </row>
    <row r="577" spans="1:4" ht="15.75" customHeight="1" x14ac:dyDescent="0.35">
      <c r="A577" s="40"/>
      <c r="D577" s="40"/>
    </row>
    <row r="578" spans="1:4" ht="15.75" customHeight="1" x14ac:dyDescent="0.35">
      <c r="A578" s="40"/>
      <c r="D578" s="40"/>
    </row>
    <row r="579" spans="1:4" ht="15.75" customHeight="1" x14ac:dyDescent="0.35">
      <c r="A579" s="40"/>
      <c r="D579" s="40"/>
    </row>
    <row r="580" spans="1:4" ht="15.75" customHeight="1" x14ac:dyDescent="0.35">
      <c r="A580" s="40"/>
      <c r="D580" s="40"/>
    </row>
    <row r="581" spans="1:4" ht="15.75" customHeight="1" x14ac:dyDescent="0.35">
      <c r="A581" s="40"/>
      <c r="D581" s="40"/>
    </row>
    <row r="582" spans="1:4" ht="15.75" customHeight="1" x14ac:dyDescent="0.35">
      <c r="A582" s="40"/>
      <c r="D582" s="40"/>
    </row>
    <row r="583" spans="1:4" ht="15.75" customHeight="1" x14ac:dyDescent="0.35">
      <c r="A583" s="40"/>
      <c r="D583" s="40"/>
    </row>
    <row r="584" spans="1:4" ht="15.75" customHeight="1" x14ac:dyDescent="0.35">
      <c r="A584" s="40"/>
      <c r="D584" s="40"/>
    </row>
    <row r="585" spans="1:4" ht="15.75" customHeight="1" x14ac:dyDescent="0.35">
      <c r="A585" s="40"/>
      <c r="D585" s="40"/>
    </row>
    <row r="586" spans="1:4" ht="15.75" customHeight="1" x14ac:dyDescent="0.35">
      <c r="A586" s="40"/>
      <c r="D586" s="40"/>
    </row>
    <row r="587" spans="1:4" ht="15.75" customHeight="1" x14ac:dyDescent="0.35">
      <c r="A587" s="40"/>
      <c r="D587" s="40"/>
    </row>
    <row r="588" spans="1:4" ht="15.75" customHeight="1" x14ac:dyDescent="0.35">
      <c r="A588" s="40"/>
      <c r="D588" s="40"/>
    </row>
    <row r="589" spans="1:4" ht="15.75" customHeight="1" x14ac:dyDescent="0.35">
      <c r="A589" s="40"/>
      <c r="D589" s="40"/>
    </row>
    <row r="590" spans="1:4" ht="15.75" customHeight="1" x14ac:dyDescent="0.35">
      <c r="A590" s="40"/>
      <c r="D590" s="40"/>
    </row>
    <row r="591" spans="1:4" ht="15.75" customHeight="1" x14ac:dyDescent="0.35">
      <c r="A591" s="40"/>
      <c r="D591" s="40"/>
    </row>
    <row r="592" spans="1:4" ht="15.75" customHeight="1" x14ac:dyDescent="0.35">
      <c r="A592" s="40"/>
      <c r="D592" s="40"/>
    </row>
    <row r="593" spans="1:4" ht="15.75" customHeight="1" x14ac:dyDescent="0.35">
      <c r="A593" s="40"/>
      <c r="D593" s="40"/>
    </row>
    <row r="594" spans="1:4" ht="15.75" customHeight="1" x14ac:dyDescent="0.35">
      <c r="A594" s="40"/>
      <c r="D594" s="40"/>
    </row>
    <row r="595" spans="1:4" ht="15.75" customHeight="1" x14ac:dyDescent="0.35">
      <c r="A595" s="40"/>
      <c r="D595" s="40"/>
    </row>
    <row r="596" spans="1:4" ht="15.75" customHeight="1" x14ac:dyDescent="0.35">
      <c r="A596" s="40"/>
      <c r="D596" s="40"/>
    </row>
    <row r="597" spans="1:4" ht="15.75" customHeight="1" x14ac:dyDescent="0.35">
      <c r="A597" s="40"/>
      <c r="D597" s="40"/>
    </row>
    <row r="598" spans="1:4" ht="15.75" customHeight="1" x14ac:dyDescent="0.35">
      <c r="A598" s="40"/>
      <c r="D598" s="40"/>
    </row>
    <row r="599" spans="1:4" ht="15.75" customHeight="1" x14ac:dyDescent="0.35">
      <c r="A599" s="40"/>
      <c r="D599" s="40"/>
    </row>
    <row r="600" spans="1:4" ht="15.75" customHeight="1" x14ac:dyDescent="0.35">
      <c r="A600" s="40"/>
      <c r="D600" s="40"/>
    </row>
    <row r="601" spans="1:4" ht="15.75" customHeight="1" x14ac:dyDescent="0.35">
      <c r="A601" s="40"/>
      <c r="D601" s="40"/>
    </row>
    <row r="602" spans="1:4" ht="15.75" customHeight="1" x14ac:dyDescent="0.35">
      <c r="A602" s="40"/>
      <c r="D602" s="40"/>
    </row>
    <row r="603" spans="1:4" ht="15.75" customHeight="1" x14ac:dyDescent="0.35">
      <c r="A603" s="40"/>
      <c r="D603" s="40"/>
    </row>
    <row r="604" spans="1:4" ht="15.75" customHeight="1" x14ac:dyDescent="0.35">
      <c r="A604" s="40"/>
      <c r="D604" s="40"/>
    </row>
    <row r="605" spans="1:4" ht="15.75" customHeight="1" x14ac:dyDescent="0.35">
      <c r="A605" s="40"/>
      <c r="D605" s="40"/>
    </row>
    <row r="606" spans="1:4" ht="15.75" customHeight="1" x14ac:dyDescent="0.35">
      <c r="A606" s="40"/>
      <c r="D606" s="40"/>
    </row>
    <row r="607" spans="1:4" ht="15.75" customHeight="1" x14ac:dyDescent="0.35">
      <c r="A607" s="40"/>
      <c r="D607" s="40"/>
    </row>
    <row r="608" spans="1:4" ht="15.75" customHeight="1" x14ac:dyDescent="0.35">
      <c r="A608" s="40"/>
      <c r="D608" s="40"/>
    </row>
    <row r="609" spans="1:4" ht="15.75" customHeight="1" x14ac:dyDescent="0.35">
      <c r="A609" s="40"/>
      <c r="D609" s="40"/>
    </row>
    <row r="610" spans="1:4" ht="15.75" customHeight="1" x14ac:dyDescent="0.35">
      <c r="A610" s="40"/>
      <c r="D610" s="40"/>
    </row>
    <row r="611" spans="1:4" ht="15.75" customHeight="1" x14ac:dyDescent="0.35">
      <c r="A611" s="40"/>
      <c r="D611" s="40"/>
    </row>
    <row r="612" spans="1:4" ht="15.75" customHeight="1" x14ac:dyDescent="0.35">
      <c r="A612" s="40"/>
      <c r="D612" s="40"/>
    </row>
    <row r="613" spans="1:4" ht="15.75" customHeight="1" x14ac:dyDescent="0.35">
      <c r="A613" s="40"/>
      <c r="D613" s="40"/>
    </row>
    <row r="614" spans="1:4" ht="15.75" customHeight="1" x14ac:dyDescent="0.35">
      <c r="A614" s="40"/>
      <c r="D614" s="40"/>
    </row>
    <row r="615" spans="1:4" ht="15.75" customHeight="1" x14ac:dyDescent="0.35">
      <c r="A615" s="40"/>
      <c r="D615" s="40"/>
    </row>
    <row r="616" spans="1:4" ht="15.75" customHeight="1" x14ac:dyDescent="0.35">
      <c r="A616" s="40"/>
      <c r="D616" s="40"/>
    </row>
    <row r="617" spans="1:4" ht="15.75" customHeight="1" x14ac:dyDescent="0.35">
      <c r="A617" s="40"/>
      <c r="D617" s="40"/>
    </row>
    <row r="618" spans="1:4" ht="15.75" customHeight="1" x14ac:dyDescent="0.35">
      <c r="A618" s="40"/>
      <c r="D618" s="40"/>
    </row>
    <row r="619" spans="1:4" ht="15.75" customHeight="1" x14ac:dyDescent="0.35">
      <c r="A619" s="40"/>
      <c r="D619" s="40"/>
    </row>
    <row r="620" spans="1:4" ht="15.75" customHeight="1" x14ac:dyDescent="0.35">
      <c r="A620" s="40"/>
      <c r="D620" s="40"/>
    </row>
    <row r="621" spans="1:4" ht="15.75" customHeight="1" x14ac:dyDescent="0.35">
      <c r="A621" s="40"/>
      <c r="D621" s="40"/>
    </row>
    <row r="622" spans="1:4" ht="15.75" customHeight="1" x14ac:dyDescent="0.35">
      <c r="A622" s="40"/>
      <c r="D622" s="40"/>
    </row>
    <row r="623" spans="1:4" ht="15.75" customHeight="1" x14ac:dyDescent="0.35">
      <c r="A623" s="40"/>
      <c r="D623" s="40"/>
    </row>
    <row r="624" spans="1:4" ht="15.75" customHeight="1" x14ac:dyDescent="0.35">
      <c r="A624" s="40"/>
      <c r="D624" s="40"/>
    </row>
    <row r="625" spans="1:4" ht="15.75" customHeight="1" x14ac:dyDescent="0.35">
      <c r="A625" s="40"/>
      <c r="D625" s="40"/>
    </row>
    <row r="626" spans="1:4" ht="15.75" customHeight="1" x14ac:dyDescent="0.35">
      <c r="A626" s="40"/>
      <c r="D626" s="40"/>
    </row>
    <row r="627" spans="1:4" ht="15.75" customHeight="1" x14ac:dyDescent="0.35">
      <c r="A627" s="40"/>
      <c r="D627" s="40"/>
    </row>
    <row r="628" spans="1:4" ht="15.75" customHeight="1" x14ac:dyDescent="0.35">
      <c r="A628" s="40"/>
      <c r="D628" s="40"/>
    </row>
    <row r="629" spans="1:4" ht="15.75" customHeight="1" x14ac:dyDescent="0.35">
      <c r="A629" s="40"/>
      <c r="D629" s="40"/>
    </row>
    <row r="630" spans="1:4" ht="15.75" customHeight="1" x14ac:dyDescent="0.35">
      <c r="A630" s="40"/>
      <c r="D630" s="40"/>
    </row>
    <row r="631" spans="1:4" ht="15.75" customHeight="1" x14ac:dyDescent="0.35">
      <c r="A631" s="40"/>
      <c r="D631" s="40"/>
    </row>
    <row r="632" spans="1:4" ht="15.75" customHeight="1" x14ac:dyDescent="0.35">
      <c r="A632" s="40"/>
      <c r="D632" s="40"/>
    </row>
    <row r="633" spans="1:4" ht="15.75" customHeight="1" x14ac:dyDescent="0.35">
      <c r="A633" s="40"/>
      <c r="D633" s="40"/>
    </row>
    <row r="634" spans="1:4" ht="15.75" customHeight="1" x14ac:dyDescent="0.35">
      <c r="A634" s="40"/>
      <c r="D634" s="40"/>
    </row>
    <row r="635" spans="1:4" ht="15.75" customHeight="1" x14ac:dyDescent="0.35">
      <c r="A635" s="40"/>
      <c r="D635" s="40"/>
    </row>
    <row r="636" spans="1:4" ht="15.75" customHeight="1" x14ac:dyDescent="0.35">
      <c r="A636" s="40"/>
      <c r="D636" s="40"/>
    </row>
    <row r="637" spans="1:4" ht="15.75" customHeight="1" x14ac:dyDescent="0.35">
      <c r="A637" s="40"/>
      <c r="D637" s="40"/>
    </row>
    <row r="638" spans="1:4" ht="15.75" customHeight="1" x14ac:dyDescent="0.35">
      <c r="A638" s="40"/>
      <c r="D638" s="40"/>
    </row>
    <row r="639" spans="1:4" ht="15.75" customHeight="1" x14ac:dyDescent="0.35">
      <c r="A639" s="40"/>
      <c r="D639" s="40"/>
    </row>
    <row r="640" spans="1:4" ht="15.75" customHeight="1" x14ac:dyDescent="0.35">
      <c r="A640" s="40"/>
      <c r="D640" s="40"/>
    </row>
    <row r="641" spans="1:4" ht="15.75" customHeight="1" x14ac:dyDescent="0.35">
      <c r="A641" s="40"/>
      <c r="D641" s="40"/>
    </row>
    <row r="642" spans="1:4" ht="15.75" customHeight="1" x14ac:dyDescent="0.35">
      <c r="A642" s="40"/>
      <c r="D642" s="40"/>
    </row>
    <row r="643" spans="1:4" ht="15.75" customHeight="1" x14ac:dyDescent="0.35">
      <c r="A643" s="40"/>
      <c r="D643" s="40"/>
    </row>
    <row r="644" spans="1:4" ht="15.75" customHeight="1" x14ac:dyDescent="0.35">
      <c r="A644" s="40"/>
      <c r="D644" s="40"/>
    </row>
    <row r="645" spans="1:4" ht="15.75" customHeight="1" x14ac:dyDescent="0.35">
      <c r="A645" s="40"/>
      <c r="D645" s="40"/>
    </row>
    <row r="646" spans="1:4" ht="15.75" customHeight="1" x14ac:dyDescent="0.35">
      <c r="A646" s="40"/>
      <c r="D646" s="40"/>
    </row>
    <row r="647" spans="1:4" ht="15.75" customHeight="1" x14ac:dyDescent="0.35">
      <c r="A647" s="40"/>
      <c r="D647" s="40"/>
    </row>
    <row r="648" spans="1:4" ht="15.75" customHeight="1" x14ac:dyDescent="0.35">
      <c r="A648" s="40"/>
      <c r="D648" s="40"/>
    </row>
    <row r="649" spans="1:4" ht="15.75" customHeight="1" x14ac:dyDescent="0.35">
      <c r="A649" s="40"/>
      <c r="D649" s="40"/>
    </row>
    <row r="650" spans="1:4" ht="15.75" customHeight="1" x14ac:dyDescent="0.35">
      <c r="A650" s="40"/>
      <c r="D650" s="40"/>
    </row>
    <row r="651" spans="1:4" ht="15.75" customHeight="1" x14ac:dyDescent="0.35">
      <c r="A651" s="40"/>
      <c r="D651" s="40"/>
    </row>
    <row r="652" spans="1:4" ht="15.75" customHeight="1" x14ac:dyDescent="0.35">
      <c r="A652" s="40"/>
      <c r="D652" s="40"/>
    </row>
    <row r="653" spans="1:4" ht="15.75" customHeight="1" x14ac:dyDescent="0.35">
      <c r="A653" s="40"/>
      <c r="D653" s="40"/>
    </row>
    <row r="654" spans="1:4" ht="15.75" customHeight="1" x14ac:dyDescent="0.35">
      <c r="A654" s="40"/>
      <c r="D654" s="40"/>
    </row>
    <row r="655" spans="1:4" ht="15.75" customHeight="1" x14ac:dyDescent="0.35">
      <c r="A655" s="40"/>
      <c r="D655" s="40"/>
    </row>
    <row r="656" spans="1:4" ht="15.75" customHeight="1" x14ac:dyDescent="0.35">
      <c r="A656" s="40"/>
      <c r="D656" s="40"/>
    </row>
    <row r="657" spans="1:4" ht="15.75" customHeight="1" x14ac:dyDescent="0.35">
      <c r="A657" s="40"/>
      <c r="D657" s="40"/>
    </row>
    <row r="658" spans="1:4" ht="15.75" customHeight="1" x14ac:dyDescent="0.35">
      <c r="A658" s="40"/>
      <c r="D658" s="40"/>
    </row>
    <row r="659" spans="1:4" ht="15.75" customHeight="1" x14ac:dyDescent="0.35">
      <c r="A659" s="40"/>
      <c r="D659" s="40"/>
    </row>
    <row r="660" spans="1:4" ht="15.75" customHeight="1" x14ac:dyDescent="0.35">
      <c r="A660" s="40"/>
      <c r="D660" s="40"/>
    </row>
    <row r="661" spans="1:4" ht="15.75" customHeight="1" x14ac:dyDescent="0.35">
      <c r="A661" s="40"/>
      <c r="D661" s="40"/>
    </row>
    <row r="662" spans="1:4" ht="15.75" customHeight="1" x14ac:dyDescent="0.35">
      <c r="A662" s="40"/>
      <c r="D662" s="40"/>
    </row>
    <row r="663" spans="1:4" ht="15.75" customHeight="1" x14ac:dyDescent="0.35">
      <c r="A663" s="40"/>
      <c r="D663" s="40"/>
    </row>
    <row r="664" spans="1:4" ht="15.75" customHeight="1" x14ac:dyDescent="0.35">
      <c r="A664" s="40"/>
      <c r="D664" s="40"/>
    </row>
    <row r="665" spans="1:4" ht="15.75" customHeight="1" x14ac:dyDescent="0.35">
      <c r="A665" s="40"/>
      <c r="D665" s="40"/>
    </row>
    <row r="666" spans="1:4" ht="15.75" customHeight="1" x14ac:dyDescent="0.35">
      <c r="A666" s="40"/>
      <c r="D666" s="40"/>
    </row>
    <row r="667" spans="1:4" ht="15.75" customHeight="1" x14ac:dyDescent="0.35">
      <c r="A667" s="40"/>
      <c r="D667" s="40"/>
    </row>
    <row r="668" spans="1:4" ht="15.75" customHeight="1" x14ac:dyDescent="0.35">
      <c r="A668" s="40"/>
      <c r="D668" s="40"/>
    </row>
    <row r="669" spans="1:4" ht="15.75" customHeight="1" x14ac:dyDescent="0.35">
      <c r="A669" s="40"/>
      <c r="D669" s="40"/>
    </row>
    <row r="670" spans="1:4" ht="15.75" customHeight="1" x14ac:dyDescent="0.35">
      <c r="A670" s="40"/>
      <c r="D670" s="40"/>
    </row>
    <row r="671" spans="1:4" ht="15.75" customHeight="1" x14ac:dyDescent="0.35">
      <c r="A671" s="40"/>
      <c r="D671" s="40"/>
    </row>
    <row r="672" spans="1:4" ht="15.75" customHeight="1" x14ac:dyDescent="0.35">
      <c r="A672" s="40"/>
      <c r="D672" s="40"/>
    </row>
    <row r="673" spans="1:4" ht="15.75" customHeight="1" x14ac:dyDescent="0.35">
      <c r="A673" s="40"/>
      <c r="D673" s="40"/>
    </row>
    <row r="674" spans="1:4" ht="15.75" customHeight="1" x14ac:dyDescent="0.35">
      <c r="A674" s="40"/>
      <c r="D674" s="40"/>
    </row>
    <row r="675" spans="1:4" ht="15.75" customHeight="1" x14ac:dyDescent="0.35">
      <c r="A675" s="40"/>
      <c r="D675" s="40"/>
    </row>
    <row r="676" spans="1:4" ht="15.75" customHeight="1" x14ac:dyDescent="0.35">
      <c r="A676" s="40"/>
      <c r="D676" s="40"/>
    </row>
    <row r="677" spans="1:4" ht="15.75" customHeight="1" x14ac:dyDescent="0.35">
      <c r="A677" s="40"/>
      <c r="D677" s="40"/>
    </row>
    <row r="678" spans="1:4" ht="15.75" customHeight="1" x14ac:dyDescent="0.35">
      <c r="A678" s="40"/>
      <c r="D678" s="40"/>
    </row>
    <row r="679" spans="1:4" ht="15.75" customHeight="1" x14ac:dyDescent="0.35">
      <c r="A679" s="40"/>
      <c r="D679" s="40"/>
    </row>
    <row r="680" spans="1:4" ht="15.75" customHeight="1" x14ac:dyDescent="0.35">
      <c r="A680" s="40"/>
      <c r="D680" s="40"/>
    </row>
    <row r="681" spans="1:4" ht="15.75" customHeight="1" x14ac:dyDescent="0.35">
      <c r="A681" s="40"/>
      <c r="D681" s="40"/>
    </row>
    <row r="682" spans="1:4" ht="15.75" customHeight="1" x14ac:dyDescent="0.35">
      <c r="A682" s="40"/>
      <c r="D682" s="40"/>
    </row>
    <row r="683" spans="1:4" ht="15.75" customHeight="1" x14ac:dyDescent="0.35">
      <c r="A683" s="40"/>
      <c r="D683" s="40"/>
    </row>
    <row r="684" spans="1:4" ht="15.75" customHeight="1" x14ac:dyDescent="0.35">
      <c r="A684" s="40"/>
      <c r="D684" s="40"/>
    </row>
    <row r="685" spans="1:4" ht="15.75" customHeight="1" x14ac:dyDescent="0.35">
      <c r="A685" s="40"/>
      <c r="D685" s="40"/>
    </row>
    <row r="686" spans="1:4" ht="15.75" customHeight="1" x14ac:dyDescent="0.35">
      <c r="A686" s="40"/>
      <c r="D686" s="40"/>
    </row>
    <row r="687" spans="1:4" ht="15.75" customHeight="1" x14ac:dyDescent="0.35">
      <c r="A687" s="40"/>
      <c r="D687" s="40"/>
    </row>
    <row r="688" spans="1:4" ht="15.75" customHeight="1" x14ac:dyDescent="0.35">
      <c r="A688" s="40"/>
      <c r="D688" s="40"/>
    </row>
    <row r="689" spans="1:4" ht="15.75" customHeight="1" x14ac:dyDescent="0.35">
      <c r="A689" s="40"/>
      <c r="D689" s="40"/>
    </row>
    <row r="690" spans="1:4" ht="15.75" customHeight="1" x14ac:dyDescent="0.35">
      <c r="A690" s="40"/>
      <c r="D690" s="40"/>
    </row>
    <row r="691" spans="1:4" ht="15.75" customHeight="1" x14ac:dyDescent="0.35">
      <c r="A691" s="40"/>
      <c r="D691" s="40"/>
    </row>
    <row r="692" spans="1:4" ht="15.75" customHeight="1" x14ac:dyDescent="0.35">
      <c r="A692" s="40"/>
      <c r="D692" s="40"/>
    </row>
    <row r="693" spans="1:4" ht="15.75" customHeight="1" x14ac:dyDescent="0.35">
      <c r="A693" s="40"/>
      <c r="D693" s="40"/>
    </row>
    <row r="694" spans="1:4" ht="15.75" customHeight="1" x14ac:dyDescent="0.35">
      <c r="A694" s="40"/>
      <c r="D694" s="40"/>
    </row>
    <row r="695" spans="1:4" ht="15.75" customHeight="1" x14ac:dyDescent="0.35">
      <c r="A695" s="40"/>
      <c r="D695" s="40"/>
    </row>
    <row r="696" spans="1:4" ht="15.75" customHeight="1" x14ac:dyDescent="0.35">
      <c r="A696" s="40"/>
      <c r="D696" s="40"/>
    </row>
    <row r="697" spans="1:4" ht="15.75" customHeight="1" x14ac:dyDescent="0.35">
      <c r="A697" s="40"/>
      <c r="D697" s="40"/>
    </row>
    <row r="698" spans="1:4" ht="15.75" customHeight="1" x14ac:dyDescent="0.35">
      <c r="A698" s="40"/>
      <c r="D698" s="40"/>
    </row>
    <row r="699" spans="1:4" ht="15.75" customHeight="1" x14ac:dyDescent="0.35">
      <c r="A699" s="40"/>
      <c r="D699" s="40"/>
    </row>
    <row r="700" spans="1:4" ht="15.75" customHeight="1" x14ac:dyDescent="0.35">
      <c r="A700" s="40"/>
      <c r="D700" s="40"/>
    </row>
    <row r="701" spans="1:4" ht="15.75" customHeight="1" x14ac:dyDescent="0.35">
      <c r="A701" s="40"/>
      <c r="D701" s="40"/>
    </row>
    <row r="702" spans="1:4" ht="15.75" customHeight="1" x14ac:dyDescent="0.35">
      <c r="A702" s="40"/>
      <c r="D702" s="40"/>
    </row>
    <row r="703" spans="1:4" ht="15.75" customHeight="1" x14ac:dyDescent="0.35">
      <c r="A703" s="40"/>
      <c r="D703" s="40"/>
    </row>
    <row r="704" spans="1:4" ht="15.75" customHeight="1" x14ac:dyDescent="0.35">
      <c r="A704" s="40"/>
      <c r="D704" s="40"/>
    </row>
    <row r="705" spans="1:4" ht="15.75" customHeight="1" x14ac:dyDescent="0.35">
      <c r="A705" s="40"/>
      <c r="D705" s="40"/>
    </row>
    <row r="706" spans="1:4" ht="15.75" customHeight="1" x14ac:dyDescent="0.35">
      <c r="A706" s="40"/>
      <c r="D706" s="40"/>
    </row>
    <row r="707" spans="1:4" ht="15.75" customHeight="1" x14ac:dyDescent="0.35">
      <c r="A707" s="40"/>
      <c r="D707" s="40"/>
    </row>
    <row r="708" spans="1:4" ht="15.75" customHeight="1" x14ac:dyDescent="0.35">
      <c r="A708" s="40"/>
      <c r="D708" s="40"/>
    </row>
    <row r="709" spans="1:4" ht="15.75" customHeight="1" x14ac:dyDescent="0.35">
      <c r="A709" s="40"/>
      <c r="D709" s="40"/>
    </row>
    <row r="710" spans="1:4" ht="15.75" customHeight="1" x14ac:dyDescent="0.35">
      <c r="A710" s="40"/>
      <c r="D710" s="40"/>
    </row>
    <row r="711" spans="1:4" ht="15.75" customHeight="1" x14ac:dyDescent="0.35">
      <c r="A711" s="40"/>
      <c r="D711" s="40"/>
    </row>
    <row r="712" spans="1:4" ht="15.75" customHeight="1" x14ac:dyDescent="0.35">
      <c r="A712" s="40"/>
      <c r="D712" s="40"/>
    </row>
    <row r="713" spans="1:4" ht="15.75" customHeight="1" x14ac:dyDescent="0.35">
      <c r="A713" s="40"/>
      <c r="D713" s="40"/>
    </row>
    <row r="714" spans="1:4" ht="15.75" customHeight="1" x14ac:dyDescent="0.35">
      <c r="A714" s="40"/>
      <c r="D714" s="40"/>
    </row>
    <row r="715" spans="1:4" ht="15.75" customHeight="1" x14ac:dyDescent="0.35">
      <c r="A715" s="40"/>
      <c r="D715" s="40"/>
    </row>
    <row r="716" spans="1:4" ht="15.75" customHeight="1" x14ac:dyDescent="0.35">
      <c r="A716" s="40"/>
      <c r="D716" s="40"/>
    </row>
    <row r="717" spans="1:4" ht="15.75" customHeight="1" x14ac:dyDescent="0.35">
      <c r="A717" s="40"/>
      <c r="D717" s="40"/>
    </row>
    <row r="718" spans="1:4" ht="15.75" customHeight="1" x14ac:dyDescent="0.35">
      <c r="A718" s="40"/>
      <c r="D718" s="40"/>
    </row>
    <row r="719" spans="1:4" ht="15.75" customHeight="1" x14ac:dyDescent="0.35">
      <c r="A719" s="40"/>
      <c r="D719" s="40"/>
    </row>
    <row r="720" spans="1:4" ht="15.75" customHeight="1" x14ac:dyDescent="0.35">
      <c r="A720" s="40"/>
      <c r="D720" s="40"/>
    </row>
    <row r="721" spans="1:4" ht="15.75" customHeight="1" x14ac:dyDescent="0.35">
      <c r="A721" s="40"/>
      <c r="D721" s="40"/>
    </row>
    <row r="722" spans="1:4" ht="15.75" customHeight="1" x14ac:dyDescent="0.35">
      <c r="A722" s="40"/>
      <c r="D722" s="40"/>
    </row>
    <row r="723" spans="1:4" ht="15.75" customHeight="1" x14ac:dyDescent="0.35">
      <c r="A723" s="40"/>
      <c r="D723" s="40"/>
    </row>
    <row r="724" spans="1:4" ht="15.75" customHeight="1" x14ac:dyDescent="0.35">
      <c r="A724" s="40"/>
      <c r="D724" s="40"/>
    </row>
    <row r="725" spans="1:4" ht="15.75" customHeight="1" x14ac:dyDescent="0.35">
      <c r="A725" s="40"/>
      <c r="D725" s="40"/>
    </row>
    <row r="726" spans="1:4" ht="15.75" customHeight="1" x14ac:dyDescent="0.35">
      <c r="A726" s="40"/>
      <c r="D726" s="40"/>
    </row>
    <row r="727" spans="1:4" ht="15.75" customHeight="1" x14ac:dyDescent="0.35">
      <c r="A727" s="40"/>
      <c r="D727" s="40"/>
    </row>
    <row r="728" spans="1:4" ht="15.75" customHeight="1" x14ac:dyDescent="0.35">
      <c r="A728" s="40"/>
      <c r="D728" s="40"/>
    </row>
    <row r="729" spans="1:4" ht="15.75" customHeight="1" x14ac:dyDescent="0.35">
      <c r="A729" s="40"/>
      <c r="D729" s="40"/>
    </row>
    <row r="730" spans="1:4" ht="15.75" customHeight="1" x14ac:dyDescent="0.35">
      <c r="A730" s="40"/>
      <c r="D730" s="40"/>
    </row>
    <row r="731" spans="1:4" ht="15.75" customHeight="1" x14ac:dyDescent="0.35">
      <c r="A731" s="40"/>
      <c r="D731" s="40"/>
    </row>
    <row r="732" spans="1:4" ht="15.75" customHeight="1" x14ac:dyDescent="0.35">
      <c r="A732" s="40"/>
      <c r="D732" s="40"/>
    </row>
    <row r="733" spans="1:4" ht="15.75" customHeight="1" x14ac:dyDescent="0.35">
      <c r="A733" s="40"/>
      <c r="D733" s="40"/>
    </row>
    <row r="734" spans="1:4" ht="15.75" customHeight="1" x14ac:dyDescent="0.35">
      <c r="A734" s="40"/>
      <c r="D734" s="40"/>
    </row>
    <row r="735" spans="1:4" ht="15.75" customHeight="1" x14ac:dyDescent="0.35">
      <c r="A735" s="40"/>
      <c r="D735" s="40"/>
    </row>
    <row r="736" spans="1:4" ht="15.75" customHeight="1" x14ac:dyDescent="0.35">
      <c r="A736" s="40"/>
      <c r="D736" s="40"/>
    </row>
    <row r="737" spans="1:4" ht="15.75" customHeight="1" x14ac:dyDescent="0.35">
      <c r="A737" s="40"/>
      <c r="D737" s="40"/>
    </row>
    <row r="738" spans="1:4" ht="15.75" customHeight="1" x14ac:dyDescent="0.35">
      <c r="A738" s="40"/>
      <c r="D738" s="40"/>
    </row>
    <row r="739" spans="1:4" ht="15.75" customHeight="1" x14ac:dyDescent="0.35">
      <c r="A739" s="40"/>
      <c r="D739" s="40"/>
    </row>
    <row r="740" spans="1:4" ht="15.75" customHeight="1" x14ac:dyDescent="0.35">
      <c r="A740" s="40"/>
      <c r="D740" s="40"/>
    </row>
    <row r="741" spans="1:4" ht="15.75" customHeight="1" x14ac:dyDescent="0.35">
      <c r="A741" s="40"/>
      <c r="D741" s="40"/>
    </row>
    <row r="742" spans="1:4" ht="15.75" customHeight="1" x14ac:dyDescent="0.35">
      <c r="A742" s="40"/>
      <c r="D742" s="40"/>
    </row>
    <row r="743" spans="1:4" ht="15.75" customHeight="1" x14ac:dyDescent="0.35">
      <c r="A743" s="40"/>
      <c r="D743" s="40"/>
    </row>
    <row r="744" spans="1:4" ht="15.75" customHeight="1" x14ac:dyDescent="0.35">
      <c r="A744" s="40"/>
      <c r="D744" s="40"/>
    </row>
    <row r="745" spans="1:4" ht="15.75" customHeight="1" x14ac:dyDescent="0.35">
      <c r="A745" s="40"/>
      <c r="D745" s="40"/>
    </row>
    <row r="746" spans="1:4" ht="15.75" customHeight="1" x14ac:dyDescent="0.35">
      <c r="A746" s="40"/>
      <c r="D746" s="40"/>
    </row>
    <row r="747" spans="1:4" ht="15.75" customHeight="1" x14ac:dyDescent="0.35">
      <c r="A747" s="40"/>
      <c r="D747" s="40"/>
    </row>
    <row r="748" spans="1:4" ht="15.75" customHeight="1" x14ac:dyDescent="0.35">
      <c r="A748" s="40"/>
      <c r="D748" s="40"/>
    </row>
    <row r="749" spans="1:4" ht="15.75" customHeight="1" x14ac:dyDescent="0.35">
      <c r="A749" s="40"/>
      <c r="D749" s="40"/>
    </row>
    <row r="750" spans="1:4" ht="15.75" customHeight="1" x14ac:dyDescent="0.35">
      <c r="A750" s="40"/>
      <c r="D750" s="40"/>
    </row>
    <row r="751" spans="1:4" ht="15.75" customHeight="1" x14ac:dyDescent="0.35">
      <c r="A751" s="40"/>
      <c r="D751" s="40"/>
    </row>
    <row r="752" spans="1:4" ht="15.75" customHeight="1" x14ac:dyDescent="0.35">
      <c r="A752" s="40"/>
      <c r="D752" s="40"/>
    </row>
    <row r="753" spans="1:4" ht="15.75" customHeight="1" x14ac:dyDescent="0.35">
      <c r="A753" s="40"/>
      <c r="D753" s="40"/>
    </row>
    <row r="754" spans="1:4" ht="15.75" customHeight="1" x14ac:dyDescent="0.35">
      <c r="A754" s="40"/>
      <c r="D754" s="40"/>
    </row>
    <row r="755" spans="1:4" ht="15.75" customHeight="1" x14ac:dyDescent="0.35">
      <c r="A755" s="40"/>
      <c r="D755" s="40"/>
    </row>
    <row r="756" spans="1:4" ht="15.75" customHeight="1" x14ac:dyDescent="0.35">
      <c r="A756" s="40"/>
      <c r="D756" s="40"/>
    </row>
    <row r="757" spans="1:4" ht="15.75" customHeight="1" x14ac:dyDescent="0.35">
      <c r="A757" s="40"/>
      <c r="D757" s="40"/>
    </row>
    <row r="758" spans="1:4" ht="15.75" customHeight="1" x14ac:dyDescent="0.35">
      <c r="A758" s="40"/>
      <c r="D758" s="40"/>
    </row>
    <row r="759" spans="1:4" ht="15.75" customHeight="1" x14ac:dyDescent="0.35">
      <c r="A759" s="40"/>
      <c r="D759" s="40"/>
    </row>
    <row r="760" spans="1:4" ht="15.75" customHeight="1" x14ac:dyDescent="0.35">
      <c r="A760" s="40"/>
      <c r="D760" s="40"/>
    </row>
    <row r="761" spans="1:4" ht="15.75" customHeight="1" x14ac:dyDescent="0.35">
      <c r="A761" s="40"/>
      <c r="D761" s="40"/>
    </row>
    <row r="762" spans="1:4" ht="15.75" customHeight="1" x14ac:dyDescent="0.35">
      <c r="A762" s="40"/>
      <c r="D762" s="40"/>
    </row>
    <row r="763" spans="1:4" ht="15.75" customHeight="1" x14ac:dyDescent="0.35">
      <c r="A763" s="40"/>
      <c r="D763" s="40"/>
    </row>
    <row r="764" spans="1:4" ht="15.75" customHeight="1" x14ac:dyDescent="0.35">
      <c r="A764" s="40"/>
      <c r="D764" s="40"/>
    </row>
    <row r="765" spans="1:4" ht="15.75" customHeight="1" x14ac:dyDescent="0.35">
      <c r="A765" s="40"/>
      <c r="D765" s="40"/>
    </row>
    <row r="766" spans="1:4" ht="15.75" customHeight="1" x14ac:dyDescent="0.35">
      <c r="A766" s="40"/>
      <c r="D766" s="40"/>
    </row>
    <row r="767" spans="1:4" ht="15.75" customHeight="1" x14ac:dyDescent="0.35">
      <c r="A767" s="40"/>
      <c r="D767" s="40"/>
    </row>
    <row r="768" spans="1:4" ht="15.75" customHeight="1" x14ac:dyDescent="0.35">
      <c r="A768" s="40"/>
      <c r="D768" s="40"/>
    </row>
    <row r="769" spans="1:4" ht="15.75" customHeight="1" x14ac:dyDescent="0.35">
      <c r="A769" s="40"/>
      <c r="D769" s="40"/>
    </row>
    <row r="770" spans="1:4" ht="15.75" customHeight="1" x14ac:dyDescent="0.35">
      <c r="A770" s="40"/>
      <c r="D770" s="40"/>
    </row>
    <row r="771" spans="1:4" ht="15.75" customHeight="1" x14ac:dyDescent="0.35">
      <c r="A771" s="40"/>
      <c r="D771" s="40"/>
    </row>
    <row r="772" spans="1:4" ht="15.75" customHeight="1" x14ac:dyDescent="0.35">
      <c r="A772" s="40"/>
      <c r="D772" s="40"/>
    </row>
    <row r="773" spans="1:4" ht="15.75" customHeight="1" x14ac:dyDescent="0.35">
      <c r="A773" s="40"/>
      <c r="D773" s="40"/>
    </row>
    <row r="774" spans="1:4" ht="15.75" customHeight="1" x14ac:dyDescent="0.35">
      <c r="A774" s="40"/>
      <c r="D774" s="40"/>
    </row>
    <row r="775" spans="1:4" ht="15.75" customHeight="1" x14ac:dyDescent="0.35">
      <c r="A775" s="40"/>
      <c r="D775" s="40"/>
    </row>
    <row r="776" spans="1:4" ht="15.75" customHeight="1" x14ac:dyDescent="0.35">
      <c r="A776" s="40"/>
      <c r="D776" s="40"/>
    </row>
    <row r="777" spans="1:4" ht="15.75" customHeight="1" x14ac:dyDescent="0.35">
      <c r="A777" s="40"/>
      <c r="D777" s="40"/>
    </row>
    <row r="778" spans="1:4" ht="15.75" customHeight="1" x14ac:dyDescent="0.35">
      <c r="A778" s="40"/>
      <c r="D778" s="40"/>
    </row>
    <row r="779" spans="1:4" ht="15.75" customHeight="1" x14ac:dyDescent="0.35">
      <c r="A779" s="40"/>
      <c r="D779" s="40"/>
    </row>
    <row r="780" spans="1:4" ht="15.75" customHeight="1" x14ac:dyDescent="0.35">
      <c r="A780" s="40"/>
      <c r="D780" s="40"/>
    </row>
    <row r="781" spans="1:4" ht="15.75" customHeight="1" x14ac:dyDescent="0.35">
      <c r="A781" s="40"/>
      <c r="D781" s="40"/>
    </row>
    <row r="782" spans="1:4" ht="15.75" customHeight="1" x14ac:dyDescent="0.35">
      <c r="A782" s="40"/>
      <c r="D782" s="40"/>
    </row>
    <row r="783" spans="1:4" ht="15.75" customHeight="1" x14ac:dyDescent="0.35">
      <c r="A783" s="40"/>
      <c r="D783" s="40"/>
    </row>
    <row r="784" spans="1:4" ht="15.75" customHeight="1" x14ac:dyDescent="0.35">
      <c r="A784" s="40"/>
      <c r="D784" s="40"/>
    </row>
    <row r="785" spans="1:4" ht="15.75" customHeight="1" x14ac:dyDescent="0.35">
      <c r="A785" s="40"/>
      <c r="D785" s="40"/>
    </row>
    <row r="786" spans="1:4" ht="15.75" customHeight="1" x14ac:dyDescent="0.35">
      <c r="A786" s="40"/>
      <c r="D786" s="40"/>
    </row>
    <row r="787" spans="1:4" ht="15.75" customHeight="1" x14ac:dyDescent="0.35">
      <c r="A787" s="40"/>
      <c r="D787" s="40"/>
    </row>
    <row r="788" spans="1:4" ht="15.75" customHeight="1" x14ac:dyDescent="0.35">
      <c r="A788" s="40"/>
      <c r="D788" s="40"/>
    </row>
    <row r="789" spans="1:4" ht="15.75" customHeight="1" x14ac:dyDescent="0.35">
      <c r="A789" s="40"/>
      <c r="D789" s="40"/>
    </row>
    <row r="790" spans="1:4" ht="15.75" customHeight="1" x14ac:dyDescent="0.35">
      <c r="A790" s="40"/>
      <c r="D790" s="40"/>
    </row>
    <row r="791" spans="1:4" ht="15.75" customHeight="1" x14ac:dyDescent="0.35">
      <c r="A791" s="40"/>
      <c r="D791" s="40"/>
    </row>
    <row r="792" spans="1:4" ht="15.75" customHeight="1" x14ac:dyDescent="0.35">
      <c r="A792" s="40"/>
      <c r="D792" s="40"/>
    </row>
    <row r="793" spans="1:4" ht="15.75" customHeight="1" x14ac:dyDescent="0.35">
      <c r="A793" s="40"/>
      <c r="D793" s="40"/>
    </row>
    <row r="794" spans="1:4" ht="15.75" customHeight="1" x14ac:dyDescent="0.35">
      <c r="A794" s="40"/>
      <c r="D794" s="40"/>
    </row>
    <row r="795" spans="1:4" ht="15.75" customHeight="1" x14ac:dyDescent="0.35">
      <c r="A795" s="40"/>
      <c r="D795" s="40"/>
    </row>
    <row r="796" spans="1:4" ht="15.75" customHeight="1" x14ac:dyDescent="0.35">
      <c r="A796" s="40"/>
      <c r="D796" s="40"/>
    </row>
    <row r="797" spans="1:4" ht="15.75" customHeight="1" x14ac:dyDescent="0.35">
      <c r="A797" s="40"/>
      <c r="D797" s="40"/>
    </row>
    <row r="798" spans="1:4" ht="15.75" customHeight="1" x14ac:dyDescent="0.35">
      <c r="A798" s="40"/>
      <c r="D798" s="40"/>
    </row>
    <row r="799" spans="1:4" ht="15.75" customHeight="1" x14ac:dyDescent="0.35">
      <c r="A799" s="40"/>
      <c r="D799" s="40"/>
    </row>
    <row r="800" spans="1:4" ht="15.75" customHeight="1" x14ac:dyDescent="0.35">
      <c r="A800" s="40"/>
      <c r="D800" s="40"/>
    </row>
    <row r="801" spans="1:4" ht="15.75" customHeight="1" x14ac:dyDescent="0.35">
      <c r="A801" s="40"/>
      <c r="D801" s="40"/>
    </row>
    <row r="802" spans="1:4" ht="15.75" customHeight="1" x14ac:dyDescent="0.35">
      <c r="A802" s="40"/>
      <c r="D802" s="40"/>
    </row>
    <row r="803" spans="1:4" ht="15.75" customHeight="1" x14ac:dyDescent="0.35">
      <c r="A803" s="40"/>
      <c r="D803" s="40"/>
    </row>
    <row r="804" spans="1:4" ht="15.75" customHeight="1" x14ac:dyDescent="0.35">
      <c r="A804" s="40"/>
      <c r="D804" s="40"/>
    </row>
    <row r="805" spans="1:4" ht="15.75" customHeight="1" x14ac:dyDescent="0.35">
      <c r="A805" s="40"/>
      <c r="D805" s="40"/>
    </row>
    <row r="806" spans="1:4" ht="15.75" customHeight="1" x14ac:dyDescent="0.35">
      <c r="A806" s="40"/>
      <c r="D806" s="40"/>
    </row>
    <row r="807" spans="1:4" ht="15.75" customHeight="1" x14ac:dyDescent="0.35">
      <c r="A807" s="40"/>
      <c r="D807" s="40"/>
    </row>
    <row r="808" spans="1:4" ht="15.75" customHeight="1" x14ac:dyDescent="0.35">
      <c r="A808" s="40"/>
      <c r="D808" s="40"/>
    </row>
    <row r="809" spans="1:4" ht="15.75" customHeight="1" x14ac:dyDescent="0.35">
      <c r="A809" s="40"/>
      <c r="D809" s="40"/>
    </row>
    <row r="810" spans="1:4" ht="15.75" customHeight="1" x14ac:dyDescent="0.35">
      <c r="A810" s="40"/>
      <c r="D810" s="40"/>
    </row>
    <row r="811" spans="1:4" ht="15.75" customHeight="1" x14ac:dyDescent="0.35">
      <c r="A811" s="40"/>
      <c r="D811" s="40"/>
    </row>
    <row r="812" spans="1:4" ht="15.75" customHeight="1" x14ac:dyDescent="0.35">
      <c r="A812" s="40"/>
      <c r="D812" s="40"/>
    </row>
    <row r="813" spans="1:4" ht="15.75" customHeight="1" x14ac:dyDescent="0.35">
      <c r="A813" s="40"/>
      <c r="D813" s="40"/>
    </row>
    <row r="814" spans="1:4" ht="15.75" customHeight="1" x14ac:dyDescent="0.35">
      <c r="A814" s="40"/>
      <c r="D814" s="40"/>
    </row>
    <row r="815" spans="1:4" ht="15.75" customHeight="1" x14ac:dyDescent="0.35">
      <c r="A815" s="40"/>
      <c r="D815" s="40"/>
    </row>
    <row r="816" spans="1:4" ht="15.75" customHeight="1" x14ac:dyDescent="0.35">
      <c r="A816" s="40"/>
      <c r="D816" s="40"/>
    </row>
    <row r="817" spans="1:4" ht="15.75" customHeight="1" x14ac:dyDescent="0.35">
      <c r="A817" s="40"/>
      <c r="D817" s="40"/>
    </row>
    <row r="818" spans="1:4" ht="15.75" customHeight="1" x14ac:dyDescent="0.35">
      <c r="A818" s="40"/>
      <c r="D818" s="40"/>
    </row>
    <row r="819" spans="1:4" ht="15.75" customHeight="1" x14ac:dyDescent="0.35">
      <c r="A819" s="40"/>
      <c r="D819" s="40"/>
    </row>
    <row r="820" spans="1:4" ht="15.75" customHeight="1" x14ac:dyDescent="0.35">
      <c r="A820" s="40"/>
      <c r="D820" s="40"/>
    </row>
    <row r="821" spans="1:4" ht="15.75" customHeight="1" x14ac:dyDescent="0.35">
      <c r="A821" s="40"/>
      <c r="D821" s="40"/>
    </row>
    <row r="822" spans="1:4" ht="15.75" customHeight="1" x14ac:dyDescent="0.35">
      <c r="A822" s="40"/>
      <c r="D822" s="40"/>
    </row>
    <row r="823" spans="1:4" ht="15.75" customHeight="1" x14ac:dyDescent="0.35">
      <c r="A823" s="40"/>
      <c r="D823" s="40"/>
    </row>
    <row r="824" spans="1:4" ht="15.75" customHeight="1" x14ac:dyDescent="0.35">
      <c r="A824" s="40"/>
      <c r="D824" s="40"/>
    </row>
    <row r="825" spans="1:4" ht="15.75" customHeight="1" x14ac:dyDescent="0.35">
      <c r="A825" s="40"/>
      <c r="D825" s="40"/>
    </row>
    <row r="826" spans="1:4" ht="15.75" customHeight="1" x14ac:dyDescent="0.35">
      <c r="A826" s="40"/>
      <c r="D826" s="40"/>
    </row>
    <row r="827" spans="1:4" ht="15.75" customHeight="1" x14ac:dyDescent="0.35">
      <c r="A827" s="40"/>
      <c r="D827" s="40"/>
    </row>
    <row r="828" spans="1:4" ht="15.75" customHeight="1" x14ac:dyDescent="0.35">
      <c r="A828" s="40"/>
      <c r="D828" s="40"/>
    </row>
    <row r="829" spans="1:4" ht="15.75" customHeight="1" x14ac:dyDescent="0.35">
      <c r="A829" s="40"/>
      <c r="D829" s="40"/>
    </row>
    <row r="830" spans="1:4" ht="15.75" customHeight="1" x14ac:dyDescent="0.35">
      <c r="A830" s="40"/>
      <c r="D830" s="40"/>
    </row>
    <row r="831" spans="1:4" ht="15.75" customHeight="1" x14ac:dyDescent="0.35">
      <c r="A831" s="40"/>
      <c r="D831" s="40"/>
    </row>
    <row r="832" spans="1:4" ht="15.75" customHeight="1" x14ac:dyDescent="0.35">
      <c r="A832" s="40"/>
      <c r="D832" s="40"/>
    </row>
    <row r="833" spans="1:4" ht="15.75" customHeight="1" x14ac:dyDescent="0.35">
      <c r="A833" s="40"/>
      <c r="D833" s="40"/>
    </row>
    <row r="834" spans="1:4" ht="15.75" customHeight="1" x14ac:dyDescent="0.35">
      <c r="A834" s="40"/>
      <c r="D834" s="40"/>
    </row>
    <row r="835" spans="1:4" ht="15.75" customHeight="1" x14ac:dyDescent="0.35">
      <c r="A835" s="40"/>
      <c r="D835" s="40"/>
    </row>
    <row r="836" spans="1:4" ht="15.75" customHeight="1" x14ac:dyDescent="0.35">
      <c r="A836" s="40"/>
      <c r="D836" s="40"/>
    </row>
    <row r="837" spans="1:4" ht="15.75" customHeight="1" x14ac:dyDescent="0.35">
      <c r="A837" s="40"/>
      <c r="D837" s="40"/>
    </row>
    <row r="838" spans="1:4" ht="15.75" customHeight="1" x14ac:dyDescent="0.35">
      <c r="A838" s="40"/>
      <c r="D838" s="40"/>
    </row>
    <row r="839" spans="1:4" ht="15.75" customHeight="1" x14ac:dyDescent="0.35">
      <c r="A839" s="40"/>
      <c r="D839" s="40"/>
    </row>
    <row r="840" spans="1:4" ht="15.75" customHeight="1" x14ac:dyDescent="0.35">
      <c r="A840" s="40"/>
      <c r="D840" s="40"/>
    </row>
    <row r="841" spans="1:4" ht="15.75" customHeight="1" x14ac:dyDescent="0.35">
      <c r="A841" s="40"/>
      <c r="D841" s="40"/>
    </row>
    <row r="842" spans="1:4" ht="15.75" customHeight="1" x14ac:dyDescent="0.35">
      <c r="A842" s="40"/>
      <c r="D842" s="40"/>
    </row>
    <row r="843" spans="1:4" ht="15.75" customHeight="1" x14ac:dyDescent="0.35">
      <c r="A843" s="40"/>
      <c r="D843" s="40"/>
    </row>
    <row r="844" spans="1:4" ht="15.75" customHeight="1" x14ac:dyDescent="0.35">
      <c r="A844" s="40"/>
      <c r="D844" s="40"/>
    </row>
    <row r="845" spans="1:4" ht="15.75" customHeight="1" x14ac:dyDescent="0.35">
      <c r="A845" s="40"/>
      <c r="D845" s="40"/>
    </row>
    <row r="846" spans="1:4" ht="15.75" customHeight="1" x14ac:dyDescent="0.35">
      <c r="A846" s="40"/>
      <c r="D846" s="40"/>
    </row>
    <row r="847" spans="1:4" ht="15.75" customHeight="1" x14ac:dyDescent="0.35">
      <c r="A847" s="40"/>
      <c r="D847" s="40"/>
    </row>
    <row r="848" spans="1:4" ht="15.75" customHeight="1" x14ac:dyDescent="0.35">
      <c r="A848" s="40"/>
      <c r="D848" s="40"/>
    </row>
    <row r="849" spans="1:4" ht="15.75" customHeight="1" x14ac:dyDescent="0.35">
      <c r="A849" s="40"/>
      <c r="D849" s="40"/>
    </row>
    <row r="850" spans="1:4" ht="15.75" customHeight="1" x14ac:dyDescent="0.35">
      <c r="A850" s="40"/>
      <c r="D850" s="40"/>
    </row>
    <row r="851" spans="1:4" ht="15.75" customHeight="1" x14ac:dyDescent="0.35">
      <c r="A851" s="40"/>
      <c r="D851" s="40"/>
    </row>
    <row r="852" spans="1:4" ht="15.75" customHeight="1" x14ac:dyDescent="0.35">
      <c r="A852" s="40"/>
      <c r="D852" s="40"/>
    </row>
    <row r="853" spans="1:4" ht="15.75" customHeight="1" x14ac:dyDescent="0.35">
      <c r="A853" s="40"/>
      <c r="D853" s="40"/>
    </row>
    <row r="854" spans="1:4" ht="15.75" customHeight="1" x14ac:dyDescent="0.35">
      <c r="A854" s="40"/>
      <c r="D854" s="40"/>
    </row>
    <row r="855" spans="1:4" ht="15.75" customHeight="1" x14ac:dyDescent="0.35">
      <c r="A855" s="40"/>
      <c r="D855" s="40"/>
    </row>
    <row r="856" spans="1:4" ht="15.75" customHeight="1" x14ac:dyDescent="0.35">
      <c r="A856" s="40"/>
      <c r="D856" s="40"/>
    </row>
    <row r="857" spans="1:4" ht="15.75" customHeight="1" x14ac:dyDescent="0.35">
      <c r="A857" s="40"/>
      <c r="D857" s="40"/>
    </row>
    <row r="858" spans="1:4" ht="15.75" customHeight="1" x14ac:dyDescent="0.35">
      <c r="A858" s="40"/>
      <c r="D858" s="40"/>
    </row>
    <row r="859" spans="1:4" ht="15.75" customHeight="1" x14ac:dyDescent="0.35">
      <c r="A859" s="40"/>
      <c r="D859" s="40"/>
    </row>
    <row r="860" spans="1:4" ht="15.75" customHeight="1" x14ac:dyDescent="0.35">
      <c r="A860" s="40"/>
      <c r="D860" s="40"/>
    </row>
    <row r="861" spans="1:4" ht="15.75" customHeight="1" x14ac:dyDescent="0.35">
      <c r="A861" s="40"/>
      <c r="D861" s="40"/>
    </row>
    <row r="862" spans="1:4" ht="15.75" customHeight="1" x14ac:dyDescent="0.35">
      <c r="A862" s="40"/>
      <c r="D862" s="40"/>
    </row>
    <row r="863" spans="1:4" ht="15.75" customHeight="1" x14ac:dyDescent="0.35">
      <c r="A863" s="40"/>
      <c r="D863" s="40"/>
    </row>
    <row r="864" spans="1:4" ht="15.75" customHeight="1" x14ac:dyDescent="0.35">
      <c r="A864" s="40"/>
      <c r="D864" s="40"/>
    </row>
    <row r="865" spans="1:4" ht="15.75" customHeight="1" x14ac:dyDescent="0.35">
      <c r="A865" s="40"/>
      <c r="D865" s="40"/>
    </row>
    <row r="866" spans="1:4" ht="15.75" customHeight="1" x14ac:dyDescent="0.35">
      <c r="A866" s="40"/>
      <c r="D866" s="40"/>
    </row>
    <row r="867" spans="1:4" ht="15.75" customHeight="1" x14ac:dyDescent="0.35">
      <c r="A867" s="40"/>
      <c r="D867" s="40"/>
    </row>
    <row r="868" spans="1:4" ht="15.75" customHeight="1" x14ac:dyDescent="0.35">
      <c r="A868" s="40"/>
      <c r="D868" s="40"/>
    </row>
    <row r="869" spans="1:4" ht="15.75" customHeight="1" x14ac:dyDescent="0.35">
      <c r="A869" s="40"/>
      <c r="D869" s="40"/>
    </row>
    <row r="870" spans="1:4" ht="15.75" customHeight="1" x14ac:dyDescent="0.35">
      <c r="A870" s="40"/>
      <c r="D870" s="40"/>
    </row>
    <row r="871" spans="1:4" ht="15.75" customHeight="1" x14ac:dyDescent="0.35">
      <c r="A871" s="40"/>
      <c r="D871" s="40"/>
    </row>
    <row r="872" spans="1:4" ht="15.75" customHeight="1" x14ac:dyDescent="0.35">
      <c r="A872" s="40"/>
      <c r="D872" s="40"/>
    </row>
    <row r="873" spans="1:4" ht="15.75" customHeight="1" x14ac:dyDescent="0.35">
      <c r="A873" s="40"/>
      <c r="D873" s="40"/>
    </row>
    <row r="874" spans="1:4" ht="15.75" customHeight="1" x14ac:dyDescent="0.35">
      <c r="A874" s="40"/>
      <c r="D874" s="40"/>
    </row>
    <row r="875" spans="1:4" ht="15.75" customHeight="1" x14ac:dyDescent="0.35">
      <c r="A875" s="40"/>
      <c r="D875" s="40"/>
    </row>
    <row r="876" spans="1:4" ht="15.75" customHeight="1" x14ac:dyDescent="0.35">
      <c r="A876" s="40"/>
      <c r="D876" s="40"/>
    </row>
    <row r="877" spans="1:4" ht="15.75" customHeight="1" x14ac:dyDescent="0.35">
      <c r="A877" s="40"/>
      <c r="D877" s="40"/>
    </row>
    <row r="878" spans="1:4" ht="15.75" customHeight="1" x14ac:dyDescent="0.35">
      <c r="A878" s="40"/>
      <c r="D878" s="40"/>
    </row>
    <row r="879" spans="1:4" ht="15.75" customHeight="1" x14ac:dyDescent="0.35">
      <c r="A879" s="40"/>
      <c r="D879" s="40"/>
    </row>
    <row r="880" spans="1:4" ht="15.75" customHeight="1" x14ac:dyDescent="0.35">
      <c r="A880" s="40"/>
      <c r="D880" s="40"/>
    </row>
    <row r="881" spans="1:4" ht="15.75" customHeight="1" x14ac:dyDescent="0.35">
      <c r="A881" s="40"/>
      <c r="D881" s="40"/>
    </row>
    <row r="882" spans="1:4" ht="15.75" customHeight="1" x14ac:dyDescent="0.35">
      <c r="A882" s="40"/>
      <c r="D882" s="40"/>
    </row>
    <row r="883" spans="1:4" ht="15.75" customHeight="1" x14ac:dyDescent="0.35">
      <c r="A883" s="40"/>
      <c r="D883" s="40"/>
    </row>
    <row r="884" spans="1:4" ht="15.75" customHeight="1" x14ac:dyDescent="0.35">
      <c r="A884" s="40"/>
      <c r="D884" s="40"/>
    </row>
    <row r="885" spans="1:4" ht="15.75" customHeight="1" x14ac:dyDescent="0.35">
      <c r="A885" s="40"/>
      <c r="D885" s="40"/>
    </row>
    <row r="886" spans="1:4" ht="15.75" customHeight="1" x14ac:dyDescent="0.35">
      <c r="A886" s="40"/>
      <c r="D886" s="40"/>
    </row>
    <row r="887" spans="1:4" ht="15.75" customHeight="1" x14ac:dyDescent="0.35">
      <c r="A887" s="40"/>
      <c r="D887" s="40"/>
    </row>
    <row r="888" spans="1:4" ht="15.75" customHeight="1" x14ac:dyDescent="0.35">
      <c r="A888" s="40"/>
      <c r="D888" s="40"/>
    </row>
    <row r="889" spans="1:4" ht="15.75" customHeight="1" x14ac:dyDescent="0.35">
      <c r="A889" s="40"/>
      <c r="D889" s="40"/>
    </row>
    <row r="890" spans="1:4" ht="15.75" customHeight="1" x14ac:dyDescent="0.35">
      <c r="A890" s="40"/>
      <c r="D890" s="40"/>
    </row>
    <row r="891" spans="1:4" ht="15.75" customHeight="1" x14ac:dyDescent="0.35">
      <c r="A891" s="40"/>
      <c r="D891" s="40"/>
    </row>
    <row r="892" spans="1:4" ht="15.75" customHeight="1" x14ac:dyDescent="0.35">
      <c r="A892" s="40"/>
      <c r="D892" s="40"/>
    </row>
    <row r="893" spans="1:4" ht="15.75" customHeight="1" x14ac:dyDescent="0.35">
      <c r="A893" s="40"/>
      <c r="D893" s="40"/>
    </row>
    <row r="894" spans="1:4" ht="15.75" customHeight="1" x14ac:dyDescent="0.35">
      <c r="A894" s="40"/>
      <c r="D894" s="40"/>
    </row>
    <row r="895" spans="1:4" ht="15.75" customHeight="1" x14ac:dyDescent="0.35">
      <c r="A895" s="40"/>
      <c r="D895" s="40"/>
    </row>
    <row r="896" spans="1:4" ht="15.75" customHeight="1" x14ac:dyDescent="0.35">
      <c r="A896" s="40"/>
      <c r="D896" s="40"/>
    </row>
    <row r="897" spans="1:4" ht="15.75" customHeight="1" x14ac:dyDescent="0.35">
      <c r="A897" s="40"/>
      <c r="D897" s="40"/>
    </row>
    <row r="898" spans="1:4" ht="15.75" customHeight="1" x14ac:dyDescent="0.35">
      <c r="A898" s="40"/>
      <c r="D898" s="40"/>
    </row>
    <row r="899" spans="1:4" ht="15.75" customHeight="1" x14ac:dyDescent="0.35">
      <c r="A899" s="40"/>
      <c r="D899" s="40"/>
    </row>
    <row r="900" spans="1:4" ht="15.75" customHeight="1" x14ac:dyDescent="0.35">
      <c r="A900" s="40"/>
      <c r="D900" s="40"/>
    </row>
    <row r="901" spans="1:4" ht="15.75" customHeight="1" x14ac:dyDescent="0.35">
      <c r="A901" s="40"/>
      <c r="D901" s="40"/>
    </row>
    <row r="902" spans="1:4" ht="15.75" customHeight="1" x14ac:dyDescent="0.35">
      <c r="A902" s="40"/>
      <c r="D902" s="40"/>
    </row>
    <row r="903" spans="1:4" ht="15.75" customHeight="1" x14ac:dyDescent="0.35">
      <c r="A903" s="40"/>
      <c r="D903" s="40"/>
    </row>
    <row r="904" spans="1:4" ht="15.75" customHeight="1" x14ac:dyDescent="0.35">
      <c r="A904" s="40"/>
      <c r="D904" s="40"/>
    </row>
    <row r="905" spans="1:4" ht="15.75" customHeight="1" x14ac:dyDescent="0.35">
      <c r="A905" s="40"/>
      <c r="D905" s="40"/>
    </row>
    <row r="906" spans="1:4" ht="15.75" customHeight="1" x14ac:dyDescent="0.35">
      <c r="A906" s="40"/>
      <c r="D906" s="40"/>
    </row>
    <row r="907" spans="1:4" ht="15.75" customHeight="1" x14ac:dyDescent="0.35">
      <c r="A907" s="40"/>
      <c r="D907" s="40"/>
    </row>
    <row r="908" spans="1:4" ht="15.75" customHeight="1" x14ac:dyDescent="0.35">
      <c r="A908" s="40"/>
      <c r="D908" s="40"/>
    </row>
    <row r="909" spans="1:4" ht="15.75" customHeight="1" x14ac:dyDescent="0.35">
      <c r="A909" s="40"/>
      <c r="D909" s="40"/>
    </row>
    <row r="910" spans="1:4" ht="15.75" customHeight="1" x14ac:dyDescent="0.35">
      <c r="A910" s="40"/>
      <c r="D910" s="40"/>
    </row>
    <row r="911" spans="1:4" ht="15.75" customHeight="1" x14ac:dyDescent="0.35">
      <c r="A911" s="40"/>
      <c r="D911" s="40"/>
    </row>
    <row r="912" spans="1:4" ht="15.75" customHeight="1" x14ac:dyDescent="0.35">
      <c r="A912" s="40"/>
      <c r="D912" s="40"/>
    </row>
    <row r="913" spans="1:4" ht="15.75" customHeight="1" x14ac:dyDescent="0.35">
      <c r="A913" s="40"/>
      <c r="D913" s="40"/>
    </row>
    <row r="914" spans="1:4" ht="15.75" customHeight="1" x14ac:dyDescent="0.35">
      <c r="A914" s="40"/>
      <c r="D914" s="40"/>
    </row>
    <row r="915" spans="1:4" ht="15.75" customHeight="1" x14ac:dyDescent="0.35">
      <c r="A915" s="40"/>
      <c r="D915" s="40"/>
    </row>
    <row r="916" spans="1:4" ht="15.75" customHeight="1" x14ac:dyDescent="0.35">
      <c r="A916" s="40"/>
      <c r="D916" s="40"/>
    </row>
    <row r="917" spans="1:4" ht="15.75" customHeight="1" x14ac:dyDescent="0.35">
      <c r="A917" s="40"/>
      <c r="D917" s="40"/>
    </row>
    <row r="918" spans="1:4" ht="15.75" customHeight="1" x14ac:dyDescent="0.35">
      <c r="A918" s="40"/>
      <c r="D918" s="40"/>
    </row>
    <row r="919" spans="1:4" ht="15.75" customHeight="1" x14ac:dyDescent="0.35">
      <c r="A919" s="40"/>
      <c r="D919" s="40"/>
    </row>
    <row r="920" spans="1:4" ht="15.75" customHeight="1" x14ac:dyDescent="0.35">
      <c r="A920" s="40"/>
      <c r="D920" s="40"/>
    </row>
    <row r="921" spans="1:4" ht="15.75" customHeight="1" x14ac:dyDescent="0.35">
      <c r="A921" s="40"/>
      <c r="D921" s="40"/>
    </row>
    <row r="922" spans="1:4" ht="15.75" customHeight="1" x14ac:dyDescent="0.35">
      <c r="A922" s="40"/>
      <c r="D922" s="40"/>
    </row>
    <row r="923" spans="1:4" ht="15.75" customHeight="1" x14ac:dyDescent="0.35">
      <c r="A923" s="40"/>
      <c r="D923" s="40"/>
    </row>
    <row r="924" spans="1:4" ht="15.75" customHeight="1" x14ac:dyDescent="0.35">
      <c r="A924" s="40"/>
      <c r="D924" s="40"/>
    </row>
    <row r="925" spans="1:4" ht="15.75" customHeight="1" x14ac:dyDescent="0.35">
      <c r="A925" s="40"/>
      <c r="D925" s="40"/>
    </row>
    <row r="926" spans="1:4" ht="15.75" customHeight="1" x14ac:dyDescent="0.35">
      <c r="A926" s="40"/>
      <c r="D926" s="40"/>
    </row>
    <row r="927" spans="1:4" ht="15.75" customHeight="1" x14ac:dyDescent="0.35">
      <c r="A927" s="40"/>
      <c r="D927" s="40"/>
    </row>
    <row r="928" spans="1:4" ht="15.75" customHeight="1" x14ac:dyDescent="0.35">
      <c r="A928" s="40"/>
      <c r="D928" s="40"/>
    </row>
    <row r="929" spans="1:4" ht="15.75" customHeight="1" x14ac:dyDescent="0.35">
      <c r="A929" s="40"/>
      <c r="D929" s="40"/>
    </row>
    <row r="930" spans="1:4" ht="15.75" customHeight="1" x14ac:dyDescent="0.35">
      <c r="A930" s="40"/>
      <c r="D930" s="40"/>
    </row>
    <row r="931" spans="1:4" ht="15.75" customHeight="1" x14ac:dyDescent="0.35">
      <c r="A931" s="40"/>
      <c r="D931" s="40"/>
    </row>
    <row r="932" spans="1:4" ht="15.75" customHeight="1" x14ac:dyDescent="0.35">
      <c r="A932" s="40"/>
      <c r="D932" s="40"/>
    </row>
    <row r="933" spans="1:4" ht="15.75" customHeight="1" x14ac:dyDescent="0.35">
      <c r="A933" s="40"/>
      <c r="D933" s="40"/>
    </row>
    <row r="934" spans="1:4" ht="15.75" customHeight="1" x14ac:dyDescent="0.35">
      <c r="A934" s="40"/>
      <c r="D934" s="40"/>
    </row>
    <row r="935" spans="1:4" ht="15.75" customHeight="1" x14ac:dyDescent="0.35">
      <c r="A935" s="40"/>
      <c r="D935" s="40"/>
    </row>
    <row r="936" spans="1:4" ht="15.75" customHeight="1" x14ac:dyDescent="0.35">
      <c r="A936" s="40"/>
      <c r="D936" s="40"/>
    </row>
    <row r="937" spans="1:4" ht="15.75" customHeight="1" x14ac:dyDescent="0.35">
      <c r="A937" s="40"/>
      <c r="D937" s="40"/>
    </row>
    <row r="938" spans="1:4" ht="15.75" customHeight="1" x14ac:dyDescent="0.35">
      <c r="A938" s="40"/>
      <c r="D938" s="40"/>
    </row>
    <row r="939" spans="1:4" ht="15.75" customHeight="1" x14ac:dyDescent="0.35">
      <c r="A939" s="40"/>
      <c r="D939" s="40"/>
    </row>
    <row r="940" spans="1:4" ht="15.75" customHeight="1" x14ac:dyDescent="0.35">
      <c r="A940" s="40"/>
      <c r="D940" s="40"/>
    </row>
    <row r="941" spans="1:4" ht="15.75" customHeight="1" x14ac:dyDescent="0.35">
      <c r="A941" s="40"/>
      <c r="D941" s="40"/>
    </row>
    <row r="942" spans="1:4" ht="15.75" customHeight="1" x14ac:dyDescent="0.35">
      <c r="A942" s="40"/>
      <c r="D942" s="40"/>
    </row>
    <row r="943" spans="1:4" ht="15.75" customHeight="1" x14ac:dyDescent="0.35">
      <c r="A943" s="40"/>
      <c r="D943" s="40"/>
    </row>
    <row r="944" spans="1:4" ht="15.75" customHeight="1" x14ac:dyDescent="0.35">
      <c r="A944" s="40"/>
      <c r="D944" s="40"/>
    </row>
    <row r="945" spans="1:4" ht="15.75" customHeight="1" x14ac:dyDescent="0.35">
      <c r="A945" s="40"/>
      <c r="D945" s="40"/>
    </row>
    <row r="946" spans="1:4" ht="15.75" customHeight="1" x14ac:dyDescent="0.35">
      <c r="A946" s="40"/>
      <c r="D946" s="40"/>
    </row>
    <row r="947" spans="1:4" ht="15.75" customHeight="1" x14ac:dyDescent="0.35">
      <c r="A947" s="40"/>
      <c r="D947" s="40"/>
    </row>
    <row r="948" spans="1:4" ht="15.75" customHeight="1" x14ac:dyDescent="0.35">
      <c r="A948" s="40"/>
      <c r="D948" s="40"/>
    </row>
    <row r="949" spans="1:4" ht="15.75" customHeight="1" x14ac:dyDescent="0.35">
      <c r="A949" s="40"/>
      <c r="D949" s="40"/>
    </row>
    <row r="950" spans="1:4" ht="15.75" customHeight="1" x14ac:dyDescent="0.35">
      <c r="A950" s="40"/>
      <c r="D950" s="40"/>
    </row>
    <row r="951" spans="1:4" ht="15.75" customHeight="1" x14ac:dyDescent="0.35">
      <c r="A951" s="40"/>
      <c r="D951" s="40"/>
    </row>
    <row r="952" spans="1:4" ht="15.75" customHeight="1" x14ac:dyDescent="0.35">
      <c r="A952" s="40"/>
      <c r="D952" s="40"/>
    </row>
    <row r="953" spans="1:4" ht="15.75" customHeight="1" x14ac:dyDescent="0.35">
      <c r="A953" s="40"/>
      <c r="D953" s="40"/>
    </row>
    <row r="954" spans="1:4" ht="15.75" customHeight="1" x14ac:dyDescent="0.35">
      <c r="A954" s="40"/>
      <c r="D954" s="40"/>
    </row>
    <row r="955" spans="1:4" ht="15.75" customHeight="1" x14ac:dyDescent="0.35">
      <c r="A955" s="40"/>
      <c r="D955" s="40"/>
    </row>
    <row r="956" spans="1:4" ht="15.75" customHeight="1" x14ac:dyDescent="0.35">
      <c r="A956" s="40"/>
      <c r="D956" s="40"/>
    </row>
    <row r="957" spans="1:4" ht="15.75" customHeight="1" x14ac:dyDescent="0.35">
      <c r="A957" s="40"/>
      <c r="D957" s="40"/>
    </row>
    <row r="958" spans="1:4" ht="15.75" customHeight="1" x14ac:dyDescent="0.35">
      <c r="A958" s="40"/>
      <c r="D958" s="40"/>
    </row>
    <row r="959" spans="1:4" ht="15.75" customHeight="1" x14ac:dyDescent="0.35">
      <c r="A959" s="40"/>
      <c r="D959" s="40"/>
    </row>
    <row r="960" spans="1:4" ht="15.75" customHeight="1" x14ac:dyDescent="0.35">
      <c r="A960" s="40"/>
      <c r="D960" s="40"/>
    </row>
    <row r="961" spans="1:4" ht="15.75" customHeight="1" x14ac:dyDescent="0.35">
      <c r="A961" s="40"/>
      <c r="D961" s="40"/>
    </row>
    <row r="962" spans="1:4" ht="15.75" customHeight="1" x14ac:dyDescent="0.35">
      <c r="A962" s="40"/>
      <c r="D962" s="40"/>
    </row>
    <row r="963" spans="1:4" ht="15.75" customHeight="1" x14ac:dyDescent="0.35">
      <c r="A963" s="40"/>
      <c r="D963" s="40"/>
    </row>
    <row r="964" spans="1:4" ht="15.75" customHeight="1" x14ac:dyDescent="0.35">
      <c r="A964" s="40"/>
      <c r="D964" s="40"/>
    </row>
    <row r="965" spans="1:4" ht="15.75" customHeight="1" x14ac:dyDescent="0.35">
      <c r="A965" s="40"/>
      <c r="D965" s="40"/>
    </row>
    <row r="966" spans="1:4" ht="15.75" customHeight="1" x14ac:dyDescent="0.35">
      <c r="A966" s="40"/>
      <c r="D966" s="40"/>
    </row>
    <row r="967" spans="1:4" ht="15.75" customHeight="1" x14ac:dyDescent="0.35">
      <c r="A967" s="40"/>
      <c r="D967" s="40"/>
    </row>
    <row r="968" spans="1:4" ht="15.75" customHeight="1" x14ac:dyDescent="0.35">
      <c r="A968" s="40"/>
      <c r="D968" s="40"/>
    </row>
    <row r="969" spans="1:4" ht="15.75" customHeight="1" x14ac:dyDescent="0.35">
      <c r="A969" s="40"/>
      <c r="D969" s="40"/>
    </row>
    <row r="970" spans="1:4" ht="15.75" customHeight="1" x14ac:dyDescent="0.35">
      <c r="A970" s="40"/>
      <c r="D970" s="40"/>
    </row>
    <row r="971" spans="1:4" ht="15.75" customHeight="1" x14ac:dyDescent="0.35">
      <c r="A971" s="40"/>
      <c r="D971" s="40"/>
    </row>
    <row r="972" spans="1:4" ht="15.75" customHeight="1" x14ac:dyDescent="0.35">
      <c r="A972" s="40"/>
      <c r="D972" s="40"/>
    </row>
    <row r="973" spans="1:4" ht="15.75" customHeight="1" x14ac:dyDescent="0.35">
      <c r="A973" s="40"/>
      <c r="D973" s="40"/>
    </row>
    <row r="974" spans="1:4" ht="15.75" customHeight="1" x14ac:dyDescent="0.35">
      <c r="A974" s="40"/>
      <c r="D974" s="40"/>
    </row>
    <row r="975" spans="1:4" ht="15.75" customHeight="1" x14ac:dyDescent="0.35">
      <c r="A975" s="40"/>
      <c r="D975" s="40"/>
    </row>
    <row r="976" spans="1:4" ht="15.75" customHeight="1" x14ac:dyDescent="0.35">
      <c r="A976" s="40"/>
      <c r="D976" s="40"/>
    </row>
    <row r="977" spans="1:4" ht="15.75" customHeight="1" x14ac:dyDescent="0.35">
      <c r="A977" s="40"/>
      <c r="D977" s="40"/>
    </row>
    <row r="978" spans="1:4" ht="15.75" customHeight="1" x14ac:dyDescent="0.35">
      <c r="A978" s="40"/>
      <c r="D978" s="40"/>
    </row>
    <row r="979" spans="1:4" ht="15.75" customHeight="1" x14ac:dyDescent="0.35">
      <c r="A979" s="40"/>
      <c r="D979" s="40"/>
    </row>
    <row r="980" spans="1:4" ht="15.75" customHeight="1" x14ac:dyDescent="0.35">
      <c r="A980" s="40"/>
      <c r="D980" s="40"/>
    </row>
    <row r="981" spans="1:4" ht="15.75" customHeight="1" x14ac:dyDescent="0.35">
      <c r="A981" s="40"/>
      <c r="D981" s="40"/>
    </row>
    <row r="982" spans="1:4" ht="15.75" customHeight="1" x14ac:dyDescent="0.35">
      <c r="A982" s="40"/>
      <c r="D982" s="40"/>
    </row>
    <row r="983" spans="1:4" ht="15.75" customHeight="1" x14ac:dyDescent="0.35">
      <c r="A983" s="40"/>
      <c r="D983" s="40"/>
    </row>
    <row r="984" spans="1:4" ht="15.75" customHeight="1" x14ac:dyDescent="0.35">
      <c r="A984" s="40"/>
      <c r="D984" s="40"/>
    </row>
    <row r="985" spans="1:4" ht="15.75" customHeight="1" x14ac:dyDescent="0.35">
      <c r="A985" s="40"/>
      <c r="D985" s="40"/>
    </row>
    <row r="986" spans="1:4" ht="15.75" customHeight="1" x14ac:dyDescent="0.35">
      <c r="A986" s="40"/>
      <c r="D986" s="40"/>
    </row>
    <row r="987" spans="1:4" ht="15.75" customHeight="1" x14ac:dyDescent="0.35">
      <c r="A987" s="40"/>
      <c r="D987" s="40"/>
    </row>
    <row r="988" spans="1:4" ht="15.75" customHeight="1" x14ac:dyDescent="0.35">
      <c r="A988" s="40"/>
      <c r="D988" s="40"/>
    </row>
    <row r="989" spans="1:4" ht="15.75" customHeight="1" x14ac:dyDescent="0.35">
      <c r="A989" s="40"/>
      <c r="D989" s="40"/>
    </row>
    <row r="990" spans="1:4" ht="15.75" customHeight="1" x14ac:dyDescent="0.35">
      <c r="A990" s="40"/>
      <c r="D990" s="40"/>
    </row>
    <row r="991" spans="1:4" ht="15.75" customHeight="1" x14ac:dyDescent="0.35">
      <c r="A991" s="40"/>
      <c r="D991" s="40"/>
    </row>
    <row r="992" spans="1:4" ht="15.75" customHeight="1" x14ac:dyDescent="0.35">
      <c r="A992" s="40"/>
      <c r="D992" s="40"/>
    </row>
    <row r="993" spans="1:4" ht="15.75" customHeight="1" x14ac:dyDescent="0.35">
      <c r="A993" s="40"/>
      <c r="D993" s="40"/>
    </row>
    <row r="994" spans="1:4" ht="15.75" customHeight="1" x14ac:dyDescent="0.35">
      <c r="A994" s="40"/>
      <c r="D994" s="40"/>
    </row>
    <row r="995" spans="1:4" ht="15.75" customHeight="1" x14ac:dyDescent="0.35">
      <c r="A995" s="40"/>
      <c r="D995" s="40"/>
    </row>
    <row r="996" spans="1:4" ht="15.75" customHeight="1" x14ac:dyDescent="0.35">
      <c r="A996" s="40"/>
      <c r="D996" s="40"/>
    </row>
    <row r="997" spans="1:4" ht="15.75" customHeight="1" x14ac:dyDescent="0.35">
      <c r="A997" s="40"/>
      <c r="D997" s="40"/>
    </row>
    <row r="998" spans="1:4" ht="15.75" customHeight="1" x14ac:dyDescent="0.35">
      <c r="A998" s="40"/>
      <c r="D998" s="40"/>
    </row>
    <row r="999" spans="1:4" ht="15.75" customHeight="1" x14ac:dyDescent="0.35">
      <c r="A999" s="40"/>
      <c r="D999" s="40"/>
    </row>
    <row r="1000" spans="1:4" ht="15.75" customHeight="1" x14ac:dyDescent="0.35">
      <c r="A1000" s="40"/>
      <c r="D1000" s="40"/>
    </row>
    <row r="1001" spans="1:4" ht="15.75" customHeight="1" x14ac:dyDescent="0.35">
      <c r="A1001" s="40"/>
      <c r="D1001" s="40"/>
    </row>
    <row r="1002" spans="1:4" ht="15.75" customHeight="1" x14ac:dyDescent="0.35">
      <c r="A1002" s="40"/>
      <c r="D1002" s="40"/>
    </row>
    <row r="1003" spans="1:4" ht="15.75" customHeight="1" x14ac:dyDescent="0.35">
      <c r="A1003" s="40"/>
      <c r="D1003" s="40"/>
    </row>
    <row r="1004" spans="1:4" ht="15.75" customHeight="1" x14ac:dyDescent="0.35">
      <c r="A1004" s="40"/>
      <c r="D1004" s="40"/>
    </row>
    <row r="1005" spans="1:4" ht="15.75" customHeight="1" x14ac:dyDescent="0.35">
      <c r="A1005" s="40"/>
      <c r="D1005" s="40"/>
    </row>
    <row r="1006" spans="1:4" ht="15.75" customHeight="1" x14ac:dyDescent="0.35">
      <c r="A1006" s="40"/>
      <c r="D1006" s="40"/>
    </row>
  </sheetData>
  <mergeCells count="5">
    <mergeCell ref="A1:D1"/>
    <mergeCell ref="A2:A4"/>
    <mergeCell ref="B2:B4"/>
    <mergeCell ref="C2:C4"/>
    <mergeCell ref="D2:D4"/>
  </mergeCells>
  <conditionalFormatting sqref="E5:BV40">
    <cfRule type="cellIs" dxfId="163" priority="9" operator="equal">
      <formula>0</formula>
    </cfRule>
    <cfRule type="cellIs" dxfId="162" priority="10" operator="notEqual">
      <formula>"-"</formula>
    </cfRule>
  </conditionalFormatting>
  <conditionalFormatting sqref="E42:BV42">
    <cfRule type="cellIs" dxfId="161" priority="1" operator="lessThanOrEqual">
      <formula>"25%"</formula>
    </cfRule>
    <cfRule type="cellIs" dxfId="160" priority="2" operator="lessThanOrEqual">
      <formula>"50%"</formula>
    </cfRule>
    <cfRule type="cellIs" dxfId="159" priority="3" operator="lessThanOrEqual">
      <formula>"75%"</formula>
    </cfRule>
    <cfRule type="cellIs" dxfId="158" priority="4" operator="lessThanOrEqual">
      <formula>"100%"</formula>
    </cfRule>
  </conditionalFormatting>
  <hyperlinks>
    <hyperlink ref="E3" location="'MK-01'!A1" display="MK-01" xr:uid="{00000000-0004-0000-0100-000000000000}"/>
    <hyperlink ref="F3" location="'MK-02'!A1" display="MK-02" xr:uid="{00000000-0004-0000-0100-000001000000}"/>
    <hyperlink ref="G3" location="'MK-03'!A1" display="MK-03" xr:uid="{00000000-0004-0000-0100-000002000000}"/>
    <hyperlink ref="H3" location="'MK-04'!A1" display="MK-04" xr:uid="{00000000-0004-0000-0100-000003000000}"/>
    <hyperlink ref="U3" location="'MK-17'!A1" display="MK-17" xr:uid="{00000000-0004-0000-0100-000004000000}"/>
    <hyperlink ref="V3" location="'MK-18'!A1" display="MK-18" xr:uid="{00000000-0004-0000-0100-000005000000}"/>
    <hyperlink ref="W3" location="'MK-19'!A1" display="MK-19" xr:uid="{00000000-0004-0000-0100-000006000000}"/>
    <hyperlink ref="X3" location="'MK-20'!A1" display="MK-20" xr:uid="{00000000-0004-0000-0100-000007000000}"/>
    <hyperlink ref="Y3" location="'MK-21'!A1" display="MK-21" xr:uid="{00000000-0004-0000-0100-000008000000}"/>
    <hyperlink ref="Z3" location="'MK-22'!A1" display="MK-22" xr:uid="{00000000-0004-0000-0100-000009000000}"/>
    <hyperlink ref="AA3" location="'MK-23'!A1" display="MK-23" xr:uid="{00000000-0004-0000-0100-00000A000000}"/>
    <hyperlink ref="AB3" location="'MK-24'!A1" display="MK-24" xr:uid="{00000000-0004-0000-0100-00000B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4CCCC"/>
    <outlinePr summaryBelow="0" summaryRight="0"/>
  </sheetPr>
  <dimension ref="A1:U1000"/>
  <sheetViews>
    <sheetView topLeftCell="A31" workbookViewId="0">
      <selection activeCell="B48" sqref="B48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71"/>
    </row>
    <row r="2" spans="1:21" ht="14.5" x14ac:dyDescent="0.35">
      <c r="A2" s="72" t="s">
        <v>341</v>
      </c>
      <c r="B2" s="73" t="s">
        <v>12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  <c r="U2" s="71"/>
    </row>
    <row r="3" spans="1:21" ht="14.5" x14ac:dyDescent="0.35">
      <c r="A3" s="72" t="s">
        <v>4</v>
      </c>
      <c r="B3" s="77" t="str">
        <f>VLOOKUP($B$2,'Kode MK'!$B$3:$G$72,2)</f>
        <v>MI507417</v>
      </c>
      <c r="C3" s="78" t="str">
        <f>VLOOKUP(D3, 'Rekap Dosen'!$B$5:$C$40, 2, FALSE)</f>
        <v>Purwita Sari, M.Kom.</v>
      </c>
      <c r="D3" s="51" t="s">
        <v>317</v>
      </c>
      <c r="E3" s="79">
        <f t="shared" ref="E3:E6" si="0">COUNTIF($D$12:$S$12,D3)</f>
        <v>5</v>
      </c>
      <c r="F3" s="58"/>
      <c r="G3" s="51"/>
      <c r="H3" s="58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  <c r="U3" s="71"/>
    </row>
    <row r="4" spans="1:21" ht="14.5" x14ac:dyDescent="0.35">
      <c r="A4" s="72" t="s">
        <v>345</v>
      </c>
      <c r="B4" s="77" t="str">
        <f>VLOOKUP($B$2,'Kode MK'!$B$3:$G$72,3)</f>
        <v>ANALISA DAN PERANCANGAN SISTEM INFORMASI II</v>
      </c>
      <c r="C4" s="78" t="str">
        <f>VLOOKUP(D4, 'Rekap Dosen'!$B$5:$C$40, 2, FALSE)</f>
        <v>Bayu Wijaya Putra, M.Kom.</v>
      </c>
      <c r="D4" s="51" t="s">
        <v>285</v>
      </c>
      <c r="E4" s="79">
        <f t="shared" si="0"/>
        <v>2</v>
      </c>
      <c r="F4" s="58"/>
      <c r="G4" s="53"/>
      <c r="H4" s="81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  <c r="U4" s="71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Anna Dwi Marjusalinah, M.Kom.</v>
      </c>
      <c r="D5" s="51" t="s">
        <v>277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71"/>
    </row>
    <row r="6" spans="1:21" ht="14.5" x14ac:dyDescent="0.35">
      <c r="A6" s="72" t="s">
        <v>347</v>
      </c>
      <c r="B6" s="77" t="str">
        <f>VLOOKUP($B$2,'Kode MK'!$B$3:$G$72,5)</f>
        <v xml:space="preserve">SENIN, 13:15 - 14:55 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  <c r="U6" s="71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334</v>
      </c>
      <c r="D7" s="84"/>
      <c r="E7" s="85">
        <f>SUM(E3:E6)</f>
        <v>7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  <c r="U7" s="71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71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5"/>
      <c r="U11" s="178"/>
    </row>
    <row r="12" spans="1:21" ht="14.5" x14ac:dyDescent="0.35">
      <c r="A12" s="172"/>
      <c r="B12" s="172"/>
      <c r="C12" s="172"/>
      <c r="D12" s="51" t="s">
        <v>317</v>
      </c>
      <c r="E12" s="51" t="s">
        <v>317</v>
      </c>
      <c r="F12" s="51" t="s">
        <v>317</v>
      </c>
      <c r="G12" s="51" t="s">
        <v>317</v>
      </c>
      <c r="H12" s="51" t="s">
        <v>317</v>
      </c>
      <c r="I12" s="51" t="s">
        <v>285</v>
      </c>
      <c r="J12" s="51" t="s">
        <v>285</v>
      </c>
      <c r="K12" s="51"/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1" t="s">
        <v>358</v>
      </c>
      <c r="C13" s="92" t="s">
        <v>359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7</v>
      </c>
      <c r="U13" s="94">
        <f t="shared" ref="U13:U57" si="3">T13/16</f>
        <v>0.4375</v>
      </c>
    </row>
    <row r="14" spans="1:21" ht="14.5" x14ac:dyDescent="0.35">
      <c r="A14" s="90">
        <v>2</v>
      </c>
      <c r="B14" s="91" t="s">
        <v>360</v>
      </c>
      <c r="C14" s="92" t="s">
        <v>361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7</v>
      </c>
      <c r="U14" s="94">
        <f t="shared" si="3"/>
        <v>0.4375</v>
      </c>
    </row>
    <row r="15" spans="1:21" ht="14.5" x14ac:dyDescent="0.35">
      <c r="A15" s="90">
        <v>3</v>
      </c>
      <c r="B15" s="91" t="s">
        <v>362</v>
      </c>
      <c r="C15" s="92" t="s">
        <v>363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7</v>
      </c>
      <c r="U15" s="94">
        <f t="shared" si="3"/>
        <v>0.4375</v>
      </c>
    </row>
    <row r="16" spans="1:21" ht="14.5" x14ac:dyDescent="0.35">
      <c r="A16" s="90">
        <v>4</v>
      </c>
      <c r="B16" s="91" t="s">
        <v>364</v>
      </c>
      <c r="C16" s="92" t="s">
        <v>365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7</v>
      </c>
      <c r="U16" s="94">
        <f t="shared" si="3"/>
        <v>0.4375</v>
      </c>
    </row>
    <row r="17" spans="1:21" ht="14.5" x14ac:dyDescent="0.35">
      <c r="A17" s="90">
        <v>5</v>
      </c>
      <c r="B17" s="91" t="s">
        <v>366</v>
      </c>
      <c r="C17" s="92" t="s">
        <v>367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7</v>
      </c>
      <c r="U17" s="94">
        <f t="shared" si="3"/>
        <v>0.4375</v>
      </c>
    </row>
    <row r="18" spans="1:21" ht="14.5" x14ac:dyDescent="0.35">
      <c r="A18" s="90">
        <v>6</v>
      </c>
      <c r="B18" s="91" t="s">
        <v>368</v>
      </c>
      <c r="C18" s="92" t="s">
        <v>369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7</v>
      </c>
      <c r="U18" s="94">
        <f t="shared" si="3"/>
        <v>0.4375</v>
      </c>
    </row>
    <row r="19" spans="1:21" ht="14.5" x14ac:dyDescent="0.35">
      <c r="A19" s="90">
        <v>7</v>
      </c>
      <c r="B19" s="91" t="s">
        <v>370</v>
      </c>
      <c r="C19" s="92" t="s">
        <v>371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1" t="s">
        <v>372</v>
      </c>
      <c r="C20" s="92" t="s">
        <v>373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90">
        <v>9</v>
      </c>
      <c r="B21" s="91" t="s">
        <v>374</v>
      </c>
      <c r="C21" s="92" t="s">
        <v>375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7</v>
      </c>
      <c r="U21" s="94">
        <f t="shared" si="3"/>
        <v>0.4375</v>
      </c>
    </row>
    <row r="22" spans="1:21" ht="15.75" customHeight="1" x14ac:dyDescent="0.35">
      <c r="A22" s="90">
        <v>10</v>
      </c>
      <c r="B22" s="91" t="s">
        <v>376</v>
      </c>
      <c r="C22" s="92" t="s">
        <v>377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7</v>
      </c>
      <c r="U22" s="94">
        <f t="shared" si="3"/>
        <v>0.4375</v>
      </c>
    </row>
    <row r="23" spans="1:21" ht="15.75" customHeight="1" x14ac:dyDescent="0.35">
      <c r="A23" s="90">
        <v>11</v>
      </c>
      <c r="B23" s="95" t="s">
        <v>378</v>
      </c>
      <c r="C23" s="92" t="s">
        <v>379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ht="15.75" customHeight="1" x14ac:dyDescent="0.35">
      <c r="A24" s="90">
        <v>12</v>
      </c>
      <c r="B24" s="95" t="s">
        <v>380</v>
      </c>
      <c r="C24" s="92" t="s">
        <v>381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7</v>
      </c>
      <c r="U24" s="94">
        <f t="shared" si="3"/>
        <v>0.4375</v>
      </c>
    </row>
    <row r="25" spans="1:21" ht="15.75" customHeight="1" x14ac:dyDescent="0.35">
      <c r="A25" s="90">
        <v>13</v>
      </c>
      <c r="B25" s="95" t="s">
        <v>382</v>
      </c>
      <c r="C25" s="92" t="s">
        <v>383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ht="15.75" customHeight="1" x14ac:dyDescent="0.35">
      <c r="A26" s="90">
        <v>14</v>
      </c>
      <c r="B26" s="95" t="s">
        <v>384</v>
      </c>
      <c r="C26" s="92" t="s">
        <v>385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7</v>
      </c>
      <c r="U26" s="94">
        <f t="shared" si="3"/>
        <v>0.4375</v>
      </c>
    </row>
    <row r="27" spans="1:21" ht="15.75" customHeight="1" x14ac:dyDescent="0.35">
      <c r="A27" s="90">
        <v>15</v>
      </c>
      <c r="B27" s="95" t="s">
        <v>386</v>
      </c>
      <c r="C27" s="92" t="s">
        <v>387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7</v>
      </c>
      <c r="U27" s="94">
        <f t="shared" si="3"/>
        <v>0.4375</v>
      </c>
    </row>
    <row r="28" spans="1:21" ht="15.75" customHeight="1" x14ac:dyDescent="0.35">
      <c r="A28" s="90">
        <v>16</v>
      </c>
      <c r="B28" s="95" t="s">
        <v>388</v>
      </c>
      <c r="C28" s="92" t="s">
        <v>389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7</v>
      </c>
      <c r="U28" s="94">
        <f t="shared" si="3"/>
        <v>0.4375</v>
      </c>
    </row>
    <row r="29" spans="1:21" ht="15.75" customHeight="1" x14ac:dyDescent="0.35">
      <c r="A29" s="90">
        <v>17</v>
      </c>
      <c r="B29" s="95" t="s">
        <v>390</v>
      </c>
      <c r="C29" s="92" t="s">
        <v>391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7</v>
      </c>
      <c r="U29" s="94">
        <f t="shared" si="3"/>
        <v>0.4375</v>
      </c>
    </row>
    <row r="30" spans="1:21" ht="15.75" customHeight="1" x14ac:dyDescent="0.35">
      <c r="A30" s="90">
        <v>18</v>
      </c>
      <c r="B30" s="95" t="s">
        <v>392</v>
      </c>
      <c r="C30" s="92" t="s">
        <v>393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ht="15.75" customHeight="1" x14ac:dyDescent="0.35">
      <c r="A31" s="90">
        <v>19</v>
      </c>
      <c r="B31" s="95" t="s">
        <v>394</v>
      </c>
      <c r="C31" s="92" t="s">
        <v>395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7</v>
      </c>
      <c r="U31" s="94">
        <f t="shared" si="3"/>
        <v>0.4375</v>
      </c>
    </row>
    <row r="32" spans="1:21" ht="15.75" customHeight="1" x14ac:dyDescent="0.35">
      <c r="A32" s="90">
        <v>20</v>
      </c>
      <c r="B32" s="95" t="s">
        <v>396</v>
      </c>
      <c r="C32" s="92" t="s">
        <v>397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95" t="s">
        <v>398</v>
      </c>
      <c r="C33" s="92" t="s">
        <v>399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90">
        <v>22</v>
      </c>
      <c r="B34" s="95" t="s">
        <v>400</v>
      </c>
      <c r="C34" s="92" t="s">
        <v>401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7</v>
      </c>
      <c r="U34" s="94">
        <f t="shared" si="3"/>
        <v>0.4375</v>
      </c>
    </row>
    <row r="35" spans="1:21" ht="15.75" customHeight="1" x14ac:dyDescent="0.35">
      <c r="A35" s="90">
        <v>23</v>
      </c>
      <c r="B35" s="95" t="s">
        <v>402</v>
      </c>
      <c r="C35" s="92" t="s">
        <v>403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7</v>
      </c>
      <c r="U35" s="94">
        <f t="shared" si="3"/>
        <v>0.4375</v>
      </c>
    </row>
    <row r="36" spans="1:21" ht="15.75" customHeight="1" x14ac:dyDescent="0.35">
      <c r="A36" s="90">
        <v>24</v>
      </c>
      <c r="B36" s="95" t="s">
        <v>404</v>
      </c>
      <c r="C36" s="92" t="s">
        <v>405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7</v>
      </c>
      <c r="U36" s="94">
        <f t="shared" si="3"/>
        <v>0.4375</v>
      </c>
    </row>
    <row r="37" spans="1:21" ht="15.75" customHeight="1" x14ac:dyDescent="0.35">
      <c r="A37" s="90">
        <v>25</v>
      </c>
      <c r="B37" s="95" t="s">
        <v>406</v>
      </c>
      <c r="C37" s="92" t="s">
        <v>407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7</v>
      </c>
      <c r="U37" s="94">
        <f t="shared" si="3"/>
        <v>0.4375</v>
      </c>
    </row>
    <row r="38" spans="1:21" ht="15.75" customHeight="1" x14ac:dyDescent="0.35">
      <c r="A38" s="90">
        <v>26</v>
      </c>
      <c r="B38" s="95" t="s">
        <v>408</v>
      </c>
      <c r="C38" s="92" t="s">
        <v>409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ht="15.75" customHeight="1" x14ac:dyDescent="0.35">
      <c r="A39" s="90">
        <v>27</v>
      </c>
      <c r="B39" s="95" t="s">
        <v>410</v>
      </c>
      <c r="C39" s="92" t="s">
        <v>411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7</v>
      </c>
      <c r="U39" s="94">
        <f t="shared" si="3"/>
        <v>0.4375</v>
      </c>
    </row>
    <row r="40" spans="1:21" ht="15.75" customHeight="1" x14ac:dyDescent="0.35">
      <c r="A40" s="90">
        <v>28</v>
      </c>
      <c r="B40" s="95" t="s">
        <v>412</v>
      </c>
      <c r="C40" s="92" t="s">
        <v>413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7</v>
      </c>
      <c r="U40" s="94">
        <f t="shared" si="3"/>
        <v>0.4375</v>
      </c>
    </row>
    <row r="41" spans="1:21" ht="15.75" customHeight="1" x14ac:dyDescent="0.35">
      <c r="A41" s="90">
        <v>29</v>
      </c>
      <c r="B41" s="95" t="s">
        <v>414</v>
      </c>
      <c r="C41" s="92" t="s">
        <v>415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7</v>
      </c>
      <c r="U41" s="94">
        <f t="shared" si="3"/>
        <v>0.4375</v>
      </c>
    </row>
    <row r="42" spans="1:21" ht="15.75" customHeight="1" x14ac:dyDescent="0.35">
      <c r="A42" s="90">
        <v>30</v>
      </c>
      <c r="B42" s="95" t="s">
        <v>416</v>
      </c>
      <c r="C42" s="92" t="s">
        <v>417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7</v>
      </c>
      <c r="U42" s="94">
        <f t="shared" si="3"/>
        <v>0.4375</v>
      </c>
    </row>
    <row r="43" spans="1:21" ht="15.75" customHeight="1" x14ac:dyDescent="0.35">
      <c r="A43" s="90">
        <v>31</v>
      </c>
      <c r="B43" s="95" t="s">
        <v>418</v>
      </c>
      <c r="C43" s="92" t="s">
        <v>419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7</v>
      </c>
      <c r="U43" s="94">
        <f t="shared" si="3"/>
        <v>0.4375</v>
      </c>
    </row>
    <row r="44" spans="1:21" ht="15.75" customHeight="1" x14ac:dyDescent="0.35">
      <c r="A44" s="90">
        <v>32</v>
      </c>
      <c r="B44" s="95" t="s">
        <v>420</v>
      </c>
      <c r="C44" s="92" t="s">
        <v>421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7</v>
      </c>
      <c r="U44" s="94">
        <f t="shared" si="3"/>
        <v>0.4375</v>
      </c>
    </row>
    <row r="45" spans="1:21" ht="15.75" customHeight="1" x14ac:dyDescent="0.35">
      <c r="A45" s="90">
        <v>33</v>
      </c>
      <c r="B45" s="95" t="s">
        <v>422</v>
      </c>
      <c r="C45" s="92" t="s">
        <v>423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7</v>
      </c>
      <c r="U45" s="94">
        <f t="shared" si="3"/>
        <v>0.4375</v>
      </c>
    </row>
    <row r="46" spans="1:21" ht="15.75" customHeight="1" x14ac:dyDescent="0.35">
      <c r="A46" s="90">
        <v>34</v>
      </c>
      <c r="B46" s="95" t="s">
        <v>424</v>
      </c>
      <c r="C46" s="92" t="s">
        <v>425</v>
      </c>
      <c r="D46" s="55">
        <v>1</v>
      </c>
      <c r="E46" s="51">
        <v>1</v>
      </c>
      <c r="F46" s="51">
        <v>1</v>
      </c>
      <c r="G46" s="51" t="s">
        <v>426</v>
      </c>
      <c r="H46" s="51">
        <v>1</v>
      </c>
      <c r="I46" s="51">
        <v>1</v>
      </c>
      <c r="J46" s="51">
        <v>1</v>
      </c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6</v>
      </c>
      <c r="U46" s="94">
        <f t="shared" si="3"/>
        <v>0.375</v>
      </c>
    </row>
    <row r="47" spans="1:21" ht="15.75" customHeight="1" x14ac:dyDescent="0.35">
      <c r="A47" s="90">
        <v>35</v>
      </c>
      <c r="B47" s="95" t="s">
        <v>427</v>
      </c>
      <c r="C47" s="92" t="s">
        <v>428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7</v>
      </c>
      <c r="U47" s="94">
        <f t="shared" si="3"/>
        <v>0.4375</v>
      </c>
    </row>
    <row r="48" spans="1:21" ht="15.75" customHeight="1" x14ac:dyDescent="0.35">
      <c r="A48" s="90">
        <v>36</v>
      </c>
      <c r="B48" s="95" t="s">
        <v>429</v>
      </c>
      <c r="C48" s="92" t="s">
        <v>430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7</v>
      </c>
      <c r="U48" s="94">
        <f t="shared" si="3"/>
        <v>0.4375</v>
      </c>
    </row>
    <row r="49" spans="1:21" ht="15.75" customHeight="1" x14ac:dyDescent="0.35">
      <c r="A49" s="90">
        <v>37</v>
      </c>
      <c r="B49" s="95" t="s">
        <v>431</v>
      </c>
      <c r="C49" s="92" t="s">
        <v>432</v>
      </c>
      <c r="D49" s="55">
        <v>1</v>
      </c>
      <c r="E49" s="51">
        <v>1</v>
      </c>
      <c r="F49" s="51">
        <v>1</v>
      </c>
      <c r="G49" s="51" t="s">
        <v>426</v>
      </c>
      <c r="H49" s="51">
        <v>1</v>
      </c>
      <c r="I49" s="51">
        <v>1</v>
      </c>
      <c r="J49" s="51">
        <v>1</v>
      </c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6</v>
      </c>
      <c r="U49" s="94">
        <f t="shared" si="3"/>
        <v>0.375</v>
      </c>
    </row>
    <row r="50" spans="1:21" ht="15.75" customHeight="1" x14ac:dyDescent="0.35">
      <c r="A50" s="90">
        <v>38</v>
      </c>
      <c r="B50" s="95" t="s">
        <v>433</v>
      </c>
      <c r="C50" s="92" t="s">
        <v>434</v>
      </c>
      <c r="D50" s="55">
        <v>1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51">
        <v>1</v>
      </c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7</v>
      </c>
      <c r="U50" s="94">
        <f t="shared" si="3"/>
        <v>0.4375</v>
      </c>
    </row>
    <row r="51" spans="1:21" ht="15.75" customHeight="1" x14ac:dyDescent="0.35">
      <c r="A51" s="90">
        <v>39</v>
      </c>
      <c r="B51" s="90"/>
      <c r="C51" s="92"/>
      <c r="D51" s="55"/>
      <c r="E51" s="51"/>
      <c r="F51" s="57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2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71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71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71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71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71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71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71"/>
    </row>
    <row r="65" spans="4:21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71"/>
    </row>
    <row r="66" spans="4:21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71"/>
    </row>
    <row r="67" spans="4:21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71"/>
    </row>
    <row r="68" spans="4:21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71"/>
    </row>
    <row r="69" spans="4:21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71"/>
    </row>
    <row r="70" spans="4:21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71"/>
    </row>
    <row r="71" spans="4:21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71"/>
    </row>
    <row r="72" spans="4:21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71"/>
    </row>
    <row r="73" spans="4:21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71"/>
    </row>
    <row r="74" spans="4:21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71"/>
    </row>
    <row r="75" spans="4:21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71"/>
    </row>
    <row r="76" spans="4:21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71"/>
    </row>
    <row r="77" spans="4:21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71"/>
    </row>
    <row r="78" spans="4:21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71"/>
    </row>
    <row r="79" spans="4:21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71"/>
    </row>
    <row r="80" spans="4:21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71"/>
    </row>
    <row r="81" spans="4:21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71"/>
    </row>
    <row r="82" spans="4:21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71"/>
    </row>
    <row r="83" spans="4:21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71"/>
    </row>
    <row r="84" spans="4:21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71"/>
    </row>
    <row r="85" spans="4:21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71"/>
    </row>
    <row r="86" spans="4:21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71"/>
    </row>
    <row r="87" spans="4:21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71"/>
    </row>
    <row r="88" spans="4:21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71"/>
    </row>
    <row r="89" spans="4:21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71"/>
    </row>
    <row r="90" spans="4:21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71"/>
    </row>
    <row r="91" spans="4:21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71"/>
    </row>
    <row r="92" spans="4:21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71"/>
    </row>
    <row r="93" spans="4:21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71"/>
    </row>
    <row r="94" spans="4:21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71"/>
    </row>
    <row r="95" spans="4:21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71"/>
    </row>
    <row r="96" spans="4:21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71"/>
    </row>
    <row r="97" spans="4:21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71"/>
    </row>
    <row r="98" spans="4:21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71"/>
    </row>
    <row r="99" spans="4:21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71"/>
    </row>
    <row r="100" spans="4:21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71"/>
    </row>
    <row r="101" spans="4:21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71"/>
    </row>
    <row r="102" spans="4:21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71"/>
    </row>
    <row r="103" spans="4:21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71"/>
    </row>
    <row r="104" spans="4:21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71"/>
    </row>
    <row r="105" spans="4:21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71"/>
    </row>
    <row r="106" spans="4:21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71"/>
    </row>
    <row r="107" spans="4:21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71"/>
    </row>
    <row r="108" spans="4:21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71"/>
    </row>
    <row r="109" spans="4:21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71"/>
    </row>
    <row r="110" spans="4:21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71"/>
    </row>
    <row r="111" spans="4:21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71"/>
    </row>
    <row r="112" spans="4:21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71"/>
    </row>
    <row r="113" spans="4:21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71"/>
    </row>
    <row r="114" spans="4:21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71"/>
    </row>
    <row r="115" spans="4:21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71"/>
    </row>
    <row r="116" spans="4:21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71"/>
    </row>
    <row r="117" spans="4:21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71"/>
    </row>
    <row r="118" spans="4:21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71"/>
    </row>
    <row r="119" spans="4:21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71"/>
    </row>
    <row r="120" spans="4:21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71"/>
    </row>
    <row r="121" spans="4:21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71"/>
    </row>
    <row r="122" spans="4:21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71"/>
    </row>
    <row r="123" spans="4:21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71"/>
    </row>
    <row r="124" spans="4:21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71"/>
    </row>
    <row r="125" spans="4:21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71"/>
    </row>
    <row r="126" spans="4:21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71"/>
    </row>
    <row r="127" spans="4:21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71"/>
    </row>
    <row r="128" spans="4:21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71"/>
    </row>
    <row r="129" spans="4:21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71"/>
    </row>
    <row r="130" spans="4:21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71"/>
    </row>
    <row r="131" spans="4:21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71"/>
    </row>
    <row r="132" spans="4:21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71"/>
    </row>
    <row r="133" spans="4:21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71"/>
    </row>
    <row r="134" spans="4:21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71"/>
    </row>
    <row r="135" spans="4:21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71"/>
    </row>
    <row r="136" spans="4:21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71"/>
    </row>
    <row r="137" spans="4:21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71"/>
    </row>
    <row r="138" spans="4:21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71"/>
    </row>
    <row r="139" spans="4:21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71"/>
    </row>
    <row r="140" spans="4:21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71"/>
    </row>
    <row r="141" spans="4:21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71"/>
    </row>
    <row r="142" spans="4:21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71"/>
    </row>
    <row r="143" spans="4:21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71"/>
    </row>
    <row r="144" spans="4:21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71"/>
    </row>
    <row r="145" spans="4:21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71"/>
    </row>
    <row r="146" spans="4:21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71"/>
    </row>
    <row r="147" spans="4:21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71"/>
    </row>
    <row r="148" spans="4:21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71"/>
    </row>
    <row r="149" spans="4:21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71"/>
    </row>
    <row r="150" spans="4:21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71"/>
    </row>
    <row r="151" spans="4:21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71"/>
    </row>
    <row r="152" spans="4:21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71"/>
    </row>
    <row r="153" spans="4:21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71"/>
    </row>
    <row r="154" spans="4:21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71"/>
    </row>
    <row r="155" spans="4:21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71"/>
    </row>
    <row r="156" spans="4:21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71"/>
    </row>
    <row r="157" spans="4:21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71"/>
    </row>
    <row r="158" spans="4:21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71"/>
    </row>
    <row r="159" spans="4:21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71"/>
    </row>
    <row r="160" spans="4:21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71"/>
    </row>
    <row r="161" spans="4:21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71"/>
    </row>
    <row r="162" spans="4:21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71"/>
    </row>
    <row r="163" spans="4:21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71"/>
    </row>
    <row r="164" spans="4:21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71"/>
    </row>
    <row r="165" spans="4:21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71"/>
    </row>
    <row r="166" spans="4:21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71"/>
    </row>
    <row r="167" spans="4:21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71"/>
    </row>
    <row r="168" spans="4:21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71"/>
    </row>
    <row r="169" spans="4:21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71"/>
    </row>
    <row r="170" spans="4:21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71"/>
    </row>
    <row r="171" spans="4:21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71"/>
    </row>
    <row r="172" spans="4:21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71"/>
    </row>
    <row r="173" spans="4:21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71"/>
    </row>
    <row r="174" spans="4:21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71"/>
    </row>
    <row r="175" spans="4:21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71"/>
    </row>
    <row r="176" spans="4:21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71"/>
    </row>
    <row r="177" spans="4:21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71"/>
    </row>
    <row r="178" spans="4:21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71"/>
    </row>
    <row r="179" spans="4:21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71"/>
    </row>
    <row r="180" spans="4:21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71"/>
    </row>
    <row r="181" spans="4:21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71"/>
    </row>
    <row r="182" spans="4:21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71"/>
    </row>
    <row r="183" spans="4:21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71"/>
    </row>
    <row r="184" spans="4:21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71"/>
    </row>
    <row r="185" spans="4:21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71"/>
    </row>
    <row r="186" spans="4:21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71"/>
    </row>
    <row r="187" spans="4:21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71"/>
    </row>
    <row r="188" spans="4:21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71"/>
    </row>
    <row r="189" spans="4:21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71"/>
    </row>
    <row r="190" spans="4:21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71"/>
    </row>
    <row r="191" spans="4:21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71"/>
    </row>
    <row r="192" spans="4:21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71"/>
    </row>
    <row r="193" spans="4:21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71"/>
    </row>
    <row r="194" spans="4:21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71"/>
    </row>
    <row r="195" spans="4:21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71"/>
    </row>
    <row r="196" spans="4:21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71"/>
    </row>
    <row r="197" spans="4:21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71"/>
    </row>
    <row r="198" spans="4:21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71"/>
    </row>
    <row r="199" spans="4:21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71"/>
    </row>
    <row r="200" spans="4:21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71"/>
    </row>
    <row r="201" spans="4:21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71"/>
    </row>
    <row r="202" spans="4:21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71"/>
    </row>
    <row r="203" spans="4:21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71"/>
    </row>
    <row r="204" spans="4:21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71"/>
    </row>
    <row r="205" spans="4:21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71"/>
    </row>
    <row r="206" spans="4:21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71"/>
    </row>
    <row r="207" spans="4:21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71"/>
    </row>
    <row r="208" spans="4:21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71"/>
    </row>
    <row r="209" spans="4:21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71"/>
    </row>
    <row r="210" spans="4:21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71"/>
    </row>
    <row r="211" spans="4:21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71"/>
    </row>
    <row r="212" spans="4:21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71"/>
    </row>
    <row r="213" spans="4:21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71"/>
    </row>
    <row r="214" spans="4:21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71"/>
    </row>
    <row r="215" spans="4:21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71"/>
    </row>
    <row r="216" spans="4:21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71"/>
    </row>
    <row r="217" spans="4:21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71"/>
    </row>
    <row r="218" spans="4:21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71"/>
    </row>
    <row r="219" spans="4:21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71"/>
    </row>
    <row r="220" spans="4:21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71"/>
    </row>
    <row r="221" spans="4:21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71"/>
    </row>
    <row r="222" spans="4:21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71"/>
    </row>
    <row r="223" spans="4:21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71"/>
    </row>
    <row r="224" spans="4:21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71"/>
    </row>
    <row r="225" spans="4:21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71"/>
    </row>
    <row r="226" spans="4:21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71"/>
    </row>
    <row r="227" spans="4:21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71"/>
    </row>
    <row r="228" spans="4:21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71"/>
    </row>
    <row r="229" spans="4:21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71"/>
    </row>
    <row r="230" spans="4:21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71"/>
    </row>
    <row r="231" spans="4:21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71"/>
    </row>
    <row r="232" spans="4:21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71"/>
    </row>
    <row r="233" spans="4:21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71"/>
    </row>
    <row r="234" spans="4:21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71"/>
    </row>
    <row r="235" spans="4:21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71"/>
    </row>
    <row r="236" spans="4:21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71"/>
    </row>
    <row r="237" spans="4:21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71"/>
    </row>
    <row r="238" spans="4:21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71"/>
    </row>
    <row r="239" spans="4:21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71"/>
    </row>
    <row r="240" spans="4:21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71"/>
    </row>
    <row r="241" spans="4:21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71"/>
    </row>
    <row r="242" spans="4:21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71"/>
    </row>
    <row r="243" spans="4:21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71"/>
    </row>
    <row r="244" spans="4:21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71"/>
    </row>
    <row r="245" spans="4:21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71"/>
    </row>
    <row r="246" spans="4:21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71"/>
    </row>
    <row r="247" spans="4:21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71"/>
    </row>
    <row r="248" spans="4:21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71"/>
    </row>
    <row r="249" spans="4:21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71"/>
    </row>
    <row r="250" spans="4:21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71"/>
    </row>
    <row r="251" spans="4:21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71"/>
    </row>
    <row r="252" spans="4:21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71"/>
    </row>
    <row r="253" spans="4:21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71"/>
    </row>
    <row r="254" spans="4:21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71"/>
    </row>
    <row r="255" spans="4:21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71"/>
    </row>
    <row r="256" spans="4:21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71"/>
    </row>
    <row r="257" spans="4:21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71"/>
    </row>
    <row r="258" spans="4:21" ht="15.75" customHeight="1" x14ac:dyDescent="0.35"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</row>
    <row r="259" spans="4:21" ht="15.75" customHeight="1" x14ac:dyDescent="0.35"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</row>
    <row r="260" spans="4:21" ht="15.75" customHeight="1" x14ac:dyDescent="0.35"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</row>
    <row r="261" spans="4:21" ht="15.75" customHeight="1" x14ac:dyDescent="0.35"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</row>
    <row r="262" spans="4:21" ht="15.75" customHeight="1" x14ac:dyDescent="0.35"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</row>
    <row r="263" spans="4:21" ht="15.75" customHeight="1" x14ac:dyDescent="0.35"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</row>
    <row r="264" spans="4:21" ht="15.75" customHeight="1" x14ac:dyDescent="0.35"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</row>
    <row r="265" spans="4:21" ht="15.75" customHeight="1" x14ac:dyDescent="0.35"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</row>
    <row r="266" spans="4:21" ht="15.75" customHeight="1" x14ac:dyDescent="0.35"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</row>
    <row r="267" spans="4:21" ht="15.75" customHeight="1" x14ac:dyDescent="0.35"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</row>
    <row r="268" spans="4:21" ht="15.75" customHeight="1" x14ac:dyDescent="0.35"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</row>
    <row r="269" spans="4:21" ht="15.75" customHeight="1" x14ac:dyDescent="0.35"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</row>
    <row r="270" spans="4:21" ht="15.75" customHeight="1" x14ac:dyDescent="0.35"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</row>
    <row r="271" spans="4:21" ht="15.75" customHeight="1" x14ac:dyDescent="0.35"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</row>
    <row r="272" spans="4:21" ht="15.75" customHeight="1" x14ac:dyDescent="0.35"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</row>
    <row r="273" spans="4:21" ht="15.75" customHeight="1" x14ac:dyDescent="0.35"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</row>
    <row r="274" spans="4:21" ht="15.75" customHeight="1" x14ac:dyDescent="0.35"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</row>
    <row r="275" spans="4:21" ht="15.75" customHeight="1" x14ac:dyDescent="0.35"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</row>
    <row r="276" spans="4:21" ht="15.75" customHeight="1" x14ac:dyDescent="0.35"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</row>
    <row r="277" spans="4:21" ht="15.75" customHeight="1" x14ac:dyDescent="0.35"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</row>
    <row r="278" spans="4:21" ht="15.75" customHeight="1" x14ac:dyDescent="0.35"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</row>
    <row r="279" spans="4:21" ht="15.75" customHeight="1" x14ac:dyDescent="0.35"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</row>
    <row r="280" spans="4:21" ht="15.75" customHeight="1" x14ac:dyDescent="0.35"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</row>
    <row r="281" spans="4:21" ht="15.75" customHeight="1" x14ac:dyDescent="0.35"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</row>
    <row r="282" spans="4:21" ht="15.75" customHeight="1" x14ac:dyDescent="0.35"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</row>
    <row r="283" spans="4:21" ht="15.75" customHeight="1" x14ac:dyDescent="0.35"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</row>
    <row r="284" spans="4:21" ht="15.75" customHeight="1" x14ac:dyDescent="0.35"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</row>
    <row r="285" spans="4:21" ht="15.75" customHeight="1" x14ac:dyDescent="0.35"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</row>
    <row r="286" spans="4:21" ht="15.75" customHeight="1" x14ac:dyDescent="0.35"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</row>
    <row r="287" spans="4:21" ht="15.75" customHeight="1" x14ac:dyDescent="0.35"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</row>
    <row r="288" spans="4:21" ht="15.75" customHeight="1" x14ac:dyDescent="0.35"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</row>
    <row r="289" spans="4:21" ht="15.75" customHeight="1" x14ac:dyDescent="0.35"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</row>
    <row r="290" spans="4:21" ht="15.75" customHeight="1" x14ac:dyDescent="0.35"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</row>
    <row r="291" spans="4:21" ht="15.75" customHeight="1" x14ac:dyDescent="0.35"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</row>
    <row r="292" spans="4:21" ht="15.75" customHeight="1" x14ac:dyDescent="0.35"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</row>
    <row r="293" spans="4:21" ht="15.75" customHeight="1" x14ac:dyDescent="0.35"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</row>
    <row r="294" spans="4:21" ht="15.75" customHeight="1" x14ac:dyDescent="0.35"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</row>
    <row r="295" spans="4:21" ht="15.75" customHeight="1" x14ac:dyDescent="0.35"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</row>
    <row r="296" spans="4:21" ht="15.75" customHeight="1" x14ac:dyDescent="0.35"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</row>
    <row r="297" spans="4:21" ht="15.75" customHeight="1" x14ac:dyDescent="0.35"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</row>
    <row r="298" spans="4:21" ht="15.75" customHeight="1" x14ac:dyDescent="0.35"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</row>
    <row r="299" spans="4:21" ht="15.75" customHeight="1" x14ac:dyDescent="0.35"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</row>
    <row r="300" spans="4:21" ht="15.75" customHeight="1" x14ac:dyDescent="0.35"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</row>
    <row r="301" spans="4:21" ht="15.75" customHeight="1" x14ac:dyDescent="0.35"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</row>
    <row r="302" spans="4:21" ht="15.75" customHeight="1" x14ac:dyDescent="0.35"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</row>
    <row r="303" spans="4:21" ht="15.75" customHeight="1" x14ac:dyDescent="0.35"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</row>
    <row r="304" spans="4:21" ht="15.75" customHeight="1" x14ac:dyDescent="0.35"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</row>
    <row r="305" spans="4:21" ht="15.75" customHeight="1" x14ac:dyDescent="0.35"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</row>
    <row r="306" spans="4:21" ht="15.75" customHeight="1" x14ac:dyDescent="0.35"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</row>
    <row r="307" spans="4:21" ht="15.75" customHeight="1" x14ac:dyDescent="0.35"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</row>
    <row r="308" spans="4:21" ht="15.75" customHeight="1" x14ac:dyDescent="0.35"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</row>
    <row r="309" spans="4:21" ht="15.75" customHeight="1" x14ac:dyDescent="0.35"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</row>
    <row r="310" spans="4:21" ht="15.75" customHeight="1" x14ac:dyDescent="0.35"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</row>
    <row r="311" spans="4:21" ht="15.75" customHeight="1" x14ac:dyDescent="0.35"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</row>
    <row r="312" spans="4:21" ht="15.75" customHeight="1" x14ac:dyDescent="0.35"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</row>
    <row r="313" spans="4:21" ht="15.75" customHeight="1" x14ac:dyDescent="0.35"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</row>
    <row r="314" spans="4:21" ht="15.75" customHeight="1" x14ac:dyDescent="0.35"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</row>
    <row r="315" spans="4:21" ht="15.75" customHeight="1" x14ac:dyDescent="0.35"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</row>
    <row r="316" spans="4:21" ht="15.75" customHeight="1" x14ac:dyDescent="0.35"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</row>
    <row r="317" spans="4:21" ht="15.75" customHeight="1" x14ac:dyDescent="0.35"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</row>
    <row r="318" spans="4:21" ht="15.75" customHeight="1" x14ac:dyDescent="0.35"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</row>
    <row r="319" spans="4:21" ht="15.75" customHeight="1" x14ac:dyDescent="0.35"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</row>
    <row r="320" spans="4:21" ht="15.75" customHeight="1" x14ac:dyDescent="0.35"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</row>
    <row r="321" spans="4:21" ht="15.75" customHeight="1" x14ac:dyDescent="0.35"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</row>
    <row r="322" spans="4:21" ht="15.75" customHeight="1" x14ac:dyDescent="0.35"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</row>
    <row r="323" spans="4:21" ht="15.75" customHeight="1" x14ac:dyDescent="0.35"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</row>
    <row r="324" spans="4:21" ht="15.75" customHeight="1" x14ac:dyDescent="0.35"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</row>
    <row r="325" spans="4:21" ht="15.75" customHeight="1" x14ac:dyDescent="0.35"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</row>
    <row r="326" spans="4:21" ht="15.75" customHeight="1" x14ac:dyDescent="0.35"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</row>
    <row r="327" spans="4:21" ht="15.75" customHeight="1" x14ac:dyDescent="0.35"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</row>
    <row r="328" spans="4:21" ht="15.75" customHeight="1" x14ac:dyDescent="0.35"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</row>
    <row r="329" spans="4:21" ht="15.75" customHeight="1" x14ac:dyDescent="0.35"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</row>
    <row r="330" spans="4:21" ht="15.75" customHeight="1" x14ac:dyDescent="0.35"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</row>
    <row r="331" spans="4:21" ht="15.75" customHeight="1" x14ac:dyDescent="0.35"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</row>
    <row r="332" spans="4:21" ht="15.75" customHeight="1" x14ac:dyDescent="0.35"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</row>
    <row r="333" spans="4:21" ht="15.75" customHeight="1" x14ac:dyDescent="0.35"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</row>
    <row r="334" spans="4:21" ht="15.75" customHeight="1" x14ac:dyDescent="0.35"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</row>
    <row r="335" spans="4:21" ht="15.75" customHeight="1" x14ac:dyDescent="0.35"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</row>
    <row r="336" spans="4:21" ht="15.75" customHeight="1" x14ac:dyDescent="0.35"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</row>
    <row r="337" spans="4:21" ht="15.75" customHeight="1" x14ac:dyDescent="0.35"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</row>
    <row r="338" spans="4:21" ht="15.75" customHeight="1" x14ac:dyDescent="0.35"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</row>
    <row r="339" spans="4:21" ht="15.75" customHeight="1" x14ac:dyDescent="0.35"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</row>
    <row r="340" spans="4:21" ht="15.75" customHeight="1" x14ac:dyDescent="0.35"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</row>
    <row r="341" spans="4:21" ht="15.75" customHeight="1" x14ac:dyDescent="0.35"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</row>
    <row r="342" spans="4:21" ht="15.75" customHeight="1" x14ac:dyDescent="0.35"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</row>
    <row r="343" spans="4:21" ht="15.75" customHeight="1" x14ac:dyDescent="0.35"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</row>
    <row r="344" spans="4:21" ht="15.75" customHeight="1" x14ac:dyDescent="0.35"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</row>
    <row r="345" spans="4:21" ht="15.75" customHeight="1" x14ac:dyDescent="0.35"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</row>
    <row r="346" spans="4:21" ht="15.75" customHeight="1" x14ac:dyDescent="0.35"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</row>
    <row r="347" spans="4:21" ht="15.75" customHeight="1" x14ac:dyDescent="0.35"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</row>
    <row r="348" spans="4:21" ht="15.75" customHeight="1" x14ac:dyDescent="0.35"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</row>
    <row r="349" spans="4:21" ht="15.75" customHeight="1" x14ac:dyDescent="0.35"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</row>
    <row r="350" spans="4:21" ht="15.75" customHeight="1" x14ac:dyDescent="0.35"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</row>
    <row r="351" spans="4:21" ht="15.75" customHeight="1" x14ac:dyDescent="0.35"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</row>
    <row r="352" spans="4:21" ht="15.75" customHeight="1" x14ac:dyDescent="0.35"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</row>
    <row r="353" spans="4:21" ht="15.75" customHeight="1" x14ac:dyDescent="0.35"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</row>
    <row r="354" spans="4:21" ht="15.75" customHeight="1" x14ac:dyDescent="0.35"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</row>
    <row r="355" spans="4:21" ht="15.75" customHeight="1" x14ac:dyDescent="0.35"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</row>
    <row r="356" spans="4:21" ht="15.75" customHeight="1" x14ac:dyDescent="0.35"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</row>
    <row r="357" spans="4:21" ht="15.75" customHeight="1" x14ac:dyDescent="0.35"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</row>
    <row r="358" spans="4:21" ht="15.75" customHeight="1" x14ac:dyDescent="0.35"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</row>
    <row r="359" spans="4:21" ht="15.75" customHeight="1" x14ac:dyDescent="0.35"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</row>
    <row r="360" spans="4:21" ht="15.75" customHeight="1" x14ac:dyDescent="0.35"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</row>
    <row r="361" spans="4:21" ht="15.75" customHeight="1" x14ac:dyDescent="0.35"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</row>
    <row r="362" spans="4:21" ht="15.75" customHeight="1" x14ac:dyDescent="0.35"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</row>
    <row r="363" spans="4:21" ht="15.75" customHeight="1" x14ac:dyDescent="0.35"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</row>
    <row r="364" spans="4:21" ht="15.75" customHeight="1" x14ac:dyDescent="0.35"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</row>
    <row r="365" spans="4:21" ht="15.75" customHeight="1" x14ac:dyDescent="0.35"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</row>
    <row r="366" spans="4:21" ht="15.75" customHeight="1" x14ac:dyDescent="0.35"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</row>
    <row r="367" spans="4:21" ht="15.75" customHeight="1" x14ac:dyDescent="0.35"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</row>
    <row r="368" spans="4:21" ht="15.75" customHeight="1" x14ac:dyDescent="0.35"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</row>
    <row r="369" spans="4:21" ht="15.75" customHeight="1" x14ac:dyDescent="0.35"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</row>
    <row r="370" spans="4:21" ht="15.75" customHeight="1" x14ac:dyDescent="0.35"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</row>
    <row r="371" spans="4:21" ht="15.75" customHeight="1" x14ac:dyDescent="0.35"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</row>
    <row r="372" spans="4:21" ht="15.75" customHeight="1" x14ac:dyDescent="0.35"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</row>
    <row r="373" spans="4:21" ht="15.75" customHeight="1" x14ac:dyDescent="0.35"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</row>
    <row r="374" spans="4:21" ht="15.75" customHeight="1" x14ac:dyDescent="0.35"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</row>
    <row r="375" spans="4:21" ht="15.75" customHeight="1" x14ac:dyDescent="0.35"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</row>
    <row r="376" spans="4:21" ht="15.75" customHeight="1" x14ac:dyDescent="0.35"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</row>
    <row r="377" spans="4:21" ht="15.75" customHeight="1" x14ac:dyDescent="0.35"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</row>
    <row r="378" spans="4:21" ht="15.75" customHeight="1" x14ac:dyDescent="0.35"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</row>
    <row r="379" spans="4:21" ht="15.75" customHeight="1" x14ac:dyDescent="0.35"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</row>
    <row r="380" spans="4:21" ht="15.75" customHeight="1" x14ac:dyDescent="0.35"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</row>
    <row r="381" spans="4:21" ht="15.75" customHeight="1" x14ac:dyDescent="0.35"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</row>
    <row r="382" spans="4:21" ht="15.75" customHeight="1" x14ac:dyDescent="0.35"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</row>
    <row r="383" spans="4:21" ht="15.75" customHeight="1" x14ac:dyDescent="0.35"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</row>
    <row r="384" spans="4:21" ht="15.75" customHeight="1" x14ac:dyDescent="0.35"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</row>
    <row r="385" spans="4:21" ht="15.75" customHeight="1" x14ac:dyDescent="0.35"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</row>
    <row r="386" spans="4:21" ht="15.75" customHeight="1" x14ac:dyDescent="0.35"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</row>
    <row r="387" spans="4:21" ht="15.75" customHeight="1" x14ac:dyDescent="0.35"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</row>
    <row r="388" spans="4:21" ht="15.75" customHeight="1" x14ac:dyDescent="0.35"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</row>
    <row r="389" spans="4:21" ht="15.75" customHeight="1" x14ac:dyDescent="0.35"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</row>
    <row r="390" spans="4:21" ht="15.75" customHeight="1" x14ac:dyDescent="0.35"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</row>
    <row r="391" spans="4:21" ht="15.75" customHeight="1" x14ac:dyDescent="0.35"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</row>
    <row r="392" spans="4:21" ht="15.75" customHeight="1" x14ac:dyDescent="0.35"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</row>
    <row r="393" spans="4:21" ht="15.75" customHeight="1" x14ac:dyDescent="0.35"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</row>
    <row r="394" spans="4:21" ht="15.75" customHeight="1" x14ac:dyDescent="0.35"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</row>
    <row r="395" spans="4:21" ht="15.75" customHeight="1" x14ac:dyDescent="0.35"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</row>
    <row r="396" spans="4:21" ht="15.75" customHeight="1" x14ac:dyDescent="0.35"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</row>
    <row r="397" spans="4:21" ht="15.75" customHeight="1" x14ac:dyDescent="0.35"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</row>
    <row r="398" spans="4:21" ht="15.75" customHeight="1" x14ac:dyDescent="0.35"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</row>
    <row r="399" spans="4:21" ht="15.75" customHeight="1" x14ac:dyDescent="0.35"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</row>
    <row r="400" spans="4:21" ht="15.75" customHeight="1" x14ac:dyDescent="0.35"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</row>
    <row r="401" spans="4:21" ht="15.75" customHeight="1" x14ac:dyDescent="0.35"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</row>
    <row r="402" spans="4:21" ht="15.75" customHeight="1" x14ac:dyDescent="0.35"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</row>
    <row r="403" spans="4:21" ht="15.75" customHeight="1" x14ac:dyDescent="0.35"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</row>
    <row r="404" spans="4:21" ht="15.75" customHeight="1" x14ac:dyDescent="0.35"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</row>
    <row r="405" spans="4:21" ht="15.75" customHeight="1" x14ac:dyDescent="0.35"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</row>
    <row r="406" spans="4:21" ht="15.75" customHeight="1" x14ac:dyDescent="0.35"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</row>
    <row r="407" spans="4:21" ht="15.75" customHeight="1" x14ac:dyDescent="0.35"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</row>
    <row r="408" spans="4:21" ht="15.75" customHeight="1" x14ac:dyDescent="0.35"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</row>
    <row r="409" spans="4:21" ht="15.75" customHeight="1" x14ac:dyDescent="0.35"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</row>
    <row r="410" spans="4:21" ht="15.75" customHeight="1" x14ac:dyDescent="0.35"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</row>
    <row r="411" spans="4:21" ht="15.75" customHeight="1" x14ac:dyDescent="0.35"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</row>
    <row r="412" spans="4:21" ht="15.75" customHeight="1" x14ac:dyDescent="0.35"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</row>
    <row r="413" spans="4:21" ht="15.75" customHeight="1" x14ac:dyDescent="0.35"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</row>
    <row r="414" spans="4:21" ht="15.75" customHeight="1" x14ac:dyDescent="0.35"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</row>
    <row r="415" spans="4:21" ht="15.75" customHeight="1" x14ac:dyDescent="0.35"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</row>
    <row r="416" spans="4:21" ht="15.75" customHeight="1" x14ac:dyDescent="0.35"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</row>
    <row r="417" spans="4:21" ht="15.75" customHeight="1" x14ac:dyDescent="0.35"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</row>
    <row r="418" spans="4:21" ht="15.75" customHeight="1" x14ac:dyDescent="0.35"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</row>
    <row r="419" spans="4:21" ht="15.75" customHeight="1" x14ac:dyDescent="0.35"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</row>
    <row r="420" spans="4:21" ht="15.75" customHeight="1" x14ac:dyDescent="0.35"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</row>
    <row r="421" spans="4:21" ht="15.75" customHeight="1" x14ac:dyDescent="0.35"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</row>
    <row r="422" spans="4:21" ht="15.75" customHeight="1" x14ac:dyDescent="0.35"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</row>
    <row r="423" spans="4:21" ht="15.75" customHeight="1" x14ac:dyDescent="0.35"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</row>
    <row r="424" spans="4:21" ht="15.75" customHeight="1" x14ac:dyDescent="0.35"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</row>
    <row r="425" spans="4:21" ht="15.75" customHeight="1" x14ac:dyDescent="0.35"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</row>
    <row r="426" spans="4:21" ht="15.75" customHeight="1" x14ac:dyDescent="0.35"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</row>
    <row r="427" spans="4:21" ht="15.75" customHeight="1" x14ac:dyDescent="0.35"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</row>
    <row r="428" spans="4:21" ht="15.75" customHeight="1" x14ac:dyDescent="0.35"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</row>
    <row r="429" spans="4:21" ht="15.75" customHeight="1" x14ac:dyDescent="0.35"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</row>
    <row r="430" spans="4:21" ht="15.75" customHeight="1" x14ac:dyDescent="0.35"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</row>
    <row r="431" spans="4:21" ht="15.75" customHeight="1" x14ac:dyDescent="0.35"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</row>
    <row r="432" spans="4:21" ht="15.75" customHeight="1" x14ac:dyDescent="0.35"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</row>
    <row r="433" spans="4:21" ht="15.75" customHeight="1" x14ac:dyDescent="0.35"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</row>
    <row r="434" spans="4:21" ht="15.75" customHeight="1" x14ac:dyDescent="0.35"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</row>
    <row r="435" spans="4:21" ht="15.75" customHeight="1" x14ac:dyDescent="0.35"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</row>
    <row r="436" spans="4:21" ht="15.75" customHeight="1" x14ac:dyDescent="0.35"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</row>
    <row r="437" spans="4:21" ht="15.75" customHeight="1" x14ac:dyDescent="0.35"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</row>
    <row r="438" spans="4:21" ht="15.75" customHeight="1" x14ac:dyDescent="0.35"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</row>
    <row r="439" spans="4:21" ht="15.75" customHeight="1" x14ac:dyDescent="0.35"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</row>
    <row r="440" spans="4:21" ht="15.75" customHeight="1" x14ac:dyDescent="0.35"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</row>
    <row r="441" spans="4:21" ht="15.75" customHeight="1" x14ac:dyDescent="0.35"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</row>
    <row r="442" spans="4:21" ht="15.75" customHeight="1" x14ac:dyDescent="0.35"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</row>
    <row r="443" spans="4:21" ht="15.75" customHeight="1" x14ac:dyDescent="0.35"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</row>
    <row r="444" spans="4:21" ht="15.75" customHeight="1" x14ac:dyDescent="0.35"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</row>
    <row r="445" spans="4:21" ht="15.75" customHeight="1" x14ac:dyDescent="0.35"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</row>
    <row r="446" spans="4:21" ht="15.75" customHeight="1" x14ac:dyDescent="0.35"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</row>
    <row r="447" spans="4:21" ht="15.75" customHeight="1" x14ac:dyDescent="0.35"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</row>
    <row r="448" spans="4:21" ht="15.75" customHeight="1" x14ac:dyDescent="0.35"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</row>
    <row r="449" spans="4:21" ht="15.75" customHeight="1" x14ac:dyDescent="0.35"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</row>
    <row r="450" spans="4:21" ht="15.75" customHeight="1" x14ac:dyDescent="0.35"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</row>
    <row r="451" spans="4:21" ht="15.75" customHeight="1" x14ac:dyDescent="0.35"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</row>
    <row r="452" spans="4:21" ht="15.75" customHeight="1" x14ac:dyDescent="0.35"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</row>
    <row r="453" spans="4:21" ht="15.75" customHeight="1" x14ac:dyDescent="0.35"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</row>
    <row r="454" spans="4:21" ht="15.75" customHeight="1" x14ac:dyDescent="0.35"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</row>
    <row r="455" spans="4:21" ht="15.75" customHeight="1" x14ac:dyDescent="0.35"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</row>
    <row r="456" spans="4:21" ht="15.75" customHeight="1" x14ac:dyDescent="0.35"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</row>
    <row r="457" spans="4:21" ht="15.75" customHeight="1" x14ac:dyDescent="0.35"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</row>
    <row r="458" spans="4:21" ht="15.75" customHeight="1" x14ac:dyDescent="0.35"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</row>
    <row r="459" spans="4:21" ht="15.75" customHeight="1" x14ac:dyDescent="0.35"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</row>
    <row r="460" spans="4:21" ht="15.75" customHeight="1" x14ac:dyDescent="0.35"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</row>
    <row r="461" spans="4:21" ht="15.75" customHeight="1" x14ac:dyDescent="0.35"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</row>
    <row r="462" spans="4:21" ht="15.75" customHeight="1" x14ac:dyDescent="0.35"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</row>
    <row r="463" spans="4:21" ht="15.75" customHeight="1" x14ac:dyDescent="0.35"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</row>
    <row r="464" spans="4:21" ht="15.75" customHeight="1" x14ac:dyDescent="0.35"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</row>
    <row r="465" spans="4:21" ht="15.75" customHeight="1" x14ac:dyDescent="0.35"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</row>
    <row r="466" spans="4:21" ht="15.75" customHeight="1" x14ac:dyDescent="0.35"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</row>
    <row r="467" spans="4:21" ht="15.75" customHeight="1" x14ac:dyDescent="0.35"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</row>
    <row r="468" spans="4:21" ht="15.75" customHeight="1" x14ac:dyDescent="0.35"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</row>
    <row r="469" spans="4:21" ht="15.75" customHeight="1" x14ac:dyDescent="0.35"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</row>
    <row r="470" spans="4:21" ht="15.75" customHeight="1" x14ac:dyDescent="0.35"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</row>
    <row r="471" spans="4:21" ht="15.75" customHeight="1" x14ac:dyDescent="0.35"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</row>
    <row r="472" spans="4:21" ht="15.75" customHeight="1" x14ac:dyDescent="0.35"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</row>
    <row r="473" spans="4:21" ht="15.75" customHeight="1" x14ac:dyDescent="0.35"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</row>
    <row r="474" spans="4:21" ht="15.75" customHeight="1" x14ac:dyDescent="0.35"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</row>
    <row r="475" spans="4:21" ht="15.75" customHeight="1" x14ac:dyDescent="0.35"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</row>
    <row r="476" spans="4:21" ht="15.75" customHeight="1" x14ac:dyDescent="0.35"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</row>
    <row r="477" spans="4:21" ht="15.75" customHeight="1" x14ac:dyDescent="0.35"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</row>
    <row r="478" spans="4:21" ht="15.75" customHeight="1" x14ac:dyDescent="0.35"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</row>
    <row r="479" spans="4:21" ht="15.75" customHeight="1" x14ac:dyDescent="0.35"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</row>
    <row r="480" spans="4:21" ht="15.75" customHeight="1" x14ac:dyDescent="0.35"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</row>
    <row r="481" spans="4:21" ht="15.75" customHeight="1" x14ac:dyDescent="0.35"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</row>
    <row r="482" spans="4:21" ht="15.75" customHeight="1" x14ac:dyDescent="0.35"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</row>
    <row r="483" spans="4:21" ht="15.75" customHeight="1" x14ac:dyDescent="0.35"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</row>
    <row r="484" spans="4:21" ht="15.75" customHeight="1" x14ac:dyDescent="0.35"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</row>
    <row r="485" spans="4:21" ht="15.75" customHeight="1" x14ac:dyDescent="0.35"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</row>
    <row r="486" spans="4:21" ht="15.75" customHeight="1" x14ac:dyDescent="0.35"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</row>
    <row r="487" spans="4:21" ht="15.75" customHeight="1" x14ac:dyDescent="0.35"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</row>
    <row r="488" spans="4:21" ht="15.75" customHeight="1" x14ac:dyDescent="0.35"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</row>
    <row r="489" spans="4:21" ht="15.75" customHeight="1" x14ac:dyDescent="0.35"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</row>
    <row r="490" spans="4:21" ht="15.75" customHeight="1" x14ac:dyDescent="0.35"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</row>
    <row r="491" spans="4:21" ht="15.75" customHeight="1" x14ac:dyDescent="0.35"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</row>
    <row r="492" spans="4:21" ht="15.75" customHeight="1" x14ac:dyDescent="0.35"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</row>
    <row r="493" spans="4:21" ht="15.75" customHeight="1" x14ac:dyDescent="0.35"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</row>
    <row r="494" spans="4:21" ht="15.75" customHeight="1" x14ac:dyDescent="0.35"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</row>
    <row r="495" spans="4:21" ht="15.75" customHeight="1" x14ac:dyDescent="0.35"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</row>
    <row r="496" spans="4:21" ht="15.75" customHeight="1" x14ac:dyDescent="0.35"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</row>
    <row r="497" spans="4:21" ht="15.75" customHeight="1" x14ac:dyDescent="0.35"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</row>
    <row r="498" spans="4:21" ht="15.75" customHeight="1" x14ac:dyDescent="0.35"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</row>
    <row r="499" spans="4:21" ht="15.75" customHeight="1" x14ac:dyDescent="0.35"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</row>
    <row r="500" spans="4:21" ht="15.75" customHeight="1" x14ac:dyDescent="0.35"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</row>
    <row r="501" spans="4:21" ht="15.75" customHeight="1" x14ac:dyDescent="0.35"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</row>
    <row r="502" spans="4:21" ht="15.75" customHeight="1" x14ac:dyDescent="0.35"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</row>
    <row r="503" spans="4:21" ht="15.75" customHeight="1" x14ac:dyDescent="0.35"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</row>
    <row r="504" spans="4:21" ht="15.75" customHeight="1" x14ac:dyDescent="0.35"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</row>
    <row r="505" spans="4:21" ht="15.75" customHeight="1" x14ac:dyDescent="0.35"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</row>
    <row r="506" spans="4:21" ht="15.75" customHeight="1" x14ac:dyDescent="0.35"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</row>
    <row r="507" spans="4:21" ht="15.75" customHeight="1" x14ac:dyDescent="0.35"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</row>
    <row r="508" spans="4:21" ht="15.75" customHeight="1" x14ac:dyDescent="0.35"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</row>
    <row r="509" spans="4:21" ht="15.75" customHeight="1" x14ac:dyDescent="0.35"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</row>
    <row r="510" spans="4:21" ht="15.75" customHeight="1" x14ac:dyDescent="0.35"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</row>
    <row r="511" spans="4:21" ht="15.75" customHeight="1" x14ac:dyDescent="0.35"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</row>
    <row r="512" spans="4:21" ht="15.75" customHeight="1" x14ac:dyDescent="0.35"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</row>
    <row r="513" spans="4:21" ht="15.75" customHeight="1" x14ac:dyDescent="0.35"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</row>
    <row r="514" spans="4:21" ht="15.75" customHeight="1" x14ac:dyDescent="0.35"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</row>
    <row r="515" spans="4:21" ht="15.75" customHeight="1" x14ac:dyDescent="0.35"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</row>
    <row r="516" spans="4:21" ht="15.75" customHeight="1" x14ac:dyDescent="0.35"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</row>
    <row r="517" spans="4:21" ht="15.75" customHeight="1" x14ac:dyDescent="0.35"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</row>
    <row r="518" spans="4:21" ht="15.75" customHeight="1" x14ac:dyDescent="0.35"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</row>
    <row r="519" spans="4:21" ht="15.75" customHeight="1" x14ac:dyDescent="0.35"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</row>
    <row r="520" spans="4:21" ht="15.75" customHeight="1" x14ac:dyDescent="0.35"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</row>
    <row r="521" spans="4:21" ht="15.75" customHeight="1" x14ac:dyDescent="0.35"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</row>
    <row r="522" spans="4:21" ht="15.75" customHeight="1" x14ac:dyDescent="0.35"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</row>
    <row r="523" spans="4:21" ht="15.75" customHeight="1" x14ac:dyDescent="0.35"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</row>
    <row r="524" spans="4:21" ht="15.75" customHeight="1" x14ac:dyDescent="0.35"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</row>
    <row r="525" spans="4:21" ht="15.75" customHeight="1" x14ac:dyDescent="0.35"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</row>
    <row r="526" spans="4:21" ht="15.75" customHeight="1" x14ac:dyDescent="0.35"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</row>
    <row r="527" spans="4:21" ht="15.75" customHeight="1" x14ac:dyDescent="0.35"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</row>
    <row r="528" spans="4:21" ht="15.75" customHeight="1" x14ac:dyDescent="0.35"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</row>
    <row r="529" spans="4:21" ht="15.75" customHeight="1" x14ac:dyDescent="0.35"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</row>
    <row r="530" spans="4:21" ht="15.75" customHeight="1" x14ac:dyDescent="0.35"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</row>
    <row r="531" spans="4:21" ht="15.75" customHeight="1" x14ac:dyDescent="0.35"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</row>
    <row r="532" spans="4:21" ht="15.75" customHeight="1" x14ac:dyDescent="0.35"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</row>
    <row r="533" spans="4:21" ht="15.75" customHeight="1" x14ac:dyDescent="0.35"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</row>
    <row r="534" spans="4:21" ht="15.75" customHeight="1" x14ac:dyDescent="0.35"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</row>
    <row r="535" spans="4:21" ht="15.75" customHeight="1" x14ac:dyDescent="0.35"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</row>
    <row r="536" spans="4:21" ht="15.75" customHeight="1" x14ac:dyDescent="0.35"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</row>
    <row r="537" spans="4:21" ht="15.75" customHeight="1" x14ac:dyDescent="0.35"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</row>
    <row r="538" spans="4:21" ht="15.75" customHeight="1" x14ac:dyDescent="0.35"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</row>
    <row r="539" spans="4:21" ht="15.75" customHeight="1" x14ac:dyDescent="0.35"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</row>
    <row r="540" spans="4:21" ht="15.75" customHeight="1" x14ac:dyDescent="0.35"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</row>
    <row r="541" spans="4:21" ht="15.75" customHeight="1" x14ac:dyDescent="0.35"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</row>
    <row r="542" spans="4:21" ht="15.75" customHeight="1" x14ac:dyDescent="0.35"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</row>
    <row r="543" spans="4:21" ht="15.75" customHeight="1" x14ac:dyDescent="0.35"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</row>
    <row r="544" spans="4:21" ht="15.75" customHeight="1" x14ac:dyDescent="0.35"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</row>
    <row r="545" spans="4:21" ht="15.75" customHeight="1" x14ac:dyDescent="0.35"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</row>
    <row r="546" spans="4:21" ht="15.75" customHeight="1" x14ac:dyDescent="0.35"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</row>
    <row r="547" spans="4:21" ht="15.75" customHeight="1" x14ac:dyDescent="0.35"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</row>
    <row r="548" spans="4:21" ht="15.75" customHeight="1" x14ac:dyDescent="0.35"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</row>
    <row r="549" spans="4:21" ht="15.75" customHeight="1" x14ac:dyDescent="0.35"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</row>
    <row r="550" spans="4:21" ht="15.75" customHeight="1" x14ac:dyDescent="0.35"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</row>
    <row r="551" spans="4:21" ht="15.75" customHeight="1" x14ac:dyDescent="0.35"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</row>
    <row r="552" spans="4:21" ht="15.75" customHeight="1" x14ac:dyDescent="0.35"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</row>
    <row r="553" spans="4:21" ht="15.75" customHeight="1" x14ac:dyDescent="0.35"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</row>
    <row r="554" spans="4:21" ht="15.75" customHeight="1" x14ac:dyDescent="0.35"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</row>
    <row r="555" spans="4:21" ht="15.75" customHeight="1" x14ac:dyDescent="0.35"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</row>
    <row r="556" spans="4:21" ht="15.75" customHeight="1" x14ac:dyDescent="0.35"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</row>
    <row r="557" spans="4:21" ht="15.75" customHeight="1" x14ac:dyDescent="0.35"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</row>
    <row r="558" spans="4:21" ht="15.75" customHeight="1" x14ac:dyDescent="0.35"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</row>
    <row r="559" spans="4:21" ht="15.75" customHeight="1" x14ac:dyDescent="0.35"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</row>
    <row r="560" spans="4:21" ht="15.75" customHeight="1" x14ac:dyDescent="0.35"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</row>
    <row r="561" spans="4:21" ht="15.75" customHeight="1" x14ac:dyDescent="0.35"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</row>
    <row r="562" spans="4:21" ht="15.75" customHeight="1" x14ac:dyDescent="0.35"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</row>
    <row r="563" spans="4:21" ht="15.75" customHeight="1" x14ac:dyDescent="0.35"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</row>
    <row r="564" spans="4:21" ht="15.75" customHeight="1" x14ac:dyDescent="0.35"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</row>
    <row r="565" spans="4:21" ht="15.75" customHeight="1" x14ac:dyDescent="0.35"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</row>
    <row r="566" spans="4:21" ht="15.75" customHeight="1" x14ac:dyDescent="0.35"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</row>
    <row r="567" spans="4:21" ht="15.75" customHeight="1" x14ac:dyDescent="0.35"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</row>
    <row r="568" spans="4:21" ht="15.75" customHeight="1" x14ac:dyDescent="0.35"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</row>
    <row r="569" spans="4:21" ht="15.75" customHeight="1" x14ac:dyDescent="0.35"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</row>
    <row r="570" spans="4:21" ht="15.75" customHeight="1" x14ac:dyDescent="0.35"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</row>
    <row r="571" spans="4:21" ht="15.75" customHeight="1" x14ac:dyDescent="0.35"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</row>
    <row r="572" spans="4:21" ht="15.75" customHeight="1" x14ac:dyDescent="0.35"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</row>
    <row r="573" spans="4:21" ht="15.75" customHeight="1" x14ac:dyDescent="0.35"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</row>
    <row r="574" spans="4:21" ht="15.75" customHeight="1" x14ac:dyDescent="0.35"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</row>
    <row r="575" spans="4:21" ht="15.75" customHeight="1" x14ac:dyDescent="0.35"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</row>
    <row r="576" spans="4:21" ht="15.75" customHeight="1" x14ac:dyDescent="0.35"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</row>
    <row r="577" spans="4:21" ht="15.75" customHeight="1" x14ac:dyDescent="0.35"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</row>
    <row r="578" spans="4:21" ht="15.75" customHeight="1" x14ac:dyDescent="0.35"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</row>
    <row r="579" spans="4:21" ht="15.75" customHeight="1" x14ac:dyDescent="0.35"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</row>
    <row r="580" spans="4:21" ht="15.75" customHeight="1" x14ac:dyDescent="0.35"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</row>
    <row r="581" spans="4:21" ht="15.75" customHeight="1" x14ac:dyDescent="0.35"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</row>
    <row r="582" spans="4:21" ht="15.75" customHeight="1" x14ac:dyDescent="0.35"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</row>
    <row r="583" spans="4:21" ht="15.75" customHeight="1" x14ac:dyDescent="0.35"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</row>
    <row r="584" spans="4:21" ht="15.75" customHeight="1" x14ac:dyDescent="0.35"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</row>
    <row r="585" spans="4:21" ht="15.75" customHeight="1" x14ac:dyDescent="0.35"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</row>
    <row r="586" spans="4:21" ht="15.75" customHeight="1" x14ac:dyDescent="0.35"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</row>
    <row r="587" spans="4:21" ht="15.75" customHeight="1" x14ac:dyDescent="0.35"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</row>
    <row r="588" spans="4:21" ht="15.75" customHeight="1" x14ac:dyDescent="0.35"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</row>
    <row r="589" spans="4:21" ht="15.75" customHeight="1" x14ac:dyDescent="0.35"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</row>
    <row r="590" spans="4:21" ht="15.75" customHeight="1" x14ac:dyDescent="0.35"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</row>
    <row r="591" spans="4:21" ht="15.75" customHeight="1" x14ac:dyDescent="0.35"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</row>
    <row r="592" spans="4:21" ht="15.75" customHeight="1" x14ac:dyDescent="0.35"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</row>
    <row r="593" spans="4:21" ht="15.75" customHeight="1" x14ac:dyDescent="0.35"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</row>
    <row r="594" spans="4:21" ht="15.75" customHeight="1" x14ac:dyDescent="0.35"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</row>
    <row r="595" spans="4:21" ht="15.75" customHeight="1" x14ac:dyDescent="0.35"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</row>
    <row r="596" spans="4:21" ht="15.75" customHeight="1" x14ac:dyDescent="0.35"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</row>
    <row r="597" spans="4:21" ht="15.75" customHeight="1" x14ac:dyDescent="0.35"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</row>
    <row r="598" spans="4:21" ht="15.75" customHeight="1" x14ac:dyDescent="0.35"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</row>
    <row r="599" spans="4:21" ht="15.75" customHeight="1" x14ac:dyDescent="0.35"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</row>
    <row r="600" spans="4:21" ht="15.75" customHeight="1" x14ac:dyDescent="0.35"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</row>
    <row r="601" spans="4:21" ht="15.75" customHeight="1" x14ac:dyDescent="0.35"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</row>
    <row r="602" spans="4:21" ht="15.75" customHeight="1" x14ac:dyDescent="0.35"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</row>
    <row r="603" spans="4:21" ht="15.75" customHeight="1" x14ac:dyDescent="0.35"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</row>
    <row r="604" spans="4:21" ht="15.75" customHeight="1" x14ac:dyDescent="0.35"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</row>
    <row r="605" spans="4:21" ht="15.75" customHeight="1" x14ac:dyDescent="0.35"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</row>
    <row r="606" spans="4:21" ht="15.75" customHeight="1" x14ac:dyDescent="0.35"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</row>
    <row r="607" spans="4:21" ht="15.75" customHeight="1" x14ac:dyDescent="0.35"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</row>
    <row r="608" spans="4:21" ht="15.75" customHeight="1" x14ac:dyDescent="0.35"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</row>
    <row r="609" spans="4:21" ht="15.75" customHeight="1" x14ac:dyDescent="0.35"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</row>
    <row r="610" spans="4:21" ht="15.75" customHeight="1" x14ac:dyDescent="0.35"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</row>
    <row r="611" spans="4:21" ht="15.75" customHeight="1" x14ac:dyDescent="0.35"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</row>
    <row r="612" spans="4:21" ht="15.75" customHeight="1" x14ac:dyDescent="0.35"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</row>
    <row r="613" spans="4:21" ht="15.75" customHeight="1" x14ac:dyDescent="0.35"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</row>
    <row r="614" spans="4:21" ht="15.75" customHeight="1" x14ac:dyDescent="0.35"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</row>
    <row r="615" spans="4:21" ht="15.75" customHeight="1" x14ac:dyDescent="0.35"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</row>
    <row r="616" spans="4:21" ht="15.75" customHeight="1" x14ac:dyDescent="0.35"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</row>
    <row r="617" spans="4:21" ht="15.75" customHeight="1" x14ac:dyDescent="0.35"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</row>
    <row r="618" spans="4:21" ht="15.75" customHeight="1" x14ac:dyDescent="0.35"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</row>
    <row r="619" spans="4:21" ht="15.75" customHeight="1" x14ac:dyDescent="0.35"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</row>
    <row r="620" spans="4:21" ht="15.75" customHeight="1" x14ac:dyDescent="0.35"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</row>
    <row r="621" spans="4:21" ht="15.75" customHeight="1" x14ac:dyDescent="0.35"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</row>
    <row r="622" spans="4:21" ht="15.75" customHeight="1" x14ac:dyDescent="0.35"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</row>
    <row r="623" spans="4:21" ht="15.75" customHeight="1" x14ac:dyDescent="0.35"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</row>
    <row r="624" spans="4:21" ht="15.75" customHeight="1" x14ac:dyDescent="0.35"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</row>
    <row r="625" spans="4:21" ht="15.75" customHeight="1" x14ac:dyDescent="0.35"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</row>
    <row r="626" spans="4:21" ht="15.75" customHeight="1" x14ac:dyDescent="0.35"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</row>
    <row r="627" spans="4:21" ht="15.75" customHeight="1" x14ac:dyDescent="0.35"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</row>
    <row r="628" spans="4:21" ht="15.75" customHeight="1" x14ac:dyDescent="0.35"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</row>
    <row r="629" spans="4:21" ht="15.75" customHeight="1" x14ac:dyDescent="0.35"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</row>
    <row r="630" spans="4:21" ht="15.75" customHeight="1" x14ac:dyDescent="0.35"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</row>
    <row r="631" spans="4:21" ht="15.75" customHeight="1" x14ac:dyDescent="0.35"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</row>
    <row r="632" spans="4:21" ht="15.75" customHeight="1" x14ac:dyDescent="0.35"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</row>
    <row r="633" spans="4:21" ht="15.75" customHeight="1" x14ac:dyDescent="0.35"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</row>
    <row r="634" spans="4:21" ht="15.75" customHeight="1" x14ac:dyDescent="0.35"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</row>
    <row r="635" spans="4:21" ht="15.75" customHeight="1" x14ac:dyDescent="0.35"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</row>
    <row r="636" spans="4:21" ht="15.75" customHeight="1" x14ac:dyDescent="0.35"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</row>
    <row r="637" spans="4:21" ht="15.75" customHeight="1" x14ac:dyDescent="0.35"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</row>
    <row r="638" spans="4:21" ht="15.75" customHeight="1" x14ac:dyDescent="0.35"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</row>
    <row r="639" spans="4:21" ht="15.75" customHeight="1" x14ac:dyDescent="0.35"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</row>
    <row r="640" spans="4:21" ht="15.75" customHeight="1" x14ac:dyDescent="0.35"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</row>
    <row r="641" spans="4:21" ht="15.75" customHeight="1" x14ac:dyDescent="0.35"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</row>
    <row r="642" spans="4:21" ht="15.75" customHeight="1" x14ac:dyDescent="0.35"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</row>
    <row r="643" spans="4:21" ht="15.75" customHeight="1" x14ac:dyDescent="0.35"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</row>
    <row r="644" spans="4:21" ht="15.75" customHeight="1" x14ac:dyDescent="0.35"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</row>
    <row r="645" spans="4:21" ht="15.75" customHeight="1" x14ac:dyDescent="0.35"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</row>
    <row r="646" spans="4:21" ht="15.75" customHeight="1" x14ac:dyDescent="0.35"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</row>
    <row r="647" spans="4:21" ht="15.75" customHeight="1" x14ac:dyDescent="0.35"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</row>
    <row r="648" spans="4:21" ht="15.75" customHeight="1" x14ac:dyDescent="0.35"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</row>
    <row r="649" spans="4:21" ht="15.75" customHeight="1" x14ac:dyDescent="0.35"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</row>
    <row r="650" spans="4:21" ht="15.75" customHeight="1" x14ac:dyDescent="0.35"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</row>
    <row r="651" spans="4:21" ht="15.75" customHeight="1" x14ac:dyDescent="0.35"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</row>
    <row r="652" spans="4:21" ht="15.75" customHeight="1" x14ac:dyDescent="0.35"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</row>
    <row r="653" spans="4:21" ht="15.75" customHeight="1" x14ac:dyDescent="0.35"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</row>
    <row r="654" spans="4:21" ht="15.75" customHeight="1" x14ac:dyDescent="0.35"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</row>
    <row r="655" spans="4:21" ht="15.75" customHeight="1" x14ac:dyDescent="0.35"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</row>
    <row r="656" spans="4:21" ht="15.75" customHeight="1" x14ac:dyDescent="0.35"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</row>
    <row r="657" spans="4:21" ht="15.75" customHeight="1" x14ac:dyDescent="0.35"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</row>
    <row r="658" spans="4:21" ht="15.75" customHeight="1" x14ac:dyDescent="0.35"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</row>
    <row r="659" spans="4:21" ht="15.75" customHeight="1" x14ac:dyDescent="0.35"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</row>
    <row r="660" spans="4:21" ht="15.75" customHeight="1" x14ac:dyDescent="0.35"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</row>
    <row r="661" spans="4:21" ht="15.75" customHeight="1" x14ac:dyDescent="0.35"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</row>
    <row r="662" spans="4:21" ht="15.75" customHeight="1" x14ac:dyDescent="0.35"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</row>
    <row r="663" spans="4:21" ht="15.75" customHeight="1" x14ac:dyDescent="0.35"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</row>
    <row r="664" spans="4:21" ht="15.75" customHeight="1" x14ac:dyDescent="0.35"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</row>
    <row r="665" spans="4:21" ht="15.75" customHeight="1" x14ac:dyDescent="0.35"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</row>
    <row r="666" spans="4:21" ht="15.75" customHeight="1" x14ac:dyDescent="0.35"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</row>
    <row r="667" spans="4:21" ht="15.75" customHeight="1" x14ac:dyDescent="0.35"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</row>
    <row r="668" spans="4:21" ht="15.75" customHeight="1" x14ac:dyDescent="0.35"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</row>
    <row r="669" spans="4:21" ht="15.75" customHeight="1" x14ac:dyDescent="0.35"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</row>
    <row r="670" spans="4:21" ht="15.75" customHeight="1" x14ac:dyDescent="0.35"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</row>
    <row r="671" spans="4:21" ht="15.75" customHeight="1" x14ac:dyDescent="0.35"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</row>
    <row r="672" spans="4:21" ht="15.75" customHeight="1" x14ac:dyDescent="0.35"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</row>
    <row r="673" spans="4:21" ht="15.75" customHeight="1" x14ac:dyDescent="0.35"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</row>
    <row r="674" spans="4:21" ht="15.75" customHeight="1" x14ac:dyDescent="0.35"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</row>
    <row r="675" spans="4:21" ht="15.75" customHeight="1" x14ac:dyDescent="0.35"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</row>
    <row r="676" spans="4:21" ht="15.75" customHeight="1" x14ac:dyDescent="0.35"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</row>
    <row r="677" spans="4:21" ht="15.75" customHeight="1" x14ac:dyDescent="0.35"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</row>
    <row r="678" spans="4:21" ht="15.75" customHeight="1" x14ac:dyDescent="0.35"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</row>
    <row r="679" spans="4:21" ht="15.75" customHeight="1" x14ac:dyDescent="0.35"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</row>
    <row r="680" spans="4:21" ht="15.75" customHeight="1" x14ac:dyDescent="0.35"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</row>
    <row r="681" spans="4:21" ht="15.75" customHeight="1" x14ac:dyDescent="0.35"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</row>
    <row r="682" spans="4:21" ht="15.75" customHeight="1" x14ac:dyDescent="0.35"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</row>
    <row r="683" spans="4:21" ht="15.75" customHeight="1" x14ac:dyDescent="0.35"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</row>
    <row r="684" spans="4:21" ht="15.75" customHeight="1" x14ac:dyDescent="0.35"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</row>
    <row r="685" spans="4:21" ht="15.75" customHeight="1" x14ac:dyDescent="0.35"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</row>
    <row r="686" spans="4:21" ht="15.75" customHeight="1" x14ac:dyDescent="0.35"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</row>
    <row r="687" spans="4:21" ht="15.75" customHeight="1" x14ac:dyDescent="0.35"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</row>
    <row r="688" spans="4:21" ht="15.75" customHeight="1" x14ac:dyDescent="0.35"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</row>
    <row r="689" spans="4:21" ht="15.75" customHeight="1" x14ac:dyDescent="0.35"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</row>
    <row r="690" spans="4:21" ht="15.75" customHeight="1" x14ac:dyDescent="0.35"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</row>
    <row r="691" spans="4:21" ht="15.75" customHeight="1" x14ac:dyDescent="0.35"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</row>
    <row r="692" spans="4:21" ht="15.75" customHeight="1" x14ac:dyDescent="0.35"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</row>
    <row r="693" spans="4:21" ht="15.75" customHeight="1" x14ac:dyDescent="0.35"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</row>
    <row r="694" spans="4:21" ht="15.75" customHeight="1" x14ac:dyDescent="0.35"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</row>
    <row r="695" spans="4:21" ht="15.75" customHeight="1" x14ac:dyDescent="0.35"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</row>
    <row r="696" spans="4:21" ht="15.75" customHeight="1" x14ac:dyDescent="0.35"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</row>
    <row r="697" spans="4:21" ht="15.75" customHeight="1" x14ac:dyDescent="0.35"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</row>
    <row r="698" spans="4:21" ht="15.75" customHeight="1" x14ac:dyDescent="0.35"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</row>
    <row r="699" spans="4:21" ht="15.75" customHeight="1" x14ac:dyDescent="0.35"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</row>
    <row r="700" spans="4:21" ht="15.75" customHeight="1" x14ac:dyDescent="0.35"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</row>
    <row r="701" spans="4:21" ht="15.75" customHeight="1" x14ac:dyDescent="0.35"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</row>
    <row r="702" spans="4:21" ht="15.75" customHeight="1" x14ac:dyDescent="0.35"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</row>
    <row r="703" spans="4:21" ht="15.75" customHeight="1" x14ac:dyDescent="0.35"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</row>
    <row r="704" spans="4:21" ht="15.75" customHeight="1" x14ac:dyDescent="0.35"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</row>
    <row r="705" spans="4:21" ht="15.75" customHeight="1" x14ac:dyDescent="0.35"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</row>
    <row r="706" spans="4:21" ht="15.75" customHeight="1" x14ac:dyDescent="0.35"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</row>
    <row r="707" spans="4:21" ht="15.75" customHeight="1" x14ac:dyDescent="0.35"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</row>
    <row r="708" spans="4:21" ht="15.75" customHeight="1" x14ac:dyDescent="0.35"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</row>
    <row r="709" spans="4:21" ht="15.75" customHeight="1" x14ac:dyDescent="0.35"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</row>
    <row r="710" spans="4:21" ht="15.75" customHeight="1" x14ac:dyDescent="0.35"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</row>
    <row r="711" spans="4:21" ht="15.75" customHeight="1" x14ac:dyDescent="0.35"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</row>
    <row r="712" spans="4:21" ht="15.75" customHeight="1" x14ac:dyDescent="0.35"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</row>
    <row r="713" spans="4:21" ht="15.75" customHeight="1" x14ac:dyDescent="0.35"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</row>
    <row r="714" spans="4:21" ht="15.75" customHeight="1" x14ac:dyDescent="0.35"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</row>
    <row r="715" spans="4:21" ht="15.75" customHeight="1" x14ac:dyDescent="0.35"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</row>
    <row r="716" spans="4:21" ht="15.75" customHeight="1" x14ac:dyDescent="0.35"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</row>
    <row r="717" spans="4:21" ht="15.75" customHeight="1" x14ac:dyDescent="0.35"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</row>
    <row r="718" spans="4:21" ht="15.75" customHeight="1" x14ac:dyDescent="0.35"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</row>
    <row r="719" spans="4:21" ht="15.75" customHeight="1" x14ac:dyDescent="0.35"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</row>
    <row r="720" spans="4:21" ht="15.75" customHeight="1" x14ac:dyDescent="0.35"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</row>
    <row r="721" spans="4:21" ht="15.75" customHeight="1" x14ac:dyDescent="0.35"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</row>
    <row r="722" spans="4:21" ht="15.75" customHeight="1" x14ac:dyDescent="0.35"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</row>
    <row r="723" spans="4:21" ht="15.75" customHeight="1" x14ac:dyDescent="0.35"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</row>
    <row r="724" spans="4:21" ht="15.75" customHeight="1" x14ac:dyDescent="0.35"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</row>
    <row r="725" spans="4:21" ht="15.75" customHeight="1" x14ac:dyDescent="0.35"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</row>
    <row r="726" spans="4:21" ht="15.75" customHeight="1" x14ac:dyDescent="0.35"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</row>
    <row r="727" spans="4:21" ht="15.75" customHeight="1" x14ac:dyDescent="0.35"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</row>
    <row r="728" spans="4:21" ht="15.75" customHeight="1" x14ac:dyDescent="0.35"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</row>
    <row r="729" spans="4:21" ht="15.75" customHeight="1" x14ac:dyDescent="0.35"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</row>
    <row r="730" spans="4:21" ht="15.75" customHeight="1" x14ac:dyDescent="0.35"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</row>
    <row r="731" spans="4:21" ht="15.75" customHeight="1" x14ac:dyDescent="0.35"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</row>
    <row r="732" spans="4:21" ht="15.75" customHeight="1" x14ac:dyDescent="0.35"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</row>
    <row r="733" spans="4:21" ht="15.75" customHeight="1" x14ac:dyDescent="0.35"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</row>
    <row r="734" spans="4:21" ht="15.75" customHeight="1" x14ac:dyDescent="0.35"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</row>
    <row r="735" spans="4:21" ht="15.75" customHeight="1" x14ac:dyDescent="0.35"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</row>
    <row r="736" spans="4:21" ht="15.75" customHeight="1" x14ac:dyDescent="0.35"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</row>
    <row r="737" spans="4:21" ht="15.75" customHeight="1" x14ac:dyDescent="0.35"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</row>
    <row r="738" spans="4:21" ht="15.75" customHeight="1" x14ac:dyDescent="0.35"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</row>
    <row r="739" spans="4:21" ht="15.75" customHeight="1" x14ac:dyDescent="0.35"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</row>
    <row r="740" spans="4:21" ht="15.75" customHeight="1" x14ac:dyDescent="0.35"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</row>
    <row r="741" spans="4:21" ht="15.75" customHeight="1" x14ac:dyDescent="0.35"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</row>
    <row r="742" spans="4:21" ht="15.75" customHeight="1" x14ac:dyDescent="0.35"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</row>
    <row r="743" spans="4:21" ht="15.75" customHeight="1" x14ac:dyDescent="0.35"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</row>
    <row r="744" spans="4:21" ht="15.75" customHeight="1" x14ac:dyDescent="0.35"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</row>
    <row r="745" spans="4:21" ht="15.75" customHeight="1" x14ac:dyDescent="0.35"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</row>
    <row r="746" spans="4:21" ht="15.75" customHeight="1" x14ac:dyDescent="0.35"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</row>
    <row r="747" spans="4:21" ht="15.75" customHeight="1" x14ac:dyDescent="0.35"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</row>
    <row r="748" spans="4:21" ht="15.75" customHeight="1" x14ac:dyDescent="0.35"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</row>
    <row r="749" spans="4:21" ht="15.75" customHeight="1" x14ac:dyDescent="0.35"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</row>
    <row r="750" spans="4:21" ht="15.75" customHeight="1" x14ac:dyDescent="0.35"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</row>
    <row r="751" spans="4:21" ht="15.75" customHeight="1" x14ac:dyDescent="0.35"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</row>
    <row r="752" spans="4:21" ht="15.75" customHeight="1" x14ac:dyDescent="0.35"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</row>
    <row r="753" spans="4:21" ht="15.75" customHeight="1" x14ac:dyDescent="0.35"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</row>
    <row r="754" spans="4:21" ht="15.75" customHeight="1" x14ac:dyDescent="0.35"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</row>
    <row r="755" spans="4:21" ht="15.75" customHeight="1" x14ac:dyDescent="0.35"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</row>
    <row r="756" spans="4:21" ht="15.75" customHeight="1" x14ac:dyDescent="0.35"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</row>
    <row r="757" spans="4:21" ht="15.75" customHeight="1" x14ac:dyDescent="0.35"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</row>
    <row r="758" spans="4:21" ht="15.75" customHeight="1" x14ac:dyDescent="0.35"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</row>
    <row r="759" spans="4:21" ht="15.75" customHeight="1" x14ac:dyDescent="0.35"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</row>
    <row r="760" spans="4:21" ht="15.75" customHeight="1" x14ac:dyDescent="0.35"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</row>
    <row r="761" spans="4:21" ht="15.75" customHeight="1" x14ac:dyDescent="0.35"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</row>
    <row r="762" spans="4:21" ht="15.75" customHeight="1" x14ac:dyDescent="0.35"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</row>
    <row r="763" spans="4:21" ht="15.75" customHeight="1" x14ac:dyDescent="0.35"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</row>
    <row r="764" spans="4:21" ht="15.75" customHeight="1" x14ac:dyDescent="0.35"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</row>
    <row r="765" spans="4:21" ht="15.75" customHeight="1" x14ac:dyDescent="0.35"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</row>
    <row r="766" spans="4:21" ht="15.75" customHeight="1" x14ac:dyDescent="0.35"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</row>
    <row r="767" spans="4:21" ht="15.75" customHeight="1" x14ac:dyDescent="0.35"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</row>
    <row r="768" spans="4:21" ht="15.75" customHeight="1" x14ac:dyDescent="0.35"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</row>
    <row r="769" spans="4:21" ht="15.75" customHeight="1" x14ac:dyDescent="0.35"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</row>
    <row r="770" spans="4:21" ht="15.75" customHeight="1" x14ac:dyDescent="0.35"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</row>
    <row r="771" spans="4:21" ht="15.75" customHeight="1" x14ac:dyDescent="0.35"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</row>
    <row r="772" spans="4:21" ht="15.75" customHeight="1" x14ac:dyDescent="0.35"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</row>
    <row r="773" spans="4:21" ht="15.75" customHeight="1" x14ac:dyDescent="0.35"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</row>
    <row r="774" spans="4:21" ht="15.75" customHeight="1" x14ac:dyDescent="0.35"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</row>
    <row r="775" spans="4:21" ht="15.75" customHeight="1" x14ac:dyDescent="0.35"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</row>
    <row r="776" spans="4:21" ht="15.75" customHeight="1" x14ac:dyDescent="0.35"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</row>
    <row r="777" spans="4:21" ht="15.75" customHeight="1" x14ac:dyDescent="0.35"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</row>
    <row r="778" spans="4:21" ht="15.75" customHeight="1" x14ac:dyDescent="0.35"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</row>
    <row r="779" spans="4:21" ht="15.75" customHeight="1" x14ac:dyDescent="0.35"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</row>
    <row r="780" spans="4:21" ht="15.75" customHeight="1" x14ac:dyDescent="0.35"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</row>
    <row r="781" spans="4:21" ht="15.75" customHeight="1" x14ac:dyDescent="0.35"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</row>
    <row r="782" spans="4:21" ht="15.75" customHeight="1" x14ac:dyDescent="0.35"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</row>
    <row r="783" spans="4:21" ht="15.75" customHeight="1" x14ac:dyDescent="0.35"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</row>
    <row r="784" spans="4:21" ht="15.75" customHeight="1" x14ac:dyDescent="0.35"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</row>
    <row r="785" spans="4:21" ht="15.75" customHeight="1" x14ac:dyDescent="0.35"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</row>
    <row r="786" spans="4:21" ht="15.75" customHeight="1" x14ac:dyDescent="0.35"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</row>
    <row r="787" spans="4:21" ht="15.75" customHeight="1" x14ac:dyDescent="0.35"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</row>
    <row r="788" spans="4:21" ht="15.75" customHeight="1" x14ac:dyDescent="0.35"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</row>
    <row r="789" spans="4:21" ht="15.75" customHeight="1" x14ac:dyDescent="0.35"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</row>
    <row r="790" spans="4:21" ht="15.75" customHeight="1" x14ac:dyDescent="0.35"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</row>
    <row r="791" spans="4:21" ht="15.75" customHeight="1" x14ac:dyDescent="0.35"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</row>
    <row r="792" spans="4:21" ht="15.75" customHeight="1" x14ac:dyDescent="0.35"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</row>
    <row r="793" spans="4:21" ht="15.75" customHeight="1" x14ac:dyDescent="0.35"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</row>
    <row r="794" spans="4:21" ht="15.75" customHeight="1" x14ac:dyDescent="0.35"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</row>
    <row r="795" spans="4:21" ht="15.75" customHeight="1" x14ac:dyDescent="0.35"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</row>
    <row r="796" spans="4:21" ht="15.75" customHeight="1" x14ac:dyDescent="0.35"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</row>
    <row r="797" spans="4:21" ht="15.75" customHeight="1" x14ac:dyDescent="0.35"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</row>
    <row r="798" spans="4:21" ht="15.75" customHeight="1" x14ac:dyDescent="0.35"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</row>
    <row r="799" spans="4:21" ht="15.75" customHeight="1" x14ac:dyDescent="0.35"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</row>
    <row r="800" spans="4:21" ht="15.75" customHeight="1" x14ac:dyDescent="0.35"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</row>
    <row r="801" spans="4:21" ht="15.75" customHeight="1" x14ac:dyDescent="0.35"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</row>
    <row r="802" spans="4:21" ht="15.75" customHeight="1" x14ac:dyDescent="0.35"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</row>
    <row r="803" spans="4:21" ht="15.75" customHeight="1" x14ac:dyDescent="0.35"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</row>
    <row r="804" spans="4:21" ht="15.75" customHeight="1" x14ac:dyDescent="0.35"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</row>
    <row r="805" spans="4:21" ht="15.75" customHeight="1" x14ac:dyDescent="0.35"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</row>
    <row r="806" spans="4:21" ht="15.75" customHeight="1" x14ac:dyDescent="0.35"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</row>
    <row r="807" spans="4:21" ht="15.75" customHeight="1" x14ac:dyDescent="0.35"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</row>
    <row r="808" spans="4:21" ht="15.75" customHeight="1" x14ac:dyDescent="0.35"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</row>
    <row r="809" spans="4:21" ht="15.75" customHeight="1" x14ac:dyDescent="0.35"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</row>
    <row r="810" spans="4:21" ht="15.75" customHeight="1" x14ac:dyDescent="0.35"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</row>
    <row r="811" spans="4:21" ht="15.75" customHeight="1" x14ac:dyDescent="0.35"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</row>
    <row r="812" spans="4:21" ht="15.75" customHeight="1" x14ac:dyDescent="0.35"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</row>
    <row r="813" spans="4:21" ht="15.75" customHeight="1" x14ac:dyDescent="0.35"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</row>
    <row r="814" spans="4:21" ht="15.75" customHeight="1" x14ac:dyDescent="0.35"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</row>
    <row r="815" spans="4:21" ht="15.75" customHeight="1" x14ac:dyDescent="0.35"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</row>
    <row r="816" spans="4:21" ht="15.75" customHeight="1" x14ac:dyDescent="0.35"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</row>
    <row r="817" spans="4:21" ht="15.75" customHeight="1" x14ac:dyDescent="0.35"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</row>
    <row r="818" spans="4:21" ht="15.75" customHeight="1" x14ac:dyDescent="0.35"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</row>
    <row r="819" spans="4:21" ht="15.75" customHeight="1" x14ac:dyDescent="0.35"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</row>
    <row r="820" spans="4:21" ht="15.75" customHeight="1" x14ac:dyDescent="0.35"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</row>
    <row r="821" spans="4:21" ht="15.75" customHeight="1" x14ac:dyDescent="0.35"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</row>
    <row r="822" spans="4:21" ht="15.75" customHeight="1" x14ac:dyDescent="0.35"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</row>
    <row r="823" spans="4:21" ht="15.75" customHeight="1" x14ac:dyDescent="0.35"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</row>
    <row r="824" spans="4:21" ht="15.75" customHeight="1" x14ac:dyDescent="0.35"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</row>
    <row r="825" spans="4:21" ht="15.75" customHeight="1" x14ac:dyDescent="0.35"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</row>
    <row r="826" spans="4:21" ht="15.75" customHeight="1" x14ac:dyDescent="0.35"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</row>
    <row r="827" spans="4:21" ht="15.75" customHeight="1" x14ac:dyDescent="0.35"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</row>
    <row r="828" spans="4:21" ht="15.75" customHeight="1" x14ac:dyDescent="0.35"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</row>
    <row r="829" spans="4:21" ht="15.75" customHeight="1" x14ac:dyDescent="0.35"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</row>
    <row r="830" spans="4:21" ht="15.75" customHeight="1" x14ac:dyDescent="0.35"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</row>
    <row r="831" spans="4:21" ht="15.75" customHeight="1" x14ac:dyDescent="0.35"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</row>
    <row r="832" spans="4:21" ht="15.75" customHeight="1" x14ac:dyDescent="0.35"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</row>
    <row r="833" spans="4:21" ht="15.75" customHeight="1" x14ac:dyDescent="0.35"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</row>
    <row r="834" spans="4:21" ht="15.75" customHeight="1" x14ac:dyDescent="0.35"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</row>
    <row r="835" spans="4:21" ht="15.75" customHeight="1" x14ac:dyDescent="0.35"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</row>
    <row r="836" spans="4:21" ht="15.75" customHeight="1" x14ac:dyDescent="0.35"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</row>
    <row r="837" spans="4:21" ht="15.75" customHeight="1" x14ac:dyDescent="0.35"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</row>
    <row r="838" spans="4:21" ht="15.75" customHeight="1" x14ac:dyDescent="0.35"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</row>
    <row r="839" spans="4:21" ht="15.75" customHeight="1" x14ac:dyDescent="0.35"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</row>
    <row r="840" spans="4:21" ht="15.75" customHeight="1" x14ac:dyDescent="0.35"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</row>
    <row r="841" spans="4:21" ht="15.75" customHeight="1" x14ac:dyDescent="0.35"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</row>
    <row r="842" spans="4:21" ht="15.75" customHeight="1" x14ac:dyDescent="0.35"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</row>
    <row r="843" spans="4:21" ht="15.75" customHeight="1" x14ac:dyDescent="0.35"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</row>
    <row r="844" spans="4:21" ht="15.75" customHeight="1" x14ac:dyDescent="0.35"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</row>
    <row r="845" spans="4:21" ht="15.75" customHeight="1" x14ac:dyDescent="0.35"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</row>
    <row r="846" spans="4:21" ht="15.75" customHeight="1" x14ac:dyDescent="0.35"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</row>
    <row r="847" spans="4:21" ht="15.75" customHeight="1" x14ac:dyDescent="0.35"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</row>
    <row r="848" spans="4:21" ht="15.75" customHeight="1" x14ac:dyDescent="0.35"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</row>
    <row r="849" spans="4:21" ht="15.75" customHeight="1" x14ac:dyDescent="0.35"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</row>
    <row r="850" spans="4:21" ht="15.75" customHeight="1" x14ac:dyDescent="0.35"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</row>
    <row r="851" spans="4:21" ht="15.75" customHeight="1" x14ac:dyDescent="0.35"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</row>
    <row r="852" spans="4:21" ht="15.75" customHeight="1" x14ac:dyDescent="0.35"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</row>
    <row r="853" spans="4:21" ht="15.75" customHeight="1" x14ac:dyDescent="0.35"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</row>
    <row r="854" spans="4:21" ht="15.75" customHeight="1" x14ac:dyDescent="0.35"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</row>
    <row r="855" spans="4:21" ht="15.75" customHeight="1" x14ac:dyDescent="0.35"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</row>
    <row r="856" spans="4:21" ht="15.75" customHeight="1" x14ac:dyDescent="0.35"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</row>
    <row r="857" spans="4:21" ht="15.75" customHeight="1" x14ac:dyDescent="0.35"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</row>
    <row r="858" spans="4:21" ht="15.75" customHeight="1" x14ac:dyDescent="0.35"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</row>
    <row r="859" spans="4:21" ht="15.75" customHeight="1" x14ac:dyDescent="0.35"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</row>
    <row r="860" spans="4:21" ht="15.75" customHeight="1" x14ac:dyDescent="0.35"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</row>
    <row r="861" spans="4:21" ht="15.75" customHeight="1" x14ac:dyDescent="0.35"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</row>
    <row r="862" spans="4:21" ht="15.75" customHeight="1" x14ac:dyDescent="0.35"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</row>
    <row r="863" spans="4:21" ht="15.75" customHeight="1" x14ac:dyDescent="0.35"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</row>
    <row r="864" spans="4:21" ht="15.75" customHeight="1" x14ac:dyDescent="0.35"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</row>
    <row r="865" spans="4:21" ht="15.75" customHeight="1" x14ac:dyDescent="0.35"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</row>
    <row r="866" spans="4:21" ht="15.75" customHeight="1" x14ac:dyDescent="0.35"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</row>
    <row r="867" spans="4:21" ht="15.75" customHeight="1" x14ac:dyDescent="0.35"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</row>
    <row r="868" spans="4:21" ht="15.75" customHeight="1" x14ac:dyDescent="0.35"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</row>
    <row r="869" spans="4:21" ht="15.75" customHeight="1" x14ac:dyDescent="0.35"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</row>
    <row r="870" spans="4:21" ht="15.75" customHeight="1" x14ac:dyDescent="0.35"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</row>
    <row r="871" spans="4:21" ht="15.75" customHeight="1" x14ac:dyDescent="0.35"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</row>
    <row r="872" spans="4:21" ht="15.75" customHeight="1" x14ac:dyDescent="0.35"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</row>
    <row r="873" spans="4:21" ht="15.75" customHeight="1" x14ac:dyDescent="0.35"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</row>
    <row r="874" spans="4:21" ht="15.75" customHeight="1" x14ac:dyDescent="0.35"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</row>
    <row r="875" spans="4:21" ht="15.75" customHeight="1" x14ac:dyDescent="0.35"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</row>
    <row r="876" spans="4:21" ht="15.75" customHeight="1" x14ac:dyDescent="0.35"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</row>
    <row r="877" spans="4:21" ht="15.75" customHeight="1" x14ac:dyDescent="0.35"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</row>
    <row r="878" spans="4:21" ht="15.75" customHeight="1" x14ac:dyDescent="0.35"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</row>
    <row r="879" spans="4:21" ht="15.75" customHeight="1" x14ac:dyDescent="0.35"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</row>
    <row r="880" spans="4:21" ht="15.75" customHeight="1" x14ac:dyDescent="0.35"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</row>
    <row r="881" spans="4:21" ht="15.75" customHeight="1" x14ac:dyDescent="0.35"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</row>
    <row r="882" spans="4:21" ht="15.75" customHeight="1" x14ac:dyDescent="0.35"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</row>
    <row r="883" spans="4:21" ht="15.75" customHeight="1" x14ac:dyDescent="0.35"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</row>
    <row r="884" spans="4:21" ht="15.75" customHeight="1" x14ac:dyDescent="0.35"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</row>
    <row r="885" spans="4:21" ht="15.75" customHeight="1" x14ac:dyDescent="0.35"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</row>
    <row r="886" spans="4:21" ht="15.75" customHeight="1" x14ac:dyDescent="0.35"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</row>
    <row r="887" spans="4:21" ht="15.75" customHeight="1" x14ac:dyDescent="0.35"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</row>
    <row r="888" spans="4:21" ht="15.75" customHeight="1" x14ac:dyDescent="0.35"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</row>
    <row r="889" spans="4:21" ht="15.75" customHeight="1" x14ac:dyDescent="0.35"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</row>
    <row r="890" spans="4:21" ht="15.75" customHeight="1" x14ac:dyDescent="0.35"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</row>
    <row r="891" spans="4:21" ht="15.75" customHeight="1" x14ac:dyDescent="0.35"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</row>
    <row r="892" spans="4:21" ht="15.75" customHeight="1" x14ac:dyDescent="0.35"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</row>
    <row r="893" spans="4:21" ht="15.75" customHeight="1" x14ac:dyDescent="0.35"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</row>
    <row r="894" spans="4:21" ht="15.75" customHeight="1" x14ac:dyDescent="0.35"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</row>
    <row r="895" spans="4:21" ht="15.75" customHeight="1" x14ac:dyDescent="0.35"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</row>
    <row r="896" spans="4:21" ht="15.75" customHeight="1" x14ac:dyDescent="0.35"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</row>
    <row r="897" spans="4:21" ht="15.75" customHeight="1" x14ac:dyDescent="0.35"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</row>
    <row r="898" spans="4:21" ht="15.75" customHeight="1" x14ac:dyDescent="0.35"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</row>
    <row r="899" spans="4:21" ht="15.75" customHeight="1" x14ac:dyDescent="0.35"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</row>
    <row r="900" spans="4:21" ht="15.75" customHeight="1" x14ac:dyDescent="0.35"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</row>
    <row r="901" spans="4:21" ht="15.75" customHeight="1" x14ac:dyDescent="0.35"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</row>
    <row r="902" spans="4:21" ht="15.75" customHeight="1" x14ac:dyDescent="0.35"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</row>
    <row r="903" spans="4:21" ht="15.75" customHeight="1" x14ac:dyDescent="0.35"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</row>
    <row r="904" spans="4:21" ht="15.75" customHeight="1" x14ac:dyDescent="0.35"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</row>
    <row r="905" spans="4:21" ht="15.75" customHeight="1" x14ac:dyDescent="0.35"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</row>
    <row r="906" spans="4:21" ht="15.75" customHeight="1" x14ac:dyDescent="0.35"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</row>
    <row r="907" spans="4:21" ht="15.75" customHeight="1" x14ac:dyDescent="0.35"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</row>
    <row r="908" spans="4:21" ht="15.75" customHeight="1" x14ac:dyDescent="0.35"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</row>
    <row r="909" spans="4:21" ht="15.75" customHeight="1" x14ac:dyDescent="0.35"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</row>
    <row r="910" spans="4:21" ht="15.75" customHeight="1" x14ac:dyDescent="0.35"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</row>
    <row r="911" spans="4:21" ht="15.75" customHeight="1" x14ac:dyDescent="0.35"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</row>
    <row r="912" spans="4:21" ht="15.75" customHeight="1" x14ac:dyDescent="0.35"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</row>
    <row r="913" spans="4:21" ht="15.75" customHeight="1" x14ac:dyDescent="0.35"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</row>
    <row r="914" spans="4:21" ht="15.75" customHeight="1" x14ac:dyDescent="0.35"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</row>
    <row r="915" spans="4:21" ht="15.75" customHeight="1" x14ac:dyDescent="0.35"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</row>
    <row r="916" spans="4:21" ht="15.75" customHeight="1" x14ac:dyDescent="0.35"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</row>
    <row r="917" spans="4:21" ht="15.75" customHeight="1" x14ac:dyDescent="0.35"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</row>
    <row r="918" spans="4:21" ht="15.75" customHeight="1" x14ac:dyDescent="0.35"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</row>
    <row r="919" spans="4:21" ht="15.75" customHeight="1" x14ac:dyDescent="0.35"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</row>
    <row r="920" spans="4:21" ht="15.75" customHeight="1" x14ac:dyDescent="0.35"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</row>
    <row r="921" spans="4:21" ht="15.75" customHeight="1" x14ac:dyDescent="0.35"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</row>
    <row r="922" spans="4:21" ht="15.75" customHeight="1" x14ac:dyDescent="0.35"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</row>
    <row r="923" spans="4:21" ht="15.75" customHeight="1" x14ac:dyDescent="0.35"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</row>
    <row r="924" spans="4:21" ht="15.75" customHeight="1" x14ac:dyDescent="0.35"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</row>
    <row r="925" spans="4:21" ht="15.75" customHeight="1" x14ac:dyDescent="0.35"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</row>
    <row r="926" spans="4:21" ht="15.75" customHeight="1" x14ac:dyDescent="0.35"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</row>
    <row r="927" spans="4:21" ht="15.75" customHeight="1" x14ac:dyDescent="0.35"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</row>
    <row r="928" spans="4:21" ht="15.75" customHeight="1" x14ac:dyDescent="0.35"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</row>
    <row r="929" spans="4:21" ht="15.75" customHeight="1" x14ac:dyDescent="0.35"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</row>
    <row r="930" spans="4:21" ht="15.75" customHeight="1" x14ac:dyDescent="0.35"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</row>
    <row r="931" spans="4:21" ht="15.75" customHeight="1" x14ac:dyDescent="0.35"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</row>
    <row r="932" spans="4:21" ht="15.75" customHeight="1" x14ac:dyDescent="0.35"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</row>
    <row r="933" spans="4:21" ht="15.75" customHeight="1" x14ac:dyDescent="0.35"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</row>
    <row r="934" spans="4:21" ht="15.75" customHeight="1" x14ac:dyDescent="0.35"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</row>
    <row r="935" spans="4:21" ht="15.75" customHeight="1" x14ac:dyDescent="0.35"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</row>
    <row r="936" spans="4:21" ht="15.75" customHeight="1" x14ac:dyDescent="0.35"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</row>
    <row r="937" spans="4:21" ht="15.75" customHeight="1" x14ac:dyDescent="0.35"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</row>
    <row r="938" spans="4:21" ht="15.75" customHeight="1" x14ac:dyDescent="0.35"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</row>
    <row r="939" spans="4:21" ht="15.75" customHeight="1" x14ac:dyDescent="0.35"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</row>
    <row r="940" spans="4:21" ht="15.75" customHeight="1" x14ac:dyDescent="0.35"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</row>
    <row r="941" spans="4:21" ht="15.75" customHeight="1" x14ac:dyDescent="0.35"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</row>
    <row r="942" spans="4:21" ht="15.75" customHeight="1" x14ac:dyDescent="0.35"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</row>
    <row r="943" spans="4:21" ht="15.75" customHeight="1" x14ac:dyDescent="0.35"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</row>
    <row r="944" spans="4:21" ht="15.75" customHeight="1" x14ac:dyDescent="0.35"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</row>
    <row r="945" spans="4:21" ht="15.75" customHeight="1" x14ac:dyDescent="0.35"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</row>
    <row r="946" spans="4:21" ht="15.75" customHeight="1" x14ac:dyDescent="0.35"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</row>
    <row r="947" spans="4:21" ht="15.75" customHeight="1" x14ac:dyDescent="0.35"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</row>
    <row r="948" spans="4:21" ht="15.75" customHeight="1" x14ac:dyDescent="0.35"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</row>
    <row r="949" spans="4:21" ht="15.75" customHeight="1" x14ac:dyDescent="0.35"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</row>
    <row r="950" spans="4:21" ht="15.75" customHeight="1" x14ac:dyDescent="0.35"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</row>
    <row r="951" spans="4:21" ht="15.75" customHeight="1" x14ac:dyDescent="0.35"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</row>
    <row r="952" spans="4:21" ht="15.75" customHeight="1" x14ac:dyDescent="0.35"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</row>
    <row r="953" spans="4:21" ht="15.75" customHeight="1" x14ac:dyDescent="0.35"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</row>
    <row r="954" spans="4:21" ht="15.75" customHeight="1" x14ac:dyDescent="0.35"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</row>
    <row r="955" spans="4:21" ht="15.75" customHeight="1" x14ac:dyDescent="0.35"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</row>
    <row r="956" spans="4:21" ht="15.75" customHeight="1" x14ac:dyDescent="0.35"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</row>
    <row r="957" spans="4:21" ht="15.75" customHeight="1" x14ac:dyDescent="0.35"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</row>
    <row r="958" spans="4:21" ht="15.75" customHeight="1" x14ac:dyDescent="0.35"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</row>
    <row r="959" spans="4:21" ht="15.75" customHeight="1" x14ac:dyDescent="0.35"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</row>
    <row r="960" spans="4:21" ht="15.75" customHeight="1" x14ac:dyDescent="0.35"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</row>
    <row r="961" spans="4:21" ht="15.75" customHeight="1" x14ac:dyDescent="0.35"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</row>
    <row r="962" spans="4:21" ht="15.75" customHeight="1" x14ac:dyDescent="0.35"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</row>
    <row r="963" spans="4:21" ht="15.75" customHeight="1" x14ac:dyDescent="0.35"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</row>
    <row r="964" spans="4:21" ht="15.75" customHeight="1" x14ac:dyDescent="0.35"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</row>
    <row r="965" spans="4:21" ht="15.75" customHeight="1" x14ac:dyDescent="0.35"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</row>
    <row r="966" spans="4:21" ht="15.75" customHeight="1" x14ac:dyDescent="0.35"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</row>
    <row r="967" spans="4:21" ht="15.75" customHeight="1" x14ac:dyDescent="0.35"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</row>
    <row r="968" spans="4:21" ht="15.75" customHeight="1" x14ac:dyDescent="0.35"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</row>
    <row r="969" spans="4:21" ht="15.75" customHeight="1" x14ac:dyDescent="0.35"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</row>
    <row r="970" spans="4:21" ht="15.75" customHeight="1" x14ac:dyDescent="0.35"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</row>
    <row r="971" spans="4:21" ht="15.75" customHeight="1" x14ac:dyDescent="0.35"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</row>
    <row r="972" spans="4:21" ht="15.75" customHeight="1" x14ac:dyDescent="0.35"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</row>
    <row r="973" spans="4:21" ht="15.75" customHeight="1" x14ac:dyDescent="0.35"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</row>
    <row r="974" spans="4:21" ht="15.75" customHeight="1" x14ac:dyDescent="0.35"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</row>
    <row r="975" spans="4:21" ht="15.75" customHeight="1" x14ac:dyDescent="0.35"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</row>
    <row r="976" spans="4:21" ht="15.75" customHeight="1" x14ac:dyDescent="0.35"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</row>
    <row r="977" spans="4:21" ht="15.75" customHeight="1" x14ac:dyDescent="0.35"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</row>
    <row r="978" spans="4:21" ht="15.75" customHeight="1" x14ac:dyDescent="0.35"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</row>
    <row r="979" spans="4:21" ht="15.75" customHeight="1" x14ac:dyDescent="0.35"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</row>
    <row r="980" spans="4:21" ht="15.75" customHeight="1" x14ac:dyDescent="0.35"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</row>
    <row r="981" spans="4:21" ht="15.75" customHeight="1" x14ac:dyDescent="0.35"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</row>
    <row r="982" spans="4:21" ht="15.75" customHeight="1" x14ac:dyDescent="0.35"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</row>
    <row r="983" spans="4:21" ht="15.75" customHeight="1" x14ac:dyDescent="0.35"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</row>
    <row r="984" spans="4:21" ht="15.75" customHeight="1" x14ac:dyDescent="0.35"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</row>
    <row r="985" spans="4:21" ht="15.75" customHeight="1" x14ac:dyDescent="0.35"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</row>
    <row r="986" spans="4:21" ht="15.75" customHeight="1" x14ac:dyDescent="0.35"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</row>
    <row r="987" spans="4:21" ht="15.75" customHeight="1" x14ac:dyDescent="0.35"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</row>
    <row r="988" spans="4:21" ht="15.75" customHeight="1" x14ac:dyDescent="0.35"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</row>
    <row r="989" spans="4:21" ht="15.75" customHeight="1" x14ac:dyDescent="0.35"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</row>
    <row r="990" spans="4:21" ht="15.75" customHeight="1" x14ac:dyDescent="0.35"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</row>
    <row r="991" spans="4:21" ht="15.75" customHeight="1" x14ac:dyDescent="0.35"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</row>
    <row r="992" spans="4:21" ht="15.75" customHeight="1" x14ac:dyDescent="0.35"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</row>
    <row r="993" spans="4:21" ht="15.75" customHeight="1" x14ac:dyDescent="0.35"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</row>
    <row r="994" spans="4:21" ht="15.75" customHeight="1" x14ac:dyDescent="0.35"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</row>
    <row r="995" spans="4:21" ht="15.75" customHeight="1" x14ac:dyDescent="0.35"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</row>
    <row r="996" spans="4:21" ht="15.75" customHeight="1" x14ac:dyDescent="0.35"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</row>
    <row r="997" spans="4:21" ht="15.75" customHeight="1" x14ac:dyDescent="0.35"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</row>
    <row r="998" spans="4:21" ht="15.75" customHeight="1" x14ac:dyDescent="0.35"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</row>
    <row r="999" spans="4:21" ht="15.75" customHeight="1" x14ac:dyDescent="0.35"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</row>
    <row r="1000" spans="4:21" ht="15.75" customHeight="1" x14ac:dyDescent="0.35"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G47 K13:S47 H13:J50">
    <cfRule type="cellIs" dxfId="157" priority="2" operator="equal">
      <formula>0</formula>
    </cfRule>
  </conditionalFormatting>
  <conditionalFormatting sqref="F48:F50 D48:E57 G48:S57 F52:F57">
    <cfRule type="cellIs" dxfId="156" priority="4" operator="equal">
      <formula>0</formula>
    </cfRule>
  </conditionalFormatting>
  <conditionalFormatting sqref="U13:U57">
    <cfRule type="cellIs" dxfId="155" priority="1" operator="lessThan">
      <formula>"50%"</formula>
    </cfRule>
  </conditionalFormatting>
  <hyperlinks>
    <hyperlink ref="A1" location="'Rekap Dosen'!A1" display="BACK" xr:uid="{00000000-0004-0000-0200-000000000000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FF"/>
    <outlinePr summaryBelow="0" summaryRight="0"/>
  </sheetPr>
  <dimension ref="A1:U1000"/>
  <sheetViews>
    <sheetView topLeftCell="A38" workbookViewId="0">
      <selection activeCell="B25" sqref="B25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71"/>
    </row>
    <row r="2" spans="1:21" ht="14.5" x14ac:dyDescent="0.35">
      <c r="A2" s="72" t="s">
        <v>341</v>
      </c>
      <c r="B2" s="96" t="s">
        <v>20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  <c r="U2" s="71"/>
    </row>
    <row r="3" spans="1:21" ht="14.5" x14ac:dyDescent="0.35">
      <c r="A3" s="72" t="s">
        <v>4</v>
      </c>
      <c r="B3" s="77" t="str">
        <f>VLOOKUP($B$2,'Kode MK'!$B$3:$G$72,2)</f>
        <v>MI507417</v>
      </c>
      <c r="C3" s="78" t="str">
        <f>VLOOKUP(D3, 'Rekap Dosen'!$B$5:$C$40, 2, FALSE)</f>
        <v>Purwita Sari, M.Kom.</v>
      </c>
      <c r="D3" s="51" t="s">
        <v>317</v>
      </c>
      <c r="E3" s="79">
        <f t="shared" ref="E3:E6" si="0">COUNTIF($D$12:$S$12,D3)</f>
        <v>6</v>
      </c>
      <c r="F3" s="58"/>
      <c r="G3" s="51"/>
      <c r="H3" s="58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  <c r="U3" s="71"/>
    </row>
    <row r="4" spans="1:21" ht="14.5" x14ac:dyDescent="0.35">
      <c r="A4" s="72" t="s">
        <v>345</v>
      </c>
      <c r="B4" s="77" t="str">
        <f>VLOOKUP($B$2,'Kode MK'!$B$3:$G$72,3)</f>
        <v>ANALISA DAN PERANCANGAN SISTEM INFORMASI II</v>
      </c>
      <c r="C4" s="78" t="str">
        <f>VLOOKUP(D4, 'Rekap Dosen'!$B$5:$C$40, 2, FALSE)</f>
        <v>Bayu Wijaya Putra, M.Kom.</v>
      </c>
      <c r="D4" s="51" t="s">
        <v>285</v>
      </c>
      <c r="E4" s="79">
        <f t="shared" si="0"/>
        <v>3</v>
      </c>
      <c r="F4" s="58"/>
      <c r="G4" s="53"/>
      <c r="H4" s="81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  <c r="U4" s="71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Anna Dwi Marjusalinah, M.Kom.</v>
      </c>
      <c r="D5" s="51" t="s">
        <v>277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71"/>
    </row>
    <row r="6" spans="1:21" ht="14.5" x14ac:dyDescent="0.35">
      <c r="A6" s="72" t="s">
        <v>347</v>
      </c>
      <c r="B6" s="77" t="str">
        <f>VLOOKUP($B$2,'Kode MK'!$B$3:$G$72,5)</f>
        <v>SENIN, 15:00 - 16:40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  <c r="U6" s="71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334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  <c r="U7" s="71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71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5"/>
      <c r="U11" s="178"/>
    </row>
    <row r="12" spans="1:21" ht="14.5" x14ac:dyDescent="0.35">
      <c r="A12" s="172"/>
      <c r="B12" s="172"/>
      <c r="C12" s="172"/>
      <c r="D12" s="51" t="s">
        <v>317</v>
      </c>
      <c r="E12" s="51" t="s">
        <v>317</v>
      </c>
      <c r="F12" s="51" t="s">
        <v>317</v>
      </c>
      <c r="G12" s="51" t="s">
        <v>317</v>
      </c>
      <c r="H12" s="51" t="s">
        <v>317</v>
      </c>
      <c r="I12" s="51" t="s">
        <v>285</v>
      </c>
      <c r="J12" s="51" t="s">
        <v>285</v>
      </c>
      <c r="K12" s="51" t="s">
        <v>317</v>
      </c>
      <c r="L12" s="51" t="s">
        <v>285</v>
      </c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435</v>
      </c>
      <c r="C13" s="98" t="s">
        <v>436</v>
      </c>
      <c r="D13" s="99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100">
        <v>0</v>
      </c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0</v>
      </c>
      <c r="U13" s="94">
        <f t="shared" ref="U13:U57" si="3">T13/16</f>
        <v>0</v>
      </c>
    </row>
    <row r="14" spans="1:21" ht="14.5" x14ac:dyDescent="0.35">
      <c r="A14" s="90">
        <v>2</v>
      </c>
      <c r="B14" s="97" t="s">
        <v>437</v>
      </c>
      <c r="C14" s="98" t="s">
        <v>438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/>
      <c r="N14" s="51"/>
      <c r="O14" s="51"/>
      <c r="P14" s="51"/>
      <c r="Q14" s="51"/>
      <c r="R14" s="51"/>
      <c r="S14" s="51"/>
      <c r="T14" s="93">
        <f t="shared" si="2"/>
        <v>9</v>
      </c>
      <c r="U14" s="94">
        <f t="shared" si="3"/>
        <v>0.5625</v>
      </c>
    </row>
    <row r="15" spans="1:21" ht="14.5" x14ac:dyDescent="0.35">
      <c r="A15" s="90">
        <v>3</v>
      </c>
      <c r="B15" s="97" t="s">
        <v>439</v>
      </c>
      <c r="C15" s="98" t="s">
        <v>440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/>
      <c r="N15" s="51"/>
      <c r="O15" s="51"/>
      <c r="P15" s="51"/>
      <c r="Q15" s="51"/>
      <c r="R15" s="51"/>
      <c r="S15" s="51"/>
      <c r="T15" s="93">
        <f t="shared" si="2"/>
        <v>9</v>
      </c>
      <c r="U15" s="94">
        <f t="shared" si="3"/>
        <v>0.5625</v>
      </c>
    </row>
    <row r="16" spans="1:21" ht="14.5" x14ac:dyDescent="0.35">
      <c r="A16" s="90">
        <v>4</v>
      </c>
      <c r="B16" s="97" t="s">
        <v>441</v>
      </c>
      <c r="C16" s="98" t="s">
        <v>442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100">
        <v>0</v>
      </c>
      <c r="J16" s="100">
        <v>0</v>
      </c>
      <c r="K16" s="51">
        <v>1</v>
      </c>
      <c r="L16" s="51">
        <v>1</v>
      </c>
      <c r="M16" s="51"/>
      <c r="N16" s="51"/>
      <c r="O16" s="51"/>
      <c r="P16" s="51"/>
      <c r="Q16" s="51"/>
      <c r="R16" s="51"/>
      <c r="S16" s="51"/>
      <c r="T16" s="93">
        <f t="shared" si="2"/>
        <v>7</v>
      </c>
      <c r="U16" s="94">
        <f t="shared" si="3"/>
        <v>0.4375</v>
      </c>
    </row>
    <row r="17" spans="1:21" ht="14.5" x14ac:dyDescent="0.35">
      <c r="A17" s="90">
        <v>5</v>
      </c>
      <c r="B17" s="97" t="s">
        <v>443</v>
      </c>
      <c r="C17" s="98" t="s">
        <v>444</v>
      </c>
      <c r="D17" s="55">
        <v>1</v>
      </c>
      <c r="E17" s="51">
        <v>1</v>
      </c>
      <c r="F17" s="51">
        <v>1</v>
      </c>
      <c r="G17" s="100">
        <v>0</v>
      </c>
      <c r="H17" s="51">
        <v>1</v>
      </c>
      <c r="I17" s="100">
        <v>0</v>
      </c>
      <c r="J17" s="100">
        <v>0</v>
      </c>
      <c r="K17" s="51">
        <v>1</v>
      </c>
      <c r="L17" s="51">
        <v>0</v>
      </c>
      <c r="M17" s="51"/>
      <c r="N17" s="51"/>
      <c r="O17" s="51"/>
      <c r="P17" s="51"/>
      <c r="Q17" s="51"/>
      <c r="R17" s="51"/>
      <c r="S17" s="51"/>
      <c r="T17" s="93">
        <f t="shared" si="2"/>
        <v>5</v>
      </c>
      <c r="U17" s="94">
        <f t="shared" si="3"/>
        <v>0.3125</v>
      </c>
    </row>
    <row r="18" spans="1:21" ht="14.5" x14ac:dyDescent="0.35">
      <c r="A18" s="90">
        <v>6</v>
      </c>
      <c r="B18" s="97" t="s">
        <v>445</v>
      </c>
      <c r="C18" s="98" t="s">
        <v>446</v>
      </c>
      <c r="D18" s="55">
        <v>1</v>
      </c>
      <c r="E18" s="51">
        <v>1</v>
      </c>
      <c r="F18" s="100">
        <v>0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ht="14.5" x14ac:dyDescent="0.35">
      <c r="A19" s="90">
        <v>7</v>
      </c>
      <c r="B19" s="97" t="s">
        <v>447</v>
      </c>
      <c r="C19" s="98" t="s">
        <v>448</v>
      </c>
      <c r="D19" s="55">
        <v>1</v>
      </c>
      <c r="E19" s="51">
        <v>1</v>
      </c>
      <c r="F19" s="51" t="s">
        <v>449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0</v>
      </c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7" t="s">
        <v>450</v>
      </c>
      <c r="C20" s="98" t="s">
        <v>451</v>
      </c>
      <c r="D20" s="55">
        <v>1</v>
      </c>
      <c r="E20" s="51">
        <v>1</v>
      </c>
      <c r="F20" s="51" t="s">
        <v>449</v>
      </c>
      <c r="G20" s="100">
        <v>0</v>
      </c>
      <c r="H20" s="100">
        <v>0</v>
      </c>
      <c r="I20" s="100">
        <v>0</v>
      </c>
      <c r="J20" s="100">
        <v>0</v>
      </c>
      <c r="K20" s="51">
        <v>1</v>
      </c>
      <c r="L20" s="100">
        <v>0</v>
      </c>
      <c r="M20" s="51"/>
      <c r="N20" s="51"/>
      <c r="O20" s="51"/>
      <c r="P20" s="51"/>
      <c r="Q20" s="51"/>
      <c r="R20" s="51"/>
      <c r="S20" s="51"/>
      <c r="T20" s="93">
        <f t="shared" si="2"/>
        <v>3</v>
      </c>
      <c r="U20" s="94">
        <f t="shared" si="3"/>
        <v>0.1875</v>
      </c>
    </row>
    <row r="21" spans="1:21" ht="15.75" customHeight="1" x14ac:dyDescent="0.35">
      <c r="A21" s="90">
        <v>9</v>
      </c>
      <c r="B21" s="97" t="s">
        <v>452</v>
      </c>
      <c r="C21" s="98" t="s">
        <v>453</v>
      </c>
      <c r="D21" s="55">
        <v>1</v>
      </c>
      <c r="E21" s="51">
        <v>1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51">
        <v>1</v>
      </c>
      <c r="L21" s="51">
        <v>0</v>
      </c>
      <c r="M21" s="51"/>
      <c r="N21" s="51"/>
      <c r="O21" s="51"/>
      <c r="P21" s="51"/>
      <c r="Q21" s="51"/>
      <c r="R21" s="51"/>
      <c r="S21" s="51"/>
      <c r="T21" s="93">
        <f t="shared" si="2"/>
        <v>3</v>
      </c>
      <c r="U21" s="94">
        <f t="shared" si="3"/>
        <v>0.1875</v>
      </c>
    </row>
    <row r="22" spans="1:21" ht="15.75" customHeight="1" x14ac:dyDescent="0.35">
      <c r="A22" s="90">
        <v>10</v>
      </c>
      <c r="B22" s="97" t="s">
        <v>454</v>
      </c>
      <c r="C22" s="98" t="s">
        <v>455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/>
      <c r="N22" s="51"/>
      <c r="O22" s="51"/>
      <c r="P22" s="51"/>
      <c r="Q22" s="51"/>
      <c r="R22" s="51"/>
      <c r="S22" s="51"/>
      <c r="T22" s="93">
        <f t="shared" si="2"/>
        <v>9</v>
      </c>
      <c r="U22" s="94">
        <f t="shared" si="3"/>
        <v>0.5625</v>
      </c>
    </row>
    <row r="23" spans="1:21" ht="15.75" customHeight="1" x14ac:dyDescent="0.35">
      <c r="A23" s="90">
        <v>11</v>
      </c>
      <c r="B23" s="109" t="s">
        <v>596</v>
      </c>
      <c r="C23" s="98" t="s">
        <v>456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100">
        <v>0</v>
      </c>
      <c r="J23" s="51">
        <v>1</v>
      </c>
      <c r="K23" s="51">
        <v>1</v>
      </c>
      <c r="L23" s="51">
        <v>0</v>
      </c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ht="15.75" customHeight="1" x14ac:dyDescent="0.35">
      <c r="A24" s="90">
        <v>12</v>
      </c>
      <c r="B24" s="109" t="s">
        <v>597</v>
      </c>
      <c r="C24" s="98" t="s">
        <v>457</v>
      </c>
      <c r="D24" s="55">
        <v>1</v>
      </c>
      <c r="E24" s="51">
        <v>1</v>
      </c>
      <c r="F24" s="51" t="s">
        <v>449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/>
      <c r="N24" s="51"/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ht="15.75" customHeight="1" x14ac:dyDescent="0.35">
      <c r="A25" s="90">
        <v>13</v>
      </c>
      <c r="B25" s="109" t="s">
        <v>598</v>
      </c>
      <c r="C25" s="98" t="s">
        <v>458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100">
        <v>0</v>
      </c>
      <c r="J25" s="51">
        <v>1</v>
      </c>
      <c r="K25" s="51">
        <v>1</v>
      </c>
      <c r="L25" s="51">
        <v>1</v>
      </c>
      <c r="M25" s="51"/>
      <c r="N25" s="51"/>
      <c r="O25" s="51"/>
      <c r="P25" s="51"/>
      <c r="Q25" s="51"/>
      <c r="R25" s="51"/>
      <c r="S25" s="51"/>
      <c r="T25" s="93">
        <f t="shared" si="2"/>
        <v>8</v>
      </c>
      <c r="U25" s="94">
        <f t="shared" si="3"/>
        <v>0.5</v>
      </c>
    </row>
    <row r="26" spans="1:21" ht="15.75" customHeight="1" x14ac:dyDescent="0.35">
      <c r="A26" s="90">
        <v>14</v>
      </c>
      <c r="B26" s="109" t="s">
        <v>599</v>
      </c>
      <c r="C26" s="98" t="s">
        <v>459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/>
      <c r="N26" s="51"/>
      <c r="O26" s="51"/>
      <c r="P26" s="51"/>
      <c r="Q26" s="51"/>
      <c r="R26" s="51"/>
      <c r="S26" s="51"/>
      <c r="T26" s="93">
        <f t="shared" si="2"/>
        <v>9</v>
      </c>
      <c r="U26" s="94">
        <f t="shared" si="3"/>
        <v>0.5625</v>
      </c>
    </row>
    <row r="27" spans="1:21" ht="15.75" customHeight="1" x14ac:dyDescent="0.35">
      <c r="A27" s="90">
        <v>15</v>
      </c>
      <c r="B27" s="109" t="s">
        <v>600</v>
      </c>
      <c r="C27" s="98" t="s">
        <v>460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/>
      <c r="N27" s="51"/>
      <c r="O27" s="51"/>
      <c r="P27" s="51"/>
      <c r="Q27" s="51"/>
      <c r="R27" s="51"/>
      <c r="S27" s="51"/>
      <c r="T27" s="93">
        <f t="shared" si="2"/>
        <v>9</v>
      </c>
      <c r="U27" s="94">
        <f t="shared" si="3"/>
        <v>0.5625</v>
      </c>
    </row>
    <row r="28" spans="1:21" ht="15.75" customHeight="1" x14ac:dyDescent="0.35">
      <c r="A28" s="90">
        <v>16</v>
      </c>
      <c r="B28" s="109" t="s">
        <v>601</v>
      </c>
      <c r="C28" s="98" t="s">
        <v>461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100">
        <v>0</v>
      </c>
      <c r="K28" s="51">
        <v>1</v>
      </c>
      <c r="L28" s="51">
        <v>0</v>
      </c>
      <c r="M28" s="51"/>
      <c r="N28" s="51"/>
      <c r="O28" s="51"/>
      <c r="P28" s="51"/>
      <c r="Q28" s="51"/>
      <c r="R28" s="51"/>
      <c r="S28" s="51"/>
      <c r="T28" s="93">
        <f t="shared" si="2"/>
        <v>7</v>
      </c>
      <c r="U28" s="94">
        <f t="shared" si="3"/>
        <v>0.4375</v>
      </c>
    </row>
    <row r="29" spans="1:21" ht="15.75" customHeight="1" x14ac:dyDescent="0.35">
      <c r="A29" s="90">
        <v>17</v>
      </c>
      <c r="B29" s="109" t="s">
        <v>602</v>
      </c>
      <c r="C29" s="98" t="s">
        <v>462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 t="s">
        <v>449</v>
      </c>
      <c r="M29" s="51"/>
      <c r="N29" s="51"/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ht="15.75" customHeight="1" x14ac:dyDescent="0.35">
      <c r="A30" s="90">
        <v>18</v>
      </c>
      <c r="B30" s="109" t="s">
        <v>603</v>
      </c>
      <c r="C30" s="98" t="s">
        <v>463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/>
      <c r="N30" s="51"/>
      <c r="O30" s="51"/>
      <c r="P30" s="51"/>
      <c r="Q30" s="51"/>
      <c r="R30" s="51"/>
      <c r="S30" s="51"/>
      <c r="T30" s="93">
        <f t="shared" si="2"/>
        <v>9</v>
      </c>
      <c r="U30" s="94">
        <f t="shared" si="3"/>
        <v>0.5625</v>
      </c>
    </row>
    <row r="31" spans="1:21" ht="15.75" customHeight="1" x14ac:dyDescent="0.35">
      <c r="A31" s="90">
        <v>19</v>
      </c>
      <c r="B31" s="109" t="s">
        <v>604</v>
      </c>
      <c r="C31" s="98" t="s">
        <v>464</v>
      </c>
      <c r="D31" s="55">
        <v>1</v>
      </c>
      <c r="E31" s="51">
        <v>1</v>
      </c>
      <c r="F31" s="51" t="s">
        <v>449</v>
      </c>
      <c r="G31" s="51">
        <v>1</v>
      </c>
      <c r="H31" s="51">
        <v>1</v>
      </c>
      <c r="I31" s="100">
        <v>0</v>
      </c>
      <c r="J31" s="51">
        <v>1</v>
      </c>
      <c r="K31" s="51">
        <v>1</v>
      </c>
      <c r="L31" s="51">
        <v>0</v>
      </c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109" t="s">
        <v>605</v>
      </c>
      <c r="C32" s="98" t="s">
        <v>465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0</v>
      </c>
      <c r="M32" s="51"/>
      <c r="N32" s="51"/>
      <c r="O32" s="51"/>
      <c r="P32" s="51"/>
      <c r="Q32" s="51"/>
      <c r="R32" s="51"/>
      <c r="S32" s="51"/>
      <c r="T32" s="93">
        <f t="shared" si="2"/>
        <v>8</v>
      </c>
      <c r="U32" s="94">
        <f t="shared" si="3"/>
        <v>0.5</v>
      </c>
    </row>
    <row r="33" spans="1:21" ht="15.75" customHeight="1" x14ac:dyDescent="0.35">
      <c r="A33" s="90">
        <v>21</v>
      </c>
      <c r="B33" s="109" t="s">
        <v>606</v>
      </c>
      <c r="C33" s="98" t="s">
        <v>466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0</v>
      </c>
      <c r="M33" s="51"/>
      <c r="N33" s="51"/>
      <c r="O33" s="51"/>
      <c r="P33" s="51"/>
      <c r="Q33" s="51"/>
      <c r="R33" s="51"/>
      <c r="S33" s="51"/>
      <c r="T33" s="93">
        <f t="shared" si="2"/>
        <v>8</v>
      </c>
      <c r="U33" s="94">
        <f t="shared" si="3"/>
        <v>0.5</v>
      </c>
    </row>
    <row r="34" spans="1:21" ht="15.75" customHeight="1" x14ac:dyDescent="0.35">
      <c r="A34" s="90">
        <v>22</v>
      </c>
      <c r="B34" s="109" t="s">
        <v>607</v>
      </c>
      <c r="C34" s="98" t="s">
        <v>467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0</v>
      </c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ht="15.75" customHeight="1" x14ac:dyDescent="0.35">
      <c r="A35" s="90">
        <v>23</v>
      </c>
      <c r="B35" s="109" t="s">
        <v>608</v>
      </c>
      <c r="C35" s="98" t="s">
        <v>468</v>
      </c>
      <c r="D35" s="55">
        <v>1</v>
      </c>
      <c r="E35" s="51">
        <v>1</v>
      </c>
      <c r="F35" s="51">
        <v>1</v>
      </c>
      <c r="G35" s="51">
        <v>1</v>
      </c>
      <c r="H35" s="100">
        <v>0</v>
      </c>
      <c r="I35" s="100">
        <v>0</v>
      </c>
      <c r="J35" s="100">
        <v>0</v>
      </c>
      <c r="K35" s="51">
        <v>1</v>
      </c>
      <c r="L35" s="51">
        <v>0</v>
      </c>
      <c r="M35" s="51"/>
      <c r="N35" s="51"/>
      <c r="O35" s="51"/>
      <c r="P35" s="51"/>
      <c r="Q35" s="51"/>
      <c r="R35" s="51"/>
      <c r="S35" s="51"/>
      <c r="T35" s="93">
        <f t="shared" si="2"/>
        <v>5</v>
      </c>
      <c r="U35" s="94">
        <f t="shared" si="3"/>
        <v>0.3125</v>
      </c>
    </row>
    <row r="36" spans="1:21" ht="15.75" customHeight="1" x14ac:dyDescent="0.35">
      <c r="A36" s="90">
        <v>24</v>
      </c>
      <c r="B36" s="109" t="s">
        <v>609</v>
      </c>
      <c r="C36" s="98" t="s">
        <v>469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/>
      <c r="N36" s="51"/>
      <c r="O36" s="51"/>
      <c r="P36" s="51"/>
      <c r="Q36" s="51"/>
      <c r="R36" s="51"/>
      <c r="S36" s="51"/>
      <c r="T36" s="93">
        <f t="shared" si="2"/>
        <v>9</v>
      </c>
      <c r="U36" s="94">
        <f t="shared" si="3"/>
        <v>0.5625</v>
      </c>
    </row>
    <row r="37" spans="1:21" ht="15.75" customHeight="1" x14ac:dyDescent="0.35">
      <c r="A37" s="90">
        <v>25</v>
      </c>
      <c r="B37" s="109" t="s">
        <v>610</v>
      </c>
      <c r="C37" s="98" t="s">
        <v>470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0</v>
      </c>
      <c r="M37" s="51"/>
      <c r="N37" s="51"/>
      <c r="O37" s="51"/>
      <c r="P37" s="51"/>
      <c r="Q37" s="51"/>
      <c r="R37" s="51"/>
      <c r="S37" s="51"/>
      <c r="T37" s="93">
        <f t="shared" si="2"/>
        <v>8</v>
      </c>
      <c r="U37" s="94">
        <f t="shared" si="3"/>
        <v>0.5</v>
      </c>
    </row>
    <row r="38" spans="1:21" ht="15.75" customHeight="1" x14ac:dyDescent="0.35">
      <c r="A38" s="90">
        <v>26</v>
      </c>
      <c r="B38" s="109" t="s">
        <v>611</v>
      </c>
      <c r="C38" s="98" t="s">
        <v>471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0</v>
      </c>
      <c r="M38" s="51"/>
      <c r="N38" s="51"/>
      <c r="O38" s="51"/>
      <c r="P38" s="51"/>
      <c r="Q38" s="51"/>
      <c r="R38" s="51"/>
      <c r="S38" s="51"/>
      <c r="T38" s="93">
        <f t="shared" si="2"/>
        <v>8</v>
      </c>
      <c r="U38" s="94">
        <f t="shared" si="3"/>
        <v>0.5</v>
      </c>
    </row>
    <row r="39" spans="1:21" ht="15.75" customHeight="1" x14ac:dyDescent="0.35">
      <c r="A39" s="90">
        <v>27</v>
      </c>
      <c r="B39" s="109" t="s">
        <v>612</v>
      </c>
      <c r="C39" s="98" t="s">
        <v>472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/>
      <c r="N39" s="51"/>
      <c r="O39" s="51"/>
      <c r="P39" s="51"/>
      <c r="Q39" s="51"/>
      <c r="R39" s="51"/>
      <c r="S39" s="51"/>
      <c r="T39" s="93">
        <f t="shared" si="2"/>
        <v>9</v>
      </c>
      <c r="U39" s="94">
        <f t="shared" si="3"/>
        <v>0.5625</v>
      </c>
    </row>
    <row r="40" spans="1:21" ht="15.75" customHeight="1" x14ac:dyDescent="0.35">
      <c r="A40" s="90">
        <v>28</v>
      </c>
      <c r="B40" s="109" t="s">
        <v>613</v>
      </c>
      <c r="C40" s="98" t="s">
        <v>473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/>
      <c r="N40" s="51"/>
      <c r="O40" s="51"/>
      <c r="P40" s="51"/>
      <c r="Q40" s="51"/>
      <c r="R40" s="51"/>
      <c r="S40" s="51"/>
      <c r="T40" s="93">
        <f t="shared" si="2"/>
        <v>9</v>
      </c>
      <c r="U40" s="94">
        <f t="shared" si="3"/>
        <v>0.5625</v>
      </c>
    </row>
    <row r="41" spans="1:21" ht="15.75" customHeight="1" x14ac:dyDescent="0.35">
      <c r="A41" s="90">
        <v>29</v>
      </c>
      <c r="B41" s="109" t="s">
        <v>614</v>
      </c>
      <c r="C41" s="98" t="s">
        <v>474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/>
      <c r="N41" s="51"/>
      <c r="O41" s="51"/>
      <c r="P41" s="51"/>
      <c r="Q41" s="51"/>
      <c r="R41" s="51"/>
      <c r="S41" s="51"/>
      <c r="T41" s="93">
        <f t="shared" si="2"/>
        <v>9</v>
      </c>
      <c r="U41" s="94">
        <f t="shared" si="3"/>
        <v>0.5625</v>
      </c>
    </row>
    <row r="42" spans="1:21" ht="15.75" customHeight="1" x14ac:dyDescent="0.35">
      <c r="A42" s="90">
        <v>30</v>
      </c>
      <c r="B42" s="109" t="s">
        <v>615</v>
      </c>
      <c r="C42" s="98" t="s">
        <v>475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100">
        <v>0</v>
      </c>
      <c r="J42" s="51">
        <v>0</v>
      </c>
      <c r="K42" s="51">
        <v>0</v>
      </c>
      <c r="L42" s="51">
        <v>0</v>
      </c>
      <c r="M42" s="51"/>
      <c r="N42" s="51"/>
      <c r="O42" s="51"/>
      <c r="P42" s="51"/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109" t="s">
        <v>617</v>
      </c>
      <c r="C43" s="98" t="s">
        <v>476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/>
      <c r="N43" s="51"/>
      <c r="O43" s="51"/>
      <c r="P43" s="51"/>
      <c r="Q43" s="51"/>
      <c r="R43" s="51"/>
      <c r="S43" s="51"/>
      <c r="T43" s="93">
        <f t="shared" si="2"/>
        <v>9</v>
      </c>
      <c r="U43" s="94">
        <f t="shared" si="3"/>
        <v>0.5625</v>
      </c>
    </row>
    <row r="44" spans="1:21" ht="15.75" customHeight="1" x14ac:dyDescent="0.35">
      <c r="A44" s="90">
        <v>32</v>
      </c>
      <c r="B44" s="109" t="s">
        <v>618</v>
      </c>
      <c r="C44" s="98" t="s">
        <v>477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/>
      <c r="N44" s="51"/>
      <c r="O44" s="51"/>
      <c r="P44" s="51"/>
      <c r="Q44" s="51"/>
      <c r="R44" s="51"/>
      <c r="S44" s="51"/>
      <c r="T44" s="93">
        <f t="shared" si="2"/>
        <v>9</v>
      </c>
      <c r="U44" s="94">
        <f t="shared" si="3"/>
        <v>0.5625</v>
      </c>
    </row>
    <row r="45" spans="1:21" ht="15.75" customHeight="1" x14ac:dyDescent="0.35">
      <c r="A45" s="90">
        <v>33</v>
      </c>
      <c r="B45" s="109" t="s">
        <v>1018</v>
      </c>
      <c r="C45" s="98" t="s">
        <v>478</v>
      </c>
      <c r="D45" s="55">
        <v>1</v>
      </c>
      <c r="E45" s="51">
        <v>1</v>
      </c>
      <c r="F45" s="100">
        <v>0</v>
      </c>
      <c r="G45" s="51">
        <v>1</v>
      </c>
      <c r="H45" s="51">
        <v>1</v>
      </c>
      <c r="I45" s="100">
        <v>0</v>
      </c>
      <c r="J45" s="51">
        <v>0</v>
      </c>
      <c r="K45" s="51">
        <v>1</v>
      </c>
      <c r="L45" s="51">
        <v>0</v>
      </c>
      <c r="M45" s="51"/>
      <c r="N45" s="51"/>
      <c r="O45" s="51"/>
      <c r="P45" s="51"/>
      <c r="Q45" s="51"/>
      <c r="R45" s="51"/>
      <c r="S45" s="51"/>
      <c r="T45" s="93">
        <f t="shared" si="2"/>
        <v>5</v>
      </c>
      <c r="U45" s="94">
        <f t="shared" si="3"/>
        <v>0.3125</v>
      </c>
    </row>
    <row r="46" spans="1:21" ht="15.75" customHeight="1" x14ac:dyDescent="0.35">
      <c r="A46" s="90">
        <v>34</v>
      </c>
      <c r="B46" s="109" t="s">
        <v>1019</v>
      </c>
      <c r="C46" s="98" t="s">
        <v>479</v>
      </c>
      <c r="D46" s="55">
        <v>1</v>
      </c>
      <c r="E46" s="51">
        <v>1</v>
      </c>
      <c r="F46" s="100">
        <v>0</v>
      </c>
      <c r="G46" s="51">
        <v>1</v>
      </c>
      <c r="H46" s="51">
        <v>1</v>
      </c>
      <c r="I46" s="51">
        <v>1</v>
      </c>
      <c r="J46" s="51">
        <v>0</v>
      </c>
      <c r="K46" s="51">
        <v>1</v>
      </c>
      <c r="L46" s="51">
        <v>0</v>
      </c>
      <c r="M46" s="51"/>
      <c r="N46" s="51"/>
      <c r="O46" s="51"/>
      <c r="P46" s="51"/>
      <c r="Q46" s="51"/>
      <c r="R46" s="51"/>
      <c r="S46" s="51"/>
      <c r="T46" s="93">
        <f t="shared" si="2"/>
        <v>6</v>
      </c>
      <c r="U46" s="94">
        <f t="shared" si="3"/>
        <v>0.375</v>
      </c>
    </row>
    <row r="47" spans="1:21" ht="15.75" customHeight="1" x14ac:dyDescent="0.35">
      <c r="A47" s="90">
        <v>35</v>
      </c>
      <c r="B47" s="109" t="s">
        <v>621</v>
      </c>
      <c r="C47" s="98" t="s">
        <v>480</v>
      </c>
      <c r="D47" s="55">
        <v>1</v>
      </c>
      <c r="E47" s="51">
        <v>1</v>
      </c>
      <c r="F47" s="100">
        <v>0</v>
      </c>
      <c r="G47" s="100">
        <v>0</v>
      </c>
      <c r="H47" s="51">
        <v>1</v>
      </c>
      <c r="I47" s="51">
        <v>1</v>
      </c>
      <c r="J47" s="51">
        <v>1</v>
      </c>
      <c r="K47" s="51">
        <v>1</v>
      </c>
      <c r="L47" s="51">
        <v>0</v>
      </c>
      <c r="M47" s="51"/>
      <c r="N47" s="51"/>
      <c r="O47" s="51"/>
      <c r="P47" s="51"/>
      <c r="Q47" s="51"/>
      <c r="R47" s="51"/>
      <c r="S47" s="51"/>
      <c r="T47" s="93">
        <f t="shared" si="2"/>
        <v>6</v>
      </c>
      <c r="U47" s="94">
        <f t="shared" si="3"/>
        <v>0.375</v>
      </c>
    </row>
    <row r="48" spans="1:21" ht="15.75" customHeight="1" x14ac:dyDescent="0.35">
      <c r="A48" s="90">
        <v>36</v>
      </c>
      <c r="B48" s="109" t="s">
        <v>622</v>
      </c>
      <c r="C48" s="98" t="s">
        <v>481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100">
        <v>0</v>
      </c>
      <c r="J48" s="51">
        <v>1</v>
      </c>
      <c r="K48" s="51">
        <v>0</v>
      </c>
      <c r="L48" s="51">
        <v>1</v>
      </c>
      <c r="M48" s="51"/>
      <c r="N48" s="51"/>
      <c r="O48" s="51"/>
      <c r="P48" s="51"/>
      <c r="Q48" s="51"/>
      <c r="R48" s="51"/>
      <c r="S48" s="51"/>
      <c r="T48" s="93">
        <f t="shared" si="2"/>
        <v>7</v>
      </c>
      <c r="U48" s="94">
        <f t="shared" si="3"/>
        <v>0.4375</v>
      </c>
    </row>
    <row r="49" spans="1:21" ht="15.75" customHeight="1" x14ac:dyDescent="0.35">
      <c r="A49" s="90">
        <v>37</v>
      </c>
      <c r="B49" s="109" t="s">
        <v>623</v>
      </c>
      <c r="C49" s="98" t="s">
        <v>482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>
        <v>1</v>
      </c>
      <c r="M49" s="51"/>
      <c r="N49" s="51"/>
      <c r="O49" s="51"/>
      <c r="P49" s="51"/>
      <c r="Q49" s="51"/>
      <c r="R49" s="51"/>
      <c r="S49" s="51"/>
      <c r="T49" s="93">
        <f t="shared" si="2"/>
        <v>9</v>
      </c>
      <c r="U49" s="94">
        <f t="shared" si="3"/>
        <v>0.5625</v>
      </c>
    </row>
    <row r="50" spans="1:21" ht="15.75" customHeight="1" x14ac:dyDescent="0.35">
      <c r="A50" s="90">
        <v>38</v>
      </c>
      <c r="B50" s="109" t="s">
        <v>624</v>
      </c>
      <c r="C50" s="98" t="s">
        <v>483</v>
      </c>
      <c r="D50" s="55">
        <v>1</v>
      </c>
      <c r="E50" s="51">
        <v>1</v>
      </c>
      <c r="F50" s="100">
        <v>0</v>
      </c>
      <c r="G50" s="51">
        <v>1</v>
      </c>
      <c r="H50" s="51">
        <v>1</v>
      </c>
      <c r="I50" s="51">
        <v>1</v>
      </c>
      <c r="J50" s="51" t="s">
        <v>449</v>
      </c>
      <c r="K50" s="51">
        <v>1</v>
      </c>
      <c r="L50" s="51">
        <v>1</v>
      </c>
      <c r="M50" s="51"/>
      <c r="N50" s="51"/>
      <c r="O50" s="51"/>
      <c r="P50" s="51"/>
      <c r="Q50" s="51"/>
      <c r="R50" s="51"/>
      <c r="S50" s="51"/>
      <c r="T50" s="93">
        <f t="shared" si="2"/>
        <v>7</v>
      </c>
      <c r="U50" s="94">
        <f t="shared" si="3"/>
        <v>0.4375</v>
      </c>
    </row>
    <row r="51" spans="1:21" ht="15.75" customHeight="1" x14ac:dyDescent="0.35">
      <c r="A51" s="90">
        <v>39</v>
      </c>
      <c r="B51" s="109" t="s">
        <v>625</v>
      </c>
      <c r="C51" s="98" t="s">
        <v>484</v>
      </c>
      <c r="D51" s="55">
        <v>1</v>
      </c>
      <c r="E51" s="51">
        <v>1</v>
      </c>
      <c r="F51" s="51">
        <v>1</v>
      </c>
      <c r="G51" s="51">
        <v>1</v>
      </c>
      <c r="H51" s="51">
        <v>1</v>
      </c>
      <c r="I51" s="51">
        <v>1</v>
      </c>
      <c r="J51" s="51">
        <v>1</v>
      </c>
      <c r="K51" s="51">
        <v>1</v>
      </c>
      <c r="L51" s="51">
        <v>0</v>
      </c>
      <c r="M51" s="51"/>
      <c r="N51" s="51"/>
      <c r="O51" s="51"/>
      <c r="P51" s="51"/>
      <c r="Q51" s="51"/>
      <c r="R51" s="51"/>
      <c r="S51" s="51"/>
      <c r="T51" s="93">
        <f t="shared" si="2"/>
        <v>8</v>
      </c>
      <c r="U51" s="94">
        <f t="shared" si="3"/>
        <v>0.5</v>
      </c>
    </row>
    <row r="52" spans="1:21" ht="15.75" customHeight="1" x14ac:dyDescent="0.35">
      <c r="A52" s="90">
        <v>40</v>
      </c>
      <c r="B52" s="109" t="s">
        <v>626</v>
      </c>
      <c r="C52" s="98" t="s">
        <v>485</v>
      </c>
      <c r="D52" s="99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51">
        <v>0</v>
      </c>
      <c r="K52" s="51">
        <v>1</v>
      </c>
      <c r="L52" s="51">
        <v>0</v>
      </c>
      <c r="M52" s="51"/>
      <c r="N52" s="51"/>
      <c r="O52" s="51"/>
      <c r="P52" s="51"/>
      <c r="Q52" s="51"/>
      <c r="R52" s="51"/>
      <c r="S52" s="51"/>
      <c r="T52" s="93">
        <f t="shared" si="2"/>
        <v>1</v>
      </c>
      <c r="U52" s="94">
        <f t="shared" si="3"/>
        <v>6.25E-2</v>
      </c>
    </row>
    <row r="53" spans="1:21" ht="15.75" customHeight="1" x14ac:dyDescent="0.35">
      <c r="A53" s="90">
        <v>41</v>
      </c>
      <c r="B53" s="109" t="s">
        <v>627</v>
      </c>
      <c r="C53" s="98" t="s">
        <v>486</v>
      </c>
      <c r="D53" s="55">
        <v>1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>
        <v>0</v>
      </c>
      <c r="K53" s="51">
        <v>1</v>
      </c>
      <c r="L53" s="51">
        <v>1</v>
      </c>
      <c r="M53" s="51"/>
      <c r="N53" s="51"/>
      <c r="O53" s="51"/>
      <c r="P53" s="51"/>
      <c r="Q53" s="51"/>
      <c r="R53" s="51"/>
      <c r="S53" s="51"/>
      <c r="T53" s="93">
        <f t="shared" si="2"/>
        <v>8</v>
      </c>
      <c r="U53" s="94">
        <f t="shared" si="3"/>
        <v>0.5</v>
      </c>
    </row>
    <row r="54" spans="1:21" ht="15.75" customHeight="1" x14ac:dyDescent="0.35">
      <c r="A54" s="90">
        <v>42</v>
      </c>
      <c r="B54" s="109" t="s">
        <v>628</v>
      </c>
      <c r="C54" s="98" t="s">
        <v>487</v>
      </c>
      <c r="D54" s="55">
        <v>1</v>
      </c>
      <c r="E54" s="51">
        <v>1</v>
      </c>
      <c r="F54" s="51">
        <v>1</v>
      </c>
      <c r="G54" s="51">
        <v>1</v>
      </c>
      <c r="H54" s="51">
        <v>1</v>
      </c>
      <c r="I54" s="51">
        <v>1</v>
      </c>
      <c r="J54" s="51">
        <v>1</v>
      </c>
      <c r="K54" s="51">
        <v>1</v>
      </c>
      <c r="L54" s="51">
        <v>1</v>
      </c>
      <c r="M54" s="51"/>
      <c r="N54" s="51"/>
      <c r="O54" s="51"/>
      <c r="P54" s="51"/>
      <c r="Q54" s="51"/>
      <c r="R54" s="51"/>
      <c r="S54" s="51"/>
      <c r="T54" s="93">
        <f t="shared" si="2"/>
        <v>9</v>
      </c>
      <c r="U54" s="94">
        <f t="shared" si="3"/>
        <v>0.5625</v>
      </c>
    </row>
    <row r="55" spans="1:21" ht="15.75" customHeight="1" x14ac:dyDescent="0.35">
      <c r="A55" s="90">
        <v>43</v>
      </c>
      <c r="B55" s="109" t="s">
        <v>629</v>
      </c>
      <c r="C55" s="98" t="s">
        <v>488</v>
      </c>
      <c r="D55" s="55">
        <v>1</v>
      </c>
      <c r="E55" s="51">
        <v>1</v>
      </c>
      <c r="F55" s="51">
        <v>1</v>
      </c>
      <c r="G55" s="51">
        <v>1</v>
      </c>
      <c r="H55" s="51">
        <v>1</v>
      </c>
      <c r="I55" s="51">
        <v>1</v>
      </c>
      <c r="J55" s="51">
        <v>1</v>
      </c>
      <c r="K55" s="51">
        <v>1</v>
      </c>
      <c r="L55" s="51">
        <v>1</v>
      </c>
      <c r="M55" s="51"/>
      <c r="N55" s="51"/>
      <c r="O55" s="51"/>
      <c r="P55" s="51"/>
      <c r="Q55" s="51"/>
      <c r="R55" s="51"/>
      <c r="S55" s="51"/>
      <c r="T55" s="93">
        <f t="shared" si="2"/>
        <v>9</v>
      </c>
      <c r="U55" s="94">
        <f t="shared" si="3"/>
        <v>0.5625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71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71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71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71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71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71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71"/>
    </row>
    <row r="65" spans="4:21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71"/>
    </row>
    <row r="66" spans="4:21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71"/>
    </row>
    <row r="67" spans="4:21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71"/>
    </row>
    <row r="68" spans="4:21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71"/>
    </row>
    <row r="69" spans="4:21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71"/>
    </row>
    <row r="70" spans="4:21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71"/>
    </row>
    <row r="71" spans="4:21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71"/>
    </row>
    <row r="72" spans="4:21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71"/>
    </row>
    <row r="73" spans="4:21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71"/>
    </row>
    <row r="74" spans="4:21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71"/>
    </row>
    <row r="75" spans="4:21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71"/>
    </row>
    <row r="76" spans="4:21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71"/>
    </row>
    <row r="77" spans="4:21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71"/>
    </row>
    <row r="78" spans="4:21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71"/>
    </row>
    <row r="79" spans="4:21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71"/>
    </row>
    <row r="80" spans="4:21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71"/>
    </row>
    <row r="81" spans="4:21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71"/>
    </row>
    <row r="82" spans="4:21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71"/>
    </row>
    <row r="83" spans="4:21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71"/>
    </row>
    <row r="84" spans="4:21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71"/>
    </row>
    <row r="85" spans="4:21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71"/>
    </row>
    <row r="86" spans="4:21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71"/>
    </row>
    <row r="87" spans="4:21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71"/>
    </row>
    <row r="88" spans="4:21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71"/>
    </row>
    <row r="89" spans="4:21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71"/>
    </row>
    <row r="90" spans="4:21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71"/>
    </row>
    <row r="91" spans="4:21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71"/>
    </row>
    <row r="92" spans="4:21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71"/>
    </row>
    <row r="93" spans="4:21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71"/>
    </row>
    <row r="94" spans="4:21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71"/>
    </row>
    <row r="95" spans="4:21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71"/>
    </row>
    <row r="96" spans="4:21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71"/>
    </row>
    <row r="97" spans="4:21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71"/>
    </row>
    <row r="98" spans="4:21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71"/>
    </row>
    <row r="99" spans="4:21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71"/>
    </row>
    <row r="100" spans="4:21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71"/>
    </row>
    <row r="101" spans="4:21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71"/>
    </row>
    <row r="102" spans="4:21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71"/>
    </row>
    <row r="103" spans="4:21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71"/>
    </row>
    <row r="104" spans="4:21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71"/>
    </row>
    <row r="105" spans="4:21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71"/>
    </row>
    <row r="106" spans="4:21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71"/>
    </row>
    <row r="107" spans="4:21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71"/>
    </row>
    <row r="108" spans="4:21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71"/>
    </row>
    <row r="109" spans="4:21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71"/>
    </row>
    <row r="110" spans="4:21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71"/>
    </row>
    <row r="111" spans="4:21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71"/>
    </row>
    <row r="112" spans="4:21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71"/>
    </row>
    <row r="113" spans="4:21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71"/>
    </row>
    <row r="114" spans="4:21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71"/>
    </row>
    <row r="115" spans="4:21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71"/>
    </row>
    <row r="116" spans="4:21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71"/>
    </row>
    <row r="117" spans="4:21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71"/>
    </row>
    <row r="118" spans="4:21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71"/>
    </row>
    <row r="119" spans="4:21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71"/>
    </row>
    <row r="120" spans="4:21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71"/>
    </row>
    <row r="121" spans="4:21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71"/>
    </row>
    <row r="122" spans="4:21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71"/>
    </row>
    <row r="123" spans="4:21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71"/>
    </row>
    <row r="124" spans="4:21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71"/>
    </row>
    <row r="125" spans="4:21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71"/>
    </row>
    <row r="126" spans="4:21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71"/>
    </row>
    <row r="127" spans="4:21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71"/>
    </row>
    <row r="128" spans="4:21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71"/>
    </row>
    <row r="129" spans="4:21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71"/>
    </row>
    <row r="130" spans="4:21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71"/>
    </row>
    <row r="131" spans="4:21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71"/>
    </row>
    <row r="132" spans="4:21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71"/>
    </row>
    <row r="133" spans="4:21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71"/>
    </row>
    <row r="134" spans="4:21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71"/>
    </row>
    <row r="135" spans="4:21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71"/>
    </row>
    <row r="136" spans="4:21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71"/>
    </row>
    <row r="137" spans="4:21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71"/>
    </row>
    <row r="138" spans="4:21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71"/>
    </row>
    <row r="139" spans="4:21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71"/>
    </row>
    <row r="140" spans="4:21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71"/>
    </row>
    <row r="141" spans="4:21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71"/>
    </row>
    <row r="142" spans="4:21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71"/>
    </row>
    <row r="143" spans="4:21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71"/>
    </row>
    <row r="144" spans="4:21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71"/>
    </row>
    <row r="145" spans="4:21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71"/>
    </row>
    <row r="146" spans="4:21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71"/>
    </row>
    <row r="147" spans="4:21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71"/>
    </row>
    <row r="148" spans="4:21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71"/>
    </row>
    <row r="149" spans="4:21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71"/>
    </row>
    <row r="150" spans="4:21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71"/>
    </row>
    <row r="151" spans="4:21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71"/>
    </row>
    <row r="152" spans="4:21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71"/>
    </row>
    <row r="153" spans="4:21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71"/>
    </row>
    <row r="154" spans="4:21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71"/>
    </row>
    <row r="155" spans="4:21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71"/>
    </row>
    <row r="156" spans="4:21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71"/>
    </row>
    <row r="157" spans="4:21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71"/>
    </row>
    <row r="158" spans="4:21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71"/>
    </row>
    <row r="159" spans="4:21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71"/>
    </row>
    <row r="160" spans="4:21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71"/>
    </row>
    <row r="161" spans="4:21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71"/>
    </row>
    <row r="162" spans="4:21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71"/>
    </row>
    <row r="163" spans="4:21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71"/>
    </row>
    <row r="164" spans="4:21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71"/>
    </row>
    <row r="165" spans="4:21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71"/>
    </row>
    <row r="166" spans="4:21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71"/>
    </row>
    <row r="167" spans="4:21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71"/>
    </row>
    <row r="168" spans="4:21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71"/>
    </row>
    <row r="169" spans="4:21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71"/>
    </row>
    <row r="170" spans="4:21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71"/>
    </row>
    <row r="171" spans="4:21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71"/>
    </row>
    <row r="172" spans="4:21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71"/>
    </row>
    <row r="173" spans="4:21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71"/>
    </row>
    <row r="174" spans="4:21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71"/>
    </row>
    <row r="175" spans="4:21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71"/>
    </row>
    <row r="176" spans="4:21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71"/>
    </row>
    <row r="177" spans="4:21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71"/>
    </row>
    <row r="178" spans="4:21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71"/>
    </row>
    <row r="179" spans="4:21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71"/>
    </row>
    <row r="180" spans="4:21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71"/>
    </row>
    <row r="181" spans="4:21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71"/>
    </row>
    <row r="182" spans="4:21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71"/>
    </row>
    <row r="183" spans="4:21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71"/>
    </row>
    <row r="184" spans="4:21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71"/>
    </row>
    <row r="185" spans="4:21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71"/>
    </row>
    <row r="186" spans="4:21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71"/>
    </row>
    <row r="187" spans="4:21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71"/>
    </row>
    <row r="188" spans="4:21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71"/>
    </row>
    <row r="189" spans="4:21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71"/>
    </row>
    <row r="190" spans="4:21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71"/>
    </row>
    <row r="191" spans="4:21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71"/>
    </row>
    <row r="192" spans="4:21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71"/>
    </row>
    <row r="193" spans="4:21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71"/>
    </row>
    <row r="194" spans="4:21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71"/>
    </row>
    <row r="195" spans="4:21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71"/>
    </row>
    <row r="196" spans="4:21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71"/>
    </row>
    <row r="197" spans="4:21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71"/>
    </row>
    <row r="198" spans="4:21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71"/>
    </row>
    <row r="199" spans="4:21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71"/>
    </row>
    <row r="200" spans="4:21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71"/>
    </row>
    <row r="201" spans="4:21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71"/>
    </row>
    <row r="202" spans="4:21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71"/>
    </row>
    <row r="203" spans="4:21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71"/>
    </row>
    <row r="204" spans="4:21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71"/>
    </row>
    <row r="205" spans="4:21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71"/>
    </row>
    <row r="206" spans="4:21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71"/>
    </row>
    <row r="207" spans="4:21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71"/>
    </row>
    <row r="208" spans="4:21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71"/>
    </row>
    <row r="209" spans="4:21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71"/>
    </row>
    <row r="210" spans="4:21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71"/>
    </row>
    <row r="211" spans="4:21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71"/>
    </row>
    <row r="212" spans="4:21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71"/>
    </row>
    <row r="213" spans="4:21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71"/>
    </row>
    <row r="214" spans="4:21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71"/>
    </row>
    <row r="215" spans="4:21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71"/>
    </row>
    <row r="216" spans="4:21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71"/>
    </row>
    <row r="217" spans="4:21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71"/>
    </row>
    <row r="218" spans="4:21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71"/>
    </row>
    <row r="219" spans="4:21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71"/>
    </row>
    <row r="220" spans="4:21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71"/>
    </row>
    <row r="221" spans="4:21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71"/>
    </row>
    <row r="222" spans="4:21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71"/>
    </row>
    <row r="223" spans="4:21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71"/>
    </row>
    <row r="224" spans="4:21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71"/>
    </row>
    <row r="225" spans="4:21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71"/>
    </row>
    <row r="226" spans="4:21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71"/>
    </row>
    <row r="227" spans="4:21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71"/>
    </row>
    <row r="228" spans="4:21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71"/>
    </row>
    <row r="229" spans="4:21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71"/>
    </row>
    <row r="230" spans="4:21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71"/>
    </row>
    <row r="231" spans="4:21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71"/>
    </row>
    <row r="232" spans="4:21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71"/>
    </row>
    <row r="233" spans="4:21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71"/>
    </row>
    <row r="234" spans="4:21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71"/>
    </row>
    <row r="235" spans="4:21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71"/>
    </row>
    <row r="236" spans="4:21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71"/>
    </row>
    <row r="237" spans="4:21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71"/>
    </row>
    <row r="238" spans="4:21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71"/>
    </row>
    <row r="239" spans="4:21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71"/>
    </row>
    <row r="240" spans="4:21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71"/>
    </row>
    <row r="241" spans="4:21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71"/>
    </row>
    <row r="242" spans="4:21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71"/>
    </row>
    <row r="243" spans="4:21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71"/>
    </row>
    <row r="244" spans="4:21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71"/>
    </row>
    <row r="245" spans="4:21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71"/>
    </row>
    <row r="246" spans="4:21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71"/>
    </row>
    <row r="247" spans="4:21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71"/>
    </row>
    <row r="248" spans="4:21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71"/>
    </row>
    <row r="249" spans="4:21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71"/>
    </row>
    <row r="250" spans="4:21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71"/>
    </row>
    <row r="251" spans="4:21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71"/>
    </row>
    <row r="252" spans="4:21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71"/>
    </row>
    <row r="253" spans="4:21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71"/>
    </row>
    <row r="254" spans="4:21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71"/>
    </row>
    <row r="255" spans="4:21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71"/>
    </row>
    <row r="256" spans="4:21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71"/>
    </row>
    <row r="257" spans="4:21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71"/>
    </row>
    <row r="258" spans="4:21" ht="15.75" customHeight="1" x14ac:dyDescent="0.35"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</row>
    <row r="259" spans="4:21" ht="15.75" customHeight="1" x14ac:dyDescent="0.35"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</row>
    <row r="260" spans="4:21" ht="15.75" customHeight="1" x14ac:dyDescent="0.35"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</row>
    <row r="261" spans="4:21" ht="15.75" customHeight="1" x14ac:dyDescent="0.35"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</row>
    <row r="262" spans="4:21" ht="15.75" customHeight="1" x14ac:dyDescent="0.35"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</row>
    <row r="263" spans="4:21" ht="15.75" customHeight="1" x14ac:dyDescent="0.35"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</row>
    <row r="264" spans="4:21" ht="15.75" customHeight="1" x14ac:dyDescent="0.35"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</row>
    <row r="265" spans="4:21" ht="15.75" customHeight="1" x14ac:dyDescent="0.35"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</row>
    <row r="266" spans="4:21" ht="15.75" customHeight="1" x14ac:dyDescent="0.35"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</row>
    <row r="267" spans="4:21" ht="15.75" customHeight="1" x14ac:dyDescent="0.35"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</row>
    <row r="268" spans="4:21" ht="15.75" customHeight="1" x14ac:dyDescent="0.35"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</row>
    <row r="269" spans="4:21" ht="15.75" customHeight="1" x14ac:dyDescent="0.35"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</row>
    <row r="270" spans="4:21" ht="15.75" customHeight="1" x14ac:dyDescent="0.35"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</row>
    <row r="271" spans="4:21" ht="15.75" customHeight="1" x14ac:dyDescent="0.35"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</row>
    <row r="272" spans="4:21" ht="15.75" customHeight="1" x14ac:dyDescent="0.35"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</row>
    <row r="273" spans="4:21" ht="15.75" customHeight="1" x14ac:dyDescent="0.35"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</row>
    <row r="274" spans="4:21" ht="15.75" customHeight="1" x14ac:dyDescent="0.35"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</row>
    <row r="275" spans="4:21" ht="15.75" customHeight="1" x14ac:dyDescent="0.35"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</row>
    <row r="276" spans="4:21" ht="15.75" customHeight="1" x14ac:dyDescent="0.35"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</row>
    <row r="277" spans="4:21" ht="15.75" customHeight="1" x14ac:dyDescent="0.35"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</row>
    <row r="278" spans="4:21" ht="15.75" customHeight="1" x14ac:dyDescent="0.35"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</row>
    <row r="279" spans="4:21" ht="15.75" customHeight="1" x14ac:dyDescent="0.35"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</row>
    <row r="280" spans="4:21" ht="15.75" customHeight="1" x14ac:dyDescent="0.35"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</row>
    <row r="281" spans="4:21" ht="15.75" customHeight="1" x14ac:dyDescent="0.35"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</row>
    <row r="282" spans="4:21" ht="15.75" customHeight="1" x14ac:dyDescent="0.35"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</row>
    <row r="283" spans="4:21" ht="15.75" customHeight="1" x14ac:dyDescent="0.35"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</row>
    <row r="284" spans="4:21" ht="15.75" customHeight="1" x14ac:dyDescent="0.35"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</row>
    <row r="285" spans="4:21" ht="15.75" customHeight="1" x14ac:dyDescent="0.35"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</row>
    <row r="286" spans="4:21" ht="15.75" customHeight="1" x14ac:dyDescent="0.35"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</row>
    <row r="287" spans="4:21" ht="15.75" customHeight="1" x14ac:dyDescent="0.35"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</row>
    <row r="288" spans="4:21" ht="15.75" customHeight="1" x14ac:dyDescent="0.35"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</row>
    <row r="289" spans="4:21" ht="15.75" customHeight="1" x14ac:dyDescent="0.35"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</row>
    <row r="290" spans="4:21" ht="15.75" customHeight="1" x14ac:dyDescent="0.35"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</row>
    <row r="291" spans="4:21" ht="15.75" customHeight="1" x14ac:dyDescent="0.35"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</row>
    <row r="292" spans="4:21" ht="15.75" customHeight="1" x14ac:dyDescent="0.35"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</row>
    <row r="293" spans="4:21" ht="15.75" customHeight="1" x14ac:dyDescent="0.35"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</row>
    <row r="294" spans="4:21" ht="15.75" customHeight="1" x14ac:dyDescent="0.35"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</row>
    <row r="295" spans="4:21" ht="15.75" customHeight="1" x14ac:dyDescent="0.35"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</row>
    <row r="296" spans="4:21" ht="15.75" customHeight="1" x14ac:dyDescent="0.35"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</row>
    <row r="297" spans="4:21" ht="15.75" customHeight="1" x14ac:dyDescent="0.35"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</row>
    <row r="298" spans="4:21" ht="15.75" customHeight="1" x14ac:dyDescent="0.35"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</row>
    <row r="299" spans="4:21" ht="15.75" customHeight="1" x14ac:dyDescent="0.35"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</row>
    <row r="300" spans="4:21" ht="15.75" customHeight="1" x14ac:dyDescent="0.35"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</row>
    <row r="301" spans="4:21" ht="15.75" customHeight="1" x14ac:dyDescent="0.35"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</row>
    <row r="302" spans="4:21" ht="15.75" customHeight="1" x14ac:dyDescent="0.35"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</row>
    <row r="303" spans="4:21" ht="15.75" customHeight="1" x14ac:dyDescent="0.35"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</row>
    <row r="304" spans="4:21" ht="15.75" customHeight="1" x14ac:dyDescent="0.35"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</row>
    <row r="305" spans="4:21" ht="15.75" customHeight="1" x14ac:dyDescent="0.35"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</row>
    <row r="306" spans="4:21" ht="15.75" customHeight="1" x14ac:dyDescent="0.35"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</row>
    <row r="307" spans="4:21" ht="15.75" customHeight="1" x14ac:dyDescent="0.35"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</row>
    <row r="308" spans="4:21" ht="15.75" customHeight="1" x14ac:dyDescent="0.35"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</row>
    <row r="309" spans="4:21" ht="15.75" customHeight="1" x14ac:dyDescent="0.35"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</row>
    <row r="310" spans="4:21" ht="15.75" customHeight="1" x14ac:dyDescent="0.35"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</row>
    <row r="311" spans="4:21" ht="15.75" customHeight="1" x14ac:dyDescent="0.35"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</row>
    <row r="312" spans="4:21" ht="15.75" customHeight="1" x14ac:dyDescent="0.35"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</row>
    <row r="313" spans="4:21" ht="15.75" customHeight="1" x14ac:dyDescent="0.35"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</row>
    <row r="314" spans="4:21" ht="15.75" customHeight="1" x14ac:dyDescent="0.35"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</row>
    <row r="315" spans="4:21" ht="15.75" customHeight="1" x14ac:dyDescent="0.35"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</row>
    <row r="316" spans="4:21" ht="15.75" customHeight="1" x14ac:dyDescent="0.35"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</row>
    <row r="317" spans="4:21" ht="15.75" customHeight="1" x14ac:dyDescent="0.35"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</row>
    <row r="318" spans="4:21" ht="15.75" customHeight="1" x14ac:dyDescent="0.35"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</row>
    <row r="319" spans="4:21" ht="15.75" customHeight="1" x14ac:dyDescent="0.35"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</row>
    <row r="320" spans="4:21" ht="15.75" customHeight="1" x14ac:dyDescent="0.35"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</row>
    <row r="321" spans="4:21" ht="15.75" customHeight="1" x14ac:dyDescent="0.35"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</row>
    <row r="322" spans="4:21" ht="15.75" customHeight="1" x14ac:dyDescent="0.35"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</row>
    <row r="323" spans="4:21" ht="15.75" customHeight="1" x14ac:dyDescent="0.35"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</row>
    <row r="324" spans="4:21" ht="15.75" customHeight="1" x14ac:dyDescent="0.35"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</row>
    <row r="325" spans="4:21" ht="15.75" customHeight="1" x14ac:dyDescent="0.35"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</row>
    <row r="326" spans="4:21" ht="15.75" customHeight="1" x14ac:dyDescent="0.35"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</row>
    <row r="327" spans="4:21" ht="15.75" customHeight="1" x14ac:dyDescent="0.35"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</row>
    <row r="328" spans="4:21" ht="15.75" customHeight="1" x14ac:dyDescent="0.35"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</row>
    <row r="329" spans="4:21" ht="15.75" customHeight="1" x14ac:dyDescent="0.35"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</row>
    <row r="330" spans="4:21" ht="15.75" customHeight="1" x14ac:dyDescent="0.35"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</row>
    <row r="331" spans="4:21" ht="15.75" customHeight="1" x14ac:dyDescent="0.35"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</row>
    <row r="332" spans="4:21" ht="15.75" customHeight="1" x14ac:dyDescent="0.35"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</row>
    <row r="333" spans="4:21" ht="15.75" customHeight="1" x14ac:dyDescent="0.35"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</row>
    <row r="334" spans="4:21" ht="15.75" customHeight="1" x14ac:dyDescent="0.35"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</row>
    <row r="335" spans="4:21" ht="15.75" customHeight="1" x14ac:dyDescent="0.35"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</row>
    <row r="336" spans="4:21" ht="15.75" customHeight="1" x14ac:dyDescent="0.35"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</row>
    <row r="337" spans="4:21" ht="15.75" customHeight="1" x14ac:dyDescent="0.35"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</row>
    <row r="338" spans="4:21" ht="15.75" customHeight="1" x14ac:dyDescent="0.35"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</row>
    <row r="339" spans="4:21" ht="15.75" customHeight="1" x14ac:dyDescent="0.35"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</row>
    <row r="340" spans="4:21" ht="15.75" customHeight="1" x14ac:dyDescent="0.35"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</row>
    <row r="341" spans="4:21" ht="15.75" customHeight="1" x14ac:dyDescent="0.35"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</row>
    <row r="342" spans="4:21" ht="15.75" customHeight="1" x14ac:dyDescent="0.35"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</row>
    <row r="343" spans="4:21" ht="15.75" customHeight="1" x14ac:dyDescent="0.35"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</row>
    <row r="344" spans="4:21" ht="15.75" customHeight="1" x14ac:dyDescent="0.35"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</row>
    <row r="345" spans="4:21" ht="15.75" customHeight="1" x14ac:dyDescent="0.35"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</row>
    <row r="346" spans="4:21" ht="15.75" customHeight="1" x14ac:dyDescent="0.35"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</row>
    <row r="347" spans="4:21" ht="15.75" customHeight="1" x14ac:dyDescent="0.35"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</row>
    <row r="348" spans="4:21" ht="15.75" customHeight="1" x14ac:dyDescent="0.35"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</row>
    <row r="349" spans="4:21" ht="15.75" customHeight="1" x14ac:dyDescent="0.35"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</row>
    <row r="350" spans="4:21" ht="15.75" customHeight="1" x14ac:dyDescent="0.35"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</row>
    <row r="351" spans="4:21" ht="15.75" customHeight="1" x14ac:dyDescent="0.35"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</row>
    <row r="352" spans="4:21" ht="15.75" customHeight="1" x14ac:dyDescent="0.35"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</row>
    <row r="353" spans="4:21" ht="15.75" customHeight="1" x14ac:dyDescent="0.35"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</row>
    <row r="354" spans="4:21" ht="15.75" customHeight="1" x14ac:dyDescent="0.35"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</row>
    <row r="355" spans="4:21" ht="15.75" customHeight="1" x14ac:dyDescent="0.35"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</row>
    <row r="356" spans="4:21" ht="15.75" customHeight="1" x14ac:dyDescent="0.35"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</row>
    <row r="357" spans="4:21" ht="15.75" customHeight="1" x14ac:dyDescent="0.35"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</row>
    <row r="358" spans="4:21" ht="15.75" customHeight="1" x14ac:dyDescent="0.35"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</row>
    <row r="359" spans="4:21" ht="15.75" customHeight="1" x14ac:dyDescent="0.35"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</row>
    <row r="360" spans="4:21" ht="15.75" customHeight="1" x14ac:dyDescent="0.35"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</row>
    <row r="361" spans="4:21" ht="15.75" customHeight="1" x14ac:dyDescent="0.35"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</row>
    <row r="362" spans="4:21" ht="15.75" customHeight="1" x14ac:dyDescent="0.35"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</row>
    <row r="363" spans="4:21" ht="15.75" customHeight="1" x14ac:dyDescent="0.35"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</row>
    <row r="364" spans="4:21" ht="15.75" customHeight="1" x14ac:dyDescent="0.35"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</row>
    <row r="365" spans="4:21" ht="15.75" customHeight="1" x14ac:dyDescent="0.35"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</row>
    <row r="366" spans="4:21" ht="15.75" customHeight="1" x14ac:dyDescent="0.35"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</row>
    <row r="367" spans="4:21" ht="15.75" customHeight="1" x14ac:dyDescent="0.35"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</row>
    <row r="368" spans="4:21" ht="15.75" customHeight="1" x14ac:dyDescent="0.35"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</row>
    <row r="369" spans="4:21" ht="15.75" customHeight="1" x14ac:dyDescent="0.35"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</row>
    <row r="370" spans="4:21" ht="15.75" customHeight="1" x14ac:dyDescent="0.35"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</row>
    <row r="371" spans="4:21" ht="15.75" customHeight="1" x14ac:dyDescent="0.35"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</row>
    <row r="372" spans="4:21" ht="15.75" customHeight="1" x14ac:dyDescent="0.35"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</row>
    <row r="373" spans="4:21" ht="15.75" customHeight="1" x14ac:dyDescent="0.35"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</row>
    <row r="374" spans="4:21" ht="15.75" customHeight="1" x14ac:dyDescent="0.35"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</row>
    <row r="375" spans="4:21" ht="15.75" customHeight="1" x14ac:dyDescent="0.35"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</row>
    <row r="376" spans="4:21" ht="15.75" customHeight="1" x14ac:dyDescent="0.35"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</row>
    <row r="377" spans="4:21" ht="15.75" customHeight="1" x14ac:dyDescent="0.35"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</row>
    <row r="378" spans="4:21" ht="15.75" customHeight="1" x14ac:dyDescent="0.35"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</row>
    <row r="379" spans="4:21" ht="15.75" customHeight="1" x14ac:dyDescent="0.35"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</row>
    <row r="380" spans="4:21" ht="15.75" customHeight="1" x14ac:dyDescent="0.35"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</row>
    <row r="381" spans="4:21" ht="15.75" customHeight="1" x14ac:dyDescent="0.35"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</row>
    <row r="382" spans="4:21" ht="15.75" customHeight="1" x14ac:dyDescent="0.35"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</row>
    <row r="383" spans="4:21" ht="15.75" customHeight="1" x14ac:dyDescent="0.35"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</row>
    <row r="384" spans="4:21" ht="15.75" customHeight="1" x14ac:dyDescent="0.35"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</row>
    <row r="385" spans="4:21" ht="15.75" customHeight="1" x14ac:dyDescent="0.35"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</row>
    <row r="386" spans="4:21" ht="15.75" customHeight="1" x14ac:dyDescent="0.35"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</row>
    <row r="387" spans="4:21" ht="15.75" customHeight="1" x14ac:dyDescent="0.35"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</row>
    <row r="388" spans="4:21" ht="15.75" customHeight="1" x14ac:dyDescent="0.35"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</row>
    <row r="389" spans="4:21" ht="15.75" customHeight="1" x14ac:dyDescent="0.35"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</row>
    <row r="390" spans="4:21" ht="15.75" customHeight="1" x14ac:dyDescent="0.35"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</row>
    <row r="391" spans="4:21" ht="15.75" customHeight="1" x14ac:dyDescent="0.35"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</row>
    <row r="392" spans="4:21" ht="15.75" customHeight="1" x14ac:dyDescent="0.35"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</row>
    <row r="393" spans="4:21" ht="15.75" customHeight="1" x14ac:dyDescent="0.35"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</row>
    <row r="394" spans="4:21" ht="15.75" customHeight="1" x14ac:dyDescent="0.35"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</row>
    <row r="395" spans="4:21" ht="15.75" customHeight="1" x14ac:dyDescent="0.35"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</row>
    <row r="396" spans="4:21" ht="15.75" customHeight="1" x14ac:dyDescent="0.35"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</row>
    <row r="397" spans="4:21" ht="15.75" customHeight="1" x14ac:dyDescent="0.35"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</row>
    <row r="398" spans="4:21" ht="15.75" customHeight="1" x14ac:dyDescent="0.35"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</row>
    <row r="399" spans="4:21" ht="15.75" customHeight="1" x14ac:dyDescent="0.35"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</row>
    <row r="400" spans="4:21" ht="15.75" customHeight="1" x14ac:dyDescent="0.35"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</row>
    <row r="401" spans="4:21" ht="15.75" customHeight="1" x14ac:dyDescent="0.35"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</row>
    <row r="402" spans="4:21" ht="15.75" customHeight="1" x14ac:dyDescent="0.35"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</row>
    <row r="403" spans="4:21" ht="15.75" customHeight="1" x14ac:dyDescent="0.35"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</row>
    <row r="404" spans="4:21" ht="15.75" customHeight="1" x14ac:dyDescent="0.35"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</row>
    <row r="405" spans="4:21" ht="15.75" customHeight="1" x14ac:dyDescent="0.35"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</row>
    <row r="406" spans="4:21" ht="15.75" customHeight="1" x14ac:dyDescent="0.35"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</row>
    <row r="407" spans="4:21" ht="15.75" customHeight="1" x14ac:dyDescent="0.35"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</row>
    <row r="408" spans="4:21" ht="15.75" customHeight="1" x14ac:dyDescent="0.35"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</row>
    <row r="409" spans="4:21" ht="15.75" customHeight="1" x14ac:dyDescent="0.35"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</row>
    <row r="410" spans="4:21" ht="15.75" customHeight="1" x14ac:dyDescent="0.35"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</row>
    <row r="411" spans="4:21" ht="15.75" customHeight="1" x14ac:dyDescent="0.35"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</row>
    <row r="412" spans="4:21" ht="15.75" customHeight="1" x14ac:dyDescent="0.35"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</row>
    <row r="413" spans="4:21" ht="15.75" customHeight="1" x14ac:dyDescent="0.35"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</row>
    <row r="414" spans="4:21" ht="15.75" customHeight="1" x14ac:dyDescent="0.35"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</row>
    <row r="415" spans="4:21" ht="15.75" customHeight="1" x14ac:dyDescent="0.35"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</row>
    <row r="416" spans="4:21" ht="15.75" customHeight="1" x14ac:dyDescent="0.35"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</row>
    <row r="417" spans="4:21" ht="15.75" customHeight="1" x14ac:dyDescent="0.35"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</row>
    <row r="418" spans="4:21" ht="15.75" customHeight="1" x14ac:dyDescent="0.35"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</row>
    <row r="419" spans="4:21" ht="15.75" customHeight="1" x14ac:dyDescent="0.35"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</row>
    <row r="420" spans="4:21" ht="15.75" customHeight="1" x14ac:dyDescent="0.35"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</row>
    <row r="421" spans="4:21" ht="15.75" customHeight="1" x14ac:dyDescent="0.35"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</row>
    <row r="422" spans="4:21" ht="15.75" customHeight="1" x14ac:dyDescent="0.35"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</row>
    <row r="423" spans="4:21" ht="15.75" customHeight="1" x14ac:dyDescent="0.35"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</row>
    <row r="424" spans="4:21" ht="15.75" customHeight="1" x14ac:dyDescent="0.35"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</row>
    <row r="425" spans="4:21" ht="15.75" customHeight="1" x14ac:dyDescent="0.35"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</row>
    <row r="426" spans="4:21" ht="15.75" customHeight="1" x14ac:dyDescent="0.35"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</row>
    <row r="427" spans="4:21" ht="15.75" customHeight="1" x14ac:dyDescent="0.35"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</row>
    <row r="428" spans="4:21" ht="15.75" customHeight="1" x14ac:dyDescent="0.35"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</row>
    <row r="429" spans="4:21" ht="15.75" customHeight="1" x14ac:dyDescent="0.35"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</row>
    <row r="430" spans="4:21" ht="15.75" customHeight="1" x14ac:dyDescent="0.35"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</row>
    <row r="431" spans="4:21" ht="15.75" customHeight="1" x14ac:dyDescent="0.35"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</row>
    <row r="432" spans="4:21" ht="15.75" customHeight="1" x14ac:dyDescent="0.35"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</row>
    <row r="433" spans="4:21" ht="15.75" customHeight="1" x14ac:dyDescent="0.35"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</row>
    <row r="434" spans="4:21" ht="15.75" customHeight="1" x14ac:dyDescent="0.35"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</row>
    <row r="435" spans="4:21" ht="15.75" customHeight="1" x14ac:dyDescent="0.35"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</row>
    <row r="436" spans="4:21" ht="15.75" customHeight="1" x14ac:dyDescent="0.35"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</row>
    <row r="437" spans="4:21" ht="15.75" customHeight="1" x14ac:dyDescent="0.35"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</row>
    <row r="438" spans="4:21" ht="15.75" customHeight="1" x14ac:dyDescent="0.35"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</row>
    <row r="439" spans="4:21" ht="15.75" customHeight="1" x14ac:dyDescent="0.35"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</row>
    <row r="440" spans="4:21" ht="15.75" customHeight="1" x14ac:dyDescent="0.35"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</row>
    <row r="441" spans="4:21" ht="15.75" customHeight="1" x14ac:dyDescent="0.35"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</row>
    <row r="442" spans="4:21" ht="15.75" customHeight="1" x14ac:dyDescent="0.35"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</row>
    <row r="443" spans="4:21" ht="15.75" customHeight="1" x14ac:dyDescent="0.35"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</row>
    <row r="444" spans="4:21" ht="15.75" customHeight="1" x14ac:dyDescent="0.35"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</row>
    <row r="445" spans="4:21" ht="15.75" customHeight="1" x14ac:dyDescent="0.35"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</row>
    <row r="446" spans="4:21" ht="15.75" customHeight="1" x14ac:dyDescent="0.35"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</row>
    <row r="447" spans="4:21" ht="15.75" customHeight="1" x14ac:dyDescent="0.35"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</row>
    <row r="448" spans="4:21" ht="15.75" customHeight="1" x14ac:dyDescent="0.35"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</row>
    <row r="449" spans="4:21" ht="15.75" customHeight="1" x14ac:dyDescent="0.35"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</row>
    <row r="450" spans="4:21" ht="15.75" customHeight="1" x14ac:dyDescent="0.35"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</row>
    <row r="451" spans="4:21" ht="15.75" customHeight="1" x14ac:dyDescent="0.35"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</row>
    <row r="452" spans="4:21" ht="15.75" customHeight="1" x14ac:dyDescent="0.35"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</row>
    <row r="453" spans="4:21" ht="15.75" customHeight="1" x14ac:dyDescent="0.35"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</row>
    <row r="454" spans="4:21" ht="15.75" customHeight="1" x14ac:dyDescent="0.35"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</row>
    <row r="455" spans="4:21" ht="15.75" customHeight="1" x14ac:dyDescent="0.35"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</row>
    <row r="456" spans="4:21" ht="15.75" customHeight="1" x14ac:dyDescent="0.35"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</row>
    <row r="457" spans="4:21" ht="15.75" customHeight="1" x14ac:dyDescent="0.35"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</row>
    <row r="458" spans="4:21" ht="15.75" customHeight="1" x14ac:dyDescent="0.35"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</row>
    <row r="459" spans="4:21" ht="15.75" customHeight="1" x14ac:dyDescent="0.35"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</row>
    <row r="460" spans="4:21" ht="15.75" customHeight="1" x14ac:dyDescent="0.35"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</row>
    <row r="461" spans="4:21" ht="15.75" customHeight="1" x14ac:dyDescent="0.35"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</row>
    <row r="462" spans="4:21" ht="15.75" customHeight="1" x14ac:dyDescent="0.35"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</row>
    <row r="463" spans="4:21" ht="15.75" customHeight="1" x14ac:dyDescent="0.35"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</row>
    <row r="464" spans="4:21" ht="15.75" customHeight="1" x14ac:dyDescent="0.35"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</row>
    <row r="465" spans="4:21" ht="15.75" customHeight="1" x14ac:dyDescent="0.35"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</row>
    <row r="466" spans="4:21" ht="15.75" customHeight="1" x14ac:dyDescent="0.35"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</row>
    <row r="467" spans="4:21" ht="15.75" customHeight="1" x14ac:dyDescent="0.35"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</row>
    <row r="468" spans="4:21" ht="15.75" customHeight="1" x14ac:dyDescent="0.35"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</row>
    <row r="469" spans="4:21" ht="15.75" customHeight="1" x14ac:dyDescent="0.35"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</row>
    <row r="470" spans="4:21" ht="15.75" customHeight="1" x14ac:dyDescent="0.35"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</row>
    <row r="471" spans="4:21" ht="15.75" customHeight="1" x14ac:dyDescent="0.35"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</row>
    <row r="472" spans="4:21" ht="15.75" customHeight="1" x14ac:dyDescent="0.35"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</row>
    <row r="473" spans="4:21" ht="15.75" customHeight="1" x14ac:dyDescent="0.35"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</row>
    <row r="474" spans="4:21" ht="15.75" customHeight="1" x14ac:dyDescent="0.35"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</row>
    <row r="475" spans="4:21" ht="15.75" customHeight="1" x14ac:dyDescent="0.35"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</row>
    <row r="476" spans="4:21" ht="15.75" customHeight="1" x14ac:dyDescent="0.35"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</row>
    <row r="477" spans="4:21" ht="15.75" customHeight="1" x14ac:dyDescent="0.35"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</row>
    <row r="478" spans="4:21" ht="15.75" customHeight="1" x14ac:dyDescent="0.35"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</row>
    <row r="479" spans="4:21" ht="15.75" customHeight="1" x14ac:dyDescent="0.35"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</row>
    <row r="480" spans="4:21" ht="15.75" customHeight="1" x14ac:dyDescent="0.35"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</row>
    <row r="481" spans="4:21" ht="15.75" customHeight="1" x14ac:dyDescent="0.35"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</row>
    <row r="482" spans="4:21" ht="15.75" customHeight="1" x14ac:dyDescent="0.35"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</row>
    <row r="483" spans="4:21" ht="15.75" customHeight="1" x14ac:dyDescent="0.35"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</row>
    <row r="484" spans="4:21" ht="15.75" customHeight="1" x14ac:dyDescent="0.35"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</row>
    <row r="485" spans="4:21" ht="15.75" customHeight="1" x14ac:dyDescent="0.35"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</row>
    <row r="486" spans="4:21" ht="15.75" customHeight="1" x14ac:dyDescent="0.35"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</row>
    <row r="487" spans="4:21" ht="15.75" customHeight="1" x14ac:dyDescent="0.35"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</row>
    <row r="488" spans="4:21" ht="15.75" customHeight="1" x14ac:dyDescent="0.35"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</row>
    <row r="489" spans="4:21" ht="15.75" customHeight="1" x14ac:dyDescent="0.35"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</row>
    <row r="490" spans="4:21" ht="15.75" customHeight="1" x14ac:dyDescent="0.35"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</row>
    <row r="491" spans="4:21" ht="15.75" customHeight="1" x14ac:dyDescent="0.35"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</row>
    <row r="492" spans="4:21" ht="15.75" customHeight="1" x14ac:dyDescent="0.35"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</row>
    <row r="493" spans="4:21" ht="15.75" customHeight="1" x14ac:dyDescent="0.35"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</row>
    <row r="494" spans="4:21" ht="15.75" customHeight="1" x14ac:dyDescent="0.35"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</row>
    <row r="495" spans="4:21" ht="15.75" customHeight="1" x14ac:dyDescent="0.35"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</row>
    <row r="496" spans="4:21" ht="15.75" customHeight="1" x14ac:dyDescent="0.35"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</row>
    <row r="497" spans="4:21" ht="15.75" customHeight="1" x14ac:dyDescent="0.35"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</row>
    <row r="498" spans="4:21" ht="15.75" customHeight="1" x14ac:dyDescent="0.35"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</row>
    <row r="499" spans="4:21" ht="15.75" customHeight="1" x14ac:dyDescent="0.35"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</row>
    <row r="500" spans="4:21" ht="15.75" customHeight="1" x14ac:dyDescent="0.35"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</row>
    <row r="501" spans="4:21" ht="15.75" customHeight="1" x14ac:dyDescent="0.35"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</row>
    <row r="502" spans="4:21" ht="15.75" customHeight="1" x14ac:dyDescent="0.35"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</row>
    <row r="503" spans="4:21" ht="15.75" customHeight="1" x14ac:dyDescent="0.35"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</row>
    <row r="504" spans="4:21" ht="15.75" customHeight="1" x14ac:dyDescent="0.35"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</row>
    <row r="505" spans="4:21" ht="15.75" customHeight="1" x14ac:dyDescent="0.35"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</row>
    <row r="506" spans="4:21" ht="15.75" customHeight="1" x14ac:dyDescent="0.35"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</row>
    <row r="507" spans="4:21" ht="15.75" customHeight="1" x14ac:dyDescent="0.35"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</row>
    <row r="508" spans="4:21" ht="15.75" customHeight="1" x14ac:dyDescent="0.35"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</row>
    <row r="509" spans="4:21" ht="15.75" customHeight="1" x14ac:dyDescent="0.35"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</row>
    <row r="510" spans="4:21" ht="15.75" customHeight="1" x14ac:dyDescent="0.35"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</row>
    <row r="511" spans="4:21" ht="15.75" customHeight="1" x14ac:dyDescent="0.35"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</row>
    <row r="512" spans="4:21" ht="15.75" customHeight="1" x14ac:dyDescent="0.35"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</row>
    <row r="513" spans="4:21" ht="15.75" customHeight="1" x14ac:dyDescent="0.35"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</row>
    <row r="514" spans="4:21" ht="15.75" customHeight="1" x14ac:dyDescent="0.35"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</row>
    <row r="515" spans="4:21" ht="15.75" customHeight="1" x14ac:dyDescent="0.35"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</row>
    <row r="516" spans="4:21" ht="15.75" customHeight="1" x14ac:dyDescent="0.35"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</row>
    <row r="517" spans="4:21" ht="15.75" customHeight="1" x14ac:dyDescent="0.35"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</row>
    <row r="518" spans="4:21" ht="15.75" customHeight="1" x14ac:dyDescent="0.35"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</row>
    <row r="519" spans="4:21" ht="15.75" customHeight="1" x14ac:dyDescent="0.35"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</row>
    <row r="520" spans="4:21" ht="15.75" customHeight="1" x14ac:dyDescent="0.35"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</row>
    <row r="521" spans="4:21" ht="15.75" customHeight="1" x14ac:dyDescent="0.35"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</row>
    <row r="522" spans="4:21" ht="15.75" customHeight="1" x14ac:dyDescent="0.35"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</row>
    <row r="523" spans="4:21" ht="15.75" customHeight="1" x14ac:dyDescent="0.35"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</row>
    <row r="524" spans="4:21" ht="15.75" customHeight="1" x14ac:dyDescent="0.35"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</row>
    <row r="525" spans="4:21" ht="15.75" customHeight="1" x14ac:dyDescent="0.35"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</row>
    <row r="526" spans="4:21" ht="15.75" customHeight="1" x14ac:dyDescent="0.35"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</row>
    <row r="527" spans="4:21" ht="15.75" customHeight="1" x14ac:dyDescent="0.35"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</row>
    <row r="528" spans="4:21" ht="15.75" customHeight="1" x14ac:dyDescent="0.35"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</row>
    <row r="529" spans="4:21" ht="15.75" customHeight="1" x14ac:dyDescent="0.35"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</row>
    <row r="530" spans="4:21" ht="15.75" customHeight="1" x14ac:dyDescent="0.35"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</row>
    <row r="531" spans="4:21" ht="15.75" customHeight="1" x14ac:dyDescent="0.35"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</row>
    <row r="532" spans="4:21" ht="15.75" customHeight="1" x14ac:dyDescent="0.35"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</row>
    <row r="533" spans="4:21" ht="15.75" customHeight="1" x14ac:dyDescent="0.35"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</row>
    <row r="534" spans="4:21" ht="15.75" customHeight="1" x14ac:dyDescent="0.35"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</row>
    <row r="535" spans="4:21" ht="15.75" customHeight="1" x14ac:dyDescent="0.35"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</row>
    <row r="536" spans="4:21" ht="15.75" customHeight="1" x14ac:dyDescent="0.35"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</row>
    <row r="537" spans="4:21" ht="15.75" customHeight="1" x14ac:dyDescent="0.35"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</row>
    <row r="538" spans="4:21" ht="15.75" customHeight="1" x14ac:dyDescent="0.35"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</row>
    <row r="539" spans="4:21" ht="15.75" customHeight="1" x14ac:dyDescent="0.35"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</row>
    <row r="540" spans="4:21" ht="15.75" customHeight="1" x14ac:dyDescent="0.35"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</row>
    <row r="541" spans="4:21" ht="15.75" customHeight="1" x14ac:dyDescent="0.35"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</row>
    <row r="542" spans="4:21" ht="15.75" customHeight="1" x14ac:dyDescent="0.35"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</row>
    <row r="543" spans="4:21" ht="15.75" customHeight="1" x14ac:dyDescent="0.35"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</row>
    <row r="544" spans="4:21" ht="15.75" customHeight="1" x14ac:dyDescent="0.35"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</row>
    <row r="545" spans="4:21" ht="15.75" customHeight="1" x14ac:dyDescent="0.35"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</row>
    <row r="546" spans="4:21" ht="15.75" customHeight="1" x14ac:dyDescent="0.35"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</row>
    <row r="547" spans="4:21" ht="15.75" customHeight="1" x14ac:dyDescent="0.35"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</row>
    <row r="548" spans="4:21" ht="15.75" customHeight="1" x14ac:dyDescent="0.35"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</row>
    <row r="549" spans="4:21" ht="15.75" customHeight="1" x14ac:dyDescent="0.35"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</row>
    <row r="550" spans="4:21" ht="15.75" customHeight="1" x14ac:dyDescent="0.35"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</row>
    <row r="551" spans="4:21" ht="15.75" customHeight="1" x14ac:dyDescent="0.35"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</row>
    <row r="552" spans="4:21" ht="15.75" customHeight="1" x14ac:dyDescent="0.35"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</row>
    <row r="553" spans="4:21" ht="15.75" customHeight="1" x14ac:dyDescent="0.35"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</row>
    <row r="554" spans="4:21" ht="15.75" customHeight="1" x14ac:dyDescent="0.35"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</row>
    <row r="555" spans="4:21" ht="15.75" customHeight="1" x14ac:dyDescent="0.35"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</row>
    <row r="556" spans="4:21" ht="15.75" customHeight="1" x14ac:dyDescent="0.35"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</row>
    <row r="557" spans="4:21" ht="15.75" customHeight="1" x14ac:dyDescent="0.35"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</row>
    <row r="558" spans="4:21" ht="15.75" customHeight="1" x14ac:dyDescent="0.35"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</row>
    <row r="559" spans="4:21" ht="15.75" customHeight="1" x14ac:dyDescent="0.35"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</row>
    <row r="560" spans="4:21" ht="15.75" customHeight="1" x14ac:dyDescent="0.35"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</row>
    <row r="561" spans="4:21" ht="15.75" customHeight="1" x14ac:dyDescent="0.35"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</row>
    <row r="562" spans="4:21" ht="15.75" customHeight="1" x14ac:dyDescent="0.35"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</row>
    <row r="563" spans="4:21" ht="15.75" customHeight="1" x14ac:dyDescent="0.35"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</row>
    <row r="564" spans="4:21" ht="15.75" customHeight="1" x14ac:dyDescent="0.35"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</row>
    <row r="565" spans="4:21" ht="15.75" customHeight="1" x14ac:dyDescent="0.35"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</row>
    <row r="566" spans="4:21" ht="15.75" customHeight="1" x14ac:dyDescent="0.35"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</row>
    <row r="567" spans="4:21" ht="15.75" customHeight="1" x14ac:dyDescent="0.35"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</row>
    <row r="568" spans="4:21" ht="15.75" customHeight="1" x14ac:dyDescent="0.35"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</row>
    <row r="569" spans="4:21" ht="15.75" customHeight="1" x14ac:dyDescent="0.35"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</row>
    <row r="570" spans="4:21" ht="15.75" customHeight="1" x14ac:dyDescent="0.35"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</row>
    <row r="571" spans="4:21" ht="15.75" customHeight="1" x14ac:dyDescent="0.35"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</row>
    <row r="572" spans="4:21" ht="15.75" customHeight="1" x14ac:dyDescent="0.35"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</row>
    <row r="573" spans="4:21" ht="15.75" customHeight="1" x14ac:dyDescent="0.35"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</row>
    <row r="574" spans="4:21" ht="15.75" customHeight="1" x14ac:dyDescent="0.35"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</row>
    <row r="575" spans="4:21" ht="15.75" customHeight="1" x14ac:dyDescent="0.35"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</row>
    <row r="576" spans="4:21" ht="15.75" customHeight="1" x14ac:dyDescent="0.35"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</row>
    <row r="577" spans="4:21" ht="15.75" customHeight="1" x14ac:dyDescent="0.35"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</row>
    <row r="578" spans="4:21" ht="15.75" customHeight="1" x14ac:dyDescent="0.35"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</row>
    <row r="579" spans="4:21" ht="15.75" customHeight="1" x14ac:dyDescent="0.35"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</row>
    <row r="580" spans="4:21" ht="15.75" customHeight="1" x14ac:dyDescent="0.35"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</row>
    <row r="581" spans="4:21" ht="15.75" customHeight="1" x14ac:dyDescent="0.35"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</row>
    <row r="582" spans="4:21" ht="15.75" customHeight="1" x14ac:dyDescent="0.35"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</row>
    <row r="583" spans="4:21" ht="15.75" customHeight="1" x14ac:dyDescent="0.35"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</row>
    <row r="584" spans="4:21" ht="15.75" customHeight="1" x14ac:dyDescent="0.35"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</row>
    <row r="585" spans="4:21" ht="15.75" customHeight="1" x14ac:dyDescent="0.35"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</row>
    <row r="586" spans="4:21" ht="15.75" customHeight="1" x14ac:dyDescent="0.35"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</row>
    <row r="587" spans="4:21" ht="15.75" customHeight="1" x14ac:dyDescent="0.35"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</row>
    <row r="588" spans="4:21" ht="15.75" customHeight="1" x14ac:dyDescent="0.35"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</row>
    <row r="589" spans="4:21" ht="15.75" customHeight="1" x14ac:dyDescent="0.35"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</row>
    <row r="590" spans="4:21" ht="15.75" customHeight="1" x14ac:dyDescent="0.35"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</row>
    <row r="591" spans="4:21" ht="15.75" customHeight="1" x14ac:dyDescent="0.35"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</row>
    <row r="592" spans="4:21" ht="15.75" customHeight="1" x14ac:dyDescent="0.35"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</row>
    <row r="593" spans="4:21" ht="15.75" customHeight="1" x14ac:dyDescent="0.35"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</row>
    <row r="594" spans="4:21" ht="15.75" customHeight="1" x14ac:dyDescent="0.35"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</row>
    <row r="595" spans="4:21" ht="15.75" customHeight="1" x14ac:dyDescent="0.35"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</row>
    <row r="596" spans="4:21" ht="15.75" customHeight="1" x14ac:dyDescent="0.35"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</row>
    <row r="597" spans="4:21" ht="15.75" customHeight="1" x14ac:dyDescent="0.35"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</row>
    <row r="598" spans="4:21" ht="15.75" customHeight="1" x14ac:dyDescent="0.35"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</row>
    <row r="599" spans="4:21" ht="15.75" customHeight="1" x14ac:dyDescent="0.35"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</row>
    <row r="600" spans="4:21" ht="15.75" customHeight="1" x14ac:dyDescent="0.35"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</row>
    <row r="601" spans="4:21" ht="15.75" customHeight="1" x14ac:dyDescent="0.35"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</row>
    <row r="602" spans="4:21" ht="15.75" customHeight="1" x14ac:dyDescent="0.35"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</row>
    <row r="603" spans="4:21" ht="15.75" customHeight="1" x14ac:dyDescent="0.35"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</row>
    <row r="604" spans="4:21" ht="15.75" customHeight="1" x14ac:dyDescent="0.35"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</row>
    <row r="605" spans="4:21" ht="15.75" customHeight="1" x14ac:dyDescent="0.35"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</row>
    <row r="606" spans="4:21" ht="15.75" customHeight="1" x14ac:dyDescent="0.35"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</row>
    <row r="607" spans="4:21" ht="15.75" customHeight="1" x14ac:dyDescent="0.35"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</row>
    <row r="608" spans="4:21" ht="15.75" customHeight="1" x14ac:dyDescent="0.35"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</row>
    <row r="609" spans="4:21" ht="15.75" customHeight="1" x14ac:dyDescent="0.35"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</row>
    <row r="610" spans="4:21" ht="15.75" customHeight="1" x14ac:dyDescent="0.35"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</row>
    <row r="611" spans="4:21" ht="15.75" customHeight="1" x14ac:dyDescent="0.35"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</row>
    <row r="612" spans="4:21" ht="15.75" customHeight="1" x14ac:dyDescent="0.35"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</row>
    <row r="613" spans="4:21" ht="15.75" customHeight="1" x14ac:dyDescent="0.35"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</row>
    <row r="614" spans="4:21" ht="15.75" customHeight="1" x14ac:dyDescent="0.35"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</row>
    <row r="615" spans="4:21" ht="15.75" customHeight="1" x14ac:dyDescent="0.35"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</row>
    <row r="616" spans="4:21" ht="15.75" customHeight="1" x14ac:dyDescent="0.35"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</row>
    <row r="617" spans="4:21" ht="15.75" customHeight="1" x14ac:dyDescent="0.35"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</row>
    <row r="618" spans="4:21" ht="15.75" customHeight="1" x14ac:dyDescent="0.35"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</row>
    <row r="619" spans="4:21" ht="15.75" customHeight="1" x14ac:dyDescent="0.35"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</row>
    <row r="620" spans="4:21" ht="15.75" customHeight="1" x14ac:dyDescent="0.35"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</row>
    <row r="621" spans="4:21" ht="15.75" customHeight="1" x14ac:dyDescent="0.35"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</row>
    <row r="622" spans="4:21" ht="15.75" customHeight="1" x14ac:dyDescent="0.35"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</row>
    <row r="623" spans="4:21" ht="15.75" customHeight="1" x14ac:dyDescent="0.35"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</row>
    <row r="624" spans="4:21" ht="15.75" customHeight="1" x14ac:dyDescent="0.35"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</row>
    <row r="625" spans="4:21" ht="15.75" customHeight="1" x14ac:dyDescent="0.35"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</row>
    <row r="626" spans="4:21" ht="15.75" customHeight="1" x14ac:dyDescent="0.35"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</row>
    <row r="627" spans="4:21" ht="15.75" customHeight="1" x14ac:dyDescent="0.35"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</row>
    <row r="628" spans="4:21" ht="15.75" customHeight="1" x14ac:dyDescent="0.35"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</row>
    <row r="629" spans="4:21" ht="15.75" customHeight="1" x14ac:dyDescent="0.35"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</row>
    <row r="630" spans="4:21" ht="15.75" customHeight="1" x14ac:dyDescent="0.35"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</row>
    <row r="631" spans="4:21" ht="15.75" customHeight="1" x14ac:dyDescent="0.35"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</row>
    <row r="632" spans="4:21" ht="15.75" customHeight="1" x14ac:dyDescent="0.35"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</row>
    <row r="633" spans="4:21" ht="15.75" customHeight="1" x14ac:dyDescent="0.35"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</row>
    <row r="634" spans="4:21" ht="15.75" customHeight="1" x14ac:dyDescent="0.35"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</row>
    <row r="635" spans="4:21" ht="15.75" customHeight="1" x14ac:dyDescent="0.35"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</row>
    <row r="636" spans="4:21" ht="15.75" customHeight="1" x14ac:dyDescent="0.35"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</row>
    <row r="637" spans="4:21" ht="15.75" customHeight="1" x14ac:dyDescent="0.35"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</row>
    <row r="638" spans="4:21" ht="15.75" customHeight="1" x14ac:dyDescent="0.35"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</row>
    <row r="639" spans="4:21" ht="15.75" customHeight="1" x14ac:dyDescent="0.35"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</row>
    <row r="640" spans="4:21" ht="15.75" customHeight="1" x14ac:dyDescent="0.35"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</row>
    <row r="641" spans="4:21" ht="15.75" customHeight="1" x14ac:dyDescent="0.35"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</row>
    <row r="642" spans="4:21" ht="15.75" customHeight="1" x14ac:dyDescent="0.35"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</row>
    <row r="643" spans="4:21" ht="15.75" customHeight="1" x14ac:dyDescent="0.35"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</row>
    <row r="644" spans="4:21" ht="15.75" customHeight="1" x14ac:dyDescent="0.35"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</row>
    <row r="645" spans="4:21" ht="15.75" customHeight="1" x14ac:dyDescent="0.35"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</row>
    <row r="646" spans="4:21" ht="15.75" customHeight="1" x14ac:dyDescent="0.35"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</row>
    <row r="647" spans="4:21" ht="15.75" customHeight="1" x14ac:dyDescent="0.35"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</row>
    <row r="648" spans="4:21" ht="15.75" customHeight="1" x14ac:dyDescent="0.35"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</row>
    <row r="649" spans="4:21" ht="15.75" customHeight="1" x14ac:dyDescent="0.35"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</row>
    <row r="650" spans="4:21" ht="15.75" customHeight="1" x14ac:dyDescent="0.35"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</row>
    <row r="651" spans="4:21" ht="15.75" customHeight="1" x14ac:dyDescent="0.35"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</row>
    <row r="652" spans="4:21" ht="15.75" customHeight="1" x14ac:dyDescent="0.35"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</row>
    <row r="653" spans="4:21" ht="15.75" customHeight="1" x14ac:dyDescent="0.35"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</row>
    <row r="654" spans="4:21" ht="15.75" customHeight="1" x14ac:dyDescent="0.35"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</row>
    <row r="655" spans="4:21" ht="15.75" customHeight="1" x14ac:dyDescent="0.35"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</row>
    <row r="656" spans="4:21" ht="15.75" customHeight="1" x14ac:dyDescent="0.35"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</row>
    <row r="657" spans="4:21" ht="15.75" customHeight="1" x14ac:dyDescent="0.35"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</row>
    <row r="658" spans="4:21" ht="15.75" customHeight="1" x14ac:dyDescent="0.35"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</row>
    <row r="659" spans="4:21" ht="15.75" customHeight="1" x14ac:dyDescent="0.35"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</row>
    <row r="660" spans="4:21" ht="15.75" customHeight="1" x14ac:dyDescent="0.35"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</row>
    <row r="661" spans="4:21" ht="15.75" customHeight="1" x14ac:dyDescent="0.35"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</row>
    <row r="662" spans="4:21" ht="15.75" customHeight="1" x14ac:dyDescent="0.35"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</row>
    <row r="663" spans="4:21" ht="15.75" customHeight="1" x14ac:dyDescent="0.35"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</row>
    <row r="664" spans="4:21" ht="15.75" customHeight="1" x14ac:dyDescent="0.35"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</row>
    <row r="665" spans="4:21" ht="15.75" customHeight="1" x14ac:dyDescent="0.35"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</row>
    <row r="666" spans="4:21" ht="15.75" customHeight="1" x14ac:dyDescent="0.35"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</row>
    <row r="667" spans="4:21" ht="15.75" customHeight="1" x14ac:dyDescent="0.35"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</row>
    <row r="668" spans="4:21" ht="15.75" customHeight="1" x14ac:dyDescent="0.35"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</row>
    <row r="669" spans="4:21" ht="15.75" customHeight="1" x14ac:dyDescent="0.35"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</row>
    <row r="670" spans="4:21" ht="15.75" customHeight="1" x14ac:dyDescent="0.35"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</row>
    <row r="671" spans="4:21" ht="15.75" customHeight="1" x14ac:dyDescent="0.35"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</row>
    <row r="672" spans="4:21" ht="15.75" customHeight="1" x14ac:dyDescent="0.35"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</row>
    <row r="673" spans="4:21" ht="15.75" customHeight="1" x14ac:dyDescent="0.35"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</row>
    <row r="674" spans="4:21" ht="15.75" customHeight="1" x14ac:dyDescent="0.35"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</row>
    <row r="675" spans="4:21" ht="15.75" customHeight="1" x14ac:dyDescent="0.35"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</row>
    <row r="676" spans="4:21" ht="15.75" customHeight="1" x14ac:dyDescent="0.35"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</row>
    <row r="677" spans="4:21" ht="15.75" customHeight="1" x14ac:dyDescent="0.35"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</row>
    <row r="678" spans="4:21" ht="15.75" customHeight="1" x14ac:dyDescent="0.35"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</row>
    <row r="679" spans="4:21" ht="15.75" customHeight="1" x14ac:dyDescent="0.35"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</row>
    <row r="680" spans="4:21" ht="15.75" customHeight="1" x14ac:dyDescent="0.35"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</row>
    <row r="681" spans="4:21" ht="15.75" customHeight="1" x14ac:dyDescent="0.35"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</row>
    <row r="682" spans="4:21" ht="15.75" customHeight="1" x14ac:dyDescent="0.35"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</row>
    <row r="683" spans="4:21" ht="15.75" customHeight="1" x14ac:dyDescent="0.35"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</row>
    <row r="684" spans="4:21" ht="15.75" customHeight="1" x14ac:dyDescent="0.35"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</row>
    <row r="685" spans="4:21" ht="15.75" customHeight="1" x14ac:dyDescent="0.35"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</row>
    <row r="686" spans="4:21" ht="15.75" customHeight="1" x14ac:dyDescent="0.35"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</row>
    <row r="687" spans="4:21" ht="15.75" customHeight="1" x14ac:dyDescent="0.35"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</row>
    <row r="688" spans="4:21" ht="15.75" customHeight="1" x14ac:dyDescent="0.35"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</row>
    <row r="689" spans="4:21" ht="15.75" customHeight="1" x14ac:dyDescent="0.35"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</row>
    <row r="690" spans="4:21" ht="15.75" customHeight="1" x14ac:dyDescent="0.35"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</row>
    <row r="691" spans="4:21" ht="15.75" customHeight="1" x14ac:dyDescent="0.35"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</row>
    <row r="692" spans="4:21" ht="15.75" customHeight="1" x14ac:dyDescent="0.35"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</row>
    <row r="693" spans="4:21" ht="15.75" customHeight="1" x14ac:dyDescent="0.35"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</row>
    <row r="694" spans="4:21" ht="15.75" customHeight="1" x14ac:dyDescent="0.35"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</row>
    <row r="695" spans="4:21" ht="15.75" customHeight="1" x14ac:dyDescent="0.35"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</row>
    <row r="696" spans="4:21" ht="15.75" customHeight="1" x14ac:dyDescent="0.35"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</row>
    <row r="697" spans="4:21" ht="15.75" customHeight="1" x14ac:dyDescent="0.35"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</row>
    <row r="698" spans="4:21" ht="15.75" customHeight="1" x14ac:dyDescent="0.35"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</row>
    <row r="699" spans="4:21" ht="15.75" customHeight="1" x14ac:dyDescent="0.35"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</row>
    <row r="700" spans="4:21" ht="15.75" customHeight="1" x14ac:dyDescent="0.35"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</row>
    <row r="701" spans="4:21" ht="15.75" customHeight="1" x14ac:dyDescent="0.35"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</row>
    <row r="702" spans="4:21" ht="15.75" customHeight="1" x14ac:dyDescent="0.35"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</row>
    <row r="703" spans="4:21" ht="15.75" customHeight="1" x14ac:dyDescent="0.35"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</row>
    <row r="704" spans="4:21" ht="15.75" customHeight="1" x14ac:dyDescent="0.35"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</row>
    <row r="705" spans="4:21" ht="15.75" customHeight="1" x14ac:dyDescent="0.35"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</row>
    <row r="706" spans="4:21" ht="15.75" customHeight="1" x14ac:dyDescent="0.35"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</row>
    <row r="707" spans="4:21" ht="15.75" customHeight="1" x14ac:dyDescent="0.35"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</row>
    <row r="708" spans="4:21" ht="15.75" customHeight="1" x14ac:dyDescent="0.35"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</row>
    <row r="709" spans="4:21" ht="15.75" customHeight="1" x14ac:dyDescent="0.35"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</row>
    <row r="710" spans="4:21" ht="15.75" customHeight="1" x14ac:dyDescent="0.35"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</row>
    <row r="711" spans="4:21" ht="15.75" customHeight="1" x14ac:dyDescent="0.35"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</row>
    <row r="712" spans="4:21" ht="15.75" customHeight="1" x14ac:dyDescent="0.35"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</row>
    <row r="713" spans="4:21" ht="15.75" customHeight="1" x14ac:dyDescent="0.35"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</row>
    <row r="714" spans="4:21" ht="15.75" customHeight="1" x14ac:dyDescent="0.35"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</row>
    <row r="715" spans="4:21" ht="15.75" customHeight="1" x14ac:dyDescent="0.35"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</row>
    <row r="716" spans="4:21" ht="15.75" customHeight="1" x14ac:dyDescent="0.35"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</row>
    <row r="717" spans="4:21" ht="15.75" customHeight="1" x14ac:dyDescent="0.35"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</row>
    <row r="718" spans="4:21" ht="15.75" customHeight="1" x14ac:dyDescent="0.35"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</row>
    <row r="719" spans="4:21" ht="15.75" customHeight="1" x14ac:dyDescent="0.35"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</row>
    <row r="720" spans="4:21" ht="15.75" customHeight="1" x14ac:dyDescent="0.35"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</row>
    <row r="721" spans="4:21" ht="15.75" customHeight="1" x14ac:dyDescent="0.35"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</row>
    <row r="722" spans="4:21" ht="15.75" customHeight="1" x14ac:dyDescent="0.35"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</row>
    <row r="723" spans="4:21" ht="15.75" customHeight="1" x14ac:dyDescent="0.35"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</row>
    <row r="724" spans="4:21" ht="15.75" customHeight="1" x14ac:dyDescent="0.35"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</row>
    <row r="725" spans="4:21" ht="15.75" customHeight="1" x14ac:dyDescent="0.35"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</row>
    <row r="726" spans="4:21" ht="15.75" customHeight="1" x14ac:dyDescent="0.35"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</row>
    <row r="727" spans="4:21" ht="15.75" customHeight="1" x14ac:dyDescent="0.35"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</row>
    <row r="728" spans="4:21" ht="15.75" customHeight="1" x14ac:dyDescent="0.35"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</row>
    <row r="729" spans="4:21" ht="15.75" customHeight="1" x14ac:dyDescent="0.35"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</row>
    <row r="730" spans="4:21" ht="15.75" customHeight="1" x14ac:dyDescent="0.35"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</row>
    <row r="731" spans="4:21" ht="15.75" customHeight="1" x14ac:dyDescent="0.35"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</row>
    <row r="732" spans="4:21" ht="15.75" customHeight="1" x14ac:dyDescent="0.35"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</row>
    <row r="733" spans="4:21" ht="15.75" customHeight="1" x14ac:dyDescent="0.35"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</row>
    <row r="734" spans="4:21" ht="15.75" customHeight="1" x14ac:dyDescent="0.35"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</row>
    <row r="735" spans="4:21" ht="15.75" customHeight="1" x14ac:dyDescent="0.35"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</row>
    <row r="736" spans="4:21" ht="15.75" customHeight="1" x14ac:dyDescent="0.35"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</row>
    <row r="737" spans="4:21" ht="15.75" customHeight="1" x14ac:dyDescent="0.35"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</row>
    <row r="738" spans="4:21" ht="15.75" customHeight="1" x14ac:dyDescent="0.35"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</row>
    <row r="739" spans="4:21" ht="15.75" customHeight="1" x14ac:dyDescent="0.35"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</row>
    <row r="740" spans="4:21" ht="15.75" customHeight="1" x14ac:dyDescent="0.35"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</row>
    <row r="741" spans="4:21" ht="15.75" customHeight="1" x14ac:dyDescent="0.35"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</row>
    <row r="742" spans="4:21" ht="15.75" customHeight="1" x14ac:dyDescent="0.35"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</row>
    <row r="743" spans="4:21" ht="15.75" customHeight="1" x14ac:dyDescent="0.35"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</row>
    <row r="744" spans="4:21" ht="15.75" customHeight="1" x14ac:dyDescent="0.35"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</row>
    <row r="745" spans="4:21" ht="15.75" customHeight="1" x14ac:dyDescent="0.35"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</row>
    <row r="746" spans="4:21" ht="15.75" customHeight="1" x14ac:dyDescent="0.35"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</row>
    <row r="747" spans="4:21" ht="15.75" customHeight="1" x14ac:dyDescent="0.35"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</row>
    <row r="748" spans="4:21" ht="15.75" customHeight="1" x14ac:dyDescent="0.35"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</row>
    <row r="749" spans="4:21" ht="15.75" customHeight="1" x14ac:dyDescent="0.35"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</row>
    <row r="750" spans="4:21" ht="15.75" customHeight="1" x14ac:dyDescent="0.35"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</row>
    <row r="751" spans="4:21" ht="15.75" customHeight="1" x14ac:dyDescent="0.35"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</row>
    <row r="752" spans="4:21" ht="15.75" customHeight="1" x14ac:dyDescent="0.35"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</row>
    <row r="753" spans="4:21" ht="15.75" customHeight="1" x14ac:dyDescent="0.35"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</row>
    <row r="754" spans="4:21" ht="15.75" customHeight="1" x14ac:dyDescent="0.35"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</row>
    <row r="755" spans="4:21" ht="15.75" customHeight="1" x14ac:dyDescent="0.35"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</row>
    <row r="756" spans="4:21" ht="15.75" customHeight="1" x14ac:dyDescent="0.35"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</row>
    <row r="757" spans="4:21" ht="15.75" customHeight="1" x14ac:dyDescent="0.35"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</row>
    <row r="758" spans="4:21" ht="15.75" customHeight="1" x14ac:dyDescent="0.35"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</row>
    <row r="759" spans="4:21" ht="15.75" customHeight="1" x14ac:dyDescent="0.35"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</row>
    <row r="760" spans="4:21" ht="15.75" customHeight="1" x14ac:dyDescent="0.35"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</row>
    <row r="761" spans="4:21" ht="15.75" customHeight="1" x14ac:dyDescent="0.35"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</row>
    <row r="762" spans="4:21" ht="15.75" customHeight="1" x14ac:dyDescent="0.35"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</row>
    <row r="763" spans="4:21" ht="15.75" customHeight="1" x14ac:dyDescent="0.35"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</row>
    <row r="764" spans="4:21" ht="15.75" customHeight="1" x14ac:dyDescent="0.35"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</row>
    <row r="765" spans="4:21" ht="15.75" customHeight="1" x14ac:dyDescent="0.35"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</row>
    <row r="766" spans="4:21" ht="15.75" customHeight="1" x14ac:dyDescent="0.35"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</row>
    <row r="767" spans="4:21" ht="15.75" customHeight="1" x14ac:dyDescent="0.35"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</row>
    <row r="768" spans="4:21" ht="15.75" customHeight="1" x14ac:dyDescent="0.35"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</row>
    <row r="769" spans="4:21" ht="15.75" customHeight="1" x14ac:dyDescent="0.35"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</row>
    <row r="770" spans="4:21" ht="15.75" customHeight="1" x14ac:dyDescent="0.35"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</row>
    <row r="771" spans="4:21" ht="15.75" customHeight="1" x14ac:dyDescent="0.35"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</row>
    <row r="772" spans="4:21" ht="15.75" customHeight="1" x14ac:dyDescent="0.35"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</row>
    <row r="773" spans="4:21" ht="15.75" customHeight="1" x14ac:dyDescent="0.35"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</row>
    <row r="774" spans="4:21" ht="15.75" customHeight="1" x14ac:dyDescent="0.35"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</row>
    <row r="775" spans="4:21" ht="15.75" customHeight="1" x14ac:dyDescent="0.35"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</row>
    <row r="776" spans="4:21" ht="15.75" customHeight="1" x14ac:dyDescent="0.35"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</row>
    <row r="777" spans="4:21" ht="15.75" customHeight="1" x14ac:dyDescent="0.35"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</row>
    <row r="778" spans="4:21" ht="15.75" customHeight="1" x14ac:dyDescent="0.35"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</row>
    <row r="779" spans="4:21" ht="15.75" customHeight="1" x14ac:dyDescent="0.35"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</row>
    <row r="780" spans="4:21" ht="15.75" customHeight="1" x14ac:dyDescent="0.35"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</row>
    <row r="781" spans="4:21" ht="15.75" customHeight="1" x14ac:dyDescent="0.35"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</row>
    <row r="782" spans="4:21" ht="15.75" customHeight="1" x14ac:dyDescent="0.35"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</row>
    <row r="783" spans="4:21" ht="15.75" customHeight="1" x14ac:dyDescent="0.35"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</row>
    <row r="784" spans="4:21" ht="15.75" customHeight="1" x14ac:dyDescent="0.35"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</row>
    <row r="785" spans="4:21" ht="15.75" customHeight="1" x14ac:dyDescent="0.35"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</row>
    <row r="786" spans="4:21" ht="15.75" customHeight="1" x14ac:dyDescent="0.35"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</row>
    <row r="787" spans="4:21" ht="15.75" customHeight="1" x14ac:dyDescent="0.35"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</row>
    <row r="788" spans="4:21" ht="15.75" customHeight="1" x14ac:dyDescent="0.35"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</row>
    <row r="789" spans="4:21" ht="15.75" customHeight="1" x14ac:dyDescent="0.35"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</row>
    <row r="790" spans="4:21" ht="15.75" customHeight="1" x14ac:dyDescent="0.35"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</row>
    <row r="791" spans="4:21" ht="15.75" customHeight="1" x14ac:dyDescent="0.35"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</row>
    <row r="792" spans="4:21" ht="15.75" customHeight="1" x14ac:dyDescent="0.35"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</row>
    <row r="793" spans="4:21" ht="15.75" customHeight="1" x14ac:dyDescent="0.35"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</row>
    <row r="794" spans="4:21" ht="15.75" customHeight="1" x14ac:dyDescent="0.35"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</row>
    <row r="795" spans="4:21" ht="15.75" customHeight="1" x14ac:dyDescent="0.35"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</row>
    <row r="796" spans="4:21" ht="15.75" customHeight="1" x14ac:dyDescent="0.35"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</row>
    <row r="797" spans="4:21" ht="15.75" customHeight="1" x14ac:dyDescent="0.35"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</row>
    <row r="798" spans="4:21" ht="15.75" customHeight="1" x14ac:dyDescent="0.35"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</row>
    <row r="799" spans="4:21" ht="15.75" customHeight="1" x14ac:dyDescent="0.35"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</row>
    <row r="800" spans="4:21" ht="15.75" customHeight="1" x14ac:dyDescent="0.35"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</row>
    <row r="801" spans="4:21" ht="15.75" customHeight="1" x14ac:dyDescent="0.35"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</row>
    <row r="802" spans="4:21" ht="15.75" customHeight="1" x14ac:dyDescent="0.35"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</row>
    <row r="803" spans="4:21" ht="15.75" customHeight="1" x14ac:dyDescent="0.35"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</row>
    <row r="804" spans="4:21" ht="15.75" customHeight="1" x14ac:dyDescent="0.35"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</row>
    <row r="805" spans="4:21" ht="15.75" customHeight="1" x14ac:dyDescent="0.35"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</row>
    <row r="806" spans="4:21" ht="15.75" customHeight="1" x14ac:dyDescent="0.35"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</row>
    <row r="807" spans="4:21" ht="15.75" customHeight="1" x14ac:dyDescent="0.35"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</row>
    <row r="808" spans="4:21" ht="15.75" customHeight="1" x14ac:dyDescent="0.35"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</row>
    <row r="809" spans="4:21" ht="15.75" customHeight="1" x14ac:dyDescent="0.35"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</row>
    <row r="810" spans="4:21" ht="15.75" customHeight="1" x14ac:dyDescent="0.35"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</row>
    <row r="811" spans="4:21" ht="15.75" customHeight="1" x14ac:dyDescent="0.35"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</row>
    <row r="812" spans="4:21" ht="15.75" customHeight="1" x14ac:dyDescent="0.35"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</row>
    <row r="813" spans="4:21" ht="15.75" customHeight="1" x14ac:dyDescent="0.35"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</row>
    <row r="814" spans="4:21" ht="15.75" customHeight="1" x14ac:dyDescent="0.35"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</row>
    <row r="815" spans="4:21" ht="15.75" customHeight="1" x14ac:dyDescent="0.35"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</row>
    <row r="816" spans="4:21" ht="15.75" customHeight="1" x14ac:dyDescent="0.35"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</row>
    <row r="817" spans="4:21" ht="15.75" customHeight="1" x14ac:dyDescent="0.35"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</row>
    <row r="818" spans="4:21" ht="15.75" customHeight="1" x14ac:dyDescent="0.35"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</row>
    <row r="819" spans="4:21" ht="15.75" customHeight="1" x14ac:dyDescent="0.35"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</row>
    <row r="820" spans="4:21" ht="15.75" customHeight="1" x14ac:dyDescent="0.35"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</row>
    <row r="821" spans="4:21" ht="15.75" customHeight="1" x14ac:dyDescent="0.35"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</row>
    <row r="822" spans="4:21" ht="15.75" customHeight="1" x14ac:dyDescent="0.35"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</row>
    <row r="823" spans="4:21" ht="15.75" customHeight="1" x14ac:dyDescent="0.35"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</row>
    <row r="824" spans="4:21" ht="15.75" customHeight="1" x14ac:dyDescent="0.35"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</row>
    <row r="825" spans="4:21" ht="15.75" customHeight="1" x14ac:dyDescent="0.35"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</row>
    <row r="826" spans="4:21" ht="15.75" customHeight="1" x14ac:dyDescent="0.35"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</row>
    <row r="827" spans="4:21" ht="15.75" customHeight="1" x14ac:dyDescent="0.35"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</row>
    <row r="828" spans="4:21" ht="15.75" customHeight="1" x14ac:dyDescent="0.35"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</row>
    <row r="829" spans="4:21" ht="15.75" customHeight="1" x14ac:dyDescent="0.35"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</row>
    <row r="830" spans="4:21" ht="15.75" customHeight="1" x14ac:dyDescent="0.35"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</row>
    <row r="831" spans="4:21" ht="15.75" customHeight="1" x14ac:dyDescent="0.35"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</row>
    <row r="832" spans="4:21" ht="15.75" customHeight="1" x14ac:dyDescent="0.35"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</row>
    <row r="833" spans="4:21" ht="15.75" customHeight="1" x14ac:dyDescent="0.35"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</row>
    <row r="834" spans="4:21" ht="15.75" customHeight="1" x14ac:dyDescent="0.35"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</row>
    <row r="835" spans="4:21" ht="15.75" customHeight="1" x14ac:dyDescent="0.35"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</row>
    <row r="836" spans="4:21" ht="15.75" customHeight="1" x14ac:dyDescent="0.35"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</row>
    <row r="837" spans="4:21" ht="15.75" customHeight="1" x14ac:dyDescent="0.35"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</row>
    <row r="838" spans="4:21" ht="15.75" customHeight="1" x14ac:dyDescent="0.35"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</row>
    <row r="839" spans="4:21" ht="15.75" customHeight="1" x14ac:dyDescent="0.35"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</row>
    <row r="840" spans="4:21" ht="15.75" customHeight="1" x14ac:dyDescent="0.35"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</row>
    <row r="841" spans="4:21" ht="15.75" customHeight="1" x14ac:dyDescent="0.35"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</row>
    <row r="842" spans="4:21" ht="15.75" customHeight="1" x14ac:dyDescent="0.35"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</row>
    <row r="843" spans="4:21" ht="15.75" customHeight="1" x14ac:dyDescent="0.35"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</row>
    <row r="844" spans="4:21" ht="15.75" customHeight="1" x14ac:dyDescent="0.35"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</row>
    <row r="845" spans="4:21" ht="15.75" customHeight="1" x14ac:dyDescent="0.35"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</row>
    <row r="846" spans="4:21" ht="15.75" customHeight="1" x14ac:dyDescent="0.35"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</row>
    <row r="847" spans="4:21" ht="15.75" customHeight="1" x14ac:dyDescent="0.35"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</row>
    <row r="848" spans="4:21" ht="15.75" customHeight="1" x14ac:dyDescent="0.35"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</row>
    <row r="849" spans="4:21" ht="15.75" customHeight="1" x14ac:dyDescent="0.35"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</row>
    <row r="850" spans="4:21" ht="15.75" customHeight="1" x14ac:dyDescent="0.35"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</row>
    <row r="851" spans="4:21" ht="15.75" customHeight="1" x14ac:dyDescent="0.35"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</row>
    <row r="852" spans="4:21" ht="15.75" customHeight="1" x14ac:dyDescent="0.35"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</row>
    <row r="853" spans="4:21" ht="15.75" customHeight="1" x14ac:dyDescent="0.35"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</row>
    <row r="854" spans="4:21" ht="15.75" customHeight="1" x14ac:dyDescent="0.35"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</row>
    <row r="855" spans="4:21" ht="15.75" customHeight="1" x14ac:dyDescent="0.35"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</row>
    <row r="856" spans="4:21" ht="15.75" customHeight="1" x14ac:dyDescent="0.35"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</row>
    <row r="857" spans="4:21" ht="15.75" customHeight="1" x14ac:dyDescent="0.35"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</row>
    <row r="858" spans="4:21" ht="15.75" customHeight="1" x14ac:dyDescent="0.35"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</row>
    <row r="859" spans="4:21" ht="15.75" customHeight="1" x14ac:dyDescent="0.35"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</row>
    <row r="860" spans="4:21" ht="15.75" customHeight="1" x14ac:dyDescent="0.35"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</row>
    <row r="861" spans="4:21" ht="15.75" customHeight="1" x14ac:dyDescent="0.35"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</row>
    <row r="862" spans="4:21" ht="15.75" customHeight="1" x14ac:dyDescent="0.35"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</row>
    <row r="863" spans="4:21" ht="15.75" customHeight="1" x14ac:dyDescent="0.35"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</row>
    <row r="864" spans="4:21" ht="15.75" customHeight="1" x14ac:dyDescent="0.35"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</row>
    <row r="865" spans="4:21" ht="15.75" customHeight="1" x14ac:dyDescent="0.35"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</row>
    <row r="866" spans="4:21" ht="15.75" customHeight="1" x14ac:dyDescent="0.35"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</row>
    <row r="867" spans="4:21" ht="15.75" customHeight="1" x14ac:dyDescent="0.35"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</row>
    <row r="868" spans="4:21" ht="15.75" customHeight="1" x14ac:dyDescent="0.35"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</row>
    <row r="869" spans="4:21" ht="15.75" customHeight="1" x14ac:dyDescent="0.35"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</row>
    <row r="870" spans="4:21" ht="15.75" customHeight="1" x14ac:dyDescent="0.35"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</row>
    <row r="871" spans="4:21" ht="15.75" customHeight="1" x14ac:dyDescent="0.35"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</row>
    <row r="872" spans="4:21" ht="15.75" customHeight="1" x14ac:dyDescent="0.35"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</row>
    <row r="873" spans="4:21" ht="15.75" customHeight="1" x14ac:dyDescent="0.35"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</row>
    <row r="874" spans="4:21" ht="15.75" customHeight="1" x14ac:dyDescent="0.35"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</row>
    <row r="875" spans="4:21" ht="15.75" customHeight="1" x14ac:dyDescent="0.35"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</row>
    <row r="876" spans="4:21" ht="15.75" customHeight="1" x14ac:dyDescent="0.35"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</row>
    <row r="877" spans="4:21" ht="15.75" customHeight="1" x14ac:dyDescent="0.35"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</row>
    <row r="878" spans="4:21" ht="15.75" customHeight="1" x14ac:dyDescent="0.35"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</row>
    <row r="879" spans="4:21" ht="15.75" customHeight="1" x14ac:dyDescent="0.35"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</row>
    <row r="880" spans="4:21" ht="15.75" customHeight="1" x14ac:dyDescent="0.35"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</row>
    <row r="881" spans="4:21" ht="15.75" customHeight="1" x14ac:dyDescent="0.35"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</row>
    <row r="882" spans="4:21" ht="15.75" customHeight="1" x14ac:dyDescent="0.35"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</row>
    <row r="883" spans="4:21" ht="15.75" customHeight="1" x14ac:dyDescent="0.35"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</row>
    <row r="884" spans="4:21" ht="15.75" customHeight="1" x14ac:dyDescent="0.35"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</row>
    <row r="885" spans="4:21" ht="15.75" customHeight="1" x14ac:dyDescent="0.35"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</row>
    <row r="886" spans="4:21" ht="15.75" customHeight="1" x14ac:dyDescent="0.35"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</row>
    <row r="887" spans="4:21" ht="15.75" customHeight="1" x14ac:dyDescent="0.35"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</row>
    <row r="888" spans="4:21" ht="15.75" customHeight="1" x14ac:dyDescent="0.35"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</row>
    <row r="889" spans="4:21" ht="15.75" customHeight="1" x14ac:dyDescent="0.35"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</row>
    <row r="890" spans="4:21" ht="15.75" customHeight="1" x14ac:dyDescent="0.35"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</row>
    <row r="891" spans="4:21" ht="15.75" customHeight="1" x14ac:dyDescent="0.35"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</row>
    <row r="892" spans="4:21" ht="15.75" customHeight="1" x14ac:dyDescent="0.35"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</row>
    <row r="893" spans="4:21" ht="15.75" customHeight="1" x14ac:dyDescent="0.35"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</row>
    <row r="894" spans="4:21" ht="15.75" customHeight="1" x14ac:dyDescent="0.35"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</row>
    <row r="895" spans="4:21" ht="15.75" customHeight="1" x14ac:dyDescent="0.35"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</row>
    <row r="896" spans="4:21" ht="15.75" customHeight="1" x14ac:dyDescent="0.35"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</row>
    <row r="897" spans="4:21" ht="15.75" customHeight="1" x14ac:dyDescent="0.35"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</row>
    <row r="898" spans="4:21" ht="15.75" customHeight="1" x14ac:dyDescent="0.35"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</row>
    <row r="899" spans="4:21" ht="15.75" customHeight="1" x14ac:dyDescent="0.35"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</row>
    <row r="900" spans="4:21" ht="15.75" customHeight="1" x14ac:dyDescent="0.35"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</row>
    <row r="901" spans="4:21" ht="15.75" customHeight="1" x14ac:dyDescent="0.35"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</row>
    <row r="902" spans="4:21" ht="15.75" customHeight="1" x14ac:dyDescent="0.35"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</row>
    <row r="903" spans="4:21" ht="15.75" customHeight="1" x14ac:dyDescent="0.35"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</row>
    <row r="904" spans="4:21" ht="15.75" customHeight="1" x14ac:dyDescent="0.35"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</row>
    <row r="905" spans="4:21" ht="15.75" customHeight="1" x14ac:dyDescent="0.35"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</row>
    <row r="906" spans="4:21" ht="15.75" customHeight="1" x14ac:dyDescent="0.35"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</row>
    <row r="907" spans="4:21" ht="15.75" customHeight="1" x14ac:dyDescent="0.35"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</row>
    <row r="908" spans="4:21" ht="15.75" customHeight="1" x14ac:dyDescent="0.35"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</row>
    <row r="909" spans="4:21" ht="15.75" customHeight="1" x14ac:dyDescent="0.35"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</row>
    <row r="910" spans="4:21" ht="15.75" customHeight="1" x14ac:dyDescent="0.35"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</row>
    <row r="911" spans="4:21" ht="15.75" customHeight="1" x14ac:dyDescent="0.35"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</row>
    <row r="912" spans="4:21" ht="15.75" customHeight="1" x14ac:dyDescent="0.35"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</row>
    <row r="913" spans="4:21" ht="15.75" customHeight="1" x14ac:dyDescent="0.35"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</row>
    <row r="914" spans="4:21" ht="15.75" customHeight="1" x14ac:dyDescent="0.35"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</row>
    <row r="915" spans="4:21" ht="15.75" customHeight="1" x14ac:dyDescent="0.35"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</row>
    <row r="916" spans="4:21" ht="15.75" customHeight="1" x14ac:dyDescent="0.35"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</row>
    <row r="917" spans="4:21" ht="15.75" customHeight="1" x14ac:dyDescent="0.35"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</row>
    <row r="918" spans="4:21" ht="15.75" customHeight="1" x14ac:dyDescent="0.35"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</row>
    <row r="919" spans="4:21" ht="15.75" customHeight="1" x14ac:dyDescent="0.35"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</row>
    <row r="920" spans="4:21" ht="15.75" customHeight="1" x14ac:dyDescent="0.35"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</row>
    <row r="921" spans="4:21" ht="15.75" customHeight="1" x14ac:dyDescent="0.35"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</row>
    <row r="922" spans="4:21" ht="15.75" customHeight="1" x14ac:dyDescent="0.35"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</row>
    <row r="923" spans="4:21" ht="15.75" customHeight="1" x14ac:dyDescent="0.35"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</row>
    <row r="924" spans="4:21" ht="15.75" customHeight="1" x14ac:dyDescent="0.35"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</row>
    <row r="925" spans="4:21" ht="15.75" customHeight="1" x14ac:dyDescent="0.35"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</row>
    <row r="926" spans="4:21" ht="15.75" customHeight="1" x14ac:dyDescent="0.35"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</row>
    <row r="927" spans="4:21" ht="15.75" customHeight="1" x14ac:dyDescent="0.35"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</row>
    <row r="928" spans="4:21" ht="15.75" customHeight="1" x14ac:dyDescent="0.35"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</row>
    <row r="929" spans="4:21" ht="15.75" customHeight="1" x14ac:dyDescent="0.35"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</row>
    <row r="930" spans="4:21" ht="15.75" customHeight="1" x14ac:dyDescent="0.35"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</row>
    <row r="931" spans="4:21" ht="15.75" customHeight="1" x14ac:dyDescent="0.35"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</row>
    <row r="932" spans="4:21" ht="15.75" customHeight="1" x14ac:dyDescent="0.35"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</row>
    <row r="933" spans="4:21" ht="15.75" customHeight="1" x14ac:dyDescent="0.35"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</row>
    <row r="934" spans="4:21" ht="15.75" customHeight="1" x14ac:dyDescent="0.35"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</row>
    <row r="935" spans="4:21" ht="15.75" customHeight="1" x14ac:dyDescent="0.35"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</row>
    <row r="936" spans="4:21" ht="15.75" customHeight="1" x14ac:dyDescent="0.35"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</row>
    <row r="937" spans="4:21" ht="15.75" customHeight="1" x14ac:dyDescent="0.35"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</row>
    <row r="938" spans="4:21" ht="15.75" customHeight="1" x14ac:dyDescent="0.35"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</row>
    <row r="939" spans="4:21" ht="15.75" customHeight="1" x14ac:dyDescent="0.35"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</row>
    <row r="940" spans="4:21" ht="15.75" customHeight="1" x14ac:dyDescent="0.35"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</row>
    <row r="941" spans="4:21" ht="15.75" customHeight="1" x14ac:dyDescent="0.35"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</row>
    <row r="942" spans="4:21" ht="15.75" customHeight="1" x14ac:dyDescent="0.35"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</row>
    <row r="943" spans="4:21" ht="15.75" customHeight="1" x14ac:dyDescent="0.35"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</row>
    <row r="944" spans="4:21" ht="15.75" customHeight="1" x14ac:dyDescent="0.35"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</row>
    <row r="945" spans="4:21" ht="15.75" customHeight="1" x14ac:dyDescent="0.35"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</row>
    <row r="946" spans="4:21" ht="15.75" customHeight="1" x14ac:dyDescent="0.35"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</row>
    <row r="947" spans="4:21" ht="15.75" customHeight="1" x14ac:dyDescent="0.35"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</row>
    <row r="948" spans="4:21" ht="15.75" customHeight="1" x14ac:dyDescent="0.35"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</row>
    <row r="949" spans="4:21" ht="15.75" customHeight="1" x14ac:dyDescent="0.35"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</row>
    <row r="950" spans="4:21" ht="15.75" customHeight="1" x14ac:dyDescent="0.35"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</row>
    <row r="951" spans="4:21" ht="15.75" customHeight="1" x14ac:dyDescent="0.35"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</row>
    <row r="952" spans="4:21" ht="15.75" customHeight="1" x14ac:dyDescent="0.35"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</row>
    <row r="953" spans="4:21" ht="15.75" customHeight="1" x14ac:dyDescent="0.35"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</row>
    <row r="954" spans="4:21" ht="15.75" customHeight="1" x14ac:dyDescent="0.35"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</row>
    <row r="955" spans="4:21" ht="15.75" customHeight="1" x14ac:dyDescent="0.35"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</row>
    <row r="956" spans="4:21" ht="15.75" customHeight="1" x14ac:dyDescent="0.35"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</row>
    <row r="957" spans="4:21" ht="15.75" customHeight="1" x14ac:dyDescent="0.35"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</row>
    <row r="958" spans="4:21" ht="15.75" customHeight="1" x14ac:dyDescent="0.35"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</row>
    <row r="959" spans="4:21" ht="15.75" customHeight="1" x14ac:dyDescent="0.35"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</row>
    <row r="960" spans="4:21" ht="15.75" customHeight="1" x14ac:dyDescent="0.35"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</row>
    <row r="961" spans="4:21" ht="15.75" customHeight="1" x14ac:dyDescent="0.35"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</row>
    <row r="962" spans="4:21" ht="15.75" customHeight="1" x14ac:dyDescent="0.35"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</row>
    <row r="963" spans="4:21" ht="15.75" customHeight="1" x14ac:dyDescent="0.35"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</row>
    <row r="964" spans="4:21" ht="15.75" customHeight="1" x14ac:dyDescent="0.35"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</row>
    <row r="965" spans="4:21" ht="15.75" customHeight="1" x14ac:dyDescent="0.35"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</row>
    <row r="966" spans="4:21" ht="15.75" customHeight="1" x14ac:dyDescent="0.35"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</row>
    <row r="967" spans="4:21" ht="15.75" customHeight="1" x14ac:dyDescent="0.35"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</row>
    <row r="968" spans="4:21" ht="15.75" customHeight="1" x14ac:dyDescent="0.35"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</row>
    <row r="969" spans="4:21" ht="15.75" customHeight="1" x14ac:dyDescent="0.35"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</row>
    <row r="970" spans="4:21" ht="15.75" customHeight="1" x14ac:dyDescent="0.35"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</row>
    <row r="971" spans="4:21" ht="15.75" customHeight="1" x14ac:dyDescent="0.35"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</row>
    <row r="972" spans="4:21" ht="15.75" customHeight="1" x14ac:dyDescent="0.35"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</row>
    <row r="973" spans="4:21" ht="15.75" customHeight="1" x14ac:dyDescent="0.35"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</row>
    <row r="974" spans="4:21" ht="15.75" customHeight="1" x14ac:dyDescent="0.35"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</row>
    <row r="975" spans="4:21" ht="15.75" customHeight="1" x14ac:dyDescent="0.35"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</row>
    <row r="976" spans="4:21" ht="15.75" customHeight="1" x14ac:dyDescent="0.35"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</row>
    <row r="977" spans="4:21" ht="15.75" customHeight="1" x14ac:dyDescent="0.35"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</row>
    <row r="978" spans="4:21" ht="15.75" customHeight="1" x14ac:dyDescent="0.35"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</row>
    <row r="979" spans="4:21" ht="15.75" customHeight="1" x14ac:dyDescent="0.35"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</row>
    <row r="980" spans="4:21" ht="15.75" customHeight="1" x14ac:dyDescent="0.35"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</row>
    <row r="981" spans="4:21" ht="15.75" customHeight="1" x14ac:dyDescent="0.35"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</row>
    <row r="982" spans="4:21" ht="15.75" customHeight="1" x14ac:dyDescent="0.35"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</row>
    <row r="983" spans="4:21" ht="15.75" customHeight="1" x14ac:dyDescent="0.35"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</row>
    <row r="984" spans="4:21" ht="15.75" customHeight="1" x14ac:dyDescent="0.35"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</row>
    <row r="985" spans="4:21" ht="15.75" customHeight="1" x14ac:dyDescent="0.35"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</row>
    <row r="986" spans="4:21" ht="15.75" customHeight="1" x14ac:dyDescent="0.35"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</row>
    <row r="987" spans="4:21" ht="15.75" customHeight="1" x14ac:dyDescent="0.35"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</row>
    <row r="988" spans="4:21" ht="15.75" customHeight="1" x14ac:dyDescent="0.35"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</row>
    <row r="989" spans="4:21" ht="15.75" customHeight="1" x14ac:dyDescent="0.35"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</row>
    <row r="990" spans="4:21" ht="15.75" customHeight="1" x14ac:dyDescent="0.35"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</row>
    <row r="991" spans="4:21" ht="15.75" customHeight="1" x14ac:dyDescent="0.35"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</row>
    <row r="992" spans="4:21" ht="15.75" customHeight="1" x14ac:dyDescent="0.35"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</row>
    <row r="993" spans="4:21" ht="15.75" customHeight="1" x14ac:dyDescent="0.35"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</row>
    <row r="994" spans="4:21" ht="15.75" customHeight="1" x14ac:dyDescent="0.35"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</row>
    <row r="995" spans="4:21" ht="15.75" customHeight="1" x14ac:dyDescent="0.35"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</row>
    <row r="996" spans="4:21" ht="15.75" customHeight="1" x14ac:dyDescent="0.35"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</row>
    <row r="997" spans="4:21" ht="15.75" customHeight="1" x14ac:dyDescent="0.35"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</row>
    <row r="998" spans="4:21" ht="15.75" customHeight="1" x14ac:dyDescent="0.35"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</row>
    <row r="999" spans="4:21" ht="15.75" customHeight="1" x14ac:dyDescent="0.35"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</row>
    <row r="1000" spans="4:21" ht="15.75" customHeight="1" x14ac:dyDescent="0.35"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J47 L13:S47 K13:K48">
    <cfRule type="cellIs" dxfId="154" priority="2" operator="equal">
      <formula>0</formula>
    </cfRule>
  </conditionalFormatting>
  <conditionalFormatting sqref="F48:F55 D48:E57 G48:S57 F57">
    <cfRule type="cellIs" dxfId="153" priority="4" operator="equal">
      <formula>0</formula>
    </cfRule>
  </conditionalFormatting>
  <conditionalFormatting sqref="U13:U57">
    <cfRule type="cellIs" dxfId="152" priority="1" operator="lessThan">
      <formula>"50%"</formula>
    </cfRule>
  </conditionalFormatting>
  <hyperlinks>
    <hyperlink ref="A1" location="'Rekap Dosen'!A1" display="BACK" xr:uid="{00000000-0004-0000-0300-000000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4CCCC"/>
    <outlinePr summaryBelow="0" summaryRight="0"/>
  </sheetPr>
  <dimension ref="A1:U1000"/>
  <sheetViews>
    <sheetView topLeftCell="A33" workbookViewId="0">
      <selection activeCell="B45" sqref="B45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96" t="s">
        <v>23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MI507417</v>
      </c>
      <c r="C3" s="78" t="str">
        <f>VLOOKUP(D3, 'Rekap Dosen'!$B$5:$C$40, 2, FALSE)</f>
        <v>Purwita Sari, M.Kom.</v>
      </c>
      <c r="D3" s="51" t="s">
        <v>317</v>
      </c>
      <c r="E3" s="79">
        <f t="shared" ref="E3:E6" si="0">COUNTIF($D$12:$S$12,D3)</f>
        <v>5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ANALISA DAN PERANCANGAN SISTEM INFORMASI II</v>
      </c>
      <c r="C4" s="78" t="str">
        <f>VLOOKUP(D4, 'Rekap Dosen'!$B$5:$C$40, 2, FALSE)</f>
        <v>Bayu Wijaya Putra, M.Kom.</v>
      </c>
      <c r="D4" s="51" t="s">
        <v>285</v>
      </c>
      <c r="E4" s="79">
        <f t="shared" si="0"/>
        <v>2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Anna Dwi Marjusalinah, M.Kom.</v>
      </c>
      <c r="D5" s="51" t="s">
        <v>277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SENIN. 08:00 - 09:40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DK.3.2</v>
      </c>
      <c r="C7" s="83" t="s">
        <v>334</v>
      </c>
      <c r="D7" s="84"/>
      <c r="E7" s="85">
        <f>SUM(E3:E6)</f>
        <v>7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5"/>
      <c r="U11" s="178"/>
    </row>
    <row r="12" spans="1:21" ht="14.5" x14ac:dyDescent="0.35">
      <c r="A12" s="172"/>
      <c r="B12" s="172"/>
      <c r="C12" s="172"/>
      <c r="D12" s="51" t="s">
        <v>317</v>
      </c>
      <c r="E12" s="51" t="s">
        <v>317</v>
      </c>
      <c r="F12" s="51" t="s">
        <v>317</v>
      </c>
      <c r="G12" s="51" t="s">
        <v>317</v>
      </c>
      <c r="H12" s="51" t="s">
        <v>317</v>
      </c>
      <c r="I12" s="51" t="s">
        <v>285</v>
      </c>
      <c r="J12" s="51" t="s">
        <v>285</v>
      </c>
      <c r="K12" s="57"/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489</v>
      </c>
      <c r="C13" s="98" t="s">
        <v>490</v>
      </c>
      <c r="D13" s="104">
        <v>1</v>
      </c>
      <c r="E13" s="105">
        <v>1</v>
      </c>
      <c r="F13" s="105">
        <v>1</v>
      </c>
      <c r="G13" s="105">
        <v>1</v>
      </c>
      <c r="H13" s="105">
        <v>1</v>
      </c>
      <c r="I13" s="105">
        <v>1</v>
      </c>
      <c r="J13" s="105">
        <v>1</v>
      </c>
      <c r="K13" s="57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7</v>
      </c>
      <c r="U13" s="94">
        <f t="shared" ref="U13:U57" si="3">T13/16</f>
        <v>0.4375</v>
      </c>
    </row>
    <row r="14" spans="1:21" ht="14.5" x14ac:dyDescent="0.35">
      <c r="A14" s="90">
        <v>2</v>
      </c>
      <c r="B14" s="97" t="s">
        <v>491</v>
      </c>
      <c r="C14" s="98" t="s">
        <v>492</v>
      </c>
      <c r="D14" s="104">
        <v>1</v>
      </c>
      <c r="E14" s="105">
        <v>1</v>
      </c>
      <c r="F14" s="105">
        <v>1</v>
      </c>
      <c r="G14" s="105">
        <v>1</v>
      </c>
      <c r="H14" s="106">
        <v>0</v>
      </c>
      <c r="I14" s="105">
        <v>1</v>
      </c>
      <c r="J14" s="105">
        <v>0</v>
      </c>
      <c r="K14" s="57"/>
      <c r="L14" s="51"/>
      <c r="M14" s="51"/>
      <c r="N14" s="51"/>
      <c r="O14" s="51"/>
      <c r="P14" s="51"/>
      <c r="Q14" s="51"/>
      <c r="R14" s="51"/>
      <c r="S14" s="51"/>
      <c r="T14" s="93">
        <f t="shared" si="2"/>
        <v>5</v>
      </c>
      <c r="U14" s="94">
        <f t="shared" si="3"/>
        <v>0.3125</v>
      </c>
    </row>
    <row r="15" spans="1:21" ht="14.5" x14ac:dyDescent="0.35">
      <c r="A15" s="90">
        <v>3</v>
      </c>
      <c r="B15" s="97" t="s">
        <v>493</v>
      </c>
      <c r="C15" s="98" t="s">
        <v>494</v>
      </c>
      <c r="D15" s="104">
        <v>1</v>
      </c>
      <c r="E15" s="105">
        <v>1</v>
      </c>
      <c r="F15" s="105">
        <v>1</v>
      </c>
      <c r="G15" s="105">
        <v>1</v>
      </c>
      <c r="H15" s="105">
        <v>1</v>
      </c>
      <c r="I15" s="105">
        <v>1</v>
      </c>
      <c r="J15" s="105">
        <v>1</v>
      </c>
      <c r="K15" s="57"/>
      <c r="L15" s="51"/>
      <c r="M15" s="51"/>
      <c r="N15" s="51"/>
      <c r="O15" s="51"/>
      <c r="P15" s="51"/>
      <c r="Q15" s="51"/>
      <c r="R15" s="51"/>
      <c r="S15" s="51"/>
      <c r="T15" s="93">
        <f t="shared" si="2"/>
        <v>7</v>
      </c>
      <c r="U15" s="94">
        <f t="shared" si="3"/>
        <v>0.4375</v>
      </c>
    </row>
    <row r="16" spans="1:21" ht="14.5" x14ac:dyDescent="0.35">
      <c r="A16" s="90">
        <v>4</v>
      </c>
      <c r="B16" s="97" t="s">
        <v>495</v>
      </c>
      <c r="C16" s="98" t="s">
        <v>496</v>
      </c>
      <c r="D16" s="107">
        <v>0</v>
      </c>
      <c r="E16" s="106">
        <v>0</v>
      </c>
      <c r="F16" s="105" t="s">
        <v>449</v>
      </c>
      <c r="G16" s="106">
        <v>0</v>
      </c>
      <c r="H16" s="106">
        <v>0</v>
      </c>
      <c r="I16" s="106">
        <v>0</v>
      </c>
      <c r="J16" s="105">
        <v>1</v>
      </c>
      <c r="K16" s="57"/>
      <c r="L16" s="51"/>
      <c r="M16" s="51"/>
      <c r="N16" s="51"/>
      <c r="O16" s="51"/>
      <c r="P16" s="51"/>
      <c r="Q16" s="51"/>
      <c r="R16" s="51"/>
      <c r="S16" s="51"/>
      <c r="T16" s="93">
        <f t="shared" si="2"/>
        <v>1</v>
      </c>
      <c r="U16" s="94">
        <f t="shared" si="3"/>
        <v>6.25E-2</v>
      </c>
    </row>
    <row r="17" spans="1:21" ht="14.5" x14ac:dyDescent="0.35">
      <c r="A17" s="90">
        <v>5</v>
      </c>
      <c r="B17" s="97" t="s">
        <v>497</v>
      </c>
      <c r="C17" s="98" t="s">
        <v>498</v>
      </c>
      <c r="D17" s="104">
        <v>1</v>
      </c>
      <c r="E17" s="105">
        <v>1</v>
      </c>
      <c r="F17" s="105">
        <v>1</v>
      </c>
      <c r="G17" s="105">
        <v>1</v>
      </c>
      <c r="H17" s="105">
        <v>1</v>
      </c>
      <c r="I17" s="105">
        <v>1</v>
      </c>
      <c r="J17" s="105" t="s">
        <v>499</v>
      </c>
      <c r="K17" s="57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90">
        <v>6</v>
      </c>
      <c r="B18" s="97" t="s">
        <v>500</v>
      </c>
      <c r="C18" s="98" t="s">
        <v>501</v>
      </c>
      <c r="D18" s="104">
        <v>1</v>
      </c>
      <c r="E18" s="105">
        <v>1</v>
      </c>
      <c r="F18" s="105">
        <v>1</v>
      </c>
      <c r="G18" s="105">
        <v>1</v>
      </c>
      <c r="H18" s="105">
        <v>1</v>
      </c>
      <c r="I18" s="105">
        <v>1</v>
      </c>
      <c r="J18" s="105">
        <v>1</v>
      </c>
      <c r="K18" s="57"/>
      <c r="L18" s="105"/>
      <c r="M18" s="51"/>
      <c r="N18" s="51"/>
      <c r="O18" s="51"/>
      <c r="P18" s="51"/>
      <c r="Q18" s="51"/>
      <c r="R18" s="51"/>
      <c r="S18" s="51"/>
      <c r="T18" s="93">
        <f t="shared" si="2"/>
        <v>7</v>
      </c>
      <c r="U18" s="94">
        <f t="shared" si="3"/>
        <v>0.4375</v>
      </c>
    </row>
    <row r="19" spans="1:21" ht="14.5" x14ac:dyDescent="0.35">
      <c r="A19" s="90">
        <v>7</v>
      </c>
      <c r="B19" s="97" t="s">
        <v>502</v>
      </c>
      <c r="C19" s="98" t="s">
        <v>503</v>
      </c>
      <c r="D19" s="104">
        <v>1</v>
      </c>
      <c r="E19" s="105">
        <v>1</v>
      </c>
      <c r="F19" s="105">
        <v>1</v>
      </c>
      <c r="G19" s="105">
        <v>1</v>
      </c>
      <c r="H19" s="105" t="s">
        <v>499</v>
      </c>
      <c r="I19" s="105" t="s">
        <v>499</v>
      </c>
      <c r="J19" s="105">
        <v>1</v>
      </c>
      <c r="K19" s="57"/>
      <c r="L19" s="51"/>
      <c r="M19" s="51"/>
      <c r="N19" s="51"/>
      <c r="O19" s="51"/>
      <c r="P19" s="51"/>
      <c r="Q19" s="51"/>
      <c r="R19" s="51"/>
      <c r="S19" s="51"/>
      <c r="T19" s="93">
        <f t="shared" si="2"/>
        <v>5</v>
      </c>
      <c r="U19" s="94">
        <f t="shared" si="3"/>
        <v>0.3125</v>
      </c>
    </row>
    <row r="20" spans="1:21" ht="14.5" x14ac:dyDescent="0.35">
      <c r="A20" s="90">
        <v>8</v>
      </c>
      <c r="B20" s="97" t="s">
        <v>504</v>
      </c>
      <c r="C20" s="98" t="s">
        <v>505</v>
      </c>
      <c r="D20" s="104">
        <v>1</v>
      </c>
      <c r="E20" s="105">
        <v>1</v>
      </c>
      <c r="F20" s="105">
        <v>1</v>
      </c>
      <c r="G20" s="105">
        <v>1</v>
      </c>
      <c r="H20" s="105">
        <v>1</v>
      </c>
      <c r="I20" s="105">
        <v>1</v>
      </c>
      <c r="J20" s="105">
        <v>1</v>
      </c>
      <c r="K20" s="57"/>
      <c r="L20" s="51"/>
      <c r="M20" s="51"/>
      <c r="N20" s="51"/>
      <c r="O20" s="51"/>
      <c r="P20" s="51"/>
      <c r="Q20" s="51"/>
      <c r="R20" s="51"/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90">
        <v>9</v>
      </c>
      <c r="B21" s="97" t="s">
        <v>506</v>
      </c>
      <c r="C21" s="98" t="s">
        <v>507</v>
      </c>
      <c r="D21" s="107">
        <v>0</v>
      </c>
      <c r="E21" s="106">
        <v>0</v>
      </c>
      <c r="F21" s="105">
        <v>1</v>
      </c>
      <c r="G21" s="106">
        <v>0</v>
      </c>
      <c r="H21" s="105" t="s">
        <v>499</v>
      </c>
      <c r="I21" s="108" t="s">
        <v>508</v>
      </c>
      <c r="J21" s="105">
        <v>0</v>
      </c>
      <c r="K21" s="57"/>
      <c r="L21" s="51"/>
      <c r="M21" s="51"/>
      <c r="N21" s="51"/>
      <c r="O21" s="51"/>
      <c r="P21" s="51"/>
      <c r="Q21" s="51"/>
      <c r="R21" s="51"/>
      <c r="S21" s="51"/>
      <c r="T21" s="93">
        <f t="shared" si="2"/>
        <v>1</v>
      </c>
      <c r="U21" s="94">
        <f t="shared" si="3"/>
        <v>6.25E-2</v>
      </c>
    </row>
    <row r="22" spans="1:21" ht="15.75" customHeight="1" x14ac:dyDescent="0.35">
      <c r="A22" s="90">
        <v>10</v>
      </c>
      <c r="B22" s="97" t="s">
        <v>509</v>
      </c>
      <c r="C22" s="98" t="s">
        <v>510</v>
      </c>
      <c r="D22" s="104">
        <v>1</v>
      </c>
      <c r="E22" s="105">
        <v>1</v>
      </c>
      <c r="F22" s="105">
        <v>1</v>
      </c>
      <c r="G22" s="105">
        <v>1</v>
      </c>
      <c r="H22" s="105">
        <v>1</v>
      </c>
      <c r="I22" s="105">
        <v>1</v>
      </c>
      <c r="J22" s="105">
        <v>1</v>
      </c>
      <c r="K22" s="57"/>
      <c r="L22" s="51"/>
      <c r="M22" s="51"/>
      <c r="N22" s="51"/>
      <c r="O22" s="51"/>
      <c r="P22" s="51"/>
      <c r="Q22" s="51"/>
      <c r="R22" s="51"/>
      <c r="S22" s="51"/>
      <c r="T22" s="93">
        <f t="shared" si="2"/>
        <v>7</v>
      </c>
      <c r="U22" s="94">
        <f t="shared" si="3"/>
        <v>0.4375</v>
      </c>
    </row>
    <row r="23" spans="1:21" ht="15.75" customHeight="1" x14ac:dyDescent="0.35">
      <c r="A23" s="90">
        <v>11</v>
      </c>
      <c r="B23" s="109" t="s">
        <v>511</v>
      </c>
      <c r="C23" s="98" t="s">
        <v>512</v>
      </c>
      <c r="D23" s="104">
        <v>1</v>
      </c>
      <c r="E23" s="105">
        <v>1</v>
      </c>
      <c r="F23" s="105">
        <v>1</v>
      </c>
      <c r="G23" s="105">
        <v>1</v>
      </c>
      <c r="H23" s="105">
        <v>1</v>
      </c>
      <c r="I23" s="105">
        <v>1</v>
      </c>
      <c r="J23" s="105">
        <v>1</v>
      </c>
      <c r="K23" s="57"/>
      <c r="L23" s="51"/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ht="15.75" customHeight="1" x14ac:dyDescent="0.35">
      <c r="A24" s="90">
        <v>12</v>
      </c>
      <c r="B24" s="109" t="s">
        <v>513</v>
      </c>
      <c r="C24" s="98" t="s">
        <v>514</v>
      </c>
      <c r="D24" s="104">
        <v>1</v>
      </c>
      <c r="E24" s="105">
        <v>1</v>
      </c>
      <c r="F24" s="105">
        <v>1</v>
      </c>
      <c r="G24" s="105">
        <v>1</v>
      </c>
      <c r="H24" s="106">
        <v>0</v>
      </c>
      <c r="I24" s="106">
        <v>0</v>
      </c>
      <c r="J24" s="105">
        <v>1</v>
      </c>
      <c r="K24" s="57"/>
      <c r="L24" s="51"/>
      <c r="M24" s="51"/>
      <c r="N24" s="51"/>
      <c r="O24" s="51"/>
      <c r="P24" s="51"/>
      <c r="Q24" s="51"/>
      <c r="R24" s="51"/>
      <c r="S24" s="51"/>
      <c r="T24" s="93">
        <f t="shared" si="2"/>
        <v>5</v>
      </c>
      <c r="U24" s="94">
        <f t="shared" si="3"/>
        <v>0.3125</v>
      </c>
    </row>
    <row r="25" spans="1:21" ht="15.75" customHeight="1" x14ac:dyDescent="0.35">
      <c r="A25" s="90">
        <v>13</v>
      </c>
      <c r="B25" s="109" t="s">
        <v>515</v>
      </c>
      <c r="C25" s="98" t="s">
        <v>516</v>
      </c>
      <c r="D25" s="104">
        <v>1</v>
      </c>
      <c r="E25" s="105">
        <v>1</v>
      </c>
      <c r="F25" s="105">
        <v>1</v>
      </c>
      <c r="G25" s="105">
        <v>1</v>
      </c>
      <c r="H25" s="106">
        <v>0</v>
      </c>
      <c r="I25" s="108">
        <v>1</v>
      </c>
      <c r="J25" s="105">
        <v>1</v>
      </c>
      <c r="K25" s="57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9" t="s">
        <v>630</v>
      </c>
      <c r="C26" s="98" t="s">
        <v>517</v>
      </c>
      <c r="D26" s="104">
        <v>1</v>
      </c>
      <c r="E26" s="105">
        <v>1</v>
      </c>
      <c r="F26" s="105">
        <v>1</v>
      </c>
      <c r="G26" s="105">
        <v>1</v>
      </c>
      <c r="H26" s="106">
        <v>0</v>
      </c>
      <c r="I26" s="108">
        <v>0</v>
      </c>
      <c r="J26" s="105">
        <v>1</v>
      </c>
      <c r="K26" s="57"/>
      <c r="L26" s="51"/>
      <c r="M26" s="51"/>
      <c r="N26" s="51"/>
      <c r="O26" s="51"/>
      <c r="P26" s="51"/>
      <c r="Q26" s="51"/>
      <c r="R26" s="51"/>
      <c r="S26" s="51"/>
      <c r="T26" s="93">
        <f t="shared" si="2"/>
        <v>5</v>
      </c>
      <c r="U26" s="94">
        <f t="shared" si="3"/>
        <v>0.3125</v>
      </c>
    </row>
    <row r="27" spans="1:21" ht="15.75" customHeight="1" x14ac:dyDescent="0.35">
      <c r="A27" s="90">
        <v>15</v>
      </c>
      <c r="B27" s="109" t="s">
        <v>631</v>
      </c>
      <c r="C27" s="98" t="s">
        <v>518</v>
      </c>
      <c r="D27" s="104">
        <v>1</v>
      </c>
      <c r="E27" s="105">
        <v>1</v>
      </c>
      <c r="F27" s="105">
        <v>1</v>
      </c>
      <c r="G27" s="105">
        <v>1</v>
      </c>
      <c r="H27" s="106">
        <v>0</v>
      </c>
      <c r="I27" s="108">
        <v>1</v>
      </c>
      <c r="J27" s="108">
        <v>1</v>
      </c>
      <c r="K27" s="57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9" t="s">
        <v>632</v>
      </c>
      <c r="C28" s="98" t="s">
        <v>519</v>
      </c>
      <c r="D28" s="104">
        <v>1</v>
      </c>
      <c r="E28" s="105">
        <v>1</v>
      </c>
      <c r="F28" s="105">
        <v>1</v>
      </c>
      <c r="G28" s="105">
        <v>1</v>
      </c>
      <c r="H28" s="106">
        <v>0</v>
      </c>
      <c r="I28" s="106">
        <v>0</v>
      </c>
      <c r="J28" s="105">
        <v>1</v>
      </c>
      <c r="K28" s="57"/>
      <c r="L28" s="51"/>
      <c r="M28" s="51"/>
      <c r="N28" s="51"/>
      <c r="O28" s="51"/>
      <c r="P28" s="51"/>
      <c r="Q28" s="51"/>
      <c r="R28" s="51"/>
      <c r="S28" s="51"/>
      <c r="T28" s="93">
        <f t="shared" si="2"/>
        <v>5</v>
      </c>
      <c r="U28" s="94">
        <f t="shared" si="3"/>
        <v>0.3125</v>
      </c>
    </row>
    <row r="29" spans="1:21" ht="15.75" customHeight="1" x14ac:dyDescent="0.35">
      <c r="A29" s="90">
        <v>17</v>
      </c>
      <c r="B29" s="109" t="s">
        <v>633</v>
      </c>
      <c r="C29" s="98" t="s">
        <v>520</v>
      </c>
      <c r="D29" s="104">
        <v>1</v>
      </c>
      <c r="E29" s="105">
        <v>1</v>
      </c>
      <c r="F29" s="105" t="s">
        <v>426</v>
      </c>
      <c r="G29" s="105">
        <v>1</v>
      </c>
      <c r="H29" s="105">
        <v>1</v>
      </c>
      <c r="I29" s="105">
        <v>1</v>
      </c>
      <c r="J29" s="105">
        <v>1</v>
      </c>
      <c r="K29" s="57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109" t="s">
        <v>634</v>
      </c>
      <c r="C30" s="98" t="s">
        <v>521</v>
      </c>
      <c r="D30" s="107">
        <v>0</v>
      </c>
      <c r="E30" s="105">
        <v>1</v>
      </c>
      <c r="F30" s="105">
        <v>1</v>
      </c>
      <c r="G30" s="105">
        <v>1</v>
      </c>
      <c r="H30" s="105">
        <v>1</v>
      </c>
      <c r="I30" s="108">
        <v>0</v>
      </c>
      <c r="J30" s="105">
        <v>1</v>
      </c>
      <c r="K30" s="57"/>
      <c r="L30" s="51"/>
      <c r="M30" s="51"/>
      <c r="N30" s="51"/>
      <c r="O30" s="51"/>
      <c r="P30" s="51"/>
      <c r="Q30" s="51"/>
      <c r="R30" s="51"/>
      <c r="S30" s="51"/>
      <c r="T30" s="93">
        <f t="shared" si="2"/>
        <v>5</v>
      </c>
      <c r="U30" s="94">
        <f t="shared" si="3"/>
        <v>0.3125</v>
      </c>
    </row>
    <row r="31" spans="1:21" ht="15.75" customHeight="1" x14ac:dyDescent="0.35">
      <c r="A31" s="90">
        <v>19</v>
      </c>
      <c r="B31" s="109" t="s">
        <v>635</v>
      </c>
      <c r="C31" s="98" t="s">
        <v>522</v>
      </c>
      <c r="D31" s="104">
        <v>1</v>
      </c>
      <c r="E31" s="105">
        <v>1</v>
      </c>
      <c r="F31" s="105">
        <v>1</v>
      </c>
      <c r="G31" s="105">
        <v>1</v>
      </c>
      <c r="H31" s="105">
        <v>1</v>
      </c>
      <c r="I31" s="108">
        <v>1</v>
      </c>
      <c r="J31" s="105">
        <v>1</v>
      </c>
      <c r="K31" s="57"/>
      <c r="L31" s="51"/>
      <c r="M31" s="51"/>
      <c r="N31" s="51"/>
      <c r="O31" s="51"/>
      <c r="P31" s="51"/>
      <c r="Q31" s="51"/>
      <c r="R31" s="51"/>
      <c r="S31" s="51"/>
      <c r="T31" s="93">
        <f t="shared" si="2"/>
        <v>7</v>
      </c>
      <c r="U31" s="94">
        <f t="shared" si="3"/>
        <v>0.4375</v>
      </c>
    </row>
    <row r="32" spans="1:21" ht="15.75" customHeight="1" x14ac:dyDescent="0.35">
      <c r="A32" s="90">
        <v>20</v>
      </c>
      <c r="B32" s="109" t="s">
        <v>636</v>
      </c>
      <c r="C32" s="98" t="s">
        <v>523</v>
      </c>
      <c r="D32" s="104">
        <v>1</v>
      </c>
      <c r="E32" s="105">
        <v>1</v>
      </c>
      <c r="F32" s="105">
        <v>1</v>
      </c>
      <c r="G32" s="105">
        <v>1</v>
      </c>
      <c r="H32" s="105">
        <v>1</v>
      </c>
      <c r="I32" s="108">
        <v>1</v>
      </c>
      <c r="J32" s="105">
        <v>1</v>
      </c>
      <c r="K32" s="57"/>
      <c r="L32" s="51"/>
      <c r="M32" s="51"/>
      <c r="N32" s="51"/>
      <c r="O32" s="51"/>
      <c r="P32" s="51"/>
      <c r="Q32" s="51"/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109" t="s">
        <v>637</v>
      </c>
      <c r="C33" s="98" t="s">
        <v>524</v>
      </c>
      <c r="D33" s="104">
        <v>1</v>
      </c>
      <c r="E33" s="105">
        <v>1</v>
      </c>
      <c r="F33" s="105">
        <v>1</v>
      </c>
      <c r="G33" s="105">
        <v>1</v>
      </c>
      <c r="H33" s="105">
        <v>1</v>
      </c>
      <c r="I33" s="108">
        <v>1</v>
      </c>
      <c r="J33" s="105">
        <v>1</v>
      </c>
      <c r="K33" s="57"/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90">
        <v>22</v>
      </c>
      <c r="B34" s="109" t="s">
        <v>638</v>
      </c>
      <c r="C34" s="98" t="s">
        <v>525</v>
      </c>
      <c r="D34" s="107">
        <v>0</v>
      </c>
      <c r="E34" s="105">
        <v>1</v>
      </c>
      <c r="F34" s="106">
        <v>0</v>
      </c>
      <c r="G34" s="106">
        <v>0</v>
      </c>
      <c r="H34" s="105">
        <v>1</v>
      </c>
      <c r="I34" s="108">
        <v>1</v>
      </c>
      <c r="J34" s="105">
        <v>1</v>
      </c>
      <c r="K34" s="57"/>
      <c r="L34" s="51"/>
      <c r="M34" s="51"/>
      <c r="N34" s="51"/>
      <c r="O34" s="51"/>
      <c r="P34" s="51"/>
      <c r="Q34" s="51"/>
      <c r="R34" s="51"/>
      <c r="S34" s="51"/>
      <c r="T34" s="93">
        <f t="shared" si="2"/>
        <v>4</v>
      </c>
      <c r="U34" s="94">
        <f t="shared" si="3"/>
        <v>0.25</v>
      </c>
    </row>
    <row r="35" spans="1:21" ht="15.75" customHeight="1" x14ac:dyDescent="0.35">
      <c r="A35" s="90">
        <v>23</v>
      </c>
      <c r="B35" s="109" t="s">
        <v>639</v>
      </c>
      <c r="C35" s="98" t="s">
        <v>526</v>
      </c>
      <c r="D35" s="104">
        <v>1</v>
      </c>
      <c r="E35" s="105">
        <v>1</v>
      </c>
      <c r="F35" s="105">
        <v>1</v>
      </c>
      <c r="G35" s="105">
        <v>1</v>
      </c>
      <c r="H35" s="106">
        <v>0</v>
      </c>
      <c r="I35" s="108">
        <v>1</v>
      </c>
      <c r="J35" s="105">
        <v>1</v>
      </c>
      <c r="K35" s="57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9" t="s">
        <v>640</v>
      </c>
      <c r="C36" s="98" t="s">
        <v>527</v>
      </c>
      <c r="D36" s="104">
        <v>1</v>
      </c>
      <c r="E36" s="105">
        <v>1</v>
      </c>
      <c r="F36" s="105">
        <v>1</v>
      </c>
      <c r="G36" s="105">
        <v>1</v>
      </c>
      <c r="H36" s="105">
        <v>1</v>
      </c>
      <c r="I36" s="108">
        <v>1</v>
      </c>
      <c r="J36" s="105">
        <v>1</v>
      </c>
      <c r="K36" s="57"/>
      <c r="L36" s="51"/>
      <c r="M36" s="51"/>
      <c r="N36" s="51"/>
      <c r="O36" s="51"/>
      <c r="P36" s="51"/>
      <c r="Q36" s="51"/>
      <c r="R36" s="51"/>
      <c r="S36" s="51"/>
      <c r="T36" s="93">
        <f t="shared" si="2"/>
        <v>7</v>
      </c>
      <c r="U36" s="94">
        <f t="shared" si="3"/>
        <v>0.4375</v>
      </c>
    </row>
    <row r="37" spans="1:21" ht="15.75" customHeight="1" x14ac:dyDescent="0.35">
      <c r="A37" s="90">
        <v>25</v>
      </c>
      <c r="B37" s="109" t="s">
        <v>641</v>
      </c>
      <c r="C37" s="98" t="s">
        <v>528</v>
      </c>
      <c r="D37" s="104">
        <v>1</v>
      </c>
      <c r="E37" s="105">
        <v>1</v>
      </c>
      <c r="F37" s="105">
        <v>1</v>
      </c>
      <c r="G37" s="105">
        <v>1</v>
      </c>
      <c r="H37" s="105">
        <v>1</v>
      </c>
      <c r="I37" s="108">
        <v>0</v>
      </c>
      <c r="J37" s="105">
        <v>1</v>
      </c>
      <c r="K37" s="57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109" t="s">
        <v>642</v>
      </c>
      <c r="C38" s="98" t="s">
        <v>529</v>
      </c>
      <c r="D38" s="104">
        <v>1</v>
      </c>
      <c r="E38" s="105">
        <v>1</v>
      </c>
      <c r="F38" s="105">
        <v>1</v>
      </c>
      <c r="G38" s="106">
        <v>0</v>
      </c>
      <c r="H38" s="106">
        <v>0</v>
      </c>
      <c r="I38" s="108">
        <v>0</v>
      </c>
      <c r="J38" s="105">
        <v>1</v>
      </c>
      <c r="K38" s="57"/>
      <c r="L38" s="51"/>
      <c r="M38" s="51"/>
      <c r="N38" s="51"/>
      <c r="O38" s="51"/>
      <c r="P38" s="51"/>
      <c r="Q38" s="51"/>
      <c r="R38" s="51"/>
      <c r="S38" s="51"/>
      <c r="T38" s="93">
        <f t="shared" si="2"/>
        <v>4</v>
      </c>
      <c r="U38" s="94">
        <f t="shared" si="3"/>
        <v>0.25</v>
      </c>
    </row>
    <row r="39" spans="1:21" ht="15.75" customHeight="1" x14ac:dyDescent="0.35">
      <c r="A39" s="90">
        <v>27</v>
      </c>
      <c r="B39" s="109" t="s">
        <v>643</v>
      </c>
      <c r="C39" s="98" t="s">
        <v>530</v>
      </c>
      <c r="D39" s="107">
        <v>0</v>
      </c>
      <c r="E39" s="106">
        <v>0</v>
      </c>
      <c r="F39" s="105">
        <v>1</v>
      </c>
      <c r="G39" s="105">
        <v>1</v>
      </c>
      <c r="H39" s="106">
        <v>0</v>
      </c>
      <c r="I39" s="108">
        <v>0</v>
      </c>
      <c r="J39" s="105">
        <v>0</v>
      </c>
      <c r="K39" s="57"/>
      <c r="L39" s="51"/>
      <c r="M39" s="51"/>
      <c r="N39" s="51"/>
      <c r="O39" s="51"/>
      <c r="P39" s="51"/>
      <c r="Q39" s="51"/>
      <c r="R39" s="51"/>
      <c r="S39" s="51"/>
      <c r="T39" s="93">
        <f t="shared" si="2"/>
        <v>2</v>
      </c>
      <c r="U39" s="94">
        <f t="shared" si="3"/>
        <v>0.125</v>
      </c>
    </row>
    <row r="40" spans="1:21" ht="15.75" customHeight="1" x14ac:dyDescent="0.35">
      <c r="A40" s="90">
        <v>28</v>
      </c>
      <c r="B40" s="109" t="s">
        <v>644</v>
      </c>
      <c r="C40" s="98" t="s">
        <v>531</v>
      </c>
      <c r="D40" s="104">
        <v>1</v>
      </c>
      <c r="E40" s="105">
        <v>1</v>
      </c>
      <c r="F40" s="105">
        <v>1</v>
      </c>
      <c r="G40" s="105">
        <v>1</v>
      </c>
      <c r="H40" s="106">
        <v>0</v>
      </c>
      <c r="I40" s="108">
        <v>0</v>
      </c>
      <c r="J40" s="105">
        <v>1</v>
      </c>
      <c r="K40" s="57"/>
      <c r="L40" s="51"/>
      <c r="M40" s="51"/>
      <c r="N40" s="51"/>
      <c r="O40" s="51"/>
      <c r="P40" s="51"/>
      <c r="Q40" s="51"/>
      <c r="R40" s="51"/>
      <c r="S40" s="51"/>
      <c r="T40" s="93">
        <f t="shared" si="2"/>
        <v>5</v>
      </c>
      <c r="U40" s="94">
        <f t="shared" si="3"/>
        <v>0.3125</v>
      </c>
    </row>
    <row r="41" spans="1:21" ht="15.75" customHeight="1" x14ac:dyDescent="0.35">
      <c r="A41" s="90">
        <v>29</v>
      </c>
      <c r="B41" s="109" t="s">
        <v>645</v>
      </c>
      <c r="C41" s="98" t="s">
        <v>532</v>
      </c>
      <c r="D41" s="107">
        <v>0</v>
      </c>
      <c r="E41" s="105">
        <v>1</v>
      </c>
      <c r="F41" s="105">
        <v>1</v>
      </c>
      <c r="G41" s="105">
        <v>1</v>
      </c>
      <c r="H41" s="105">
        <v>1</v>
      </c>
      <c r="I41" s="105">
        <v>1</v>
      </c>
      <c r="J41" s="105">
        <v>1</v>
      </c>
      <c r="K41" s="57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9" t="s">
        <v>646</v>
      </c>
      <c r="C42" s="98" t="s">
        <v>533</v>
      </c>
      <c r="D42" s="107">
        <v>0</v>
      </c>
      <c r="E42" s="105">
        <v>1</v>
      </c>
      <c r="F42" s="105">
        <v>1</v>
      </c>
      <c r="G42" s="105">
        <v>1</v>
      </c>
      <c r="H42" s="105">
        <v>1</v>
      </c>
      <c r="I42" s="105">
        <v>1</v>
      </c>
      <c r="J42" s="105">
        <v>1</v>
      </c>
      <c r="K42" s="57"/>
      <c r="L42" s="51"/>
      <c r="M42" s="51"/>
      <c r="N42" s="51"/>
      <c r="O42" s="51"/>
      <c r="P42" s="51"/>
      <c r="Q42" s="51"/>
      <c r="R42" s="51"/>
      <c r="S42" s="51"/>
      <c r="T42" s="93">
        <f t="shared" si="2"/>
        <v>6</v>
      </c>
      <c r="U42" s="94">
        <f t="shared" si="3"/>
        <v>0.375</v>
      </c>
    </row>
    <row r="43" spans="1:21" ht="15.75" customHeight="1" x14ac:dyDescent="0.35">
      <c r="A43" s="90">
        <v>31</v>
      </c>
      <c r="B43" s="109" t="s">
        <v>647</v>
      </c>
      <c r="C43" s="98" t="s">
        <v>534</v>
      </c>
      <c r="D43" s="107">
        <v>0</v>
      </c>
      <c r="E43" s="105">
        <v>1</v>
      </c>
      <c r="F43" s="105">
        <v>1</v>
      </c>
      <c r="G43" s="105">
        <v>1</v>
      </c>
      <c r="H43" s="105">
        <v>1</v>
      </c>
      <c r="I43" s="105">
        <v>1</v>
      </c>
      <c r="J43" s="105">
        <v>1</v>
      </c>
      <c r="K43" s="57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9" t="s">
        <v>648</v>
      </c>
      <c r="C44" s="98" t="s">
        <v>535</v>
      </c>
      <c r="D44" s="107">
        <v>0</v>
      </c>
      <c r="E44" s="105">
        <v>1</v>
      </c>
      <c r="F44" s="105">
        <v>1</v>
      </c>
      <c r="G44" s="105">
        <v>1</v>
      </c>
      <c r="H44" s="105">
        <v>1</v>
      </c>
      <c r="I44" s="108">
        <v>0</v>
      </c>
      <c r="J44" s="105">
        <v>1</v>
      </c>
      <c r="K44" s="57"/>
      <c r="L44" s="51"/>
      <c r="M44" s="51"/>
      <c r="N44" s="51"/>
      <c r="O44" s="51"/>
      <c r="P44" s="51"/>
      <c r="Q44" s="51"/>
      <c r="R44" s="51"/>
      <c r="S44" s="51"/>
      <c r="T44" s="93">
        <f t="shared" si="2"/>
        <v>5</v>
      </c>
      <c r="U44" s="94">
        <f t="shared" si="3"/>
        <v>0.3125</v>
      </c>
    </row>
    <row r="45" spans="1:21" ht="15.75" customHeight="1" x14ac:dyDescent="0.35">
      <c r="A45" s="90">
        <v>33</v>
      </c>
      <c r="B45" s="109" t="s">
        <v>536</v>
      </c>
      <c r="C45" s="98" t="s">
        <v>537</v>
      </c>
      <c r="D45" s="107">
        <v>0</v>
      </c>
      <c r="E45" s="105">
        <v>1</v>
      </c>
      <c r="F45" s="105">
        <v>1</v>
      </c>
      <c r="G45" s="105">
        <v>1</v>
      </c>
      <c r="H45" s="105">
        <v>1</v>
      </c>
      <c r="I45" s="105">
        <v>1</v>
      </c>
      <c r="J45" s="105">
        <v>0</v>
      </c>
      <c r="K45" s="57"/>
      <c r="L45" s="51"/>
      <c r="M45" s="51"/>
      <c r="N45" s="51"/>
      <c r="O45" s="51"/>
      <c r="P45" s="51"/>
      <c r="Q45" s="51"/>
      <c r="R45" s="51"/>
      <c r="S45" s="51"/>
      <c r="T45" s="93">
        <f t="shared" si="2"/>
        <v>5</v>
      </c>
      <c r="U45" s="94">
        <f t="shared" si="3"/>
        <v>0.3125</v>
      </c>
    </row>
    <row r="46" spans="1:21" ht="15.75" customHeight="1" x14ac:dyDescent="0.35">
      <c r="A46" s="90">
        <v>34</v>
      </c>
      <c r="B46" s="109" t="s">
        <v>538</v>
      </c>
      <c r="C46" s="98" t="s">
        <v>539</v>
      </c>
      <c r="D46" s="107">
        <v>0</v>
      </c>
      <c r="E46" s="106">
        <v>0</v>
      </c>
      <c r="F46" s="106">
        <v>0</v>
      </c>
      <c r="G46" s="106">
        <v>0</v>
      </c>
      <c r="H46" s="106">
        <v>0</v>
      </c>
      <c r="I46" s="105">
        <v>1</v>
      </c>
      <c r="J46" s="105">
        <v>0</v>
      </c>
      <c r="K46" s="57"/>
      <c r="L46" s="51"/>
      <c r="M46" s="51"/>
      <c r="N46" s="51"/>
      <c r="O46" s="51"/>
      <c r="P46" s="51"/>
      <c r="Q46" s="51"/>
      <c r="R46" s="51"/>
      <c r="S46" s="51"/>
      <c r="T46" s="93">
        <f t="shared" si="2"/>
        <v>1</v>
      </c>
      <c r="U46" s="94">
        <f t="shared" si="3"/>
        <v>6.25E-2</v>
      </c>
    </row>
    <row r="47" spans="1:21" ht="15.75" customHeight="1" x14ac:dyDescent="0.35">
      <c r="A47" s="90">
        <v>35</v>
      </c>
      <c r="B47" s="109" t="s">
        <v>540</v>
      </c>
      <c r="C47" s="98" t="s">
        <v>541</v>
      </c>
      <c r="D47" s="107">
        <v>0</v>
      </c>
      <c r="E47" s="105">
        <v>1</v>
      </c>
      <c r="F47" s="105" t="s">
        <v>542</v>
      </c>
      <c r="G47" s="105">
        <v>1</v>
      </c>
      <c r="H47" s="105">
        <v>1</v>
      </c>
      <c r="I47" s="105">
        <v>1</v>
      </c>
      <c r="J47" s="105">
        <v>1</v>
      </c>
      <c r="K47" s="57"/>
      <c r="L47" s="51"/>
      <c r="M47" s="51"/>
      <c r="N47" s="51"/>
      <c r="O47" s="51"/>
      <c r="P47" s="51"/>
      <c r="Q47" s="51"/>
      <c r="R47" s="51"/>
      <c r="S47" s="51"/>
      <c r="T47" s="93">
        <f t="shared" si="2"/>
        <v>5</v>
      </c>
      <c r="U47" s="94">
        <f t="shared" si="3"/>
        <v>0.3125</v>
      </c>
    </row>
    <row r="48" spans="1:21" ht="15.75" customHeight="1" x14ac:dyDescent="0.35">
      <c r="A48" s="90">
        <v>36</v>
      </c>
      <c r="B48" s="109" t="s">
        <v>543</v>
      </c>
      <c r="C48" s="98" t="s">
        <v>544</v>
      </c>
      <c r="D48" s="107">
        <v>0</v>
      </c>
      <c r="E48" s="105">
        <v>1</v>
      </c>
      <c r="F48" s="106">
        <v>0</v>
      </c>
      <c r="G48" s="106">
        <v>0</v>
      </c>
      <c r="H48" s="105">
        <v>1</v>
      </c>
      <c r="I48" s="105">
        <v>1</v>
      </c>
      <c r="J48" s="105">
        <v>1</v>
      </c>
      <c r="K48" s="57"/>
      <c r="L48" s="51"/>
      <c r="M48" s="51"/>
      <c r="N48" s="51"/>
      <c r="O48" s="51"/>
      <c r="P48" s="51"/>
      <c r="Q48" s="51"/>
      <c r="R48" s="51"/>
      <c r="S48" s="51"/>
      <c r="T48" s="93">
        <f t="shared" si="2"/>
        <v>4</v>
      </c>
      <c r="U48" s="94">
        <f t="shared" si="3"/>
        <v>0.25</v>
      </c>
    </row>
    <row r="49" spans="1:21" ht="15.75" customHeight="1" x14ac:dyDescent="0.35">
      <c r="A49" s="90">
        <v>37</v>
      </c>
      <c r="B49" s="109" t="s">
        <v>545</v>
      </c>
      <c r="C49" s="98" t="s">
        <v>546</v>
      </c>
      <c r="D49" s="104">
        <v>1</v>
      </c>
      <c r="E49" s="105">
        <v>1</v>
      </c>
      <c r="F49" s="105">
        <v>1</v>
      </c>
      <c r="G49" s="105">
        <v>1</v>
      </c>
      <c r="H49" s="106">
        <v>0</v>
      </c>
      <c r="I49" s="108">
        <v>0</v>
      </c>
      <c r="J49" s="105">
        <v>1</v>
      </c>
      <c r="K49" s="57"/>
      <c r="L49" s="51"/>
      <c r="M49" s="51"/>
      <c r="N49" s="51"/>
      <c r="O49" s="51"/>
      <c r="P49" s="51"/>
      <c r="Q49" s="51"/>
      <c r="R49" s="51"/>
      <c r="S49" s="51"/>
      <c r="T49" s="93">
        <f t="shared" si="2"/>
        <v>5</v>
      </c>
      <c r="U49" s="94">
        <f t="shared" si="3"/>
        <v>0.3125</v>
      </c>
    </row>
    <row r="50" spans="1:21" ht="15.75" customHeight="1" x14ac:dyDescent="0.35">
      <c r="A50" s="90">
        <v>38</v>
      </c>
      <c r="B50" s="101"/>
      <c r="C50" s="98"/>
      <c r="D50" s="55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0</v>
      </c>
      <c r="U50" s="94">
        <f t="shared" si="3"/>
        <v>0</v>
      </c>
    </row>
    <row r="51" spans="1:21" ht="15.75" customHeight="1" x14ac:dyDescent="0.35">
      <c r="A51" s="90">
        <v>39</v>
      </c>
      <c r="B51" s="101"/>
      <c r="C51" s="98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101"/>
      <c r="C52" s="98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101"/>
      <c r="C53" s="98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101"/>
      <c r="C54" s="98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101"/>
      <c r="C55" s="98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H47 L13:S47 I13:I48 J13:K49">
    <cfRule type="cellIs" dxfId="151" priority="2" operator="equal">
      <formula>0</formula>
    </cfRule>
  </conditionalFormatting>
  <conditionalFormatting sqref="D48:S57">
    <cfRule type="cellIs" dxfId="150" priority="4" operator="equal">
      <formula>0</formula>
    </cfRule>
  </conditionalFormatting>
  <conditionalFormatting sqref="U13:U57">
    <cfRule type="cellIs" dxfId="149" priority="1" operator="lessThan">
      <formula>"50%"</formula>
    </cfRule>
  </conditionalFormatting>
  <hyperlinks>
    <hyperlink ref="A1" location="'Rekap Dosen'!A1" display="BACK" xr:uid="{00000000-0004-0000-0400-000000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1000"/>
  <sheetViews>
    <sheetView topLeftCell="A35" workbookViewId="0">
      <selection activeCell="B51" sqref="B51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96" t="s">
        <v>27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UNI10308</v>
      </c>
      <c r="C3" s="78" t="str">
        <f>VLOOKUP(D3, 'Rekap Dosen'!$B$5:$C$40, 2, FALSE)</f>
        <v>Annisa 'u Fitriyatus Sholihah, M.Pd.</v>
      </c>
      <c r="D3" s="51" t="s">
        <v>332</v>
      </c>
      <c r="E3" s="79">
        <f t="shared" ref="E3:E6" si="0">COUNTIF($D$12:$S$12,D3)</f>
        <v>7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BAHASA INDONESIA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JUMAT, 08:00 - 09:40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334</v>
      </c>
      <c r="D7" s="84"/>
      <c r="E7" s="85">
        <f>SUM(E3:E6)</f>
        <v>7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5"/>
      <c r="U11" s="178"/>
    </row>
    <row r="12" spans="1:21" ht="14.5" x14ac:dyDescent="0.35">
      <c r="A12" s="172"/>
      <c r="B12" s="172"/>
      <c r="C12" s="172"/>
      <c r="D12" s="51" t="s">
        <v>332</v>
      </c>
      <c r="E12" s="51" t="s">
        <v>332</v>
      </c>
      <c r="F12" s="51" t="s">
        <v>332</v>
      </c>
      <c r="G12" s="51" t="s">
        <v>332</v>
      </c>
      <c r="H12" s="51" t="s">
        <v>332</v>
      </c>
      <c r="I12" s="51" t="s">
        <v>332</v>
      </c>
      <c r="J12" s="51" t="s">
        <v>332</v>
      </c>
      <c r="K12" s="51"/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547</v>
      </c>
      <c r="C13" s="98" t="s">
        <v>548</v>
      </c>
      <c r="D13" s="104">
        <v>1</v>
      </c>
      <c r="E13" s="51" t="s">
        <v>426</v>
      </c>
      <c r="F13" s="105">
        <v>1</v>
      </c>
      <c r="G13" s="105">
        <v>1</v>
      </c>
      <c r="H13" s="105">
        <v>1</v>
      </c>
      <c r="I13" s="105">
        <v>1</v>
      </c>
      <c r="J13" s="105">
        <v>1</v>
      </c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6</v>
      </c>
      <c r="U13" s="94">
        <f t="shared" ref="U13:U57" si="3">T13/16</f>
        <v>0.375</v>
      </c>
    </row>
    <row r="14" spans="1:21" ht="14.5" x14ac:dyDescent="0.35">
      <c r="A14" s="90">
        <v>2</v>
      </c>
      <c r="B14" s="97" t="s">
        <v>549</v>
      </c>
      <c r="C14" s="98" t="s">
        <v>550</v>
      </c>
      <c r="D14" s="104">
        <v>1</v>
      </c>
      <c r="E14" s="51" t="s">
        <v>426</v>
      </c>
      <c r="F14" s="105">
        <v>1</v>
      </c>
      <c r="G14" s="105">
        <v>1</v>
      </c>
      <c r="H14" s="105">
        <v>1</v>
      </c>
      <c r="I14" s="105">
        <v>1</v>
      </c>
      <c r="J14" s="51" t="s">
        <v>449</v>
      </c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5</v>
      </c>
      <c r="U14" s="94">
        <f t="shared" si="3"/>
        <v>0.3125</v>
      </c>
    </row>
    <row r="15" spans="1:21" ht="14.5" x14ac:dyDescent="0.35">
      <c r="A15" s="90">
        <v>3</v>
      </c>
      <c r="B15" s="97" t="s">
        <v>551</v>
      </c>
      <c r="C15" s="98" t="s">
        <v>552</v>
      </c>
      <c r="D15" s="104">
        <v>1</v>
      </c>
      <c r="E15" s="105">
        <v>1</v>
      </c>
      <c r="F15" s="105">
        <v>1</v>
      </c>
      <c r="G15" s="105">
        <v>1</v>
      </c>
      <c r="H15" s="105">
        <v>1</v>
      </c>
      <c r="I15" s="105">
        <v>1</v>
      </c>
      <c r="J15" s="105">
        <v>1</v>
      </c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7</v>
      </c>
      <c r="U15" s="94">
        <f t="shared" si="3"/>
        <v>0.4375</v>
      </c>
    </row>
    <row r="16" spans="1:21" ht="14.5" x14ac:dyDescent="0.35">
      <c r="A16" s="90">
        <v>4</v>
      </c>
      <c r="B16" s="97" t="s">
        <v>553</v>
      </c>
      <c r="C16" s="98" t="s">
        <v>554</v>
      </c>
      <c r="D16" s="104">
        <v>1</v>
      </c>
      <c r="E16" s="105">
        <v>1</v>
      </c>
      <c r="F16" s="105">
        <v>1</v>
      </c>
      <c r="G16" s="105">
        <v>1</v>
      </c>
      <c r="H16" s="105">
        <v>1</v>
      </c>
      <c r="I16" s="105">
        <v>1</v>
      </c>
      <c r="J16" s="105">
        <v>1</v>
      </c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7</v>
      </c>
      <c r="U16" s="94">
        <f t="shared" si="3"/>
        <v>0.4375</v>
      </c>
    </row>
    <row r="17" spans="1:21" ht="14.5" x14ac:dyDescent="0.35">
      <c r="A17" s="90">
        <v>5</v>
      </c>
      <c r="B17" s="97" t="s">
        <v>555</v>
      </c>
      <c r="C17" s="98" t="s">
        <v>556</v>
      </c>
      <c r="D17" s="104">
        <v>1</v>
      </c>
      <c r="E17" s="105">
        <v>1</v>
      </c>
      <c r="F17" s="105">
        <v>1</v>
      </c>
      <c r="G17" s="105">
        <v>1</v>
      </c>
      <c r="H17" s="105">
        <v>1</v>
      </c>
      <c r="I17" s="105">
        <v>1</v>
      </c>
      <c r="J17" s="105">
        <v>1</v>
      </c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7</v>
      </c>
      <c r="U17" s="94">
        <f t="shared" si="3"/>
        <v>0.4375</v>
      </c>
    </row>
    <row r="18" spans="1:21" ht="14.5" x14ac:dyDescent="0.35">
      <c r="A18" s="90">
        <v>6</v>
      </c>
      <c r="B18" s="97" t="s">
        <v>557</v>
      </c>
      <c r="C18" s="98" t="s">
        <v>558</v>
      </c>
      <c r="D18" s="104">
        <v>1</v>
      </c>
      <c r="E18" s="105">
        <v>1</v>
      </c>
      <c r="F18" s="105">
        <v>1</v>
      </c>
      <c r="G18" s="105">
        <v>1</v>
      </c>
      <c r="H18" s="105">
        <v>1</v>
      </c>
      <c r="I18" s="105">
        <v>1</v>
      </c>
      <c r="J18" s="105">
        <v>1</v>
      </c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7</v>
      </c>
      <c r="U18" s="94">
        <f t="shared" si="3"/>
        <v>0.4375</v>
      </c>
    </row>
    <row r="19" spans="1:21" ht="14.5" x14ac:dyDescent="0.35">
      <c r="A19" s="90">
        <v>7</v>
      </c>
      <c r="B19" s="97" t="s">
        <v>559</v>
      </c>
      <c r="C19" s="98" t="s">
        <v>560</v>
      </c>
      <c r="D19" s="104">
        <v>1</v>
      </c>
      <c r="E19" s="105">
        <v>1</v>
      </c>
      <c r="F19" s="105">
        <v>1</v>
      </c>
      <c r="G19" s="105">
        <v>1</v>
      </c>
      <c r="H19" s="105">
        <v>1</v>
      </c>
      <c r="I19" s="105">
        <v>1</v>
      </c>
      <c r="J19" s="105">
        <v>1</v>
      </c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7" t="s">
        <v>561</v>
      </c>
      <c r="C20" s="98" t="s">
        <v>562</v>
      </c>
      <c r="D20" s="104">
        <v>1</v>
      </c>
      <c r="E20" s="105">
        <v>1</v>
      </c>
      <c r="F20" s="105">
        <v>1</v>
      </c>
      <c r="G20" s="105">
        <v>1</v>
      </c>
      <c r="H20" s="105">
        <v>1</v>
      </c>
      <c r="I20" s="105">
        <v>1</v>
      </c>
      <c r="J20" s="105">
        <v>1</v>
      </c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90">
        <v>9</v>
      </c>
      <c r="B21" s="97" t="s">
        <v>563</v>
      </c>
      <c r="C21" s="98" t="s">
        <v>564</v>
      </c>
      <c r="D21" s="104">
        <v>1</v>
      </c>
      <c r="E21" s="105">
        <v>1</v>
      </c>
      <c r="F21" s="105">
        <v>1</v>
      </c>
      <c r="G21" s="105">
        <v>1</v>
      </c>
      <c r="H21" s="105">
        <v>1</v>
      </c>
      <c r="I21" s="105">
        <v>1</v>
      </c>
      <c r="J21" s="105">
        <v>1</v>
      </c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7</v>
      </c>
      <c r="U21" s="94">
        <f t="shared" si="3"/>
        <v>0.4375</v>
      </c>
    </row>
    <row r="22" spans="1:21" ht="15.75" customHeight="1" x14ac:dyDescent="0.35">
      <c r="A22" s="90">
        <v>10</v>
      </c>
      <c r="B22" s="97" t="s">
        <v>565</v>
      </c>
      <c r="C22" s="98" t="s">
        <v>566</v>
      </c>
      <c r="D22" s="104">
        <v>1</v>
      </c>
      <c r="E22" s="105">
        <v>1</v>
      </c>
      <c r="F22" s="105">
        <v>1</v>
      </c>
      <c r="G22" s="105">
        <v>1</v>
      </c>
      <c r="H22" s="105">
        <v>1</v>
      </c>
      <c r="I22" s="105">
        <v>1</v>
      </c>
      <c r="J22" s="105">
        <v>1</v>
      </c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7</v>
      </c>
      <c r="U22" s="94">
        <f t="shared" si="3"/>
        <v>0.4375</v>
      </c>
    </row>
    <row r="23" spans="1:21" ht="15.75" customHeight="1" x14ac:dyDescent="0.35">
      <c r="A23" s="90">
        <v>11</v>
      </c>
      <c r="B23" s="109" t="s">
        <v>978</v>
      </c>
      <c r="C23" s="98" t="s">
        <v>567</v>
      </c>
      <c r="D23" s="104">
        <v>1</v>
      </c>
      <c r="E23" s="105">
        <v>1</v>
      </c>
      <c r="F23" s="105">
        <v>1</v>
      </c>
      <c r="G23" s="105">
        <v>1</v>
      </c>
      <c r="H23" s="51" t="s">
        <v>449</v>
      </c>
      <c r="I23" s="105">
        <v>1</v>
      </c>
      <c r="J23" s="105">
        <v>1</v>
      </c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9" t="s">
        <v>979</v>
      </c>
      <c r="C24" s="98" t="s">
        <v>568</v>
      </c>
      <c r="D24" s="104">
        <v>1</v>
      </c>
      <c r="E24" s="51" t="s">
        <v>569</v>
      </c>
      <c r="F24" s="105">
        <v>1</v>
      </c>
      <c r="G24" s="105">
        <v>1</v>
      </c>
      <c r="H24" s="105">
        <v>1</v>
      </c>
      <c r="I24" s="105">
        <v>1</v>
      </c>
      <c r="J24" s="105">
        <v>1</v>
      </c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109" t="s">
        <v>980</v>
      </c>
      <c r="C25" s="98" t="s">
        <v>570</v>
      </c>
      <c r="D25" s="104">
        <v>1</v>
      </c>
      <c r="E25" s="105">
        <v>1</v>
      </c>
      <c r="F25" s="105">
        <v>1</v>
      </c>
      <c r="G25" s="51" t="s">
        <v>449</v>
      </c>
      <c r="H25" s="105">
        <v>1</v>
      </c>
      <c r="I25" s="105">
        <v>1</v>
      </c>
      <c r="J25" s="105">
        <v>1</v>
      </c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9" t="s">
        <v>981</v>
      </c>
      <c r="C26" s="98" t="s">
        <v>571</v>
      </c>
      <c r="D26" s="104">
        <v>1</v>
      </c>
      <c r="E26" s="105">
        <v>1</v>
      </c>
      <c r="F26" s="105">
        <v>1</v>
      </c>
      <c r="G26" s="105">
        <v>1</v>
      </c>
      <c r="H26" s="105">
        <v>1</v>
      </c>
      <c r="I26" s="105">
        <v>1</v>
      </c>
      <c r="J26" s="105">
        <v>1</v>
      </c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7</v>
      </c>
      <c r="U26" s="94">
        <f t="shared" si="3"/>
        <v>0.4375</v>
      </c>
    </row>
    <row r="27" spans="1:21" ht="15.75" customHeight="1" x14ac:dyDescent="0.35">
      <c r="A27" s="90">
        <v>15</v>
      </c>
      <c r="B27" s="109" t="s">
        <v>982</v>
      </c>
      <c r="C27" s="98" t="s">
        <v>572</v>
      </c>
      <c r="D27" s="104">
        <v>1</v>
      </c>
      <c r="E27" s="105">
        <v>1</v>
      </c>
      <c r="F27" s="105">
        <v>1</v>
      </c>
      <c r="G27" s="105">
        <v>1</v>
      </c>
      <c r="H27" s="105">
        <v>1</v>
      </c>
      <c r="I27" s="105">
        <v>1</v>
      </c>
      <c r="J27" s="105">
        <v>1</v>
      </c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7</v>
      </c>
      <c r="U27" s="94">
        <f t="shared" si="3"/>
        <v>0.4375</v>
      </c>
    </row>
    <row r="28" spans="1:21" ht="15.75" customHeight="1" x14ac:dyDescent="0.35">
      <c r="A28" s="90">
        <v>16</v>
      </c>
      <c r="B28" s="109" t="s">
        <v>983</v>
      </c>
      <c r="C28" s="98" t="s">
        <v>573</v>
      </c>
      <c r="D28" s="107">
        <v>0</v>
      </c>
      <c r="E28" s="105">
        <v>1</v>
      </c>
      <c r="F28" s="105">
        <v>1</v>
      </c>
      <c r="G28" s="105">
        <v>1</v>
      </c>
      <c r="H28" s="105">
        <v>1</v>
      </c>
      <c r="I28" s="105">
        <v>1</v>
      </c>
      <c r="J28" s="105">
        <v>1</v>
      </c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ht="15.75" customHeight="1" x14ac:dyDescent="0.35">
      <c r="A29" s="90">
        <v>17</v>
      </c>
      <c r="B29" s="109" t="s">
        <v>984</v>
      </c>
      <c r="C29" s="98" t="s">
        <v>574</v>
      </c>
      <c r="D29" s="107">
        <v>0</v>
      </c>
      <c r="E29" s="105">
        <v>1</v>
      </c>
      <c r="F29" s="105">
        <v>1</v>
      </c>
      <c r="G29" s="105">
        <v>1</v>
      </c>
      <c r="H29" s="105">
        <v>1</v>
      </c>
      <c r="I29" s="51" t="s">
        <v>449</v>
      </c>
      <c r="J29" s="105">
        <v>1</v>
      </c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5</v>
      </c>
      <c r="U29" s="94">
        <f t="shared" si="3"/>
        <v>0.3125</v>
      </c>
    </row>
    <row r="30" spans="1:21" ht="15.75" customHeight="1" x14ac:dyDescent="0.35">
      <c r="A30" s="90">
        <v>18</v>
      </c>
      <c r="B30" s="109" t="s">
        <v>985</v>
      </c>
      <c r="C30" s="98" t="s">
        <v>575</v>
      </c>
      <c r="D30" s="104">
        <v>1</v>
      </c>
      <c r="E30" s="105">
        <v>1</v>
      </c>
      <c r="F30" s="105">
        <v>1</v>
      </c>
      <c r="G30" s="105">
        <v>1</v>
      </c>
      <c r="H30" s="105">
        <v>1</v>
      </c>
      <c r="I30" s="105">
        <v>1</v>
      </c>
      <c r="J30" s="105">
        <v>1</v>
      </c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ht="15.75" customHeight="1" x14ac:dyDescent="0.35">
      <c r="A31" s="90">
        <v>19</v>
      </c>
      <c r="B31" s="109" t="s">
        <v>986</v>
      </c>
      <c r="C31" s="98" t="s">
        <v>576</v>
      </c>
      <c r="D31" s="104">
        <v>1</v>
      </c>
      <c r="E31" s="105">
        <v>1</v>
      </c>
      <c r="F31" s="105">
        <v>1</v>
      </c>
      <c r="G31" s="105">
        <v>1</v>
      </c>
      <c r="H31" s="105">
        <v>1</v>
      </c>
      <c r="I31" s="105">
        <v>1</v>
      </c>
      <c r="J31" s="105">
        <v>1</v>
      </c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7</v>
      </c>
      <c r="U31" s="94">
        <f t="shared" si="3"/>
        <v>0.4375</v>
      </c>
    </row>
    <row r="32" spans="1:21" ht="15.75" customHeight="1" x14ac:dyDescent="0.35">
      <c r="A32" s="90">
        <v>20</v>
      </c>
      <c r="B32" s="109" t="s">
        <v>987</v>
      </c>
      <c r="C32" s="98" t="s">
        <v>577</v>
      </c>
      <c r="D32" s="104">
        <v>1</v>
      </c>
      <c r="E32" s="105">
        <v>1</v>
      </c>
      <c r="F32" s="105">
        <v>1</v>
      </c>
      <c r="G32" s="105">
        <v>1</v>
      </c>
      <c r="H32" s="105">
        <v>1</v>
      </c>
      <c r="I32" s="105">
        <v>1</v>
      </c>
      <c r="J32" s="105">
        <v>1</v>
      </c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109" t="s">
        <v>988</v>
      </c>
      <c r="C33" s="98" t="s">
        <v>578</v>
      </c>
      <c r="D33" s="104">
        <v>1</v>
      </c>
      <c r="E33" s="105">
        <v>1</v>
      </c>
      <c r="F33" s="105">
        <v>1</v>
      </c>
      <c r="G33" s="105">
        <v>1</v>
      </c>
      <c r="H33" s="105">
        <v>1</v>
      </c>
      <c r="I33" s="105">
        <v>1</v>
      </c>
      <c r="J33" s="105">
        <v>1</v>
      </c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90">
        <v>22</v>
      </c>
      <c r="B34" s="109" t="s">
        <v>989</v>
      </c>
      <c r="C34" s="98" t="s">
        <v>579</v>
      </c>
      <c r="D34" s="107">
        <v>0</v>
      </c>
      <c r="E34" s="105">
        <v>1</v>
      </c>
      <c r="F34" s="105">
        <v>1</v>
      </c>
      <c r="G34" s="105">
        <v>1</v>
      </c>
      <c r="H34" s="105">
        <v>1</v>
      </c>
      <c r="I34" s="105">
        <v>1</v>
      </c>
      <c r="J34" s="105">
        <v>1</v>
      </c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109" t="s">
        <v>990</v>
      </c>
      <c r="C35" s="98" t="s">
        <v>580</v>
      </c>
      <c r="D35" s="104">
        <v>1</v>
      </c>
      <c r="E35" s="105">
        <v>1</v>
      </c>
      <c r="F35" s="105">
        <v>1</v>
      </c>
      <c r="G35" s="105">
        <v>1</v>
      </c>
      <c r="H35" s="105">
        <v>1</v>
      </c>
      <c r="I35" s="105">
        <v>1</v>
      </c>
      <c r="J35" s="105">
        <v>1</v>
      </c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7</v>
      </c>
      <c r="U35" s="94">
        <f t="shared" si="3"/>
        <v>0.4375</v>
      </c>
    </row>
    <row r="36" spans="1:21" ht="15.75" customHeight="1" x14ac:dyDescent="0.35">
      <c r="A36" s="90">
        <v>24</v>
      </c>
      <c r="B36" s="109" t="s">
        <v>991</v>
      </c>
      <c r="C36" s="98" t="s">
        <v>581</v>
      </c>
      <c r="D36" s="107">
        <v>0</v>
      </c>
      <c r="E36" s="105">
        <v>1</v>
      </c>
      <c r="F36" s="105">
        <v>1</v>
      </c>
      <c r="G36" s="105">
        <v>1</v>
      </c>
      <c r="H36" s="105">
        <v>1</v>
      </c>
      <c r="I36" s="105">
        <v>1</v>
      </c>
      <c r="J36" s="105">
        <v>1</v>
      </c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9" t="s">
        <v>992</v>
      </c>
      <c r="C37" s="98" t="s">
        <v>582</v>
      </c>
      <c r="D37" s="107">
        <v>0</v>
      </c>
      <c r="E37" s="105">
        <v>1</v>
      </c>
      <c r="F37" s="105">
        <v>1</v>
      </c>
      <c r="G37" s="105">
        <v>1</v>
      </c>
      <c r="H37" s="105">
        <v>1</v>
      </c>
      <c r="I37" s="105">
        <v>1</v>
      </c>
      <c r="J37" s="105">
        <v>1</v>
      </c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109" t="s">
        <v>993</v>
      </c>
      <c r="C38" s="98" t="s">
        <v>583</v>
      </c>
      <c r="D38" s="104">
        <v>1</v>
      </c>
      <c r="E38" s="105">
        <v>1</v>
      </c>
      <c r="F38" s="105">
        <v>1</v>
      </c>
      <c r="G38" s="105">
        <v>1</v>
      </c>
      <c r="H38" s="105">
        <v>1</v>
      </c>
      <c r="I38" s="105">
        <v>1</v>
      </c>
      <c r="J38" s="51" t="s">
        <v>426</v>
      </c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109" t="s">
        <v>994</v>
      </c>
      <c r="C39" s="98" t="s">
        <v>584</v>
      </c>
      <c r="D39" s="107">
        <v>0</v>
      </c>
      <c r="E39" s="105">
        <v>1</v>
      </c>
      <c r="F39" s="105">
        <v>1</v>
      </c>
      <c r="G39" s="105">
        <v>1</v>
      </c>
      <c r="H39" s="105">
        <v>1</v>
      </c>
      <c r="I39" s="105">
        <v>1</v>
      </c>
      <c r="J39" s="105">
        <v>1</v>
      </c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9" t="s">
        <v>995</v>
      </c>
      <c r="C40" s="98" t="s">
        <v>585</v>
      </c>
      <c r="D40" s="107">
        <v>0</v>
      </c>
      <c r="E40" s="105">
        <v>1</v>
      </c>
      <c r="F40" s="105">
        <v>1</v>
      </c>
      <c r="G40" s="105">
        <v>1</v>
      </c>
      <c r="H40" s="105">
        <v>1</v>
      </c>
      <c r="I40" s="105">
        <v>1</v>
      </c>
      <c r="J40" s="105">
        <v>1</v>
      </c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9" t="s">
        <v>996</v>
      </c>
      <c r="C41" s="98" t="s">
        <v>586</v>
      </c>
      <c r="D41" s="104">
        <v>1</v>
      </c>
      <c r="E41" s="105">
        <v>1</v>
      </c>
      <c r="F41" s="105">
        <v>1</v>
      </c>
      <c r="G41" s="105">
        <v>1</v>
      </c>
      <c r="H41" s="105">
        <v>1</v>
      </c>
      <c r="I41" s="105">
        <v>1</v>
      </c>
      <c r="J41" s="105">
        <v>1</v>
      </c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7</v>
      </c>
      <c r="U41" s="94">
        <f t="shared" si="3"/>
        <v>0.4375</v>
      </c>
    </row>
    <row r="42" spans="1:21" ht="15.75" customHeight="1" x14ac:dyDescent="0.35">
      <c r="A42" s="90">
        <v>30</v>
      </c>
      <c r="B42" s="109" t="s">
        <v>997</v>
      </c>
      <c r="C42" s="98" t="s">
        <v>587</v>
      </c>
      <c r="D42" s="104">
        <v>1</v>
      </c>
      <c r="E42" s="105">
        <v>1</v>
      </c>
      <c r="F42" s="105">
        <v>1</v>
      </c>
      <c r="G42" s="105">
        <v>1</v>
      </c>
      <c r="H42" s="106">
        <v>0</v>
      </c>
      <c r="I42" s="105">
        <v>1</v>
      </c>
      <c r="J42" s="106">
        <v>0</v>
      </c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109" t="s">
        <v>998</v>
      </c>
      <c r="C43" s="98" t="s">
        <v>588</v>
      </c>
      <c r="D43" s="107">
        <v>0</v>
      </c>
      <c r="E43" s="105">
        <v>1</v>
      </c>
      <c r="F43" s="105">
        <v>1</v>
      </c>
      <c r="G43" s="105">
        <v>1</v>
      </c>
      <c r="H43" s="105">
        <v>1</v>
      </c>
      <c r="I43" s="105">
        <v>1</v>
      </c>
      <c r="J43" s="105">
        <v>1</v>
      </c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9" t="s">
        <v>999</v>
      </c>
      <c r="C44" s="98" t="s">
        <v>589</v>
      </c>
      <c r="D44" s="104">
        <v>1</v>
      </c>
      <c r="E44" s="105">
        <v>1</v>
      </c>
      <c r="F44" s="105">
        <v>1</v>
      </c>
      <c r="G44" s="105">
        <v>1</v>
      </c>
      <c r="H44" s="105">
        <v>1</v>
      </c>
      <c r="I44" s="105">
        <v>1</v>
      </c>
      <c r="J44" s="105">
        <v>1</v>
      </c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7</v>
      </c>
      <c r="U44" s="94">
        <f t="shared" si="3"/>
        <v>0.4375</v>
      </c>
    </row>
    <row r="45" spans="1:21" ht="15.75" customHeight="1" x14ac:dyDescent="0.35">
      <c r="A45" s="90">
        <v>33</v>
      </c>
      <c r="B45" s="109" t="s">
        <v>1000</v>
      </c>
      <c r="C45" s="98" t="s">
        <v>590</v>
      </c>
      <c r="D45" s="104">
        <v>1</v>
      </c>
      <c r="E45" s="105">
        <v>1</v>
      </c>
      <c r="F45" s="105">
        <v>1</v>
      </c>
      <c r="G45" s="105">
        <v>1</v>
      </c>
      <c r="H45" s="105">
        <v>1</v>
      </c>
      <c r="I45" s="105">
        <v>1</v>
      </c>
      <c r="J45" s="105">
        <v>1</v>
      </c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7</v>
      </c>
      <c r="U45" s="94">
        <f t="shared" si="3"/>
        <v>0.4375</v>
      </c>
    </row>
    <row r="46" spans="1:21" ht="15.75" customHeight="1" x14ac:dyDescent="0.35">
      <c r="A46" s="90">
        <v>34</v>
      </c>
      <c r="B46" s="109" t="s">
        <v>1001</v>
      </c>
      <c r="C46" s="98" t="s">
        <v>591</v>
      </c>
      <c r="D46" s="107">
        <v>0</v>
      </c>
      <c r="E46" s="105">
        <v>1</v>
      </c>
      <c r="F46" s="105">
        <v>1</v>
      </c>
      <c r="G46" s="105">
        <v>1</v>
      </c>
      <c r="H46" s="51" t="s">
        <v>449</v>
      </c>
      <c r="I46" s="105">
        <v>1</v>
      </c>
      <c r="J46" s="105">
        <v>1</v>
      </c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5</v>
      </c>
      <c r="U46" s="94">
        <f t="shared" si="3"/>
        <v>0.3125</v>
      </c>
    </row>
    <row r="47" spans="1:21" ht="15.75" customHeight="1" x14ac:dyDescent="0.35">
      <c r="A47" s="90">
        <v>35</v>
      </c>
      <c r="B47" s="109" t="s">
        <v>912</v>
      </c>
      <c r="C47" s="98" t="s">
        <v>592</v>
      </c>
      <c r="D47" s="104">
        <v>1</v>
      </c>
      <c r="E47" s="105">
        <v>1</v>
      </c>
      <c r="F47" s="105">
        <v>1</v>
      </c>
      <c r="G47" s="105">
        <v>1</v>
      </c>
      <c r="H47" s="105">
        <v>1</v>
      </c>
      <c r="I47" s="105">
        <v>1</v>
      </c>
      <c r="J47" s="105">
        <v>1</v>
      </c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7</v>
      </c>
      <c r="U47" s="94">
        <f t="shared" si="3"/>
        <v>0.4375</v>
      </c>
    </row>
    <row r="48" spans="1:21" ht="15.75" customHeight="1" x14ac:dyDescent="0.35">
      <c r="A48" s="90">
        <v>36</v>
      </c>
      <c r="B48" s="109" t="s">
        <v>1002</v>
      </c>
      <c r="C48" s="98" t="s">
        <v>593</v>
      </c>
      <c r="D48" s="104">
        <v>1</v>
      </c>
      <c r="E48" s="105">
        <v>1</v>
      </c>
      <c r="F48" s="105">
        <v>1</v>
      </c>
      <c r="G48" s="105">
        <v>1</v>
      </c>
      <c r="H48" s="105">
        <v>1</v>
      </c>
      <c r="I48" s="105">
        <v>1</v>
      </c>
      <c r="J48" s="105">
        <v>1</v>
      </c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7</v>
      </c>
      <c r="U48" s="94">
        <f t="shared" si="3"/>
        <v>0.4375</v>
      </c>
    </row>
    <row r="49" spans="1:21" ht="15.75" customHeight="1" x14ac:dyDescent="0.35">
      <c r="A49" s="90">
        <v>37</v>
      </c>
      <c r="B49" s="109" t="s">
        <v>1003</v>
      </c>
      <c r="C49" s="98" t="s">
        <v>594</v>
      </c>
      <c r="D49" s="104">
        <v>1</v>
      </c>
      <c r="E49" s="105">
        <v>1</v>
      </c>
      <c r="F49" s="105">
        <v>1</v>
      </c>
      <c r="G49" s="105">
        <v>1</v>
      </c>
      <c r="H49" s="105">
        <v>1</v>
      </c>
      <c r="I49" s="105">
        <v>1</v>
      </c>
      <c r="J49" s="105">
        <v>1</v>
      </c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7</v>
      </c>
      <c r="U49" s="94">
        <f t="shared" si="3"/>
        <v>0.4375</v>
      </c>
    </row>
    <row r="50" spans="1:21" ht="15.75" customHeight="1" x14ac:dyDescent="0.35">
      <c r="A50" s="90">
        <v>38</v>
      </c>
      <c r="B50" s="109" t="s">
        <v>1004</v>
      </c>
      <c r="C50" s="98" t="s">
        <v>595</v>
      </c>
      <c r="D50" s="104">
        <v>1</v>
      </c>
      <c r="E50" s="105">
        <v>1</v>
      </c>
      <c r="F50" s="105">
        <v>1</v>
      </c>
      <c r="G50" s="105">
        <v>1</v>
      </c>
      <c r="H50" s="105">
        <v>1</v>
      </c>
      <c r="I50" s="105">
        <v>1</v>
      </c>
      <c r="J50" s="105">
        <v>1</v>
      </c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7</v>
      </c>
      <c r="U50" s="94">
        <f t="shared" si="3"/>
        <v>0.4375</v>
      </c>
    </row>
    <row r="51" spans="1:21" ht="15.75" customHeight="1" x14ac:dyDescent="0.35">
      <c r="A51" s="90">
        <v>39</v>
      </c>
      <c r="B51" s="101"/>
      <c r="C51" s="98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101"/>
      <c r="C52" s="98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101"/>
      <c r="C53" s="98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101"/>
      <c r="C54" s="98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101"/>
      <c r="C55" s="98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48" priority="2" operator="equal">
      <formula>0</formula>
    </cfRule>
  </conditionalFormatting>
  <conditionalFormatting sqref="U13:U57">
    <cfRule type="cellIs" dxfId="147" priority="1" operator="lessThan">
      <formula>"50%"</formula>
    </cfRule>
  </conditionalFormatting>
  <hyperlinks>
    <hyperlink ref="A1" location="'Rekap Dosen'!A1" display="BACK" xr:uid="{00000000-0004-0000-0500-000000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FF"/>
    <outlinePr summaryBelow="0" summaryRight="0"/>
  </sheetPr>
  <dimension ref="A1:U1000"/>
  <sheetViews>
    <sheetView topLeftCell="A38" workbookViewId="0">
      <selection activeCell="B25" sqref="B25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73" t="s">
        <v>32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UNI10308</v>
      </c>
      <c r="C3" s="78" t="str">
        <f>VLOOKUP(D3, 'Rekap Dosen'!$B$5:$C$40, 2, FALSE)</f>
        <v>Detia Aulia Oktarina, M.Pd.</v>
      </c>
      <c r="D3" s="51" t="s">
        <v>289</v>
      </c>
      <c r="E3" s="79">
        <f t="shared" ref="E3:E6" si="0">COUNTIF($D$12:$S$12,D3)</f>
        <v>8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BAHASA INDONESIA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JUMAT, 09:45 - 11:25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3.1</v>
      </c>
      <c r="C7" s="83" t="s">
        <v>334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5"/>
      <c r="U11" s="178"/>
    </row>
    <row r="12" spans="1:21" ht="14.5" x14ac:dyDescent="0.35">
      <c r="A12" s="172"/>
      <c r="B12" s="172"/>
      <c r="C12" s="172"/>
      <c r="D12" s="51" t="s">
        <v>289</v>
      </c>
      <c r="E12" s="51" t="s">
        <v>289</v>
      </c>
      <c r="F12" s="51" t="s">
        <v>289</v>
      </c>
      <c r="G12" s="51" t="s">
        <v>289</v>
      </c>
      <c r="H12" s="51" t="s">
        <v>289</v>
      </c>
      <c r="I12" s="51" t="s">
        <v>289</v>
      </c>
      <c r="J12" s="51" t="s">
        <v>289</v>
      </c>
      <c r="K12" s="51" t="s">
        <v>289</v>
      </c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1" t="s">
        <v>435</v>
      </c>
      <c r="C13" s="98" t="s">
        <v>436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0</v>
      </c>
      <c r="U13" s="94">
        <f t="shared" ref="U13:U57" si="3">T13/16</f>
        <v>0</v>
      </c>
    </row>
    <row r="14" spans="1:21" ht="14.5" x14ac:dyDescent="0.35">
      <c r="A14" s="90">
        <v>2</v>
      </c>
      <c r="B14" s="91" t="s">
        <v>437</v>
      </c>
      <c r="C14" s="98" t="s">
        <v>438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>
        <v>1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8</v>
      </c>
      <c r="U14" s="94">
        <f t="shared" si="3"/>
        <v>0.5</v>
      </c>
    </row>
    <row r="15" spans="1:21" ht="14.5" x14ac:dyDescent="0.35">
      <c r="A15" s="90">
        <v>3</v>
      </c>
      <c r="B15" s="91" t="s">
        <v>439</v>
      </c>
      <c r="C15" s="98" t="s">
        <v>440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8</v>
      </c>
      <c r="U15" s="94">
        <f t="shared" si="3"/>
        <v>0.5</v>
      </c>
    </row>
    <row r="16" spans="1:21" ht="14.5" x14ac:dyDescent="0.35">
      <c r="A16" s="90">
        <v>4</v>
      </c>
      <c r="B16" s="91" t="s">
        <v>441</v>
      </c>
      <c r="C16" s="98" t="s">
        <v>442</v>
      </c>
      <c r="D16" s="55">
        <v>1</v>
      </c>
      <c r="E16" s="55">
        <v>1</v>
      </c>
      <c r="F16" s="55">
        <v>1</v>
      </c>
      <c r="G16" s="51">
        <v>0</v>
      </c>
      <c r="H16" s="55">
        <v>1</v>
      </c>
      <c r="I16" s="51">
        <v>0</v>
      </c>
      <c r="J16" s="55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1" t="s">
        <v>443</v>
      </c>
      <c r="C17" s="98" t="s">
        <v>444</v>
      </c>
      <c r="D17" s="55">
        <v>0</v>
      </c>
      <c r="E17" s="55">
        <v>0</v>
      </c>
      <c r="F17" s="55">
        <v>0</v>
      </c>
      <c r="G17" s="55">
        <v>0</v>
      </c>
      <c r="H17" s="55">
        <v>0</v>
      </c>
      <c r="I17" s="55">
        <v>0</v>
      </c>
      <c r="J17" s="51">
        <v>0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1</v>
      </c>
      <c r="U17" s="94">
        <f t="shared" si="3"/>
        <v>6.25E-2</v>
      </c>
    </row>
    <row r="18" spans="1:21" ht="14.5" x14ac:dyDescent="0.35">
      <c r="A18" s="90">
        <v>6</v>
      </c>
      <c r="B18" s="91" t="s">
        <v>445</v>
      </c>
      <c r="C18" s="98" t="s">
        <v>446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ht="14.5" x14ac:dyDescent="0.35">
      <c r="A19" s="90">
        <v>7</v>
      </c>
      <c r="B19" s="91" t="s">
        <v>447</v>
      </c>
      <c r="C19" s="98" t="s">
        <v>448</v>
      </c>
      <c r="D19" s="55">
        <v>1</v>
      </c>
      <c r="E19" s="55">
        <v>0</v>
      </c>
      <c r="F19" s="55">
        <v>1</v>
      </c>
      <c r="G19" s="55">
        <v>1</v>
      </c>
      <c r="H19" s="55">
        <v>1</v>
      </c>
      <c r="I19" s="55">
        <v>1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1" t="s">
        <v>450</v>
      </c>
      <c r="C20" s="98" t="s">
        <v>451</v>
      </c>
      <c r="D20" s="55">
        <v>1</v>
      </c>
      <c r="E20" s="55">
        <v>1</v>
      </c>
      <c r="F20" s="51">
        <v>0</v>
      </c>
      <c r="G20" s="51">
        <v>0</v>
      </c>
      <c r="H20" s="51">
        <v>1</v>
      </c>
      <c r="I20" s="51">
        <v>0</v>
      </c>
      <c r="J20" s="51">
        <v>0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4</v>
      </c>
      <c r="U20" s="94">
        <f t="shared" si="3"/>
        <v>0.25</v>
      </c>
    </row>
    <row r="21" spans="1:21" ht="15.75" customHeight="1" x14ac:dyDescent="0.35">
      <c r="A21" s="90">
        <v>9</v>
      </c>
      <c r="B21" s="91" t="s">
        <v>452</v>
      </c>
      <c r="C21" s="98" t="s">
        <v>453</v>
      </c>
      <c r="D21" s="55">
        <v>1</v>
      </c>
      <c r="E21" s="51">
        <v>0</v>
      </c>
      <c r="F21" s="51">
        <v>1</v>
      </c>
      <c r="G21" s="51">
        <v>1</v>
      </c>
      <c r="H21" s="51">
        <v>0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1" t="s">
        <v>454</v>
      </c>
      <c r="C22" s="98" t="s">
        <v>455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8</v>
      </c>
      <c r="U22" s="94">
        <f t="shared" si="3"/>
        <v>0.5</v>
      </c>
    </row>
    <row r="23" spans="1:21" ht="15.75" customHeight="1" x14ac:dyDescent="0.35">
      <c r="A23" s="90">
        <v>11</v>
      </c>
      <c r="B23" s="95" t="s">
        <v>596</v>
      </c>
      <c r="C23" s="98" t="s">
        <v>456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1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8</v>
      </c>
      <c r="U23" s="94">
        <f t="shared" si="3"/>
        <v>0.5</v>
      </c>
    </row>
    <row r="24" spans="1:21" ht="15.75" customHeight="1" x14ac:dyDescent="0.35">
      <c r="A24" s="90">
        <v>12</v>
      </c>
      <c r="B24" s="95" t="s">
        <v>597</v>
      </c>
      <c r="C24" s="98" t="s">
        <v>457</v>
      </c>
      <c r="D24" s="55">
        <v>1</v>
      </c>
      <c r="E24" s="51">
        <v>0</v>
      </c>
      <c r="F24" s="55">
        <v>1</v>
      </c>
      <c r="G24" s="55">
        <v>1</v>
      </c>
      <c r="H24" s="55">
        <v>1</v>
      </c>
      <c r="I24" s="55">
        <v>1</v>
      </c>
      <c r="J24" s="51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7</v>
      </c>
      <c r="U24" s="94">
        <f t="shared" si="3"/>
        <v>0.4375</v>
      </c>
    </row>
    <row r="25" spans="1:21" ht="15.75" customHeight="1" x14ac:dyDescent="0.35">
      <c r="A25" s="90">
        <v>13</v>
      </c>
      <c r="B25" s="95" t="s">
        <v>598</v>
      </c>
      <c r="C25" s="98" t="s">
        <v>458</v>
      </c>
      <c r="D25" s="55">
        <v>0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ht="15.75" customHeight="1" x14ac:dyDescent="0.35">
      <c r="A26" s="90">
        <v>14</v>
      </c>
      <c r="B26" s="95" t="s">
        <v>599</v>
      </c>
      <c r="C26" s="98" t="s">
        <v>459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1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8</v>
      </c>
      <c r="U26" s="94">
        <f t="shared" si="3"/>
        <v>0.5</v>
      </c>
    </row>
    <row r="27" spans="1:21" ht="15.75" customHeight="1" x14ac:dyDescent="0.35">
      <c r="A27" s="90">
        <v>15</v>
      </c>
      <c r="B27" s="95" t="s">
        <v>600</v>
      </c>
      <c r="C27" s="98" t="s">
        <v>460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1" t="s">
        <v>449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7</v>
      </c>
      <c r="U27" s="94">
        <f t="shared" si="3"/>
        <v>0.4375</v>
      </c>
    </row>
    <row r="28" spans="1:21" ht="15.75" customHeight="1" x14ac:dyDescent="0.35">
      <c r="A28" s="90">
        <v>16</v>
      </c>
      <c r="B28" s="95" t="s">
        <v>601</v>
      </c>
      <c r="C28" s="98" t="s">
        <v>461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1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ht="15.75" customHeight="1" x14ac:dyDescent="0.35">
      <c r="A29" s="90">
        <v>17</v>
      </c>
      <c r="B29" s="95" t="s">
        <v>602</v>
      </c>
      <c r="C29" s="98" t="s">
        <v>462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1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ht="15.75" customHeight="1" x14ac:dyDescent="0.35">
      <c r="A30" s="90">
        <v>18</v>
      </c>
      <c r="B30" s="95" t="s">
        <v>603</v>
      </c>
      <c r="C30" s="98" t="s">
        <v>463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1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8</v>
      </c>
      <c r="U30" s="94">
        <f t="shared" si="3"/>
        <v>0.5</v>
      </c>
    </row>
    <row r="31" spans="1:21" ht="15.75" customHeight="1" x14ac:dyDescent="0.35">
      <c r="A31" s="90">
        <v>19</v>
      </c>
      <c r="B31" s="95" t="s">
        <v>604</v>
      </c>
      <c r="C31" s="98" t="s">
        <v>464</v>
      </c>
      <c r="D31" s="55">
        <v>1</v>
      </c>
      <c r="E31" s="51">
        <v>0</v>
      </c>
      <c r="F31" s="55">
        <v>1</v>
      </c>
      <c r="G31" s="55">
        <v>1</v>
      </c>
      <c r="H31" s="55">
        <v>1</v>
      </c>
      <c r="I31" s="51">
        <v>0</v>
      </c>
      <c r="J31" s="51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95" t="s">
        <v>605</v>
      </c>
      <c r="C32" s="98" t="s">
        <v>465</v>
      </c>
      <c r="D32" s="55">
        <v>1</v>
      </c>
      <c r="E32" s="51">
        <v>0</v>
      </c>
      <c r="F32" s="55">
        <v>1</v>
      </c>
      <c r="G32" s="55">
        <v>1</v>
      </c>
      <c r="H32" s="55">
        <v>1</v>
      </c>
      <c r="I32" s="55">
        <v>1</v>
      </c>
      <c r="J32" s="51">
        <v>1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95" t="s">
        <v>606</v>
      </c>
      <c r="C33" s="98" t="s">
        <v>466</v>
      </c>
      <c r="D33" s="55">
        <v>1</v>
      </c>
      <c r="E33" s="51">
        <v>1</v>
      </c>
      <c r="F33" s="51">
        <v>0</v>
      </c>
      <c r="G33" s="55">
        <v>1</v>
      </c>
      <c r="H33" s="55">
        <v>1</v>
      </c>
      <c r="I33" s="55">
        <v>1</v>
      </c>
      <c r="J33" s="51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90">
        <v>22</v>
      </c>
      <c r="B34" s="95" t="s">
        <v>607</v>
      </c>
      <c r="C34" s="98" t="s">
        <v>467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1">
        <v>1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ht="15.75" customHeight="1" x14ac:dyDescent="0.35">
      <c r="A35" s="90">
        <v>23</v>
      </c>
      <c r="B35" s="95" t="s">
        <v>608</v>
      </c>
      <c r="C35" s="98" t="s">
        <v>468</v>
      </c>
      <c r="D35" s="55">
        <v>1</v>
      </c>
      <c r="E35" s="55">
        <v>1</v>
      </c>
      <c r="F35" s="51">
        <v>0</v>
      </c>
      <c r="G35" s="51">
        <v>0</v>
      </c>
      <c r="H35" s="55">
        <v>1</v>
      </c>
      <c r="I35" s="55">
        <v>1</v>
      </c>
      <c r="J35" s="51">
        <v>0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5</v>
      </c>
      <c r="U35" s="94">
        <f t="shared" si="3"/>
        <v>0.3125</v>
      </c>
    </row>
    <row r="36" spans="1:21" ht="15.75" customHeight="1" x14ac:dyDescent="0.35">
      <c r="A36" s="90">
        <v>24</v>
      </c>
      <c r="B36" s="95" t="s">
        <v>609</v>
      </c>
      <c r="C36" s="98" t="s">
        <v>469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8</v>
      </c>
      <c r="U36" s="94">
        <f t="shared" si="3"/>
        <v>0.5</v>
      </c>
    </row>
    <row r="37" spans="1:21" ht="15.75" customHeight="1" x14ac:dyDescent="0.35">
      <c r="A37" s="90">
        <v>25</v>
      </c>
      <c r="B37" s="95" t="s">
        <v>610</v>
      </c>
      <c r="C37" s="98" t="s">
        <v>470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8</v>
      </c>
      <c r="U37" s="94">
        <f t="shared" si="3"/>
        <v>0.5</v>
      </c>
    </row>
    <row r="38" spans="1:21" ht="15.75" customHeight="1" x14ac:dyDescent="0.35">
      <c r="A38" s="90">
        <v>26</v>
      </c>
      <c r="B38" s="95" t="s">
        <v>611</v>
      </c>
      <c r="C38" s="98" t="s">
        <v>471</v>
      </c>
      <c r="D38" s="55">
        <v>1</v>
      </c>
      <c r="E38" s="55">
        <v>1</v>
      </c>
      <c r="F38" s="55">
        <v>1</v>
      </c>
      <c r="G38" s="55">
        <v>1</v>
      </c>
      <c r="H38" s="55">
        <v>1</v>
      </c>
      <c r="I38" s="55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8</v>
      </c>
      <c r="U38" s="94">
        <f t="shared" si="3"/>
        <v>0.5</v>
      </c>
    </row>
    <row r="39" spans="1:21" ht="15.75" customHeight="1" x14ac:dyDescent="0.35">
      <c r="A39" s="90">
        <v>27</v>
      </c>
      <c r="B39" s="95" t="s">
        <v>612</v>
      </c>
      <c r="C39" s="98" t="s">
        <v>472</v>
      </c>
      <c r="D39" s="55">
        <v>1</v>
      </c>
      <c r="E39" s="55">
        <v>1</v>
      </c>
      <c r="F39" s="55">
        <v>1</v>
      </c>
      <c r="G39" s="55">
        <v>1</v>
      </c>
      <c r="H39" s="55">
        <v>1</v>
      </c>
      <c r="I39" s="55">
        <v>1</v>
      </c>
      <c r="J39" s="51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8</v>
      </c>
      <c r="U39" s="94">
        <f t="shared" si="3"/>
        <v>0.5</v>
      </c>
    </row>
    <row r="40" spans="1:21" ht="15.75" customHeight="1" x14ac:dyDescent="0.35">
      <c r="A40" s="90">
        <v>28</v>
      </c>
      <c r="B40" s="95" t="s">
        <v>613</v>
      </c>
      <c r="C40" s="98" t="s">
        <v>473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1">
        <v>1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8</v>
      </c>
      <c r="U40" s="94">
        <f t="shared" si="3"/>
        <v>0.5</v>
      </c>
    </row>
    <row r="41" spans="1:21" ht="15.75" customHeight="1" x14ac:dyDescent="0.35">
      <c r="A41" s="90">
        <v>29</v>
      </c>
      <c r="B41" s="95" t="s">
        <v>614</v>
      </c>
      <c r="C41" s="98" t="s">
        <v>474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1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8</v>
      </c>
      <c r="U41" s="94">
        <f t="shared" si="3"/>
        <v>0.5</v>
      </c>
    </row>
    <row r="42" spans="1:21" ht="15.75" customHeight="1" x14ac:dyDescent="0.35">
      <c r="A42" s="90">
        <v>30</v>
      </c>
      <c r="B42" s="95" t="s">
        <v>615</v>
      </c>
      <c r="C42" s="98" t="s">
        <v>475</v>
      </c>
      <c r="D42" s="55">
        <v>0</v>
      </c>
      <c r="E42" s="55">
        <v>1</v>
      </c>
      <c r="F42" s="55">
        <v>1</v>
      </c>
      <c r="G42" s="51">
        <v>0</v>
      </c>
      <c r="H42" s="51">
        <v>0</v>
      </c>
      <c r="I42" s="51">
        <v>0</v>
      </c>
      <c r="J42" s="51" t="s">
        <v>616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3</v>
      </c>
      <c r="U42" s="94">
        <f t="shared" si="3"/>
        <v>0.1875</v>
      </c>
    </row>
    <row r="43" spans="1:21" ht="15.75" customHeight="1" x14ac:dyDescent="0.35">
      <c r="A43" s="90">
        <v>31</v>
      </c>
      <c r="B43" s="95" t="s">
        <v>617</v>
      </c>
      <c r="C43" s="98" t="s">
        <v>476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1</v>
      </c>
      <c r="J43" s="51">
        <v>1</v>
      </c>
      <c r="K43" s="51">
        <v>1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8</v>
      </c>
      <c r="U43" s="94">
        <f t="shared" si="3"/>
        <v>0.5</v>
      </c>
    </row>
    <row r="44" spans="1:21" ht="15.75" customHeight="1" x14ac:dyDescent="0.35">
      <c r="A44" s="90">
        <v>32</v>
      </c>
      <c r="B44" s="95" t="s">
        <v>618</v>
      </c>
      <c r="C44" s="98" t="s">
        <v>477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1">
        <v>1</v>
      </c>
      <c r="K44" s="51">
        <v>1</v>
      </c>
      <c r="L44" s="51"/>
      <c r="M44" s="51"/>
      <c r="N44" s="51"/>
      <c r="O44" s="51"/>
      <c r="P44" s="51"/>
      <c r="Q44" s="51"/>
      <c r="R44" s="51"/>
      <c r="S44" s="51"/>
      <c r="T44" s="93">
        <f t="shared" si="2"/>
        <v>8</v>
      </c>
      <c r="U44" s="94">
        <f t="shared" si="3"/>
        <v>0.5</v>
      </c>
    </row>
    <row r="45" spans="1:21" ht="15.75" customHeight="1" x14ac:dyDescent="0.35">
      <c r="A45" s="90">
        <v>33</v>
      </c>
      <c r="B45" s="95" t="s">
        <v>619</v>
      </c>
      <c r="C45" s="98" t="s">
        <v>620</v>
      </c>
      <c r="D45" s="55">
        <v>0</v>
      </c>
      <c r="E45" s="55">
        <v>1</v>
      </c>
      <c r="F45" s="55">
        <v>1</v>
      </c>
      <c r="G45" s="55">
        <v>1</v>
      </c>
      <c r="H45" s="55">
        <v>1</v>
      </c>
      <c r="I45" s="51" t="s">
        <v>616</v>
      </c>
      <c r="J45" s="51">
        <v>1</v>
      </c>
      <c r="K45" s="51">
        <v>1</v>
      </c>
      <c r="L45" s="51"/>
      <c r="M45" s="51"/>
      <c r="N45" s="51"/>
      <c r="O45" s="51"/>
      <c r="P45" s="51"/>
      <c r="Q45" s="51"/>
      <c r="R45" s="51"/>
      <c r="S45" s="51"/>
      <c r="T45" s="93">
        <f t="shared" si="2"/>
        <v>6</v>
      </c>
      <c r="U45" s="94">
        <f t="shared" si="3"/>
        <v>0.375</v>
      </c>
    </row>
    <row r="46" spans="1:21" ht="15.75" customHeight="1" x14ac:dyDescent="0.35">
      <c r="A46" s="90">
        <v>34</v>
      </c>
      <c r="B46" s="95" t="s">
        <v>621</v>
      </c>
      <c r="C46" s="98" t="s">
        <v>480</v>
      </c>
      <c r="D46" s="55">
        <v>0</v>
      </c>
      <c r="E46" s="51">
        <v>0</v>
      </c>
      <c r="F46" s="55">
        <v>1</v>
      </c>
      <c r="G46" s="55">
        <v>1</v>
      </c>
      <c r="H46" s="55">
        <v>1</v>
      </c>
      <c r="I46" s="51">
        <v>0</v>
      </c>
      <c r="J46" s="51">
        <v>0</v>
      </c>
      <c r="K46" s="51">
        <v>1</v>
      </c>
      <c r="L46" s="51"/>
      <c r="M46" s="51"/>
      <c r="N46" s="51"/>
      <c r="O46" s="51"/>
      <c r="P46" s="51"/>
      <c r="Q46" s="51"/>
      <c r="R46" s="51"/>
      <c r="S46" s="51"/>
      <c r="T46" s="93">
        <f t="shared" si="2"/>
        <v>4</v>
      </c>
      <c r="U46" s="94">
        <f t="shared" si="3"/>
        <v>0.25</v>
      </c>
    </row>
    <row r="47" spans="1:21" ht="15.75" customHeight="1" x14ac:dyDescent="0.35">
      <c r="A47" s="90">
        <v>35</v>
      </c>
      <c r="B47" s="95" t="s">
        <v>622</v>
      </c>
      <c r="C47" s="98" t="s">
        <v>481</v>
      </c>
      <c r="D47" s="55">
        <v>1</v>
      </c>
      <c r="E47" s="55">
        <v>1</v>
      </c>
      <c r="F47" s="55">
        <v>1</v>
      </c>
      <c r="G47" s="55">
        <v>1</v>
      </c>
      <c r="H47" s="55">
        <v>1</v>
      </c>
      <c r="I47" s="55">
        <v>1</v>
      </c>
      <c r="J47" s="51">
        <v>1</v>
      </c>
      <c r="K47" s="51">
        <v>1</v>
      </c>
      <c r="L47" s="51"/>
      <c r="M47" s="51"/>
      <c r="N47" s="51"/>
      <c r="O47" s="51"/>
      <c r="P47" s="51"/>
      <c r="Q47" s="51"/>
      <c r="R47" s="51"/>
      <c r="S47" s="51"/>
      <c r="T47" s="93">
        <f t="shared" si="2"/>
        <v>8</v>
      </c>
      <c r="U47" s="94">
        <f t="shared" si="3"/>
        <v>0.5</v>
      </c>
    </row>
    <row r="48" spans="1:21" ht="15.75" customHeight="1" x14ac:dyDescent="0.35">
      <c r="A48" s="90">
        <v>36</v>
      </c>
      <c r="B48" s="95" t="s">
        <v>623</v>
      </c>
      <c r="C48" s="98" t="s">
        <v>482</v>
      </c>
      <c r="D48" s="55">
        <v>1</v>
      </c>
      <c r="E48" s="55">
        <v>1</v>
      </c>
      <c r="F48" s="55">
        <v>1</v>
      </c>
      <c r="G48" s="55">
        <v>1</v>
      </c>
      <c r="H48" s="55">
        <v>1</v>
      </c>
      <c r="I48" s="55">
        <v>1</v>
      </c>
      <c r="J48" s="51">
        <v>1</v>
      </c>
      <c r="K48" s="51">
        <v>1</v>
      </c>
      <c r="L48" s="51"/>
      <c r="M48" s="51"/>
      <c r="N48" s="51"/>
      <c r="O48" s="51"/>
      <c r="P48" s="51"/>
      <c r="Q48" s="51"/>
      <c r="R48" s="51"/>
      <c r="S48" s="51"/>
      <c r="T48" s="93">
        <f t="shared" si="2"/>
        <v>8</v>
      </c>
      <c r="U48" s="94">
        <f t="shared" si="3"/>
        <v>0.5</v>
      </c>
    </row>
    <row r="49" spans="1:21" ht="15.75" customHeight="1" x14ac:dyDescent="0.35">
      <c r="A49" s="90">
        <v>37</v>
      </c>
      <c r="B49" s="95" t="s">
        <v>624</v>
      </c>
      <c r="C49" s="98" t="s">
        <v>483</v>
      </c>
      <c r="D49" s="55">
        <v>1</v>
      </c>
      <c r="E49" s="55">
        <v>1</v>
      </c>
      <c r="F49" s="55">
        <v>1</v>
      </c>
      <c r="G49" s="55">
        <v>1</v>
      </c>
      <c r="H49" s="55">
        <v>1</v>
      </c>
      <c r="I49" s="55">
        <v>1</v>
      </c>
      <c r="J49" s="51">
        <v>1</v>
      </c>
      <c r="K49" s="51">
        <v>1</v>
      </c>
      <c r="L49" s="51"/>
      <c r="M49" s="51"/>
      <c r="N49" s="51"/>
      <c r="O49" s="51"/>
      <c r="P49" s="51"/>
      <c r="Q49" s="51"/>
      <c r="R49" s="51"/>
      <c r="S49" s="51"/>
      <c r="T49" s="93">
        <f t="shared" si="2"/>
        <v>8</v>
      </c>
      <c r="U49" s="94">
        <f t="shared" si="3"/>
        <v>0.5</v>
      </c>
    </row>
    <row r="50" spans="1:21" ht="15.75" customHeight="1" x14ac:dyDescent="0.35">
      <c r="A50" s="90">
        <v>38</v>
      </c>
      <c r="B50" s="95" t="s">
        <v>625</v>
      </c>
      <c r="C50" s="98" t="s">
        <v>484</v>
      </c>
      <c r="D50" s="55">
        <v>1</v>
      </c>
      <c r="E50" s="55">
        <v>1</v>
      </c>
      <c r="F50" s="55">
        <v>1</v>
      </c>
      <c r="G50" s="55">
        <v>1</v>
      </c>
      <c r="H50" s="55">
        <v>1</v>
      </c>
      <c r="I50" s="55">
        <v>1</v>
      </c>
      <c r="J50" s="51">
        <v>1</v>
      </c>
      <c r="K50" s="51">
        <v>1</v>
      </c>
      <c r="L50" s="51"/>
      <c r="M50" s="51"/>
      <c r="N50" s="51"/>
      <c r="O50" s="51"/>
      <c r="P50" s="51"/>
      <c r="Q50" s="51"/>
      <c r="R50" s="51"/>
      <c r="S50" s="51"/>
      <c r="T50" s="93">
        <f t="shared" si="2"/>
        <v>8</v>
      </c>
      <c r="U50" s="94">
        <f t="shared" si="3"/>
        <v>0.5</v>
      </c>
    </row>
    <row r="51" spans="1:21" ht="15.75" customHeight="1" x14ac:dyDescent="0.35">
      <c r="A51" s="90">
        <v>39</v>
      </c>
      <c r="B51" s="95" t="s">
        <v>626</v>
      </c>
      <c r="C51" s="98" t="s">
        <v>485</v>
      </c>
      <c r="D51" s="55">
        <v>0</v>
      </c>
      <c r="E51" s="55">
        <v>0</v>
      </c>
      <c r="F51" s="55">
        <v>0</v>
      </c>
      <c r="G51" s="55">
        <v>0</v>
      </c>
      <c r="H51" s="55">
        <v>0</v>
      </c>
      <c r="I51" s="55">
        <v>0</v>
      </c>
      <c r="J51" s="51">
        <v>0</v>
      </c>
      <c r="K51" s="51">
        <v>0</v>
      </c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5" t="s">
        <v>627</v>
      </c>
      <c r="C52" s="98" t="s">
        <v>486</v>
      </c>
      <c r="D52" s="55">
        <v>1</v>
      </c>
      <c r="E52" s="51">
        <v>0</v>
      </c>
      <c r="F52" s="51">
        <v>1</v>
      </c>
      <c r="G52" s="51">
        <v>1</v>
      </c>
      <c r="H52" s="51">
        <v>1</v>
      </c>
      <c r="I52" s="51">
        <v>1</v>
      </c>
      <c r="J52" s="51">
        <v>1</v>
      </c>
      <c r="K52" s="51">
        <v>1</v>
      </c>
      <c r="L52" s="51"/>
      <c r="M52" s="51"/>
      <c r="N52" s="51"/>
      <c r="O52" s="51"/>
      <c r="P52" s="51"/>
      <c r="Q52" s="51"/>
      <c r="R52" s="51"/>
      <c r="S52" s="51"/>
      <c r="T52" s="93">
        <f t="shared" si="2"/>
        <v>7</v>
      </c>
      <c r="U52" s="94">
        <f t="shared" si="3"/>
        <v>0.4375</v>
      </c>
    </row>
    <row r="53" spans="1:21" ht="15.75" customHeight="1" x14ac:dyDescent="0.35">
      <c r="A53" s="90">
        <v>41</v>
      </c>
      <c r="B53" s="95" t="s">
        <v>628</v>
      </c>
      <c r="C53" s="98" t="s">
        <v>487</v>
      </c>
      <c r="D53" s="55">
        <v>0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>
        <v>1</v>
      </c>
      <c r="K53" s="51">
        <v>1</v>
      </c>
      <c r="L53" s="51"/>
      <c r="M53" s="51"/>
      <c r="N53" s="51"/>
      <c r="O53" s="51"/>
      <c r="P53" s="51"/>
      <c r="Q53" s="51"/>
      <c r="R53" s="51"/>
      <c r="S53" s="51"/>
      <c r="T53" s="93">
        <f t="shared" si="2"/>
        <v>7</v>
      </c>
      <c r="U53" s="94">
        <f t="shared" si="3"/>
        <v>0.4375</v>
      </c>
    </row>
    <row r="54" spans="1:21" ht="15.75" customHeight="1" x14ac:dyDescent="0.35">
      <c r="A54" s="90">
        <v>42</v>
      </c>
      <c r="B54" s="95" t="s">
        <v>629</v>
      </c>
      <c r="C54" s="98" t="s">
        <v>488</v>
      </c>
      <c r="D54" s="55">
        <v>1</v>
      </c>
      <c r="E54" s="55">
        <v>1</v>
      </c>
      <c r="F54" s="55">
        <v>1</v>
      </c>
      <c r="G54" s="55">
        <v>1</v>
      </c>
      <c r="H54" s="55">
        <v>1</v>
      </c>
      <c r="I54" s="55">
        <v>1</v>
      </c>
      <c r="J54" s="51">
        <v>1</v>
      </c>
      <c r="K54" s="51">
        <v>1</v>
      </c>
      <c r="L54" s="51"/>
      <c r="M54" s="51"/>
      <c r="N54" s="51"/>
      <c r="O54" s="51"/>
      <c r="P54" s="51"/>
      <c r="Q54" s="51"/>
      <c r="R54" s="51"/>
      <c r="S54" s="51"/>
      <c r="T54" s="93">
        <f t="shared" si="2"/>
        <v>8</v>
      </c>
      <c r="U54" s="94">
        <f t="shared" si="3"/>
        <v>0.5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7">
    <cfRule type="cellIs" dxfId="146" priority="4" operator="equal">
      <formula>0</formula>
    </cfRule>
  </conditionalFormatting>
  <conditionalFormatting sqref="L13:S47 D13:J50 K13:K51">
    <cfRule type="cellIs" dxfId="145" priority="2" operator="equal">
      <formula>0</formula>
    </cfRule>
  </conditionalFormatting>
  <conditionalFormatting sqref="U13:U57">
    <cfRule type="cellIs" dxfId="144" priority="1" operator="lessThan">
      <formula>"50%"</formula>
    </cfRule>
  </conditionalFormatting>
  <hyperlinks>
    <hyperlink ref="A1" location="'Rekap Dosen'!A1" display="BACK" xr:uid="{00000000-0004-0000-0600-000000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FF"/>
    <outlinePr summaryBelow="0" summaryRight="0"/>
  </sheetPr>
  <dimension ref="A1:U1000"/>
  <sheetViews>
    <sheetView topLeftCell="A34" workbookViewId="0">
      <selection activeCell="B49" sqref="B49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73" t="s">
        <v>37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UNI10308</v>
      </c>
      <c r="C3" s="78" t="str">
        <f>VLOOKUP(D3, 'Rekap Dosen'!$B$5:$C$40, 2, FALSE)</f>
        <v>Astrid Yulinda Putri, M.A.</v>
      </c>
      <c r="D3" s="51" t="s">
        <v>283</v>
      </c>
      <c r="E3" s="79">
        <f t="shared" ref="E3:E6" si="0">COUNTIF($D$12:$S$12,D3)</f>
        <v>9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BAHASA INDONESIA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JUMAT, 13:15 - 14:55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3.1</v>
      </c>
      <c r="C7" s="83" t="s">
        <v>334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5"/>
      <c r="U11" s="178"/>
    </row>
    <row r="12" spans="1:21" ht="14.5" x14ac:dyDescent="0.35">
      <c r="A12" s="172"/>
      <c r="B12" s="172"/>
      <c r="C12" s="172"/>
      <c r="D12" s="51" t="s">
        <v>283</v>
      </c>
      <c r="E12" s="51" t="s">
        <v>283</v>
      </c>
      <c r="F12" s="51" t="s">
        <v>283</v>
      </c>
      <c r="G12" s="51" t="s">
        <v>283</v>
      </c>
      <c r="H12" s="51" t="s">
        <v>283</v>
      </c>
      <c r="I12" s="51" t="s">
        <v>283</v>
      </c>
      <c r="J12" s="51" t="s">
        <v>283</v>
      </c>
      <c r="K12" s="51" t="s">
        <v>283</v>
      </c>
      <c r="L12" s="51" t="s">
        <v>283</v>
      </c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489</v>
      </c>
      <c r="C13" s="98" t="s">
        <v>490</v>
      </c>
      <c r="D13" s="55">
        <v>1</v>
      </c>
      <c r="E13" s="55">
        <v>0</v>
      </c>
      <c r="F13" s="55">
        <v>1</v>
      </c>
      <c r="G13" s="55">
        <v>1</v>
      </c>
      <c r="H13" s="55">
        <v>0</v>
      </c>
      <c r="I13" s="55">
        <v>1</v>
      </c>
      <c r="J13" s="51">
        <v>0</v>
      </c>
      <c r="K13" s="51">
        <v>1</v>
      </c>
      <c r="L13" s="51">
        <v>1</v>
      </c>
      <c r="M13" s="51"/>
      <c r="N13" s="51"/>
      <c r="O13" s="51"/>
      <c r="P13" s="51"/>
      <c r="Q13" s="51"/>
      <c r="R13" s="51"/>
      <c r="S13" s="51"/>
      <c r="T13" s="90">
        <f t="shared" ref="T13:T49" si="2">SUM(D13:S13)</f>
        <v>6</v>
      </c>
      <c r="U13" s="110">
        <f t="shared" ref="U13:U48" si="3">T13/16</f>
        <v>0.375</v>
      </c>
    </row>
    <row r="14" spans="1:21" ht="14.5" x14ac:dyDescent="0.35">
      <c r="A14" s="90">
        <v>2</v>
      </c>
      <c r="B14" s="97" t="s">
        <v>491</v>
      </c>
      <c r="C14" s="98" t="s">
        <v>492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>
        <v>0</v>
      </c>
      <c r="K14" s="51">
        <v>1</v>
      </c>
      <c r="L14" s="51">
        <v>0</v>
      </c>
      <c r="M14" s="51"/>
      <c r="N14" s="51"/>
      <c r="O14" s="51"/>
      <c r="P14" s="51"/>
      <c r="Q14" s="51"/>
      <c r="R14" s="51"/>
      <c r="S14" s="51"/>
      <c r="T14" s="90">
        <f t="shared" si="2"/>
        <v>7</v>
      </c>
      <c r="U14" s="110">
        <f t="shared" si="3"/>
        <v>0.4375</v>
      </c>
    </row>
    <row r="15" spans="1:21" ht="14.5" x14ac:dyDescent="0.35">
      <c r="A15" s="90">
        <v>3</v>
      </c>
      <c r="B15" s="97" t="s">
        <v>493</v>
      </c>
      <c r="C15" s="98" t="s">
        <v>494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>
        <v>1</v>
      </c>
      <c r="K15" s="55">
        <v>1</v>
      </c>
      <c r="L15" s="55">
        <v>1</v>
      </c>
      <c r="M15" s="51"/>
      <c r="N15" s="51"/>
      <c r="O15" s="51"/>
      <c r="P15" s="51"/>
      <c r="Q15" s="51"/>
      <c r="R15" s="51"/>
      <c r="S15" s="51"/>
      <c r="T15" s="90">
        <f t="shared" si="2"/>
        <v>9</v>
      </c>
      <c r="U15" s="110">
        <f t="shared" si="3"/>
        <v>0.5625</v>
      </c>
    </row>
    <row r="16" spans="1:21" ht="14.5" x14ac:dyDescent="0.35">
      <c r="A16" s="90">
        <v>4</v>
      </c>
      <c r="B16" s="97" t="s">
        <v>495</v>
      </c>
      <c r="C16" s="98" t="s">
        <v>496</v>
      </c>
      <c r="D16" s="55">
        <v>1</v>
      </c>
      <c r="E16" s="55">
        <v>0</v>
      </c>
      <c r="F16" s="55">
        <v>1</v>
      </c>
      <c r="G16" s="51">
        <v>0</v>
      </c>
      <c r="H16" s="55">
        <v>0</v>
      </c>
      <c r="I16" s="51">
        <v>1</v>
      </c>
      <c r="J16" s="51">
        <v>0</v>
      </c>
      <c r="K16" s="51">
        <v>1</v>
      </c>
      <c r="L16" s="51">
        <v>0</v>
      </c>
      <c r="M16" s="51"/>
      <c r="N16" s="51"/>
      <c r="O16" s="51"/>
      <c r="P16" s="51"/>
      <c r="Q16" s="51"/>
      <c r="R16" s="51"/>
      <c r="S16" s="51"/>
      <c r="T16" s="90">
        <f t="shared" si="2"/>
        <v>4</v>
      </c>
      <c r="U16" s="110">
        <f t="shared" si="3"/>
        <v>0.25</v>
      </c>
    </row>
    <row r="17" spans="1:21" ht="14.5" x14ac:dyDescent="0.35">
      <c r="A17" s="90">
        <v>5</v>
      </c>
      <c r="B17" s="97" t="s">
        <v>497</v>
      </c>
      <c r="C17" s="98" t="s">
        <v>498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>
        <v>1</v>
      </c>
      <c r="J17" s="55">
        <v>1</v>
      </c>
      <c r="K17" s="55">
        <v>1</v>
      </c>
      <c r="L17" s="51">
        <v>0</v>
      </c>
      <c r="M17" s="51"/>
      <c r="N17" s="51"/>
      <c r="O17" s="51"/>
      <c r="P17" s="51"/>
      <c r="Q17" s="51"/>
      <c r="R17" s="51"/>
      <c r="S17" s="51"/>
      <c r="T17" s="90">
        <f t="shared" si="2"/>
        <v>8</v>
      </c>
      <c r="U17" s="110">
        <f t="shared" si="3"/>
        <v>0.5</v>
      </c>
    </row>
    <row r="18" spans="1:21" ht="14.5" x14ac:dyDescent="0.35">
      <c r="A18" s="90">
        <v>6</v>
      </c>
      <c r="B18" s="97" t="s">
        <v>500</v>
      </c>
      <c r="C18" s="98" t="s">
        <v>501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5">
        <v>1</v>
      </c>
      <c r="K18" s="55">
        <v>1</v>
      </c>
      <c r="L18" s="55">
        <v>1</v>
      </c>
      <c r="M18" s="51"/>
      <c r="N18" s="51"/>
      <c r="O18" s="51"/>
      <c r="P18" s="51"/>
      <c r="Q18" s="51"/>
      <c r="R18" s="51"/>
      <c r="S18" s="51"/>
      <c r="T18" s="90">
        <f t="shared" si="2"/>
        <v>9</v>
      </c>
      <c r="U18" s="110">
        <f t="shared" si="3"/>
        <v>0.5625</v>
      </c>
    </row>
    <row r="19" spans="1:21" ht="14.5" x14ac:dyDescent="0.35">
      <c r="A19" s="90">
        <v>7</v>
      </c>
      <c r="B19" s="97" t="s">
        <v>502</v>
      </c>
      <c r="C19" s="98" t="s">
        <v>503</v>
      </c>
      <c r="D19" s="55">
        <v>1</v>
      </c>
      <c r="E19" s="55">
        <v>0</v>
      </c>
      <c r="F19" s="55">
        <v>1</v>
      </c>
      <c r="G19" s="55">
        <v>1</v>
      </c>
      <c r="H19" s="55">
        <v>1</v>
      </c>
      <c r="I19" s="55" t="s">
        <v>616</v>
      </c>
      <c r="J19" s="51">
        <v>1</v>
      </c>
      <c r="K19" s="51">
        <v>1</v>
      </c>
      <c r="L19" s="51">
        <v>0</v>
      </c>
      <c r="M19" s="51"/>
      <c r="N19" s="51"/>
      <c r="O19" s="51"/>
      <c r="P19" s="51"/>
      <c r="Q19" s="51"/>
      <c r="R19" s="51"/>
      <c r="S19" s="51"/>
      <c r="T19" s="90">
        <f t="shared" si="2"/>
        <v>6</v>
      </c>
      <c r="U19" s="110">
        <f t="shared" si="3"/>
        <v>0.375</v>
      </c>
    </row>
    <row r="20" spans="1:21" ht="14.5" x14ac:dyDescent="0.35">
      <c r="A20" s="90">
        <v>8</v>
      </c>
      <c r="B20" s="97" t="s">
        <v>504</v>
      </c>
      <c r="C20" s="98" t="s">
        <v>505</v>
      </c>
      <c r="D20" s="55">
        <v>1</v>
      </c>
      <c r="E20" s="55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/>
      <c r="N20" s="51"/>
      <c r="O20" s="51"/>
      <c r="P20" s="51"/>
      <c r="Q20" s="51"/>
      <c r="R20" s="51"/>
      <c r="S20" s="51"/>
      <c r="T20" s="90">
        <f t="shared" si="2"/>
        <v>9</v>
      </c>
      <c r="U20" s="110">
        <f t="shared" si="3"/>
        <v>0.5625</v>
      </c>
    </row>
    <row r="21" spans="1:21" ht="15.75" customHeight="1" x14ac:dyDescent="0.35">
      <c r="A21" s="90">
        <v>9</v>
      </c>
      <c r="B21" s="97" t="s">
        <v>506</v>
      </c>
      <c r="C21" s="98" t="s">
        <v>507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 t="s">
        <v>616</v>
      </c>
      <c r="J21" s="51" t="s">
        <v>449</v>
      </c>
      <c r="K21" s="51">
        <v>1</v>
      </c>
      <c r="L21" s="51">
        <v>0</v>
      </c>
      <c r="M21" s="51"/>
      <c r="N21" s="51"/>
      <c r="O21" s="51"/>
      <c r="P21" s="51"/>
      <c r="Q21" s="51"/>
      <c r="R21" s="51"/>
      <c r="S21" s="51"/>
      <c r="T21" s="90">
        <f t="shared" si="2"/>
        <v>6</v>
      </c>
      <c r="U21" s="110">
        <f t="shared" si="3"/>
        <v>0.375</v>
      </c>
    </row>
    <row r="22" spans="1:21" ht="15.75" customHeight="1" x14ac:dyDescent="0.35">
      <c r="A22" s="90">
        <v>10</v>
      </c>
      <c r="B22" s="97" t="s">
        <v>509</v>
      </c>
      <c r="C22" s="98" t="s">
        <v>510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5">
        <v>1</v>
      </c>
      <c r="K22" s="55">
        <v>1</v>
      </c>
      <c r="L22" s="55">
        <v>1</v>
      </c>
      <c r="M22" s="51"/>
      <c r="N22" s="51"/>
      <c r="O22" s="51"/>
      <c r="P22" s="51"/>
      <c r="Q22" s="51"/>
      <c r="R22" s="51"/>
      <c r="S22" s="51"/>
      <c r="T22" s="90">
        <f t="shared" si="2"/>
        <v>9</v>
      </c>
      <c r="U22" s="110">
        <f t="shared" si="3"/>
        <v>0.5625</v>
      </c>
    </row>
    <row r="23" spans="1:21" ht="15.75" customHeight="1" x14ac:dyDescent="0.35">
      <c r="A23" s="90">
        <v>11</v>
      </c>
      <c r="B23" s="97" t="s">
        <v>511</v>
      </c>
      <c r="C23" s="98" t="s">
        <v>512</v>
      </c>
      <c r="D23" s="55">
        <v>0</v>
      </c>
      <c r="E23" s="55">
        <v>1</v>
      </c>
      <c r="F23" s="55">
        <v>1</v>
      </c>
      <c r="G23" s="55" t="s">
        <v>616</v>
      </c>
      <c r="H23" s="55">
        <v>1</v>
      </c>
      <c r="I23" s="55">
        <v>1</v>
      </c>
      <c r="J23" s="51">
        <v>1</v>
      </c>
      <c r="K23" s="51">
        <v>1</v>
      </c>
      <c r="L23" s="51">
        <v>1</v>
      </c>
      <c r="M23" s="51"/>
      <c r="N23" s="51"/>
      <c r="O23" s="51"/>
      <c r="P23" s="51"/>
      <c r="Q23" s="51"/>
      <c r="R23" s="51"/>
      <c r="S23" s="51"/>
      <c r="T23" s="90">
        <f t="shared" si="2"/>
        <v>7</v>
      </c>
      <c r="U23" s="110">
        <f t="shared" si="3"/>
        <v>0.4375</v>
      </c>
    </row>
    <row r="24" spans="1:21" ht="15.75" customHeight="1" x14ac:dyDescent="0.35">
      <c r="A24" s="90">
        <v>12</v>
      </c>
      <c r="B24" s="97" t="s">
        <v>513</v>
      </c>
      <c r="C24" s="98" t="s">
        <v>514</v>
      </c>
      <c r="D24" s="55">
        <v>0</v>
      </c>
      <c r="E24" s="51">
        <v>1</v>
      </c>
      <c r="F24" s="55">
        <v>1</v>
      </c>
      <c r="G24" s="55">
        <v>1</v>
      </c>
      <c r="H24" s="55">
        <v>1</v>
      </c>
      <c r="I24" s="55">
        <v>1</v>
      </c>
      <c r="J24" s="51">
        <v>0</v>
      </c>
      <c r="K24" s="51">
        <v>1</v>
      </c>
      <c r="L24" s="51">
        <v>0</v>
      </c>
      <c r="M24" s="51"/>
      <c r="N24" s="51"/>
      <c r="O24" s="51"/>
      <c r="P24" s="51"/>
      <c r="Q24" s="51"/>
      <c r="R24" s="51"/>
      <c r="S24" s="51"/>
      <c r="T24" s="90">
        <f t="shared" si="2"/>
        <v>6</v>
      </c>
      <c r="U24" s="110">
        <f t="shared" si="3"/>
        <v>0.375</v>
      </c>
    </row>
    <row r="25" spans="1:21" ht="15.75" customHeight="1" x14ac:dyDescent="0.35">
      <c r="A25" s="90">
        <v>13</v>
      </c>
      <c r="B25" s="97" t="s">
        <v>515</v>
      </c>
      <c r="C25" s="98" t="s">
        <v>516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/>
      <c r="N25" s="51"/>
      <c r="O25" s="51"/>
      <c r="P25" s="51"/>
      <c r="Q25" s="51"/>
      <c r="R25" s="51"/>
      <c r="S25" s="51"/>
      <c r="T25" s="90">
        <f t="shared" si="2"/>
        <v>9</v>
      </c>
      <c r="U25" s="110">
        <f t="shared" si="3"/>
        <v>0.5625</v>
      </c>
    </row>
    <row r="26" spans="1:21" ht="15.75" customHeight="1" x14ac:dyDescent="0.35">
      <c r="A26" s="90">
        <v>14</v>
      </c>
      <c r="B26" s="97" t="s">
        <v>630</v>
      </c>
      <c r="C26" s="98" t="s">
        <v>517</v>
      </c>
      <c r="D26" s="55">
        <v>1</v>
      </c>
      <c r="E26" s="55">
        <v>1</v>
      </c>
      <c r="F26" s="55" t="s">
        <v>449</v>
      </c>
      <c r="G26" s="55">
        <v>0</v>
      </c>
      <c r="H26" s="55">
        <v>1</v>
      </c>
      <c r="I26" s="55">
        <v>1</v>
      </c>
      <c r="J26" s="51">
        <v>1</v>
      </c>
      <c r="K26" s="51">
        <v>1</v>
      </c>
      <c r="L26" s="51" t="s">
        <v>449</v>
      </c>
      <c r="M26" s="51"/>
      <c r="N26" s="51"/>
      <c r="O26" s="51"/>
      <c r="P26" s="51"/>
      <c r="Q26" s="51"/>
      <c r="R26" s="51"/>
      <c r="S26" s="51"/>
      <c r="T26" s="90">
        <f t="shared" si="2"/>
        <v>6</v>
      </c>
      <c r="U26" s="110">
        <f t="shared" si="3"/>
        <v>0.375</v>
      </c>
    </row>
    <row r="27" spans="1:21" ht="15.75" customHeight="1" x14ac:dyDescent="0.35">
      <c r="A27" s="90">
        <v>15</v>
      </c>
      <c r="B27" s="97" t="s">
        <v>631</v>
      </c>
      <c r="C27" s="98" t="s">
        <v>518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0</v>
      </c>
      <c r="J27" s="51">
        <v>1</v>
      </c>
      <c r="K27" s="51">
        <v>1</v>
      </c>
      <c r="L27" s="51" t="s">
        <v>449</v>
      </c>
      <c r="M27" s="51"/>
      <c r="N27" s="51"/>
      <c r="O27" s="51"/>
      <c r="P27" s="51"/>
      <c r="Q27" s="51"/>
      <c r="R27" s="51"/>
      <c r="S27" s="51"/>
      <c r="T27" s="90">
        <f t="shared" si="2"/>
        <v>7</v>
      </c>
      <c r="U27" s="110">
        <f t="shared" si="3"/>
        <v>0.4375</v>
      </c>
    </row>
    <row r="28" spans="1:21" ht="15.75" customHeight="1" x14ac:dyDescent="0.35">
      <c r="A28" s="90">
        <v>16</v>
      </c>
      <c r="B28" s="97" t="s">
        <v>632</v>
      </c>
      <c r="C28" s="98" t="s">
        <v>519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>
        <v>1</v>
      </c>
      <c r="K28" s="55">
        <v>1</v>
      </c>
      <c r="L28" s="55">
        <v>1</v>
      </c>
      <c r="M28" s="51"/>
      <c r="N28" s="51"/>
      <c r="O28" s="51"/>
      <c r="P28" s="51"/>
      <c r="Q28" s="51"/>
      <c r="R28" s="51"/>
      <c r="S28" s="51"/>
      <c r="T28" s="90">
        <f t="shared" si="2"/>
        <v>9</v>
      </c>
      <c r="U28" s="110">
        <f t="shared" si="3"/>
        <v>0.5625</v>
      </c>
    </row>
    <row r="29" spans="1:21" ht="15.75" customHeight="1" x14ac:dyDescent="0.35">
      <c r="A29" s="90">
        <v>17</v>
      </c>
      <c r="B29" s="97" t="s">
        <v>633</v>
      </c>
      <c r="C29" s="98" t="s">
        <v>520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5">
        <v>1</v>
      </c>
      <c r="K29" s="55">
        <v>1</v>
      </c>
      <c r="L29" s="55">
        <v>1</v>
      </c>
      <c r="M29" s="51"/>
      <c r="N29" s="51"/>
      <c r="O29" s="51"/>
      <c r="P29" s="51"/>
      <c r="Q29" s="51"/>
      <c r="R29" s="51"/>
      <c r="S29" s="51"/>
      <c r="T29" s="90">
        <f t="shared" si="2"/>
        <v>9</v>
      </c>
      <c r="U29" s="110">
        <f t="shared" si="3"/>
        <v>0.5625</v>
      </c>
    </row>
    <row r="30" spans="1:21" ht="15.75" customHeight="1" x14ac:dyDescent="0.35">
      <c r="A30" s="90">
        <v>18</v>
      </c>
      <c r="B30" s="97" t="s">
        <v>634</v>
      </c>
      <c r="C30" s="98" t="s">
        <v>521</v>
      </c>
      <c r="D30" s="55">
        <v>1</v>
      </c>
      <c r="E30" s="55">
        <v>1</v>
      </c>
      <c r="F30" s="55">
        <v>1</v>
      </c>
      <c r="G30" s="55">
        <v>1</v>
      </c>
      <c r="H30" s="55" t="s">
        <v>616</v>
      </c>
      <c r="I30" s="55">
        <v>1</v>
      </c>
      <c r="J30" s="51">
        <v>1</v>
      </c>
      <c r="K30" s="51">
        <v>1</v>
      </c>
      <c r="L30" s="51" t="s">
        <v>449</v>
      </c>
      <c r="M30" s="51"/>
      <c r="N30" s="51"/>
      <c r="O30" s="51"/>
      <c r="P30" s="51"/>
      <c r="Q30" s="51"/>
      <c r="R30" s="51"/>
      <c r="S30" s="51"/>
      <c r="T30" s="90">
        <f t="shared" si="2"/>
        <v>7</v>
      </c>
      <c r="U30" s="110">
        <f t="shared" si="3"/>
        <v>0.4375</v>
      </c>
    </row>
    <row r="31" spans="1:21" ht="15.75" customHeight="1" x14ac:dyDescent="0.35">
      <c r="A31" s="90">
        <v>19</v>
      </c>
      <c r="B31" s="97" t="s">
        <v>635</v>
      </c>
      <c r="C31" s="98" t="s">
        <v>522</v>
      </c>
      <c r="D31" s="55">
        <v>1</v>
      </c>
      <c r="E31" s="51">
        <v>1</v>
      </c>
      <c r="F31" s="55">
        <v>1</v>
      </c>
      <c r="G31" s="55">
        <v>1</v>
      </c>
      <c r="H31" s="55">
        <v>1</v>
      </c>
      <c r="I31" s="55">
        <v>1</v>
      </c>
      <c r="J31" s="55">
        <v>1</v>
      </c>
      <c r="K31" s="55">
        <v>1</v>
      </c>
      <c r="L31" s="55">
        <v>1</v>
      </c>
      <c r="M31" s="51"/>
      <c r="N31" s="51"/>
      <c r="O31" s="51"/>
      <c r="P31" s="51"/>
      <c r="Q31" s="51"/>
      <c r="R31" s="51"/>
      <c r="S31" s="51"/>
      <c r="T31" s="90">
        <f t="shared" si="2"/>
        <v>9</v>
      </c>
      <c r="U31" s="110">
        <f t="shared" si="3"/>
        <v>0.5625</v>
      </c>
    </row>
    <row r="32" spans="1:21" ht="15.75" customHeight="1" x14ac:dyDescent="0.35">
      <c r="A32" s="90">
        <v>20</v>
      </c>
      <c r="B32" s="97" t="s">
        <v>636</v>
      </c>
      <c r="C32" s="98" t="s">
        <v>523</v>
      </c>
      <c r="D32" s="55">
        <v>1</v>
      </c>
      <c r="E32" s="51">
        <v>1</v>
      </c>
      <c r="F32" s="55">
        <v>1</v>
      </c>
      <c r="G32" s="55">
        <v>1</v>
      </c>
      <c r="H32" s="55">
        <v>1</v>
      </c>
      <c r="I32" s="55">
        <v>1</v>
      </c>
      <c r="J32" s="55">
        <v>1</v>
      </c>
      <c r="K32" s="55">
        <v>1</v>
      </c>
      <c r="L32" s="55">
        <v>1</v>
      </c>
      <c r="M32" s="51"/>
      <c r="N32" s="51"/>
      <c r="O32" s="51"/>
      <c r="P32" s="51"/>
      <c r="Q32" s="51"/>
      <c r="R32" s="51"/>
      <c r="S32" s="51"/>
      <c r="T32" s="90">
        <f t="shared" si="2"/>
        <v>9</v>
      </c>
      <c r="U32" s="110">
        <f t="shared" si="3"/>
        <v>0.5625</v>
      </c>
    </row>
    <row r="33" spans="1:21" ht="15.75" customHeight="1" x14ac:dyDescent="0.35">
      <c r="A33" s="90">
        <v>21</v>
      </c>
      <c r="B33" s="97" t="s">
        <v>637</v>
      </c>
      <c r="C33" s="98" t="s">
        <v>524</v>
      </c>
      <c r="D33" s="55">
        <v>1</v>
      </c>
      <c r="E33" s="51">
        <v>1</v>
      </c>
      <c r="F33" s="51">
        <v>1</v>
      </c>
      <c r="G33" s="55">
        <v>1</v>
      </c>
      <c r="H33" s="55">
        <v>1</v>
      </c>
      <c r="I33" s="55">
        <v>1</v>
      </c>
      <c r="J33" s="55">
        <v>1</v>
      </c>
      <c r="K33" s="55">
        <v>1</v>
      </c>
      <c r="L33" s="55">
        <v>1</v>
      </c>
      <c r="M33" s="51"/>
      <c r="N33" s="51"/>
      <c r="O33" s="51"/>
      <c r="P33" s="51"/>
      <c r="Q33" s="51"/>
      <c r="R33" s="51"/>
      <c r="S33" s="51"/>
      <c r="T33" s="90">
        <f t="shared" si="2"/>
        <v>9</v>
      </c>
      <c r="U33" s="110">
        <f t="shared" si="3"/>
        <v>0.5625</v>
      </c>
    </row>
    <row r="34" spans="1:21" ht="15.75" customHeight="1" x14ac:dyDescent="0.35">
      <c r="A34" s="90">
        <v>22</v>
      </c>
      <c r="B34" s="97" t="s">
        <v>638</v>
      </c>
      <c r="C34" s="98" t="s">
        <v>525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1">
        <v>0</v>
      </c>
      <c r="K34" s="51">
        <v>1</v>
      </c>
      <c r="L34" s="51">
        <v>0</v>
      </c>
      <c r="M34" s="51"/>
      <c r="N34" s="51"/>
      <c r="O34" s="51"/>
      <c r="P34" s="51"/>
      <c r="Q34" s="51"/>
      <c r="R34" s="51"/>
      <c r="S34" s="51"/>
      <c r="T34" s="90">
        <f t="shared" si="2"/>
        <v>7</v>
      </c>
      <c r="U34" s="110">
        <f t="shared" si="3"/>
        <v>0.4375</v>
      </c>
    </row>
    <row r="35" spans="1:21" ht="15.75" customHeight="1" x14ac:dyDescent="0.35">
      <c r="A35" s="90">
        <v>23</v>
      </c>
      <c r="B35" s="97" t="s">
        <v>639</v>
      </c>
      <c r="C35" s="98" t="s">
        <v>526</v>
      </c>
      <c r="D35" s="55">
        <v>1</v>
      </c>
      <c r="E35" s="55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/>
      <c r="N35" s="51"/>
      <c r="O35" s="51"/>
      <c r="P35" s="51"/>
      <c r="Q35" s="51"/>
      <c r="R35" s="51"/>
      <c r="S35" s="51"/>
      <c r="T35" s="90">
        <f t="shared" si="2"/>
        <v>9</v>
      </c>
      <c r="U35" s="110">
        <f t="shared" si="3"/>
        <v>0.5625</v>
      </c>
    </row>
    <row r="36" spans="1:21" ht="15.75" customHeight="1" x14ac:dyDescent="0.35">
      <c r="A36" s="90">
        <v>24</v>
      </c>
      <c r="B36" s="97" t="s">
        <v>640</v>
      </c>
      <c r="C36" s="98" t="s">
        <v>527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5">
        <v>1</v>
      </c>
      <c r="K36" s="55">
        <v>1</v>
      </c>
      <c r="L36" s="55">
        <v>1</v>
      </c>
      <c r="M36" s="51"/>
      <c r="N36" s="51"/>
      <c r="O36" s="51"/>
      <c r="P36" s="51"/>
      <c r="Q36" s="51"/>
      <c r="R36" s="51"/>
      <c r="S36" s="51"/>
      <c r="T36" s="90">
        <f t="shared" si="2"/>
        <v>9</v>
      </c>
      <c r="U36" s="110">
        <f t="shared" si="3"/>
        <v>0.5625</v>
      </c>
    </row>
    <row r="37" spans="1:21" ht="15.75" customHeight="1" x14ac:dyDescent="0.35">
      <c r="A37" s="90">
        <v>25</v>
      </c>
      <c r="B37" s="97" t="s">
        <v>641</v>
      </c>
      <c r="C37" s="98" t="s">
        <v>528</v>
      </c>
      <c r="D37" s="55">
        <v>1</v>
      </c>
      <c r="E37" s="55">
        <v>0</v>
      </c>
      <c r="F37" s="55">
        <v>1</v>
      </c>
      <c r="G37" s="55">
        <v>1</v>
      </c>
      <c r="H37" s="55" t="s">
        <v>616</v>
      </c>
      <c r="I37" s="55">
        <v>1</v>
      </c>
      <c r="J37" s="51">
        <v>1</v>
      </c>
      <c r="K37" s="51">
        <v>1</v>
      </c>
      <c r="L37" s="51">
        <v>1</v>
      </c>
      <c r="M37" s="51"/>
      <c r="N37" s="51"/>
      <c r="O37" s="51"/>
      <c r="P37" s="51"/>
      <c r="Q37" s="51"/>
      <c r="R37" s="51"/>
      <c r="S37" s="51"/>
      <c r="T37" s="90">
        <f t="shared" si="2"/>
        <v>7</v>
      </c>
      <c r="U37" s="110">
        <f t="shared" si="3"/>
        <v>0.4375</v>
      </c>
    </row>
    <row r="38" spans="1:21" ht="15.75" customHeight="1" x14ac:dyDescent="0.35">
      <c r="A38" s="90">
        <v>26</v>
      </c>
      <c r="B38" s="97" t="s">
        <v>642</v>
      </c>
      <c r="C38" s="98" t="s">
        <v>529</v>
      </c>
      <c r="D38" s="55">
        <v>1</v>
      </c>
      <c r="E38" s="55">
        <v>1</v>
      </c>
      <c r="F38" s="55">
        <v>1</v>
      </c>
      <c r="G38" s="55">
        <v>1</v>
      </c>
      <c r="H38" s="55">
        <v>0</v>
      </c>
      <c r="I38" s="55">
        <v>1</v>
      </c>
      <c r="J38" s="51">
        <v>0</v>
      </c>
      <c r="K38" s="51">
        <v>1</v>
      </c>
      <c r="L38" s="51">
        <v>0</v>
      </c>
      <c r="M38" s="51"/>
      <c r="N38" s="51"/>
      <c r="O38" s="51"/>
      <c r="P38" s="51"/>
      <c r="Q38" s="51"/>
      <c r="R38" s="51"/>
      <c r="S38" s="51"/>
      <c r="T38" s="90">
        <f t="shared" si="2"/>
        <v>6</v>
      </c>
      <c r="U38" s="110">
        <f t="shared" si="3"/>
        <v>0.375</v>
      </c>
    </row>
    <row r="39" spans="1:21" ht="15.75" customHeight="1" x14ac:dyDescent="0.35">
      <c r="A39" s="90">
        <v>27</v>
      </c>
      <c r="B39" s="97" t="s">
        <v>643</v>
      </c>
      <c r="C39" s="98" t="s">
        <v>530</v>
      </c>
      <c r="D39" s="55">
        <v>0</v>
      </c>
      <c r="E39" s="55">
        <v>0</v>
      </c>
      <c r="F39" s="55">
        <v>1</v>
      </c>
      <c r="G39" s="55">
        <v>1</v>
      </c>
      <c r="H39" s="55">
        <v>0</v>
      </c>
      <c r="I39" s="55">
        <v>0</v>
      </c>
      <c r="J39" s="55">
        <v>0</v>
      </c>
      <c r="K39" s="55">
        <v>0</v>
      </c>
      <c r="L39" s="55">
        <v>0</v>
      </c>
      <c r="M39" s="51"/>
      <c r="N39" s="51"/>
      <c r="O39" s="51"/>
      <c r="P39" s="51"/>
      <c r="Q39" s="51"/>
      <c r="R39" s="51"/>
      <c r="S39" s="51"/>
      <c r="T39" s="90">
        <f t="shared" si="2"/>
        <v>2</v>
      </c>
      <c r="U39" s="110">
        <f t="shared" si="3"/>
        <v>0.125</v>
      </c>
    </row>
    <row r="40" spans="1:21" ht="15.75" customHeight="1" x14ac:dyDescent="0.35">
      <c r="A40" s="90">
        <v>28</v>
      </c>
      <c r="B40" s="97" t="s">
        <v>644</v>
      </c>
      <c r="C40" s="98" t="s">
        <v>531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0</v>
      </c>
      <c r="J40" s="51">
        <v>1</v>
      </c>
      <c r="K40" s="51">
        <v>1</v>
      </c>
      <c r="L40" s="51">
        <v>0</v>
      </c>
      <c r="M40" s="51"/>
      <c r="N40" s="51"/>
      <c r="O40" s="51"/>
      <c r="P40" s="51"/>
      <c r="Q40" s="51"/>
      <c r="R40" s="51"/>
      <c r="S40" s="51"/>
      <c r="T40" s="90">
        <f t="shared" si="2"/>
        <v>7</v>
      </c>
      <c r="U40" s="110">
        <f t="shared" si="3"/>
        <v>0.4375</v>
      </c>
    </row>
    <row r="41" spans="1:21" ht="15.75" customHeight="1" x14ac:dyDescent="0.35">
      <c r="A41" s="90">
        <v>29</v>
      </c>
      <c r="B41" s="97" t="s">
        <v>645</v>
      </c>
      <c r="C41" s="98" t="s">
        <v>532</v>
      </c>
      <c r="D41" s="55">
        <v>0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>
        <v>1</v>
      </c>
      <c r="K41" s="55">
        <v>1</v>
      </c>
      <c r="L41" s="55">
        <v>1</v>
      </c>
      <c r="M41" s="51"/>
      <c r="N41" s="51"/>
      <c r="O41" s="51"/>
      <c r="P41" s="51"/>
      <c r="Q41" s="51"/>
      <c r="R41" s="51"/>
      <c r="S41" s="51"/>
      <c r="T41" s="90">
        <f t="shared" si="2"/>
        <v>8</v>
      </c>
      <c r="U41" s="110">
        <f t="shared" si="3"/>
        <v>0.5</v>
      </c>
    </row>
    <row r="42" spans="1:21" ht="15.75" customHeight="1" x14ac:dyDescent="0.35">
      <c r="A42" s="90">
        <v>30</v>
      </c>
      <c r="B42" s="97" t="s">
        <v>646</v>
      </c>
      <c r="C42" s="98" t="s">
        <v>533</v>
      </c>
      <c r="D42" s="55">
        <v>1</v>
      </c>
      <c r="E42" s="55">
        <v>0</v>
      </c>
      <c r="F42" s="55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/>
      <c r="N42" s="51"/>
      <c r="O42" s="51"/>
      <c r="P42" s="51"/>
      <c r="Q42" s="51"/>
      <c r="R42" s="51"/>
      <c r="S42" s="51"/>
      <c r="T42" s="90">
        <f t="shared" si="2"/>
        <v>8</v>
      </c>
      <c r="U42" s="110">
        <f t="shared" si="3"/>
        <v>0.5</v>
      </c>
    </row>
    <row r="43" spans="1:21" ht="15.75" customHeight="1" x14ac:dyDescent="0.35">
      <c r="A43" s="90">
        <v>31</v>
      </c>
      <c r="B43" s="97" t="s">
        <v>647</v>
      </c>
      <c r="C43" s="98" t="s">
        <v>534</v>
      </c>
      <c r="D43" s="55">
        <v>1</v>
      </c>
      <c r="E43" s="55">
        <v>1</v>
      </c>
      <c r="F43" s="55">
        <v>0</v>
      </c>
      <c r="G43" s="55">
        <v>1</v>
      </c>
      <c r="H43" s="55">
        <v>1</v>
      </c>
      <c r="I43" s="55">
        <v>1</v>
      </c>
      <c r="J43" s="51">
        <v>1</v>
      </c>
      <c r="K43" s="51">
        <v>1</v>
      </c>
      <c r="L43" s="51">
        <v>1</v>
      </c>
      <c r="M43" s="51"/>
      <c r="N43" s="51"/>
      <c r="O43" s="51"/>
      <c r="P43" s="51"/>
      <c r="Q43" s="51"/>
      <c r="R43" s="51"/>
      <c r="S43" s="51"/>
      <c r="T43" s="90">
        <f t="shared" si="2"/>
        <v>8</v>
      </c>
      <c r="U43" s="110">
        <f t="shared" si="3"/>
        <v>0.5</v>
      </c>
    </row>
    <row r="44" spans="1:21" ht="15.75" customHeight="1" x14ac:dyDescent="0.35">
      <c r="A44" s="90">
        <v>32</v>
      </c>
      <c r="B44" s="97" t="s">
        <v>648</v>
      </c>
      <c r="C44" s="98" t="s">
        <v>535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5">
        <v>1</v>
      </c>
      <c r="K44" s="55">
        <v>1</v>
      </c>
      <c r="L44" s="55">
        <v>1</v>
      </c>
      <c r="M44" s="51"/>
      <c r="N44" s="51"/>
      <c r="O44" s="51"/>
      <c r="P44" s="51"/>
      <c r="Q44" s="51"/>
      <c r="R44" s="51"/>
      <c r="S44" s="51"/>
      <c r="T44" s="90">
        <f t="shared" si="2"/>
        <v>9</v>
      </c>
      <c r="U44" s="110">
        <f t="shared" si="3"/>
        <v>0.5625</v>
      </c>
    </row>
    <row r="45" spans="1:21" ht="15.75" customHeight="1" x14ac:dyDescent="0.35">
      <c r="A45" s="90">
        <v>33</v>
      </c>
      <c r="B45" s="97" t="s">
        <v>536</v>
      </c>
      <c r="C45" s="98" t="s">
        <v>537</v>
      </c>
      <c r="D45" s="55">
        <v>1</v>
      </c>
      <c r="E45" s="55">
        <v>1</v>
      </c>
      <c r="F45" s="55" t="s">
        <v>449</v>
      </c>
      <c r="G45" s="55">
        <v>1</v>
      </c>
      <c r="H45" s="55">
        <v>1</v>
      </c>
      <c r="I45" s="55">
        <v>1</v>
      </c>
      <c r="J45" s="55">
        <v>1</v>
      </c>
      <c r="K45" s="55">
        <v>1</v>
      </c>
      <c r="L45" s="55">
        <v>1</v>
      </c>
      <c r="M45" s="51"/>
      <c r="N45" s="51"/>
      <c r="O45" s="51"/>
      <c r="P45" s="51"/>
      <c r="Q45" s="51"/>
      <c r="R45" s="51"/>
      <c r="S45" s="51"/>
      <c r="T45" s="90">
        <f t="shared" si="2"/>
        <v>8</v>
      </c>
      <c r="U45" s="110">
        <f t="shared" si="3"/>
        <v>0.5</v>
      </c>
    </row>
    <row r="46" spans="1:21" ht="15.75" customHeight="1" x14ac:dyDescent="0.35">
      <c r="A46" s="90">
        <v>34</v>
      </c>
      <c r="B46" s="97" t="s">
        <v>538</v>
      </c>
      <c r="C46" s="98" t="s">
        <v>539</v>
      </c>
      <c r="D46" s="55">
        <v>0</v>
      </c>
      <c r="E46" s="51">
        <v>0</v>
      </c>
      <c r="F46" s="55">
        <v>0</v>
      </c>
      <c r="G46" s="55">
        <v>0</v>
      </c>
      <c r="H46" s="55">
        <v>1</v>
      </c>
      <c r="I46" s="51">
        <v>1</v>
      </c>
      <c r="J46" s="51">
        <v>0</v>
      </c>
      <c r="K46" s="51">
        <v>1</v>
      </c>
      <c r="L46" s="51" t="s">
        <v>449</v>
      </c>
      <c r="M46" s="51"/>
      <c r="N46" s="51"/>
      <c r="O46" s="51"/>
      <c r="P46" s="51"/>
      <c r="Q46" s="51"/>
      <c r="R46" s="51"/>
      <c r="S46" s="51"/>
      <c r="T46" s="90">
        <f t="shared" si="2"/>
        <v>3</v>
      </c>
      <c r="U46" s="110">
        <f t="shared" si="3"/>
        <v>0.1875</v>
      </c>
    </row>
    <row r="47" spans="1:21" ht="15.75" customHeight="1" x14ac:dyDescent="0.35">
      <c r="A47" s="90">
        <v>35</v>
      </c>
      <c r="B47" s="97" t="s">
        <v>540</v>
      </c>
      <c r="C47" s="98" t="s">
        <v>541</v>
      </c>
      <c r="D47" s="55">
        <v>1</v>
      </c>
      <c r="E47" s="55" t="s">
        <v>449</v>
      </c>
      <c r="F47" s="55">
        <v>1</v>
      </c>
      <c r="G47" s="55">
        <v>1</v>
      </c>
      <c r="H47" s="55">
        <v>1</v>
      </c>
      <c r="I47" s="55">
        <v>1</v>
      </c>
      <c r="J47" s="51">
        <v>1</v>
      </c>
      <c r="K47" s="51">
        <v>1</v>
      </c>
      <c r="L47" s="51" t="s">
        <v>449</v>
      </c>
      <c r="M47" s="51"/>
      <c r="N47" s="51"/>
      <c r="O47" s="51"/>
      <c r="P47" s="51"/>
      <c r="Q47" s="51"/>
      <c r="R47" s="51"/>
      <c r="S47" s="51"/>
      <c r="T47" s="90">
        <f t="shared" si="2"/>
        <v>7</v>
      </c>
      <c r="U47" s="110">
        <f t="shared" si="3"/>
        <v>0.4375</v>
      </c>
    </row>
    <row r="48" spans="1:21" ht="15.75" customHeight="1" x14ac:dyDescent="0.35">
      <c r="A48" s="90">
        <v>36</v>
      </c>
      <c r="B48" s="97" t="s">
        <v>545</v>
      </c>
      <c r="C48" s="98" t="s">
        <v>546</v>
      </c>
      <c r="D48" s="55">
        <v>1</v>
      </c>
      <c r="E48" s="55">
        <v>1</v>
      </c>
      <c r="F48" s="55">
        <v>1</v>
      </c>
      <c r="G48" s="55">
        <v>1</v>
      </c>
      <c r="H48" s="55">
        <v>1</v>
      </c>
      <c r="I48" s="55">
        <v>0</v>
      </c>
      <c r="J48" s="51">
        <v>1</v>
      </c>
      <c r="K48" s="51">
        <v>1</v>
      </c>
      <c r="L48" s="51">
        <v>0</v>
      </c>
      <c r="M48" s="51"/>
      <c r="N48" s="51"/>
      <c r="O48" s="51"/>
      <c r="P48" s="51"/>
      <c r="Q48" s="51"/>
      <c r="R48" s="51"/>
      <c r="S48" s="51"/>
      <c r="T48" s="90">
        <f t="shared" si="2"/>
        <v>7</v>
      </c>
      <c r="U48" s="110">
        <f t="shared" si="3"/>
        <v>0.4375</v>
      </c>
    </row>
    <row r="49" spans="1:21" ht="15.75" customHeight="1" x14ac:dyDescent="0.35">
      <c r="A49" s="90">
        <v>37</v>
      </c>
      <c r="B49" s="91" t="s">
        <v>856</v>
      </c>
      <c r="C49" s="98" t="s">
        <v>649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0</v>
      </c>
      <c r="K49" s="55">
        <v>0</v>
      </c>
      <c r="L49" s="55">
        <v>0</v>
      </c>
      <c r="M49" s="51"/>
      <c r="N49" s="51"/>
      <c r="O49" s="51"/>
      <c r="P49" s="51"/>
      <c r="Q49" s="51"/>
      <c r="R49" s="51"/>
      <c r="S49" s="51"/>
      <c r="T49" s="90">
        <f t="shared" si="2"/>
        <v>0</v>
      </c>
      <c r="U49" s="110">
        <f>T49/16</f>
        <v>0</v>
      </c>
    </row>
    <row r="50" spans="1:21" ht="15.75" customHeight="1" x14ac:dyDescent="0.35">
      <c r="A50" s="90"/>
      <c r="B50" s="90"/>
      <c r="C50" s="98"/>
      <c r="D50" s="55"/>
      <c r="E50" s="55"/>
      <c r="F50" s="55"/>
      <c r="G50" s="55"/>
      <c r="H50" s="55"/>
      <c r="I50" s="55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0"/>
      <c r="U50" s="110"/>
    </row>
    <row r="51" spans="1:21" ht="15.75" customHeight="1" x14ac:dyDescent="0.35">
      <c r="A51" s="90"/>
      <c r="B51" s="90"/>
      <c r="C51" s="98"/>
      <c r="D51" s="55"/>
      <c r="E51" s="55"/>
      <c r="F51" s="55"/>
      <c r="G51" s="55"/>
      <c r="H51" s="55"/>
      <c r="I51" s="55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0"/>
      <c r="U51" s="110"/>
    </row>
    <row r="52" spans="1:21" ht="15.75" customHeight="1" x14ac:dyDescent="0.35">
      <c r="A52" s="90"/>
      <c r="B52" s="90"/>
      <c r="C52" s="98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0"/>
      <c r="U52" s="110"/>
    </row>
    <row r="53" spans="1:21" ht="15.75" customHeight="1" x14ac:dyDescent="0.35">
      <c r="A53" s="90"/>
      <c r="B53" s="90"/>
      <c r="C53" s="98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0"/>
      <c r="U53" s="110"/>
    </row>
    <row r="54" spans="1:21" ht="15.75" customHeight="1" x14ac:dyDescent="0.35">
      <c r="A54" s="90"/>
      <c r="B54" s="90"/>
      <c r="C54" s="98"/>
      <c r="D54" s="55"/>
      <c r="E54" s="55"/>
      <c r="F54" s="55"/>
      <c r="G54" s="55"/>
      <c r="H54" s="55"/>
      <c r="I54" s="55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0"/>
      <c r="U54" s="110"/>
    </row>
    <row r="55" spans="1:21" ht="15.75" customHeight="1" x14ac:dyDescent="0.35">
      <c r="A55" s="90"/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0"/>
      <c r="U55" s="110"/>
    </row>
    <row r="56" spans="1:21" ht="15.75" customHeight="1" x14ac:dyDescent="0.35">
      <c r="A56" s="90"/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0"/>
      <c r="U56" s="110"/>
    </row>
    <row r="57" spans="1:21" ht="15.75" customHeight="1" x14ac:dyDescent="0.35">
      <c r="A57" s="90"/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0"/>
      <c r="U57" s="110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7">
    <cfRule type="cellIs" dxfId="143" priority="4" operator="equal">
      <formula>0</formula>
    </cfRule>
  </conditionalFormatting>
  <conditionalFormatting sqref="J13:S47 D13:I50 J49:L49">
    <cfRule type="cellIs" dxfId="142" priority="2" operator="equal">
      <formula>0</formula>
    </cfRule>
  </conditionalFormatting>
  <conditionalFormatting sqref="U13:U57">
    <cfRule type="cellIs" dxfId="141" priority="1" operator="lessThan">
      <formula>"50%"</formula>
    </cfRule>
  </conditionalFormatting>
  <hyperlinks>
    <hyperlink ref="A1" location="'Rekap Dosen'!A1" display="BACK" xr:uid="{00000000-0004-0000-0700-000000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U1000"/>
  <sheetViews>
    <sheetView topLeftCell="A10" workbookViewId="0"/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650</v>
      </c>
      <c r="B2" s="73" t="s">
        <v>40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FIK003117</v>
      </c>
      <c r="C3" s="78" t="str">
        <f>VLOOKUP(D3, 'Rekap Dosen'!$B$5:$C$40, 2, FALSE)</f>
        <v>M. Qurhanul Rizkie, Ph.D</v>
      </c>
      <c r="D3" s="51" t="s">
        <v>309</v>
      </c>
      <c r="E3" s="79">
        <f t="shared" ref="E3:E6" si="0">COUNTIF($D$12:$S$12,D3)</f>
        <v>6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BAHASA INGGRIS</v>
      </c>
      <c r="C4" s="78" t="str">
        <f>VLOOKUP(D4, 'Rekap Dosen'!$B$5:$C$40, 2, FALSE)</f>
        <v>Annisa Darmawahyuni, M.Kom.</v>
      </c>
      <c r="D4" s="51" t="s">
        <v>279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KAMIS, 13:15-14:55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3.2</v>
      </c>
      <c r="C7" s="83" t="s">
        <v>334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ht="14.5" x14ac:dyDescent="0.35">
      <c r="A12" s="172"/>
      <c r="B12" s="172"/>
      <c r="C12" s="172"/>
      <c r="D12" s="51" t="s">
        <v>309</v>
      </c>
      <c r="E12" s="51" t="s">
        <v>309</v>
      </c>
      <c r="F12" s="51" t="s">
        <v>309</v>
      </c>
      <c r="G12" s="51" t="s">
        <v>309</v>
      </c>
      <c r="H12" s="51" t="s">
        <v>309</v>
      </c>
      <c r="I12" s="51" t="s">
        <v>309</v>
      </c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651</v>
      </c>
      <c r="C13" s="98" t="s">
        <v>652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0</v>
      </c>
      <c r="U13" s="94">
        <f t="shared" ref="U13:U57" si="3">T13/16</f>
        <v>0</v>
      </c>
    </row>
    <row r="14" spans="1:21" ht="14.5" x14ac:dyDescent="0.35">
      <c r="A14" s="90">
        <v>2</v>
      </c>
      <c r="B14" s="97" t="s">
        <v>653</v>
      </c>
      <c r="C14" s="98" t="s">
        <v>654</v>
      </c>
      <c r="D14" s="55">
        <v>1</v>
      </c>
      <c r="E14" s="55">
        <v>1</v>
      </c>
      <c r="F14" s="55">
        <v>1</v>
      </c>
      <c r="G14" s="55">
        <v>1</v>
      </c>
      <c r="H14" s="55">
        <v>0</v>
      </c>
      <c r="I14" s="55"/>
      <c r="J14" s="55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4</v>
      </c>
      <c r="U14" s="94">
        <f t="shared" si="3"/>
        <v>0.25</v>
      </c>
    </row>
    <row r="15" spans="1:21" ht="14.5" x14ac:dyDescent="0.35">
      <c r="A15" s="90">
        <v>3</v>
      </c>
      <c r="B15" s="97" t="s">
        <v>655</v>
      </c>
      <c r="C15" s="98" t="s">
        <v>656</v>
      </c>
      <c r="D15" s="55">
        <v>1</v>
      </c>
      <c r="E15" s="55">
        <v>1</v>
      </c>
      <c r="F15" s="55">
        <v>1</v>
      </c>
      <c r="G15" s="55">
        <v>0</v>
      </c>
      <c r="H15" s="55">
        <v>0</v>
      </c>
      <c r="I15" s="55"/>
      <c r="J15" s="55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3</v>
      </c>
      <c r="U15" s="94">
        <f t="shared" si="3"/>
        <v>0.1875</v>
      </c>
    </row>
    <row r="16" spans="1:21" ht="14.5" x14ac:dyDescent="0.35">
      <c r="A16" s="90">
        <v>4</v>
      </c>
      <c r="B16" s="97" t="s">
        <v>657</v>
      </c>
      <c r="C16" s="98" t="s">
        <v>658</v>
      </c>
      <c r="D16" s="55">
        <v>1</v>
      </c>
      <c r="E16" s="55">
        <v>1</v>
      </c>
      <c r="F16" s="55">
        <v>1</v>
      </c>
      <c r="G16" s="51">
        <v>1</v>
      </c>
      <c r="H16" s="55">
        <v>0</v>
      </c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4</v>
      </c>
      <c r="U16" s="94">
        <f t="shared" si="3"/>
        <v>0.25</v>
      </c>
    </row>
    <row r="17" spans="1:21" ht="14.5" x14ac:dyDescent="0.35">
      <c r="A17" s="90">
        <v>5</v>
      </c>
      <c r="B17" s="97" t="s">
        <v>659</v>
      </c>
      <c r="C17" s="98" t="s">
        <v>660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5</v>
      </c>
      <c r="U17" s="94">
        <f t="shared" si="3"/>
        <v>0.3125</v>
      </c>
    </row>
    <row r="18" spans="1:21" ht="14.5" x14ac:dyDescent="0.35">
      <c r="A18" s="90">
        <v>6</v>
      </c>
      <c r="B18" s="97" t="s">
        <v>661</v>
      </c>
      <c r="C18" s="98" t="s">
        <v>662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5</v>
      </c>
      <c r="U18" s="94">
        <f t="shared" si="3"/>
        <v>0.3125</v>
      </c>
    </row>
    <row r="19" spans="1:21" ht="14.5" x14ac:dyDescent="0.35">
      <c r="A19" s="90">
        <v>7</v>
      </c>
      <c r="B19" s="97" t="s">
        <v>663</v>
      </c>
      <c r="C19" s="98" t="s">
        <v>664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5</v>
      </c>
      <c r="U19" s="94">
        <f t="shared" si="3"/>
        <v>0.3125</v>
      </c>
    </row>
    <row r="20" spans="1:21" ht="14.5" x14ac:dyDescent="0.35">
      <c r="A20" s="90">
        <v>8</v>
      </c>
      <c r="B20" s="97" t="s">
        <v>665</v>
      </c>
      <c r="C20" s="98" t="s">
        <v>666</v>
      </c>
      <c r="D20" s="55">
        <v>0</v>
      </c>
      <c r="E20" s="55">
        <v>0</v>
      </c>
      <c r="F20" s="51">
        <v>0</v>
      </c>
      <c r="G20" s="51">
        <v>0</v>
      </c>
      <c r="H20" s="51">
        <v>0</v>
      </c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0</v>
      </c>
      <c r="U20" s="94">
        <f t="shared" si="3"/>
        <v>0</v>
      </c>
    </row>
    <row r="21" spans="1:21" ht="15.75" customHeight="1" x14ac:dyDescent="0.35">
      <c r="A21" s="90">
        <v>9</v>
      </c>
      <c r="B21" s="91"/>
      <c r="C21" s="98"/>
      <c r="D21" s="55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0</v>
      </c>
      <c r="U21" s="94">
        <f t="shared" si="3"/>
        <v>0</v>
      </c>
    </row>
    <row r="22" spans="1:21" ht="15.75" customHeight="1" x14ac:dyDescent="0.35">
      <c r="A22" s="90">
        <v>10</v>
      </c>
      <c r="B22" s="91"/>
      <c r="C22" s="98"/>
      <c r="D22" s="55"/>
      <c r="E22" s="55"/>
      <c r="F22" s="55"/>
      <c r="G22" s="55"/>
      <c r="H22" s="55"/>
      <c r="I22" s="55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0</v>
      </c>
      <c r="U22" s="94">
        <f t="shared" si="3"/>
        <v>0</v>
      </c>
    </row>
    <row r="23" spans="1:21" ht="15.75" customHeight="1" x14ac:dyDescent="0.35">
      <c r="A23" s="90">
        <v>11</v>
      </c>
      <c r="B23" s="90"/>
      <c r="C23" s="98"/>
      <c r="D23" s="55"/>
      <c r="E23" s="55"/>
      <c r="F23" s="55"/>
      <c r="G23" s="55"/>
      <c r="H23" s="55"/>
      <c r="I23" s="55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0</v>
      </c>
      <c r="U23" s="94">
        <f t="shared" si="3"/>
        <v>0</v>
      </c>
    </row>
    <row r="24" spans="1:21" ht="15.75" customHeight="1" x14ac:dyDescent="0.35">
      <c r="A24" s="90">
        <v>12</v>
      </c>
      <c r="B24" s="90"/>
      <c r="C24" s="98"/>
      <c r="D24" s="55"/>
      <c r="E24" s="51"/>
      <c r="F24" s="55"/>
      <c r="G24" s="55"/>
      <c r="H24" s="55"/>
      <c r="I24" s="55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0</v>
      </c>
      <c r="U24" s="94">
        <f t="shared" si="3"/>
        <v>0</v>
      </c>
    </row>
    <row r="25" spans="1:21" ht="15.75" customHeight="1" x14ac:dyDescent="0.35">
      <c r="A25" s="90">
        <v>13</v>
      </c>
      <c r="B25" s="90"/>
      <c r="C25" s="98"/>
      <c r="D25" s="55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0</v>
      </c>
      <c r="U25" s="94">
        <f t="shared" si="3"/>
        <v>0</v>
      </c>
    </row>
    <row r="26" spans="1:21" ht="15.75" customHeight="1" x14ac:dyDescent="0.35">
      <c r="A26" s="90">
        <v>14</v>
      </c>
      <c r="B26" s="90"/>
      <c r="C26" s="98"/>
      <c r="D26" s="55"/>
      <c r="E26" s="55"/>
      <c r="F26" s="55"/>
      <c r="G26" s="55"/>
      <c r="H26" s="55"/>
      <c r="I26" s="55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0</v>
      </c>
      <c r="U26" s="94">
        <f t="shared" si="3"/>
        <v>0</v>
      </c>
    </row>
    <row r="27" spans="1:21" ht="15.75" customHeight="1" x14ac:dyDescent="0.35">
      <c r="A27" s="90">
        <v>15</v>
      </c>
      <c r="B27" s="90"/>
      <c r="C27" s="98"/>
      <c r="D27" s="55"/>
      <c r="E27" s="55"/>
      <c r="F27" s="55"/>
      <c r="G27" s="55"/>
      <c r="H27" s="55"/>
      <c r="I27" s="55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0</v>
      </c>
      <c r="U27" s="94">
        <f t="shared" si="3"/>
        <v>0</v>
      </c>
    </row>
    <row r="28" spans="1:21" ht="15.75" customHeight="1" x14ac:dyDescent="0.35">
      <c r="A28" s="90">
        <v>16</v>
      </c>
      <c r="B28" s="90"/>
      <c r="C28" s="98"/>
      <c r="D28" s="55"/>
      <c r="E28" s="55"/>
      <c r="F28" s="55"/>
      <c r="G28" s="55"/>
      <c r="H28" s="55"/>
      <c r="I28" s="55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0</v>
      </c>
      <c r="U28" s="94">
        <f t="shared" si="3"/>
        <v>0</v>
      </c>
    </row>
    <row r="29" spans="1:21" ht="15.75" customHeight="1" x14ac:dyDescent="0.35">
      <c r="A29" s="90">
        <v>17</v>
      </c>
      <c r="B29" s="90"/>
      <c r="C29" s="98"/>
      <c r="D29" s="55"/>
      <c r="E29" s="55"/>
      <c r="F29" s="55"/>
      <c r="G29" s="55"/>
      <c r="H29" s="55"/>
      <c r="I29" s="55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0</v>
      </c>
      <c r="U29" s="94">
        <f t="shared" si="3"/>
        <v>0</v>
      </c>
    </row>
    <row r="30" spans="1:21" ht="15.75" customHeight="1" x14ac:dyDescent="0.35">
      <c r="A30" s="90">
        <v>18</v>
      </c>
      <c r="B30" s="90"/>
      <c r="C30" s="98"/>
      <c r="D30" s="55"/>
      <c r="E30" s="55"/>
      <c r="F30" s="55"/>
      <c r="G30" s="55"/>
      <c r="H30" s="55"/>
      <c r="I30" s="55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0</v>
      </c>
      <c r="U30" s="94">
        <f t="shared" si="3"/>
        <v>0</v>
      </c>
    </row>
    <row r="31" spans="1:21" ht="15.75" customHeight="1" x14ac:dyDescent="0.35">
      <c r="A31" s="90">
        <v>19</v>
      </c>
      <c r="B31" s="90"/>
      <c r="C31" s="98"/>
      <c r="D31" s="55"/>
      <c r="E31" s="51"/>
      <c r="F31" s="55"/>
      <c r="G31" s="55"/>
      <c r="H31" s="55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0</v>
      </c>
      <c r="U31" s="94">
        <f t="shared" si="3"/>
        <v>0</v>
      </c>
    </row>
    <row r="32" spans="1:21" ht="15.75" customHeight="1" x14ac:dyDescent="0.35">
      <c r="A32" s="90">
        <v>20</v>
      </c>
      <c r="B32" s="90"/>
      <c r="C32" s="98"/>
      <c r="D32" s="55"/>
      <c r="E32" s="51"/>
      <c r="F32" s="55"/>
      <c r="G32" s="55"/>
      <c r="H32" s="55"/>
      <c r="I32" s="55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0</v>
      </c>
      <c r="U32" s="94">
        <f t="shared" si="3"/>
        <v>0</v>
      </c>
    </row>
    <row r="33" spans="1:21" ht="15.75" customHeight="1" x14ac:dyDescent="0.35">
      <c r="A33" s="90">
        <v>21</v>
      </c>
      <c r="B33" s="90"/>
      <c r="C33" s="98"/>
      <c r="D33" s="55"/>
      <c r="E33" s="51"/>
      <c r="F33" s="51"/>
      <c r="G33" s="55"/>
      <c r="H33" s="55"/>
      <c r="I33" s="55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0</v>
      </c>
      <c r="U33" s="94">
        <f t="shared" si="3"/>
        <v>0</v>
      </c>
    </row>
    <row r="34" spans="1:21" ht="15.75" customHeight="1" x14ac:dyDescent="0.35">
      <c r="A34" s="90">
        <v>22</v>
      </c>
      <c r="B34" s="90"/>
      <c r="C34" s="98"/>
      <c r="D34" s="55"/>
      <c r="E34" s="55"/>
      <c r="F34" s="55"/>
      <c r="G34" s="55"/>
      <c r="H34" s="55"/>
      <c r="I34" s="55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0</v>
      </c>
      <c r="U34" s="94">
        <f t="shared" si="3"/>
        <v>0</v>
      </c>
    </row>
    <row r="35" spans="1:21" ht="15.75" customHeight="1" x14ac:dyDescent="0.35">
      <c r="A35" s="90">
        <v>23</v>
      </c>
      <c r="B35" s="90"/>
      <c r="C35" s="98"/>
      <c r="D35" s="55"/>
      <c r="E35" s="55"/>
      <c r="F35" s="51"/>
      <c r="G35" s="51"/>
      <c r="H35" s="55"/>
      <c r="I35" s="55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0</v>
      </c>
      <c r="U35" s="94">
        <f t="shared" si="3"/>
        <v>0</v>
      </c>
    </row>
    <row r="36" spans="1:21" ht="15.75" customHeight="1" x14ac:dyDescent="0.35">
      <c r="A36" s="90">
        <v>24</v>
      </c>
      <c r="B36" s="90"/>
      <c r="C36" s="98"/>
      <c r="D36" s="55"/>
      <c r="E36" s="55"/>
      <c r="F36" s="55"/>
      <c r="G36" s="55"/>
      <c r="H36" s="55"/>
      <c r="I36" s="55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0</v>
      </c>
      <c r="U36" s="94">
        <f t="shared" si="3"/>
        <v>0</v>
      </c>
    </row>
    <row r="37" spans="1:21" ht="15.75" customHeight="1" x14ac:dyDescent="0.35">
      <c r="A37" s="90">
        <v>25</v>
      </c>
      <c r="B37" s="90"/>
      <c r="C37" s="98"/>
      <c r="D37" s="55"/>
      <c r="E37" s="55"/>
      <c r="F37" s="55"/>
      <c r="G37" s="55"/>
      <c r="H37" s="55"/>
      <c r="I37" s="55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0</v>
      </c>
      <c r="U37" s="94">
        <f t="shared" si="3"/>
        <v>0</v>
      </c>
    </row>
    <row r="38" spans="1:21" ht="15.75" customHeight="1" x14ac:dyDescent="0.35">
      <c r="A38" s="90">
        <v>26</v>
      </c>
      <c r="B38" s="90"/>
      <c r="C38" s="98"/>
      <c r="D38" s="55"/>
      <c r="E38" s="55"/>
      <c r="F38" s="55"/>
      <c r="G38" s="55"/>
      <c r="H38" s="55"/>
      <c r="I38" s="55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0</v>
      </c>
      <c r="U38" s="94">
        <f t="shared" si="3"/>
        <v>0</v>
      </c>
    </row>
    <row r="39" spans="1:21" ht="15.75" customHeight="1" x14ac:dyDescent="0.35">
      <c r="A39" s="90">
        <v>27</v>
      </c>
      <c r="B39" s="90"/>
      <c r="C39" s="98"/>
      <c r="D39" s="55"/>
      <c r="E39" s="55"/>
      <c r="F39" s="55"/>
      <c r="G39" s="55"/>
      <c r="H39" s="55"/>
      <c r="I39" s="55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0</v>
      </c>
      <c r="U39" s="94">
        <f t="shared" si="3"/>
        <v>0</v>
      </c>
    </row>
    <row r="40" spans="1:21" ht="15.75" customHeight="1" x14ac:dyDescent="0.35">
      <c r="A40" s="90">
        <v>28</v>
      </c>
      <c r="B40" s="90"/>
      <c r="C40" s="98"/>
      <c r="D40" s="55"/>
      <c r="E40" s="55"/>
      <c r="F40" s="55"/>
      <c r="G40" s="55"/>
      <c r="H40" s="55"/>
      <c r="I40" s="55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0</v>
      </c>
      <c r="U40" s="94">
        <f t="shared" si="3"/>
        <v>0</v>
      </c>
    </row>
    <row r="41" spans="1:21" ht="15.75" customHeight="1" x14ac:dyDescent="0.35">
      <c r="A41" s="90">
        <v>29</v>
      </c>
      <c r="B41" s="90"/>
      <c r="C41" s="98"/>
      <c r="D41" s="55"/>
      <c r="E41" s="55"/>
      <c r="F41" s="55"/>
      <c r="G41" s="55"/>
      <c r="H41" s="55"/>
      <c r="I41" s="55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0</v>
      </c>
      <c r="U41" s="94">
        <f t="shared" si="3"/>
        <v>0</v>
      </c>
    </row>
    <row r="42" spans="1:21" ht="15.75" customHeight="1" x14ac:dyDescent="0.35">
      <c r="A42" s="90">
        <v>30</v>
      </c>
      <c r="B42" s="90"/>
      <c r="C42" s="98"/>
      <c r="D42" s="55"/>
      <c r="E42" s="55"/>
      <c r="F42" s="55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0</v>
      </c>
      <c r="U42" s="94">
        <f t="shared" si="3"/>
        <v>0</v>
      </c>
    </row>
    <row r="43" spans="1:21" ht="15.75" customHeight="1" x14ac:dyDescent="0.35">
      <c r="A43" s="90">
        <v>31</v>
      </c>
      <c r="B43" s="90"/>
      <c r="C43" s="98"/>
      <c r="D43" s="55"/>
      <c r="E43" s="55"/>
      <c r="F43" s="55"/>
      <c r="G43" s="55"/>
      <c r="H43" s="55"/>
      <c r="I43" s="55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0</v>
      </c>
      <c r="U43" s="94">
        <f t="shared" si="3"/>
        <v>0</v>
      </c>
    </row>
    <row r="44" spans="1:21" ht="15.75" customHeight="1" x14ac:dyDescent="0.35">
      <c r="A44" s="90">
        <v>32</v>
      </c>
      <c r="B44" s="90"/>
      <c r="C44" s="98"/>
      <c r="D44" s="55"/>
      <c r="E44" s="55"/>
      <c r="F44" s="55"/>
      <c r="G44" s="55"/>
      <c r="H44" s="55"/>
      <c r="I44" s="55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0</v>
      </c>
      <c r="U44" s="94">
        <f t="shared" si="3"/>
        <v>0</v>
      </c>
    </row>
    <row r="45" spans="1:21" ht="15.75" customHeight="1" x14ac:dyDescent="0.35">
      <c r="A45" s="90">
        <v>33</v>
      </c>
      <c r="B45" s="90"/>
      <c r="C45" s="98"/>
      <c r="D45" s="55"/>
      <c r="E45" s="55"/>
      <c r="F45" s="55"/>
      <c r="G45" s="55"/>
      <c r="H45" s="55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0</v>
      </c>
      <c r="U45" s="94">
        <f t="shared" si="3"/>
        <v>0</v>
      </c>
    </row>
    <row r="46" spans="1:21" ht="15.75" customHeight="1" x14ac:dyDescent="0.35">
      <c r="A46" s="90">
        <v>34</v>
      </c>
      <c r="B46" s="90"/>
      <c r="C46" s="98"/>
      <c r="D46" s="55"/>
      <c r="E46" s="51"/>
      <c r="F46" s="55"/>
      <c r="G46" s="55"/>
      <c r="H46" s="55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0</v>
      </c>
      <c r="U46" s="94">
        <f t="shared" si="3"/>
        <v>0</v>
      </c>
    </row>
    <row r="47" spans="1:21" ht="15.75" customHeight="1" x14ac:dyDescent="0.35">
      <c r="A47" s="90">
        <v>35</v>
      </c>
      <c r="B47" s="90"/>
      <c r="C47" s="98"/>
      <c r="D47" s="55"/>
      <c r="E47" s="55"/>
      <c r="F47" s="55"/>
      <c r="G47" s="55"/>
      <c r="H47" s="55"/>
      <c r="I47" s="55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0</v>
      </c>
      <c r="U47" s="94">
        <f t="shared" si="3"/>
        <v>0</v>
      </c>
    </row>
    <row r="48" spans="1:21" ht="15.75" customHeight="1" x14ac:dyDescent="0.35">
      <c r="A48" s="90">
        <v>36</v>
      </c>
      <c r="B48" s="90"/>
      <c r="C48" s="98"/>
      <c r="D48" s="55"/>
      <c r="E48" s="55"/>
      <c r="F48" s="55"/>
      <c r="G48" s="55"/>
      <c r="H48" s="55"/>
      <c r="I48" s="55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0</v>
      </c>
      <c r="U48" s="94">
        <f t="shared" si="3"/>
        <v>0</v>
      </c>
    </row>
    <row r="49" spans="1:21" ht="15.75" customHeight="1" x14ac:dyDescent="0.35">
      <c r="A49" s="90">
        <v>37</v>
      </c>
      <c r="B49" s="90"/>
      <c r="C49" s="98"/>
      <c r="D49" s="55"/>
      <c r="E49" s="55"/>
      <c r="F49" s="55"/>
      <c r="G49" s="55"/>
      <c r="H49" s="55"/>
      <c r="I49" s="55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0</v>
      </c>
      <c r="U49" s="94">
        <f t="shared" si="3"/>
        <v>0</v>
      </c>
    </row>
    <row r="50" spans="1:21" ht="15.75" customHeight="1" x14ac:dyDescent="0.35">
      <c r="A50" s="90">
        <v>38</v>
      </c>
      <c r="B50" s="90"/>
      <c r="C50" s="98"/>
      <c r="D50" s="55"/>
      <c r="E50" s="55"/>
      <c r="F50" s="55"/>
      <c r="G50" s="55"/>
      <c r="H50" s="55"/>
      <c r="I50" s="55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0</v>
      </c>
      <c r="U50" s="94">
        <f t="shared" si="3"/>
        <v>0</v>
      </c>
    </row>
    <row r="51" spans="1:21" ht="15.75" customHeight="1" x14ac:dyDescent="0.35">
      <c r="A51" s="90">
        <v>39</v>
      </c>
      <c r="B51" s="90"/>
      <c r="C51" s="98"/>
      <c r="D51" s="55"/>
      <c r="E51" s="55"/>
      <c r="F51" s="55"/>
      <c r="G51" s="55"/>
      <c r="H51" s="55"/>
      <c r="I51" s="55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8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8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8"/>
      <c r="D54" s="55"/>
      <c r="E54" s="55"/>
      <c r="F54" s="55"/>
      <c r="G54" s="55"/>
      <c r="H54" s="55"/>
      <c r="I54" s="55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7">
    <cfRule type="cellIs" dxfId="140" priority="4" operator="equal">
      <formula>0</formula>
    </cfRule>
  </conditionalFormatting>
  <conditionalFormatting sqref="J13:S47 D13:I50">
    <cfRule type="cellIs" dxfId="139" priority="2" operator="equal">
      <formula>0</formula>
    </cfRule>
  </conditionalFormatting>
  <conditionalFormatting sqref="U13:U57">
    <cfRule type="cellIs" dxfId="138" priority="1" operator="lessThan">
      <formula>"50%"</formula>
    </cfRule>
  </conditionalFormatting>
  <hyperlinks>
    <hyperlink ref="A1" location="'Rekap Dosen'!A1" display="BACK" xr:uid="{00000000-0004-0000-0800-000000000000}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U1000"/>
  <sheetViews>
    <sheetView topLeftCell="A43" workbookViewId="0">
      <selection activeCell="B58" sqref="B58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650</v>
      </c>
      <c r="B2" s="73" t="s">
        <v>46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FIK003117</v>
      </c>
      <c r="C3" s="78" t="str">
        <f>VLOOKUP(D3, 'Rekap Dosen'!$B$5:$C$40, 2, FALSE)</f>
        <v>M. Qurhanul Rizkie, Ph.D</v>
      </c>
      <c r="D3" s="51" t="s">
        <v>309</v>
      </c>
      <c r="E3" s="79">
        <f t="shared" ref="E3:E6" si="0">COUNTIF($D$12:$S$12,D3)</f>
        <v>6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BAHASA INGGRIS</v>
      </c>
      <c r="C4" s="78" t="str">
        <f>VLOOKUP(D4, 'Rekap Dosen'!$B$5:$C$40, 2, FALSE)</f>
        <v>Annisa Darmawahyuni, M.Kom.</v>
      </c>
      <c r="D4" s="51" t="s">
        <v>279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KAMIS, 15:00-16:40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 xml:space="preserve">DK 3.2 </v>
      </c>
      <c r="C7" s="83" t="s">
        <v>334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ht="14.5" x14ac:dyDescent="0.35">
      <c r="A12" s="172"/>
      <c r="B12" s="172"/>
      <c r="C12" s="172"/>
      <c r="D12" s="51" t="s">
        <v>309</v>
      </c>
      <c r="E12" s="51" t="s">
        <v>309</v>
      </c>
      <c r="F12" s="51" t="s">
        <v>309</v>
      </c>
      <c r="G12" s="51" t="s">
        <v>309</v>
      </c>
      <c r="H12" s="51" t="s">
        <v>309</v>
      </c>
      <c r="I12" s="51" t="s">
        <v>309</v>
      </c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667</v>
      </c>
      <c r="C13" s="98" t="s">
        <v>668</v>
      </c>
      <c r="D13" s="55">
        <v>1</v>
      </c>
      <c r="E13" s="55">
        <v>1</v>
      </c>
      <c r="F13" s="55">
        <v>1</v>
      </c>
      <c r="G13" s="55">
        <v>1</v>
      </c>
      <c r="H13" s="55">
        <v>1</v>
      </c>
      <c r="I13" s="55">
        <v>1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6</v>
      </c>
      <c r="U13" s="94">
        <f t="shared" ref="U13:U57" si="3">T13/16</f>
        <v>0.375</v>
      </c>
    </row>
    <row r="14" spans="1:21" ht="14.5" x14ac:dyDescent="0.35">
      <c r="A14" s="90">
        <v>2</v>
      </c>
      <c r="B14" s="97" t="s">
        <v>669</v>
      </c>
      <c r="C14" s="98" t="s">
        <v>670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671</v>
      </c>
      <c r="C15" s="98" t="s">
        <v>672</v>
      </c>
      <c r="D15" s="55">
        <v>0</v>
      </c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0</v>
      </c>
      <c r="U15" s="94">
        <f t="shared" si="3"/>
        <v>0</v>
      </c>
    </row>
    <row r="16" spans="1:21" ht="14.5" x14ac:dyDescent="0.35">
      <c r="A16" s="90">
        <v>4</v>
      </c>
      <c r="B16" s="97" t="s">
        <v>673</v>
      </c>
      <c r="C16" s="98" t="s">
        <v>674</v>
      </c>
      <c r="D16" s="55">
        <v>0</v>
      </c>
      <c r="E16" s="55">
        <v>0</v>
      </c>
      <c r="F16" s="55">
        <v>0</v>
      </c>
      <c r="G16" s="51">
        <v>0</v>
      </c>
      <c r="H16" s="55">
        <v>0</v>
      </c>
      <c r="I16" s="51">
        <v>0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0</v>
      </c>
      <c r="U16" s="94">
        <f t="shared" si="3"/>
        <v>0</v>
      </c>
    </row>
    <row r="17" spans="1:21" ht="14.5" x14ac:dyDescent="0.35">
      <c r="A17" s="90">
        <v>5</v>
      </c>
      <c r="B17" s="97" t="s">
        <v>675</v>
      </c>
      <c r="C17" s="98" t="s">
        <v>676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>
        <v>1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90">
        <v>6</v>
      </c>
      <c r="B18" s="97" t="s">
        <v>677</v>
      </c>
      <c r="C18" s="98" t="s">
        <v>678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0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5</v>
      </c>
      <c r="U18" s="94">
        <f t="shared" si="3"/>
        <v>0.3125</v>
      </c>
    </row>
    <row r="19" spans="1:21" ht="14.5" x14ac:dyDescent="0.35">
      <c r="A19" s="90">
        <v>7</v>
      </c>
      <c r="B19" s="97" t="s">
        <v>679</v>
      </c>
      <c r="C19" s="98" t="s">
        <v>680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>
        <v>1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6</v>
      </c>
      <c r="U19" s="94">
        <f t="shared" si="3"/>
        <v>0.375</v>
      </c>
    </row>
    <row r="20" spans="1:21" ht="14.5" x14ac:dyDescent="0.35">
      <c r="A20" s="90">
        <v>8</v>
      </c>
      <c r="B20" s="97" t="s">
        <v>681</v>
      </c>
      <c r="C20" s="98" t="s">
        <v>682</v>
      </c>
      <c r="D20" s="55">
        <v>1</v>
      </c>
      <c r="E20" s="55">
        <v>1</v>
      </c>
      <c r="F20" s="51">
        <v>1</v>
      </c>
      <c r="G20" s="51">
        <v>1</v>
      </c>
      <c r="H20" s="51">
        <v>1</v>
      </c>
      <c r="I20" s="51">
        <v>0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5</v>
      </c>
      <c r="U20" s="94">
        <f t="shared" si="3"/>
        <v>0.3125</v>
      </c>
    </row>
    <row r="21" spans="1:21" ht="15.75" customHeight="1" x14ac:dyDescent="0.35">
      <c r="A21" s="90">
        <v>9</v>
      </c>
      <c r="B21" s="97" t="s">
        <v>683</v>
      </c>
      <c r="C21" s="98" t="s">
        <v>684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685</v>
      </c>
      <c r="C22" s="98" t="s">
        <v>686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109" t="s">
        <v>909</v>
      </c>
      <c r="C23" s="98" t="s">
        <v>687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9" t="s">
        <v>910</v>
      </c>
      <c r="C24" s="98" t="s">
        <v>688</v>
      </c>
      <c r="D24" s="55">
        <v>1</v>
      </c>
      <c r="E24" s="51">
        <v>1</v>
      </c>
      <c r="F24" s="55">
        <v>1</v>
      </c>
      <c r="G24" s="55">
        <v>1</v>
      </c>
      <c r="H24" s="55">
        <v>1</v>
      </c>
      <c r="I24" s="55">
        <v>1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109" t="s">
        <v>911</v>
      </c>
      <c r="C25" s="98" t="s">
        <v>689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9" t="s">
        <v>1067</v>
      </c>
      <c r="C26" s="98" t="s">
        <v>690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109" t="s">
        <v>1068</v>
      </c>
      <c r="C27" s="98" t="s">
        <v>691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9" t="s">
        <v>1069</v>
      </c>
      <c r="C28" s="98" t="s">
        <v>692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0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5</v>
      </c>
      <c r="U28" s="94">
        <f t="shared" si="3"/>
        <v>0.3125</v>
      </c>
    </row>
    <row r="29" spans="1:21" ht="15.75" customHeight="1" x14ac:dyDescent="0.35">
      <c r="A29" s="90">
        <v>17</v>
      </c>
      <c r="B29" s="109" t="s">
        <v>1070</v>
      </c>
      <c r="C29" s="98" t="s">
        <v>693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109" t="s">
        <v>1071</v>
      </c>
      <c r="C30" s="98" t="s">
        <v>694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90">
        <v>19</v>
      </c>
      <c r="B31" s="109" t="s">
        <v>1072</v>
      </c>
      <c r="C31" s="98" t="s">
        <v>695</v>
      </c>
      <c r="D31" s="55">
        <v>1</v>
      </c>
      <c r="E31" s="51">
        <v>1</v>
      </c>
      <c r="F31" s="55">
        <v>1</v>
      </c>
      <c r="G31" s="55">
        <v>1</v>
      </c>
      <c r="H31" s="55">
        <v>1</v>
      </c>
      <c r="I31" s="51">
        <v>1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109" t="s">
        <v>1073</v>
      </c>
      <c r="C32" s="98" t="s">
        <v>696</v>
      </c>
      <c r="D32" s="55">
        <v>1</v>
      </c>
      <c r="E32" s="51">
        <v>1</v>
      </c>
      <c r="F32" s="55">
        <v>1</v>
      </c>
      <c r="G32" s="55">
        <v>1</v>
      </c>
      <c r="H32" s="55">
        <v>1</v>
      </c>
      <c r="I32" s="55">
        <v>1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6</v>
      </c>
      <c r="U32" s="94">
        <f t="shared" si="3"/>
        <v>0.375</v>
      </c>
    </row>
    <row r="33" spans="1:21" ht="15.75" customHeight="1" x14ac:dyDescent="0.35">
      <c r="A33" s="90">
        <v>21</v>
      </c>
      <c r="B33" s="109" t="s">
        <v>913</v>
      </c>
      <c r="C33" s="98" t="s">
        <v>697</v>
      </c>
      <c r="D33" s="55">
        <v>1</v>
      </c>
      <c r="E33" s="51">
        <v>1</v>
      </c>
      <c r="F33" s="51">
        <v>1</v>
      </c>
      <c r="G33" s="55">
        <v>1</v>
      </c>
      <c r="H33" s="55">
        <v>1</v>
      </c>
      <c r="I33" s="55">
        <v>0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5</v>
      </c>
      <c r="U33" s="94">
        <f t="shared" si="3"/>
        <v>0.3125</v>
      </c>
    </row>
    <row r="34" spans="1:21" ht="15.75" customHeight="1" x14ac:dyDescent="0.35">
      <c r="A34" s="90">
        <v>22</v>
      </c>
      <c r="B34" s="109" t="s">
        <v>914</v>
      </c>
      <c r="C34" s="98" t="s">
        <v>698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109" t="s">
        <v>1074</v>
      </c>
      <c r="C35" s="98" t="s">
        <v>699</v>
      </c>
      <c r="D35" s="55">
        <v>1</v>
      </c>
      <c r="E35" s="55">
        <v>1</v>
      </c>
      <c r="F35" s="51">
        <v>1</v>
      </c>
      <c r="G35" s="51">
        <v>1</v>
      </c>
      <c r="H35" s="55">
        <v>1</v>
      </c>
      <c r="I35" s="55">
        <v>1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9" t="s">
        <v>619</v>
      </c>
      <c r="C36" s="98" t="s">
        <v>620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9" t="s">
        <v>1019</v>
      </c>
      <c r="C37" s="98" t="s">
        <v>479</v>
      </c>
      <c r="D37" s="55">
        <v>1</v>
      </c>
      <c r="E37" s="55">
        <v>1</v>
      </c>
      <c r="F37" s="55">
        <v>1</v>
      </c>
      <c r="G37" s="55">
        <v>1</v>
      </c>
      <c r="H37" s="55">
        <v>0</v>
      </c>
      <c r="I37" s="55">
        <v>0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4</v>
      </c>
      <c r="U37" s="94">
        <f t="shared" si="3"/>
        <v>0.25</v>
      </c>
    </row>
    <row r="38" spans="1:21" ht="15.75" customHeight="1" x14ac:dyDescent="0.35">
      <c r="A38" s="90">
        <v>26</v>
      </c>
      <c r="B38" s="109" t="s">
        <v>1075</v>
      </c>
      <c r="C38" s="98" t="s">
        <v>700</v>
      </c>
      <c r="D38" s="55">
        <v>1</v>
      </c>
      <c r="E38" s="55">
        <v>1</v>
      </c>
      <c r="F38" s="55">
        <v>1</v>
      </c>
      <c r="G38" s="55">
        <v>1</v>
      </c>
      <c r="H38" s="55">
        <v>1</v>
      </c>
      <c r="I38" s="55">
        <v>1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109" t="s">
        <v>1076</v>
      </c>
      <c r="C39" s="98" t="s">
        <v>701</v>
      </c>
      <c r="D39" s="55">
        <v>1</v>
      </c>
      <c r="E39" s="55">
        <v>1</v>
      </c>
      <c r="F39" s="55">
        <v>1</v>
      </c>
      <c r="G39" s="55">
        <v>1</v>
      </c>
      <c r="H39" s="55">
        <v>1</v>
      </c>
      <c r="I39" s="55">
        <v>1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9" t="s">
        <v>1077</v>
      </c>
      <c r="C40" s="98" t="s">
        <v>702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9" t="s">
        <v>1078</v>
      </c>
      <c r="C41" s="98" t="s">
        <v>703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9" t="s">
        <v>1079</v>
      </c>
      <c r="C42" s="98" t="s">
        <v>704</v>
      </c>
      <c r="D42" s="55">
        <v>1</v>
      </c>
      <c r="E42" s="55">
        <v>1</v>
      </c>
      <c r="F42" s="55">
        <v>1</v>
      </c>
      <c r="G42" s="51">
        <v>1</v>
      </c>
      <c r="H42" s="51">
        <v>1</v>
      </c>
      <c r="I42" s="51">
        <v>1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6</v>
      </c>
      <c r="U42" s="94">
        <f t="shared" si="3"/>
        <v>0.375</v>
      </c>
    </row>
    <row r="43" spans="1:21" ht="15.75" customHeight="1" x14ac:dyDescent="0.35">
      <c r="A43" s="90">
        <v>31</v>
      </c>
      <c r="B43" s="109" t="s">
        <v>1080</v>
      </c>
      <c r="C43" s="98" t="s">
        <v>705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9" t="s">
        <v>1081</v>
      </c>
      <c r="C44" s="98" t="s">
        <v>706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90">
        <v>33</v>
      </c>
      <c r="B45" s="109" t="s">
        <v>1082</v>
      </c>
      <c r="C45" s="98" t="s">
        <v>707</v>
      </c>
      <c r="D45" s="55">
        <v>1</v>
      </c>
      <c r="E45" s="55">
        <v>1</v>
      </c>
      <c r="F45" s="55">
        <v>1</v>
      </c>
      <c r="G45" s="55">
        <v>1</v>
      </c>
      <c r="H45" s="55">
        <v>1</v>
      </c>
      <c r="I45" s="51">
        <v>1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6</v>
      </c>
      <c r="U45" s="94">
        <f t="shared" si="3"/>
        <v>0.375</v>
      </c>
    </row>
    <row r="46" spans="1:21" ht="15.75" customHeight="1" x14ac:dyDescent="0.35">
      <c r="A46" s="90">
        <v>34</v>
      </c>
      <c r="B46" s="109" t="s">
        <v>1083</v>
      </c>
      <c r="C46" s="98" t="s">
        <v>708</v>
      </c>
      <c r="D46" s="55">
        <v>1</v>
      </c>
      <c r="E46" s="51">
        <v>1</v>
      </c>
      <c r="F46" s="55">
        <v>1</v>
      </c>
      <c r="G46" s="55">
        <v>1</v>
      </c>
      <c r="H46" s="55">
        <v>1</v>
      </c>
      <c r="I46" s="51">
        <v>1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6</v>
      </c>
      <c r="U46" s="94">
        <f t="shared" si="3"/>
        <v>0.375</v>
      </c>
    </row>
    <row r="47" spans="1:21" ht="15.75" customHeight="1" x14ac:dyDescent="0.35">
      <c r="A47" s="90">
        <v>35</v>
      </c>
      <c r="B47" s="109" t="s">
        <v>1084</v>
      </c>
      <c r="C47" s="98" t="s">
        <v>709</v>
      </c>
      <c r="D47" s="55">
        <v>1</v>
      </c>
      <c r="E47" s="55">
        <v>1</v>
      </c>
      <c r="F47" s="55">
        <v>1</v>
      </c>
      <c r="G47" s="55">
        <v>1</v>
      </c>
      <c r="H47" s="55">
        <v>1</v>
      </c>
      <c r="I47" s="55">
        <v>1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6</v>
      </c>
      <c r="U47" s="94">
        <f t="shared" si="3"/>
        <v>0.375</v>
      </c>
    </row>
    <row r="48" spans="1:21" ht="15.75" customHeight="1" x14ac:dyDescent="0.35">
      <c r="A48" s="90">
        <v>36</v>
      </c>
      <c r="B48" s="109" t="s">
        <v>1085</v>
      </c>
      <c r="C48" s="98" t="s">
        <v>710</v>
      </c>
      <c r="D48" s="55">
        <v>1</v>
      </c>
      <c r="E48" s="55">
        <v>1</v>
      </c>
      <c r="F48" s="55">
        <v>1</v>
      </c>
      <c r="G48" s="55">
        <v>1</v>
      </c>
      <c r="H48" s="55">
        <v>1</v>
      </c>
      <c r="I48" s="55">
        <v>1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6</v>
      </c>
      <c r="U48" s="94">
        <f t="shared" si="3"/>
        <v>0.375</v>
      </c>
    </row>
    <row r="49" spans="1:21" ht="15.75" customHeight="1" x14ac:dyDescent="0.35">
      <c r="A49" s="90">
        <v>37</v>
      </c>
      <c r="B49" s="109" t="s">
        <v>1086</v>
      </c>
      <c r="C49" s="98" t="s">
        <v>711</v>
      </c>
      <c r="D49" s="55">
        <v>1</v>
      </c>
      <c r="E49" s="55">
        <v>1</v>
      </c>
      <c r="F49" s="55">
        <v>1</v>
      </c>
      <c r="G49" s="55">
        <v>1</v>
      </c>
      <c r="H49" s="55">
        <v>1</v>
      </c>
      <c r="I49" s="55">
        <v>1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6</v>
      </c>
      <c r="U49" s="94">
        <f t="shared" si="3"/>
        <v>0.375</v>
      </c>
    </row>
    <row r="50" spans="1:21" ht="15.75" customHeight="1" x14ac:dyDescent="0.35">
      <c r="A50" s="90">
        <v>38</v>
      </c>
      <c r="B50" s="109" t="s">
        <v>1087</v>
      </c>
      <c r="C50" s="98" t="s">
        <v>712</v>
      </c>
      <c r="D50" s="55">
        <v>1</v>
      </c>
      <c r="E50" s="55">
        <v>1</v>
      </c>
      <c r="F50" s="55">
        <v>1</v>
      </c>
      <c r="G50" s="55">
        <v>1</v>
      </c>
      <c r="H50" s="55">
        <v>1</v>
      </c>
      <c r="I50" s="55">
        <v>1</v>
      </c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6</v>
      </c>
      <c r="U50" s="94">
        <f t="shared" si="3"/>
        <v>0.375</v>
      </c>
    </row>
    <row r="51" spans="1:21" ht="15.75" customHeight="1" x14ac:dyDescent="0.35">
      <c r="A51" s="90">
        <v>39</v>
      </c>
      <c r="B51" s="109" t="s">
        <v>1022</v>
      </c>
      <c r="C51" s="98" t="s">
        <v>713</v>
      </c>
      <c r="D51" s="55">
        <v>1</v>
      </c>
      <c r="E51" s="55">
        <v>1</v>
      </c>
      <c r="F51" s="55">
        <v>1</v>
      </c>
      <c r="G51" s="55">
        <v>1</v>
      </c>
      <c r="H51" s="55">
        <v>1</v>
      </c>
      <c r="I51" s="55">
        <v>1</v>
      </c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6</v>
      </c>
      <c r="U51" s="94">
        <f t="shared" si="3"/>
        <v>0.375</v>
      </c>
    </row>
    <row r="52" spans="1:21" ht="15.75" customHeight="1" x14ac:dyDescent="0.35">
      <c r="A52" s="90">
        <v>40</v>
      </c>
      <c r="B52" s="109" t="s">
        <v>1088</v>
      </c>
      <c r="C52" s="98" t="s">
        <v>714</v>
      </c>
      <c r="D52" s="55">
        <v>1</v>
      </c>
      <c r="E52" s="51">
        <v>1</v>
      </c>
      <c r="F52" s="51">
        <v>1</v>
      </c>
      <c r="G52" s="51">
        <v>1</v>
      </c>
      <c r="H52" s="51">
        <v>1</v>
      </c>
      <c r="I52" s="51">
        <v>1</v>
      </c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6</v>
      </c>
      <c r="U52" s="94">
        <f t="shared" si="3"/>
        <v>0.375</v>
      </c>
    </row>
    <row r="53" spans="1:21" ht="15.75" customHeight="1" x14ac:dyDescent="0.35">
      <c r="A53" s="90">
        <v>41</v>
      </c>
      <c r="B53" s="109" t="s">
        <v>1089</v>
      </c>
      <c r="C53" s="98" t="s">
        <v>715</v>
      </c>
      <c r="D53" s="55">
        <v>1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6</v>
      </c>
      <c r="U53" s="94">
        <f t="shared" si="3"/>
        <v>0.375</v>
      </c>
    </row>
    <row r="54" spans="1:21" ht="15.75" customHeight="1" x14ac:dyDescent="0.35">
      <c r="A54" s="90">
        <v>42</v>
      </c>
      <c r="B54" s="109" t="s">
        <v>1090</v>
      </c>
      <c r="C54" s="98" t="s">
        <v>716</v>
      </c>
      <c r="D54" s="55">
        <v>1</v>
      </c>
      <c r="E54" s="55">
        <v>1</v>
      </c>
      <c r="F54" s="55">
        <v>1</v>
      </c>
      <c r="G54" s="55">
        <v>1</v>
      </c>
      <c r="H54" s="55">
        <v>1</v>
      </c>
      <c r="I54" s="55">
        <v>1</v>
      </c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6</v>
      </c>
      <c r="U54" s="94">
        <f t="shared" si="3"/>
        <v>0.375</v>
      </c>
    </row>
    <row r="55" spans="1:21" ht="15.75" customHeight="1" x14ac:dyDescent="0.35">
      <c r="A55" s="90">
        <v>43</v>
      </c>
      <c r="B55" s="109" t="s">
        <v>1091</v>
      </c>
      <c r="C55" s="98" t="s">
        <v>717</v>
      </c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109" t="s">
        <v>1092</v>
      </c>
      <c r="C56" s="98" t="s">
        <v>718</v>
      </c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109" t="s">
        <v>1093</v>
      </c>
      <c r="C57" s="98" t="s">
        <v>719</v>
      </c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7">
    <cfRule type="cellIs" dxfId="137" priority="4" operator="equal">
      <formula>0</formula>
    </cfRule>
  </conditionalFormatting>
  <conditionalFormatting sqref="J13:S47 D13:I50">
    <cfRule type="cellIs" dxfId="136" priority="2" operator="equal">
      <formula>0</formula>
    </cfRule>
  </conditionalFormatting>
  <conditionalFormatting sqref="U13:U57">
    <cfRule type="cellIs" dxfId="135" priority="1" operator="lessThan">
      <formula>"50%"</formula>
    </cfRule>
  </conditionalFormatting>
  <hyperlinks>
    <hyperlink ref="A1" location="'Rekap Dosen'!A1" display="BACK" xr:uid="{00000000-0004-0000-0900-000000000000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1000"/>
  <sheetViews>
    <sheetView topLeftCell="A32" workbookViewId="0"/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73" t="s">
        <v>49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MI501217</v>
      </c>
      <c r="C3" s="78" t="str">
        <f>VLOOKUP(D3, 'Rekap Dosen'!$B$5:$C$40, 2, FALSE)</f>
        <v>Ermatita, Prof.</v>
      </c>
      <c r="D3" s="51" t="s">
        <v>292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BASIS DATA I</v>
      </c>
      <c r="C4" s="78" t="str">
        <f>VLOOKUP(D4, 'Rekap Dosen'!$B$5:$C$40, 2, FALSE)</f>
        <v>M. Qurhanul Rizkie, Ph.D</v>
      </c>
      <c r="D4" s="51" t="s">
        <v>309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Rusdi Efendi, M.Kom.</v>
      </c>
      <c r="D5" s="51" t="s">
        <v>321</v>
      </c>
      <c r="E5" s="79">
        <f t="shared" si="0"/>
        <v>6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SELASA, 09:45 - 11:25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 3.2</v>
      </c>
      <c r="C7" s="83" t="s">
        <v>334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5"/>
      <c r="U11" s="178"/>
    </row>
    <row r="12" spans="1:21" ht="14.5" x14ac:dyDescent="0.35">
      <c r="A12" s="172"/>
      <c r="B12" s="172"/>
      <c r="C12" s="172"/>
      <c r="D12" s="51" t="s">
        <v>321</v>
      </c>
      <c r="E12" s="51" t="s">
        <v>321</v>
      </c>
      <c r="F12" s="51" t="s">
        <v>266</v>
      </c>
      <c r="G12" s="51" t="s">
        <v>321</v>
      </c>
      <c r="H12" s="51" t="s">
        <v>321</v>
      </c>
      <c r="I12" s="51" t="s">
        <v>321</v>
      </c>
      <c r="J12" s="51" t="s">
        <v>321</v>
      </c>
      <c r="K12" s="51"/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720</v>
      </c>
      <c r="C13" s="98" t="s">
        <v>721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51">
        <v>1</v>
      </c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6</v>
      </c>
      <c r="U13" s="94">
        <f t="shared" ref="U13:U57" si="3">T13/16</f>
        <v>0.375</v>
      </c>
    </row>
    <row r="14" spans="1:21" ht="14.5" x14ac:dyDescent="0.35">
      <c r="A14" s="90">
        <v>2</v>
      </c>
      <c r="B14" s="97" t="s">
        <v>722</v>
      </c>
      <c r="C14" s="98" t="s">
        <v>723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51">
        <v>1</v>
      </c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724</v>
      </c>
      <c r="C15" s="98" t="s">
        <v>725</v>
      </c>
      <c r="D15" s="55">
        <v>1</v>
      </c>
      <c r="E15" s="51">
        <v>1</v>
      </c>
      <c r="F15" s="51"/>
      <c r="G15" s="51">
        <v>1</v>
      </c>
      <c r="H15" s="51">
        <v>1</v>
      </c>
      <c r="I15" s="51">
        <v>1</v>
      </c>
      <c r="J15" s="51">
        <v>1</v>
      </c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90">
        <v>4</v>
      </c>
      <c r="B16" s="97" t="s">
        <v>726</v>
      </c>
      <c r="C16" s="98" t="s">
        <v>727</v>
      </c>
      <c r="D16" s="55">
        <v>1</v>
      </c>
      <c r="E16" s="51">
        <v>1</v>
      </c>
      <c r="F16" s="51"/>
      <c r="G16" s="51">
        <v>1</v>
      </c>
      <c r="H16" s="51">
        <v>1</v>
      </c>
      <c r="I16" s="51">
        <v>1</v>
      </c>
      <c r="J16" s="51">
        <v>1</v>
      </c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7" t="s">
        <v>728</v>
      </c>
      <c r="C17" s="98" t="s">
        <v>729</v>
      </c>
      <c r="D17" s="55">
        <v>1</v>
      </c>
      <c r="E17" s="51">
        <v>1</v>
      </c>
      <c r="F17" s="51"/>
      <c r="G17" s="51">
        <v>1</v>
      </c>
      <c r="H17" s="51">
        <v>1</v>
      </c>
      <c r="I17" s="51">
        <v>1</v>
      </c>
      <c r="J17" s="51">
        <v>1</v>
      </c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90">
        <v>6</v>
      </c>
      <c r="B18" s="97" t="s">
        <v>730</v>
      </c>
      <c r="C18" s="98" t="s">
        <v>731</v>
      </c>
      <c r="D18" s="55">
        <v>1</v>
      </c>
      <c r="E18" s="51">
        <v>1</v>
      </c>
      <c r="F18" s="51"/>
      <c r="G18" s="51">
        <v>1</v>
      </c>
      <c r="H18" s="51">
        <v>1</v>
      </c>
      <c r="I18" s="51">
        <v>1</v>
      </c>
      <c r="J18" s="51">
        <v>1</v>
      </c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ht="14.5" x14ac:dyDescent="0.35">
      <c r="A19" s="90">
        <v>7</v>
      </c>
      <c r="B19" s="97" t="s">
        <v>732</v>
      </c>
      <c r="C19" s="98" t="s">
        <v>733</v>
      </c>
      <c r="D19" s="55">
        <v>1</v>
      </c>
      <c r="E19" s="51">
        <v>1</v>
      </c>
      <c r="F19" s="51"/>
      <c r="G19" s="51">
        <v>1</v>
      </c>
      <c r="H19" s="51">
        <v>1</v>
      </c>
      <c r="I19" s="51">
        <v>1</v>
      </c>
      <c r="J19" s="51">
        <v>1</v>
      </c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6</v>
      </c>
      <c r="U19" s="94">
        <f t="shared" si="3"/>
        <v>0.375</v>
      </c>
    </row>
    <row r="20" spans="1:21" ht="14.5" x14ac:dyDescent="0.35">
      <c r="A20" s="90">
        <v>8</v>
      </c>
      <c r="B20" s="97" t="s">
        <v>734</v>
      </c>
      <c r="C20" s="98" t="s">
        <v>735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1</v>
      </c>
      <c r="J20" s="51">
        <v>1</v>
      </c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90">
        <v>9</v>
      </c>
      <c r="B21" s="97" t="s">
        <v>736</v>
      </c>
      <c r="C21" s="98" t="s">
        <v>737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51">
        <v>1</v>
      </c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738</v>
      </c>
      <c r="C22" s="98" t="s">
        <v>739</v>
      </c>
      <c r="D22" s="55">
        <v>1</v>
      </c>
      <c r="E22" s="51">
        <v>1</v>
      </c>
      <c r="F22" s="51"/>
      <c r="G22" s="51">
        <v>1</v>
      </c>
      <c r="H22" s="51">
        <v>1</v>
      </c>
      <c r="I22" s="51">
        <v>1</v>
      </c>
      <c r="J22" s="51">
        <v>1</v>
      </c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109" t="s">
        <v>740</v>
      </c>
      <c r="C23" s="98" t="s">
        <v>741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51">
        <v>1</v>
      </c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9" t="s">
        <v>742</v>
      </c>
      <c r="C24" s="98" t="s">
        <v>743</v>
      </c>
      <c r="D24" s="55">
        <v>1</v>
      </c>
      <c r="E24" s="51">
        <v>1</v>
      </c>
      <c r="F24" s="51"/>
      <c r="G24" s="51">
        <v>1</v>
      </c>
      <c r="H24" s="51">
        <v>1</v>
      </c>
      <c r="I24" s="51">
        <v>1</v>
      </c>
      <c r="J24" s="51">
        <v>1</v>
      </c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109" t="s">
        <v>744</v>
      </c>
      <c r="C25" s="98" t="s">
        <v>745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1</v>
      </c>
      <c r="J25" s="51">
        <v>1</v>
      </c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9" t="s">
        <v>746</v>
      </c>
      <c r="C26" s="98" t="s">
        <v>747</v>
      </c>
      <c r="D26" s="55">
        <v>1</v>
      </c>
      <c r="E26" s="51">
        <v>1</v>
      </c>
      <c r="F26" s="51"/>
      <c r="G26" s="51">
        <v>1</v>
      </c>
      <c r="H26" s="51">
        <v>1</v>
      </c>
      <c r="I26" s="51">
        <v>1</v>
      </c>
      <c r="J26" s="51">
        <v>1</v>
      </c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109" t="s">
        <v>748</v>
      </c>
      <c r="C27" s="98" t="s">
        <v>749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51">
        <v>1</v>
      </c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9" t="s">
        <v>750</v>
      </c>
      <c r="C28" s="98" t="s">
        <v>751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51">
        <v>1</v>
      </c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ht="15.75" customHeight="1" x14ac:dyDescent="0.35">
      <c r="A29" s="90">
        <v>17</v>
      </c>
      <c r="B29" s="109" t="s">
        <v>752</v>
      </c>
      <c r="C29" s="98" t="s">
        <v>753</v>
      </c>
      <c r="D29" s="55">
        <v>1</v>
      </c>
      <c r="E29" s="51">
        <v>1</v>
      </c>
      <c r="F29" s="51"/>
      <c r="G29" s="51">
        <v>1</v>
      </c>
      <c r="H29" s="51">
        <v>0</v>
      </c>
      <c r="I29" s="51">
        <v>1</v>
      </c>
      <c r="J29" s="51">
        <v>1</v>
      </c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5</v>
      </c>
      <c r="U29" s="94">
        <f t="shared" si="3"/>
        <v>0.3125</v>
      </c>
    </row>
    <row r="30" spans="1:21" ht="15.75" customHeight="1" x14ac:dyDescent="0.35">
      <c r="A30" s="90">
        <v>18</v>
      </c>
      <c r="B30" s="109" t="s">
        <v>754</v>
      </c>
      <c r="C30" s="98" t="s">
        <v>755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51">
        <v>1</v>
      </c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90">
        <v>19</v>
      </c>
      <c r="B31" s="109" t="s">
        <v>756</v>
      </c>
      <c r="C31" s="98" t="s">
        <v>757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1</v>
      </c>
      <c r="J31" s="51">
        <v>1</v>
      </c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109" t="s">
        <v>758</v>
      </c>
      <c r="C32" s="98" t="s">
        <v>759</v>
      </c>
      <c r="D32" s="55">
        <v>0</v>
      </c>
      <c r="E32" s="51">
        <v>1</v>
      </c>
      <c r="F32" s="51"/>
      <c r="G32" s="51">
        <v>1</v>
      </c>
      <c r="H32" s="51">
        <v>1</v>
      </c>
      <c r="I32" s="51">
        <v>1</v>
      </c>
      <c r="J32" s="51">
        <v>1</v>
      </c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5</v>
      </c>
      <c r="U32" s="94">
        <f t="shared" si="3"/>
        <v>0.3125</v>
      </c>
    </row>
    <row r="33" spans="1:21" ht="15.75" customHeight="1" x14ac:dyDescent="0.35">
      <c r="A33" s="90">
        <v>21</v>
      </c>
      <c r="B33" s="109" t="s">
        <v>760</v>
      </c>
      <c r="C33" s="98" t="s">
        <v>761</v>
      </c>
      <c r="D33" s="55">
        <v>1</v>
      </c>
      <c r="E33" s="51">
        <v>1</v>
      </c>
      <c r="F33" s="51"/>
      <c r="G33" s="51">
        <v>1</v>
      </c>
      <c r="H33" s="51">
        <v>1</v>
      </c>
      <c r="I33" s="51">
        <v>1</v>
      </c>
      <c r="J33" s="51">
        <v>1</v>
      </c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90">
        <v>22</v>
      </c>
      <c r="B34" s="109" t="s">
        <v>762</v>
      </c>
      <c r="C34" s="98" t="s">
        <v>763</v>
      </c>
      <c r="D34" s="55">
        <v>1</v>
      </c>
      <c r="E34" s="51">
        <v>1</v>
      </c>
      <c r="F34" s="51"/>
      <c r="G34" s="51">
        <v>0</v>
      </c>
      <c r="H34" s="51">
        <v>1</v>
      </c>
      <c r="I34" s="51">
        <v>1</v>
      </c>
      <c r="J34" s="51">
        <v>0</v>
      </c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4</v>
      </c>
      <c r="U34" s="94">
        <f t="shared" si="3"/>
        <v>0.25</v>
      </c>
    </row>
    <row r="35" spans="1:21" ht="15.75" customHeight="1" x14ac:dyDescent="0.35">
      <c r="A35" s="90">
        <v>23</v>
      </c>
      <c r="B35" s="109" t="s">
        <v>764</v>
      </c>
      <c r="C35" s="98" t="s">
        <v>765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1</v>
      </c>
      <c r="J35" s="51">
        <v>1</v>
      </c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9" t="s">
        <v>766</v>
      </c>
      <c r="C36" s="98" t="s">
        <v>767</v>
      </c>
      <c r="D36" s="55">
        <v>1</v>
      </c>
      <c r="E36" s="51">
        <v>1</v>
      </c>
      <c r="F36" s="51"/>
      <c r="G36" s="51">
        <v>1</v>
      </c>
      <c r="H36" s="51">
        <v>1</v>
      </c>
      <c r="I36" s="51">
        <v>1</v>
      </c>
      <c r="J36" s="51">
        <v>1</v>
      </c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9" t="s">
        <v>768</v>
      </c>
      <c r="C37" s="98" t="s">
        <v>769</v>
      </c>
      <c r="D37" s="55">
        <v>0</v>
      </c>
      <c r="E37" s="51">
        <v>1</v>
      </c>
      <c r="F37" s="51"/>
      <c r="G37" s="51">
        <v>1</v>
      </c>
      <c r="H37" s="51">
        <v>0</v>
      </c>
      <c r="I37" s="51">
        <v>1</v>
      </c>
      <c r="J37" s="51">
        <v>1</v>
      </c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4</v>
      </c>
      <c r="U37" s="94">
        <f t="shared" si="3"/>
        <v>0.25</v>
      </c>
    </row>
    <row r="38" spans="1:21" ht="15.75" customHeight="1" x14ac:dyDescent="0.35">
      <c r="A38" s="90">
        <v>26</v>
      </c>
      <c r="B38" s="109" t="s">
        <v>770</v>
      </c>
      <c r="C38" s="98" t="s">
        <v>771</v>
      </c>
      <c r="D38" s="55">
        <v>1</v>
      </c>
      <c r="E38" s="51">
        <v>1</v>
      </c>
      <c r="F38" s="51"/>
      <c r="G38" s="51">
        <v>1</v>
      </c>
      <c r="H38" s="51">
        <v>1</v>
      </c>
      <c r="I38" s="51">
        <v>1</v>
      </c>
      <c r="J38" s="51">
        <v>1</v>
      </c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109" t="s">
        <v>772</v>
      </c>
      <c r="C39" s="98" t="s">
        <v>773</v>
      </c>
      <c r="D39" s="55">
        <v>1</v>
      </c>
      <c r="E39" s="51">
        <v>1</v>
      </c>
      <c r="F39" s="51"/>
      <c r="G39" s="51">
        <v>1</v>
      </c>
      <c r="H39" s="51">
        <v>1</v>
      </c>
      <c r="I39" s="51">
        <v>1</v>
      </c>
      <c r="J39" s="51">
        <v>1</v>
      </c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9" t="s">
        <v>774</v>
      </c>
      <c r="C40" s="98" t="s">
        <v>775</v>
      </c>
      <c r="D40" s="55">
        <v>1</v>
      </c>
      <c r="E40" s="51">
        <v>1</v>
      </c>
      <c r="F40" s="51"/>
      <c r="G40" s="51">
        <v>1</v>
      </c>
      <c r="H40" s="51">
        <v>1</v>
      </c>
      <c r="I40" s="51">
        <v>1</v>
      </c>
      <c r="J40" s="51">
        <v>1</v>
      </c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9" t="s">
        <v>776</v>
      </c>
      <c r="C41" s="98" t="s">
        <v>777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51">
        <v>1</v>
      </c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9" t="s">
        <v>778</v>
      </c>
      <c r="C42" s="98" t="s">
        <v>779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51">
        <v>1</v>
      </c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6</v>
      </c>
      <c r="U42" s="94">
        <f t="shared" si="3"/>
        <v>0.375</v>
      </c>
    </row>
    <row r="43" spans="1:21" ht="15.75" customHeight="1" x14ac:dyDescent="0.35">
      <c r="A43" s="90">
        <v>31</v>
      </c>
      <c r="B43" s="109" t="s">
        <v>780</v>
      </c>
      <c r="C43" s="98" t="s">
        <v>781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1</v>
      </c>
      <c r="J43" s="51">
        <v>1</v>
      </c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9" t="s">
        <v>782</v>
      </c>
      <c r="C44" s="98" t="s">
        <v>783</v>
      </c>
      <c r="D44" s="55">
        <v>1</v>
      </c>
      <c r="E44" s="51">
        <v>1</v>
      </c>
      <c r="F44" s="51"/>
      <c r="G44" s="51">
        <v>1</v>
      </c>
      <c r="H44" s="51">
        <v>1</v>
      </c>
      <c r="I44" s="51">
        <v>1</v>
      </c>
      <c r="J44" s="51">
        <v>1</v>
      </c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90">
        <v>33</v>
      </c>
      <c r="B45" s="109" t="s">
        <v>784</v>
      </c>
      <c r="C45" s="98" t="s">
        <v>785</v>
      </c>
      <c r="D45" s="55">
        <v>1</v>
      </c>
      <c r="E45" s="51">
        <v>1</v>
      </c>
      <c r="F45" s="51"/>
      <c r="G45" s="51">
        <v>1</v>
      </c>
      <c r="H45" s="51">
        <v>1</v>
      </c>
      <c r="I45" s="51">
        <v>1</v>
      </c>
      <c r="J45" s="51">
        <v>1</v>
      </c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6</v>
      </c>
      <c r="U45" s="94">
        <f t="shared" si="3"/>
        <v>0.375</v>
      </c>
    </row>
    <row r="46" spans="1:21" ht="15.75" customHeight="1" x14ac:dyDescent="0.35">
      <c r="A46" s="90">
        <v>34</v>
      </c>
      <c r="B46" s="90"/>
      <c r="C46" s="92"/>
      <c r="D46" s="55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0</v>
      </c>
      <c r="U46" s="94">
        <f t="shared" si="3"/>
        <v>0</v>
      </c>
    </row>
    <row r="47" spans="1:21" ht="15.75" customHeight="1" x14ac:dyDescent="0.35">
      <c r="A47" s="90">
        <v>35</v>
      </c>
      <c r="B47" s="90"/>
      <c r="C47" s="92"/>
      <c r="D47" s="55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0</v>
      </c>
      <c r="U47" s="94">
        <f t="shared" si="3"/>
        <v>0</v>
      </c>
    </row>
    <row r="48" spans="1:21" ht="15.75" customHeight="1" x14ac:dyDescent="0.35">
      <c r="A48" s="90">
        <v>36</v>
      </c>
      <c r="B48" s="90"/>
      <c r="C48" s="92"/>
      <c r="D48" s="55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0</v>
      </c>
      <c r="U48" s="94">
        <f t="shared" si="3"/>
        <v>0</v>
      </c>
    </row>
    <row r="49" spans="1:21" ht="15.75" customHeight="1" x14ac:dyDescent="0.35">
      <c r="A49" s="90">
        <v>37</v>
      </c>
      <c r="B49" s="90"/>
      <c r="C49" s="92"/>
      <c r="D49" s="55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0</v>
      </c>
      <c r="U49" s="94">
        <f t="shared" si="3"/>
        <v>0</v>
      </c>
    </row>
    <row r="50" spans="1:21" ht="15.75" customHeight="1" x14ac:dyDescent="0.35">
      <c r="A50" s="90">
        <v>38</v>
      </c>
      <c r="B50" s="90"/>
      <c r="C50" s="92"/>
      <c r="D50" s="55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0</v>
      </c>
      <c r="U50" s="94">
        <f t="shared" si="3"/>
        <v>0</v>
      </c>
    </row>
    <row r="51" spans="1:21" ht="15.75" customHeight="1" x14ac:dyDescent="0.35">
      <c r="A51" s="90">
        <v>39</v>
      </c>
      <c r="B51" s="90"/>
      <c r="C51" s="92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2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34" priority="2" operator="equal">
      <formula>0</formula>
    </cfRule>
  </conditionalFormatting>
  <conditionalFormatting sqref="U13:U57">
    <cfRule type="cellIs" dxfId="133" priority="1" operator="lessThan">
      <formula>"50%"</formula>
    </cfRule>
  </conditionalFormatting>
  <hyperlinks>
    <hyperlink ref="A1" location="'Rekap Dosen'!A1" display="BACK" xr:uid="{00000000-0004-0000-0A00-000000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FF"/>
    <outlinePr summaryBelow="0" summaryRight="0"/>
  </sheetPr>
  <dimension ref="A1:U1000"/>
  <sheetViews>
    <sheetView topLeftCell="A29" workbookViewId="0">
      <selection activeCell="B41" sqref="B41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73" t="s">
        <v>55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MI501217</v>
      </c>
      <c r="C3" s="78" t="str">
        <f>VLOOKUP(D3, 'Rekap Dosen'!$B$5:$C$40, 2, FALSE)</f>
        <v>Ermatita, Prof.</v>
      </c>
      <c r="D3" s="51" t="s">
        <v>292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BASIS DATA I</v>
      </c>
      <c r="C4" s="78" t="str">
        <f>VLOOKUP(D4, 'Rekap Dosen'!$B$5:$C$40, 2, FALSE)</f>
        <v>M. Qurhanul Rizkie, Ph.D</v>
      </c>
      <c r="D4" s="51" t="s">
        <v>309</v>
      </c>
      <c r="E4" s="79">
        <f t="shared" si="0"/>
        <v>3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Rusdi Efendi, M.Kom.</v>
      </c>
      <c r="D5" s="51" t="s">
        <v>321</v>
      </c>
      <c r="E5" s="79">
        <f t="shared" si="0"/>
        <v>8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SELASA, 11:30 - 13:10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 3.2</v>
      </c>
      <c r="C7" s="83" t="s">
        <v>334</v>
      </c>
      <c r="D7" s="84"/>
      <c r="E7" s="85">
        <f>SUM(E3:E6)</f>
        <v>11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5"/>
      <c r="U11" s="178"/>
    </row>
    <row r="12" spans="1:21" ht="14.5" x14ac:dyDescent="0.35">
      <c r="A12" s="172"/>
      <c r="B12" s="172"/>
      <c r="C12" s="172"/>
      <c r="D12" s="51" t="s">
        <v>321</v>
      </c>
      <c r="E12" s="51" t="s">
        <v>321</v>
      </c>
      <c r="F12" s="51" t="s">
        <v>321</v>
      </c>
      <c r="G12" s="51" t="s">
        <v>321</v>
      </c>
      <c r="H12" s="51" t="s">
        <v>321</v>
      </c>
      <c r="I12" s="51" t="s">
        <v>321</v>
      </c>
      <c r="J12" s="51" t="s">
        <v>321</v>
      </c>
      <c r="K12" s="51" t="s">
        <v>321</v>
      </c>
      <c r="L12" s="51" t="s">
        <v>309</v>
      </c>
      <c r="M12" s="51" t="s">
        <v>309</v>
      </c>
      <c r="N12" s="51" t="s">
        <v>309</v>
      </c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786</v>
      </c>
      <c r="C13" s="98" t="s">
        <v>787</v>
      </c>
      <c r="D13" s="55">
        <v>1</v>
      </c>
      <c r="E13" s="51">
        <v>1</v>
      </c>
      <c r="F13" s="51" t="s">
        <v>499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0</v>
      </c>
      <c r="M13" s="51">
        <v>0</v>
      </c>
      <c r="N13" s="51">
        <v>0</v>
      </c>
      <c r="O13" s="51"/>
      <c r="P13" s="51"/>
      <c r="Q13" s="51"/>
      <c r="R13" s="51"/>
      <c r="S13" s="51"/>
      <c r="T13" s="93">
        <f t="shared" ref="T13:T57" si="2">SUM(D13:S13)</f>
        <v>7</v>
      </c>
      <c r="U13" s="94">
        <f t="shared" ref="U13:U57" si="3">T13/16</f>
        <v>0.4375</v>
      </c>
    </row>
    <row r="14" spans="1:21" ht="14.5" x14ac:dyDescent="0.35">
      <c r="A14" s="90">
        <v>2</v>
      </c>
      <c r="B14" s="97" t="s">
        <v>788</v>
      </c>
      <c r="C14" s="98" t="s">
        <v>789</v>
      </c>
      <c r="D14" s="55">
        <v>1</v>
      </c>
      <c r="E14" s="51">
        <v>1</v>
      </c>
      <c r="F14" s="55">
        <v>1</v>
      </c>
      <c r="G14" s="51">
        <v>1</v>
      </c>
      <c r="H14" s="55">
        <v>1</v>
      </c>
      <c r="I14" s="51">
        <v>1</v>
      </c>
      <c r="J14" s="55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/>
      <c r="R14" s="51"/>
      <c r="S14" s="51"/>
      <c r="T14" s="93">
        <f t="shared" si="2"/>
        <v>11</v>
      </c>
      <c r="U14" s="94">
        <f t="shared" si="3"/>
        <v>0.6875</v>
      </c>
    </row>
    <row r="15" spans="1:21" ht="14.5" x14ac:dyDescent="0.35">
      <c r="A15" s="90">
        <v>3</v>
      </c>
      <c r="B15" s="97" t="s">
        <v>790</v>
      </c>
      <c r="C15" s="98" t="s">
        <v>791</v>
      </c>
      <c r="D15" s="55">
        <v>1</v>
      </c>
      <c r="E15" s="51">
        <v>1</v>
      </c>
      <c r="F15" s="55">
        <v>1</v>
      </c>
      <c r="G15" s="51">
        <v>1</v>
      </c>
      <c r="H15" s="55">
        <v>1</v>
      </c>
      <c r="I15" s="51">
        <v>1</v>
      </c>
      <c r="J15" s="55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/>
      <c r="Q15" s="51"/>
      <c r="R15" s="51"/>
      <c r="S15" s="51"/>
      <c r="T15" s="93">
        <f t="shared" si="2"/>
        <v>11</v>
      </c>
      <c r="U15" s="94">
        <f t="shared" si="3"/>
        <v>0.6875</v>
      </c>
    </row>
    <row r="16" spans="1:21" ht="14.5" x14ac:dyDescent="0.35">
      <c r="A16" s="90">
        <v>4</v>
      </c>
      <c r="B16" s="97" t="s">
        <v>792</v>
      </c>
      <c r="C16" s="98" t="s">
        <v>793</v>
      </c>
      <c r="D16" s="55">
        <v>1</v>
      </c>
      <c r="E16" s="51">
        <v>1</v>
      </c>
      <c r="F16" s="55">
        <v>1</v>
      </c>
      <c r="G16" s="51">
        <v>1</v>
      </c>
      <c r="H16" s="55">
        <v>1</v>
      </c>
      <c r="I16" s="51">
        <v>1</v>
      </c>
      <c r="J16" s="55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/>
      <c r="R16" s="51"/>
      <c r="S16" s="51"/>
      <c r="T16" s="93">
        <f t="shared" si="2"/>
        <v>11</v>
      </c>
      <c r="U16" s="94">
        <f t="shared" si="3"/>
        <v>0.6875</v>
      </c>
    </row>
    <row r="17" spans="1:21" ht="14.5" x14ac:dyDescent="0.35">
      <c r="A17" s="90">
        <v>5</v>
      </c>
      <c r="B17" s="97" t="s">
        <v>794</v>
      </c>
      <c r="C17" s="98" t="s">
        <v>795</v>
      </c>
      <c r="D17" s="55">
        <v>1</v>
      </c>
      <c r="E17" s="51">
        <v>1</v>
      </c>
      <c r="F17" s="55">
        <v>1</v>
      </c>
      <c r="G17" s="51">
        <v>1</v>
      </c>
      <c r="H17" s="55">
        <v>1</v>
      </c>
      <c r="I17" s="51">
        <v>1</v>
      </c>
      <c r="J17" s="55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/>
      <c r="R17" s="51"/>
      <c r="S17" s="51"/>
      <c r="T17" s="93">
        <f t="shared" si="2"/>
        <v>11</v>
      </c>
      <c r="U17" s="94">
        <f t="shared" si="3"/>
        <v>0.6875</v>
      </c>
    </row>
    <row r="18" spans="1:21" ht="14.5" x14ac:dyDescent="0.35">
      <c r="A18" s="90">
        <v>6</v>
      </c>
      <c r="B18" s="97" t="s">
        <v>796</v>
      </c>
      <c r="C18" s="98" t="s">
        <v>797</v>
      </c>
      <c r="D18" s="55">
        <v>1</v>
      </c>
      <c r="E18" s="51">
        <v>1</v>
      </c>
      <c r="F18" s="55">
        <v>1</v>
      </c>
      <c r="G18" s="51">
        <v>1</v>
      </c>
      <c r="H18" s="55">
        <v>1</v>
      </c>
      <c r="I18" s="51">
        <v>1</v>
      </c>
      <c r="J18" s="55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/>
      <c r="R18" s="51"/>
      <c r="S18" s="51"/>
      <c r="T18" s="93">
        <f t="shared" si="2"/>
        <v>11</v>
      </c>
      <c r="U18" s="94">
        <f t="shared" si="3"/>
        <v>0.6875</v>
      </c>
    </row>
    <row r="19" spans="1:21" ht="14.5" x14ac:dyDescent="0.35">
      <c r="A19" s="90">
        <v>7</v>
      </c>
      <c r="B19" s="97" t="s">
        <v>798</v>
      </c>
      <c r="C19" s="98" t="s">
        <v>799</v>
      </c>
      <c r="D19" s="55">
        <v>1</v>
      </c>
      <c r="E19" s="51">
        <v>1</v>
      </c>
      <c r="F19" s="55">
        <v>1</v>
      </c>
      <c r="G19" s="51">
        <v>1</v>
      </c>
      <c r="H19" s="55">
        <v>1</v>
      </c>
      <c r="I19" s="51">
        <v>1</v>
      </c>
      <c r="J19" s="55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/>
      <c r="R19" s="51"/>
      <c r="S19" s="51"/>
      <c r="T19" s="93">
        <f t="shared" si="2"/>
        <v>11</v>
      </c>
      <c r="U19" s="94">
        <f t="shared" si="3"/>
        <v>0.6875</v>
      </c>
    </row>
    <row r="20" spans="1:21" ht="14.5" x14ac:dyDescent="0.35">
      <c r="A20" s="90">
        <v>8</v>
      </c>
      <c r="B20" s="97" t="s">
        <v>800</v>
      </c>
      <c r="C20" s="98" t="s">
        <v>801</v>
      </c>
      <c r="D20" s="55">
        <v>1</v>
      </c>
      <c r="E20" s="51">
        <v>1</v>
      </c>
      <c r="F20" s="55">
        <v>1</v>
      </c>
      <c r="G20" s="51">
        <v>1</v>
      </c>
      <c r="H20" s="55">
        <v>1</v>
      </c>
      <c r="I20" s="51">
        <v>1</v>
      </c>
      <c r="J20" s="55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/>
      <c r="R20" s="51"/>
      <c r="S20" s="51"/>
      <c r="T20" s="93">
        <f t="shared" si="2"/>
        <v>11</v>
      </c>
      <c r="U20" s="94">
        <f t="shared" si="3"/>
        <v>0.6875</v>
      </c>
    </row>
    <row r="21" spans="1:21" ht="15.75" customHeight="1" x14ac:dyDescent="0.35">
      <c r="A21" s="90">
        <v>9</v>
      </c>
      <c r="B21" s="97" t="s">
        <v>802</v>
      </c>
      <c r="C21" s="98" t="s">
        <v>803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/>
      <c r="R21" s="51"/>
      <c r="S21" s="51"/>
      <c r="T21" s="93">
        <f t="shared" si="2"/>
        <v>11</v>
      </c>
      <c r="U21" s="94">
        <f t="shared" si="3"/>
        <v>0.6875</v>
      </c>
    </row>
    <row r="22" spans="1:21" ht="15.75" customHeight="1" x14ac:dyDescent="0.35">
      <c r="A22" s="90">
        <v>10</v>
      </c>
      <c r="B22" s="97" t="s">
        <v>804</v>
      </c>
      <c r="C22" s="98" t="s">
        <v>805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/>
      <c r="R22" s="51"/>
      <c r="S22" s="51"/>
      <c r="T22" s="93">
        <f t="shared" si="2"/>
        <v>11</v>
      </c>
      <c r="U22" s="94">
        <f t="shared" si="3"/>
        <v>0.6875</v>
      </c>
    </row>
    <row r="23" spans="1:21" ht="15.75" customHeight="1" x14ac:dyDescent="0.35">
      <c r="A23" s="90">
        <v>11</v>
      </c>
      <c r="B23" s="109" t="s">
        <v>806</v>
      </c>
      <c r="C23" s="98" t="s">
        <v>807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/>
      <c r="R23" s="51"/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90">
        <v>12</v>
      </c>
      <c r="B24" s="109" t="s">
        <v>808</v>
      </c>
      <c r="C24" s="98" t="s">
        <v>809</v>
      </c>
      <c r="D24" s="55">
        <v>1</v>
      </c>
      <c r="E24" s="51">
        <v>1</v>
      </c>
      <c r="F24" s="51">
        <v>1</v>
      </c>
      <c r="G24" s="51" t="s">
        <v>499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0</v>
      </c>
      <c r="N24" s="51">
        <v>0</v>
      </c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ht="15.75" customHeight="1" x14ac:dyDescent="0.35">
      <c r="A25" s="90">
        <v>13</v>
      </c>
      <c r="B25" s="109" t="s">
        <v>810</v>
      </c>
      <c r="C25" s="98" t="s">
        <v>811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0</v>
      </c>
      <c r="O25" s="51"/>
      <c r="P25" s="51"/>
      <c r="Q25" s="51"/>
      <c r="R25" s="51"/>
      <c r="S25" s="51"/>
      <c r="T25" s="93">
        <f t="shared" si="2"/>
        <v>10</v>
      </c>
      <c r="U25" s="94">
        <f t="shared" si="3"/>
        <v>0.625</v>
      </c>
    </row>
    <row r="26" spans="1:21" ht="15.75" customHeight="1" x14ac:dyDescent="0.35">
      <c r="A26" s="90">
        <v>14</v>
      </c>
      <c r="B26" s="109" t="s">
        <v>812</v>
      </c>
      <c r="C26" s="98" t="s">
        <v>813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/>
      <c r="R26" s="51"/>
      <c r="S26" s="51"/>
      <c r="T26" s="93">
        <f t="shared" si="2"/>
        <v>11</v>
      </c>
      <c r="U26" s="94">
        <f t="shared" si="3"/>
        <v>0.6875</v>
      </c>
    </row>
    <row r="27" spans="1:21" ht="15.75" customHeight="1" x14ac:dyDescent="0.35">
      <c r="A27" s="90">
        <v>15</v>
      </c>
      <c r="B27" s="109" t="s">
        <v>814</v>
      </c>
      <c r="C27" s="98" t="s">
        <v>815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/>
      <c r="R27" s="51"/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101" t="s">
        <v>816</v>
      </c>
      <c r="C28" s="98" t="s">
        <v>817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/>
      <c r="R28" s="51"/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101" t="s">
        <v>818</v>
      </c>
      <c r="C29" s="98" t="s">
        <v>819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/>
      <c r="R29" s="51"/>
      <c r="S29" s="51"/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101" t="s">
        <v>820</v>
      </c>
      <c r="C30" s="98" t="s">
        <v>821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/>
      <c r="Q30" s="51"/>
      <c r="R30" s="51"/>
      <c r="S30" s="51"/>
      <c r="T30" s="93">
        <f t="shared" si="2"/>
        <v>11</v>
      </c>
      <c r="U30" s="94">
        <f t="shared" si="3"/>
        <v>0.6875</v>
      </c>
    </row>
    <row r="31" spans="1:21" ht="15.75" customHeight="1" x14ac:dyDescent="0.35">
      <c r="A31" s="90">
        <v>19</v>
      </c>
      <c r="B31" s="101" t="s">
        <v>822</v>
      </c>
      <c r="C31" s="98" t="s">
        <v>823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/>
      <c r="Q31" s="51"/>
      <c r="R31" s="51"/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824</v>
      </c>
      <c r="C32" s="98" t="s">
        <v>825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/>
      <c r="R32" s="51"/>
      <c r="S32" s="51"/>
      <c r="T32" s="93">
        <f t="shared" si="2"/>
        <v>11</v>
      </c>
      <c r="U32" s="94">
        <f t="shared" si="3"/>
        <v>0.6875</v>
      </c>
    </row>
    <row r="33" spans="1:21" ht="15.75" customHeight="1" x14ac:dyDescent="0.35">
      <c r="A33" s="90">
        <v>21</v>
      </c>
      <c r="B33" s="101" t="s">
        <v>826</v>
      </c>
      <c r="C33" s="98" t="s">
        <v>827</v>
      </c>
      <c r="D33" s="55">
        <v>0</v>
      </c>
      <c r="E33" s="51">
        <v>1</v>
      </c>
      <c r="F33" s="51">
        <v>0</v>
      </c>
      <c r="G33" s="51">
        <v>1</v>
      </c>
      <c r="H33" s="51">
        <v>0</v>
      </c>
      <c r="I33" s="51">
        <v>0</v>
      </c>
      <c r="J33" s="51">
        <v>1</v>
      </c>
      <c r="K33" s="51">
        <v>1</v>
      </c>
      <c r="L33" s="51">
        <v>0</v>
      </c>
      <c r="M33" s="51">
        <v>0</v>
      </c>
      <c r="N33" s="51">
        <v>0</v>
      </c>
      <c r="O33" s="51"/>
      <c r="P33" s="51"/>
      <c r="Q33" s="51"/>
      <c r="R33" s="51"/>
      <c r="S33" s="51"/>
      <c r="T33" s="93">
        <f t="shared" si="2"/>
        <v>4</v>
      </c>
      <c r="U33" s="94">
        <f t="shared" si="3"/>
        <v>0.25</v>
      </c>
    </row>
    <row r="34" spans="1:21" ht="15.75" customHeight="1" x14ac:dyDescent="0.35">
      <c r="A34" s="90">
        <v>22</v>
      </c>
      <c r="B34" s="101" t="s">
        <v>828</v>
      </c>
      <c r="C34" s="98" t="s">
        <v>829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/>
      <c r="R34" s="51"/>
      <c r="S34" s="51"/>
      <c r="T34" s="93">
        <f t="shared" si="2"/>
        <v>11</v>
      </c>
      <c r="U34" s="94">
        <f t="shared" si="3"/>
        <v>0.6875</v>
      </c>
    </row>
    <row r="35" spans="1:21" ht="15.75" customHeight="1" x14ac:dyDescent="0.35">
      <c r="A35" s="90">
        <v>23</v>
      </c>
      <c r="B35" s="101" t="s">
        <v>830</v>
      </c>
      <c r="C35" s="98" t="s">
        <v>831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/>
      <c r="R35" s="51"/>
      <c r="S35" s="51"/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90">
        <v>24</v>
      </c>
      <c r="B36" s="101" t="s">
        <v>832</v>
      </c>
      <c r="C36" s="98" t="s">
        <v>833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0</v>
      </c>
      <c r="N36" s="51">
        <v>0</v>
      </c>
      <c r="O36" s="51"/>
      <c r="P36" s="51"/>
      <c r="Q36" s="51"/>
      <c r="R36" s="51"/>
      <c r="S36" s="51"/>
      <c r="T36" s="93">
        <f t="shared" si="2"/>
        <v>9</v>
      </c>
      <c r="U36" s="94">
        <f t="shared" si="3"/>
        <v>0.5625</v>
      </c>
    </row>
    <row r="37" spans="1:21" ht="15.75" customHeight="1" x14ac:dyDescent="0.35">
      <c r="A37" s="90">
        <v>25</v>
      </c>
      <c r="B37" s="101" t="s">
        <v>834</v>
      </c>
      <c r="C37" s="98" t="s">
        <v>835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/>
      <c r="R37" s="51"/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101" t="s">
        <v>836</v>
      </c>
      <c r="C38" s="98" t="s">
        <v>837</v>
      </c>
      <c r="D38" s="55">
        <v>0</v>
      </c>
      <c r="E38" s="51">
        <v>1</v>
      </c>
      <c r="F38" s="51">
        <v>1</v>
      </c>
      <c r="G38" s="51">
        <v>1</v>
      </c>
      <c r="H38" s="51">
        <v>0</v>
      </c>
      <c r="I38" s="51">
        <v>1</v>
      </c>
      <c r="J38" s="51">
        <v>1</v>
      </c>
      <c r="K38" s="51">
        <v>0</v>
      </c>
      <c r="L38" s="51">
        <v>0</v>
      </c>
      <c r="M38" s="51">
        <v>0</v>
      </c>
      <c r="N38" s="51">
        <v>0</v>
      </c>
      <c r="O38" s="51"/>
      <c r="P38" s="51"/>
      <c r="Q38" s="51"/>
      <c r="R38" s="51"/>
      <c r="S38" s="51"/>
      <c r="T38" s="93">
        <f t="shared" si="2"/>
        <v>5</v>
      </c>
      <c r="U38" s="94">
        <f t="shared" si="3"/>
        <v>0.3125</v>
      </c>
    </row>
    <row r="39" spans="1:21" ht="15.75" customHeight="1" x14ac:dyDescent="0.35">
      <c r="A39" s="90">
        <v>27</v>
      </c>
      <c r="B39" s="109" t="s">
        <v>838</v>
      </c>
      <c r="C39" s="98" t="s">
        <v>839</v>
      </c>
      <c r="D39" s="55">
        <v>1</v>
      </c>
      <c r="E39" s="51">
        <v>1</v>
      </c>
      <c r="F39" s="51">
        <v>1</v>
      </c>
      <c r="G39" s="51">
        <v>1</v>
      </c>
      <c r="H39" s="51">
        <v>0</v>
      </c>
      <c r="I39" s="51">
        <v>1</v>
      </c>
      <c r="J39" s="51">
        <v>0</v>
      </c>
      <c r="K39" s="51">
        <v>1</v>
      </c>
      <c r="L39" s="51">
        <v>1</v>
      </c>
      <c r="M39" s="51">
        <v>0</v>
      </c>
      <c r="N39" s="51">
        <v>0</v>
      </c>
      <c r="O39" s="51"/>
      <c r="P39" s="51"/>
      <c r="Q39" s="51"/>
      <c r="R39" s="51"/>
      <c r="S39" s="51"/>
      <c r="T39" s="93">
        <f t="shared" si="2"/>
        <v>7</v>
      </c>
      <c r="U39" s="94">
        <f t="shared" si="3"/>
        <v>0.4375</v>
      </c>
    </row>
    <row r="40" spans="1:21" ht="15.75" customHeight="1" x14ac:dyDescent="0.35">
      <c r="A40" s="90">
        <v>28</v>
      </c>
      <c r="B40" s="109" t="s">
        <v>977</v>
      </c>
      <c r="C40" s="98" t="s">
        <v>841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5">
        <v>1</v>
      </c>
      <c r="K40" s="55">
        <v>1</v>
      </c>
      <c r="L40" s="55">
        <v>1</v>
      </c>
      <c r="M40" s="51">
        <v>0</v>
      </c>
      <c r="N40" s="51">
        <v>0</v>
      </c>
      <c r="O40" s="51"/>
      <c r="P40" s="51"/>
      <c r="Q40" s="51"/>
      <c r="R40" s="51"/>
      <c r="S40" s="51"/>
      <c r="T40" s="93">
        <f t="shared" si="2"/>
        <v>9</v>
      </c>
      <c r="U40" s="94">
        <f t="shared" si="3"/>
        <v>0.5625</v>
      </c>
    </row>
    <row r="41" spans="1:21" ht="15.75" customHeight="1" x14ac:dyDescent="0.35">
      <c r="A41" s="90">
        <v>29</v>
      </c>
      <c r="B41" s="109" t="s">
        <v>842</v>
      </c>
      <c r="C41" s="98" t="s">
        <v>843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/>
      <c r="R41" s="51"/>
      <c r="S41" s="51"/>
      <c r="T41" s="93">
        <f t="shared" si="2"/>
        <v>11</v>
      </c>
      <c r="U41" s="94">
        <f t="shared" si="3"/>
        <v>0.6875</v>
      </c>
    </row>
    <row r="42" spans="1:21" ht="15.75" customHeight="1" x14ac:dyDescent="0.35">
      <c r="A42" s="90">
        <v>30</v>
      </c>
      <c r="B42" s="109" t="s">
        <v>844</v>
      </c>
      <c r="C42" s="98" t="s">
        <v>845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/>
      <c r="R42" s="51"/>
      <c r="S42" s="51"/>
      <c r="T42" s="93">
        <f t="shared" si="2"/>
        <v>11</v>
      </c>
      <c r="U42" s="94">
        <f t="shared" si="3"/>
        <v>0.6875</v>
      </c>
    </row>
    <row r="43" spans="1:21" ht="15.75" customHeight="1" x14ac:dyDescent="0.35">
      <c r="A43" s="90">
        <v>31</v>
      </c>
      <c r="B43" s="109" t="s">
        <v>846</v>
      </c>
      <c r="C43" s="98" t="s">
        <v>847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/>
      <c r="R43" s="51"/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1"/>
      <c r="C44" s="98"/>
      <c r="D44" s="55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0</v>
      </c>
      <c r="U44" s="94">
        <f t="shared" si="3"/>
        <v>0</v>
      </c>
    </row>
    <row r="45" spans="1:21" ht="15.75" customHeight="1" x14ac:dyDescent="0.35">
      <c r="A45" s="90">
        <v>33</v>
      </c>
      <c r="B45" s="101"/>
      <c r="C45" s="98"/>
      <c r="D45" s="55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0</v>
      </c>
      <c r="U45" s="94">
        <f t="shared" si="3"/>
        <v>0</v>
      </c>
    </row>
    <row r="46" spans="1:21" ht="15.75" customHeight="1" x14ac:dyDescent="0.35">
      <c r="A46" s="90">
        <v>34</v>
      </c>
      <c r="B46" s="90"/>
      <c r="C46" s="92"/>
      <c r="D46" s="55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0</v>
      </c>
      <c r="U46" s="94">
        <f t="shared" si="3"/>
        <v>0</v>
      </c>
    </row>
    <row r="47" spans="1:21" ht="15.75" customHeight="1" x14ac:dyDescent="0.35">
      <c r="A47" s="90">
        <v>35</v>
      </c>
      <c r="B47" s="90"/>
      <c r="C47" s="92"/>
      <c r="D47" s="55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0</v>
      </c>
      <c r="U47" s="94">
        <f t="shared" si="3"/>
        <v>0</v>
      </c>
    </row>
    <row r="48" spans="1:21" ht="15.75" customHeight="1" x14ac:dyDescent="0.35">
      <c r="A48" s="90">
        <v>36</v>
      </c>
      <c r="B48" s="90"/>
      <c r="C48" s="92"/>
      <c r="D48" s="55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0</v>
      </c>
      <c r="U48" s="94">
        <f t="shared" si="3"/>
        <v>0</v>
      </c>
    </row>
    <row r="49" spans="1:21" ht="15.75" customHeight="1" x14ac:dyDescent="0.35">
      <c r="A49" s="90">
        <v>37</v>
      </c>
      <c r="B49" s="90"/>
      <c r="C49" s="92"/>
      <c r="D49" s="55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0</v>
      </c>
      <c r="U49" s="94">
        <f t="shared" si="3"/>
        <v>0</v>
      </c>
    </row>
    <row r="50" spans="1:21" ht="15.75" customHeight="1" x14ac:dyDescent="0.35">
      <c r="A50" s="90">
        <v>38</v>
      </c>
      <c r="B50" s="90"/>
      <c r="C50" s="92"/>
      <c r="D50" s="55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0</v>
      </c>
      <c r="U50" s="94">
        <f t="shared" si="3"/>
        <v>0</v>
      </c>
    </row>
    <row r="51" spans="1:21" ht="15.75" customHeight="1" x14ac:dyDescent="0.35">
      <c r="A51" s="90">
        <v>39</v>
      </c>
      <c r="B51" s="90"/>
      <c r="C51" s="92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2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32" priority="2" operator="equal">
      <formula>0</formula>
    </cfRule>
  </conditionalFormatting>
  <conditionalFormatting sqref="U13:U57">
    <cfRule type="cellIs" dxfId="131" priority="1" operator="lessThan">
      <formula>"50%"</formula>
    </cfRule>
  </conditionalFormatting>
  <hyperlinks>
    <hyperlink ref="A1" location="'Rekap Dosen'!A1" display="BACK" xr:uid="{00000000-0004-0000-0B00-000000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FF"/>
    <outlinePr summaryBelow="0" summaryRight="0"/>
  </sheetPr>
  <dimension ref="A1:U1000"/>
  <sheetViews>
    <sheetView topLeftCell="A31" workbookViewId="0"/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73" t="s">
        <v>57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MI501217</v>
      </c>
      <c r="C3" s="78" t="str">
        <f>VLOOKUP(D3, 'Rekap Dosen'!$B$5:$C$40, 2, FALSE)</f>
        <v>Ermatita, Prof.</v>
      </c>
      <c r="D3" s="51" t="s">
        <v>292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BASIS DATA I</v>
      </c>
      <c r="C4" s="78" t="str">
        <f>VLOOKUP(D4, 'Rekap Dosen'!$B$5:$C$40, 2, FALSE)</f>
        <v>M. Qurhanul Rizkie, Ph.D</v>
      </c>
      <c r="D4" s="51" t="s">
        <v>309</v>
      </c>
      <c r="E4" s="79">
        <f t="shared" si="0"/>
        <v>3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Rusdi Efendi, M.Kom.</v>
      </c>
      <c r="D5" s="51" t="s">
        <v>321</v>
      </c>
      <c r="E5" s="79">
        <f t="shared" si="0"/>
        <v>8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SELASA, 08:00 - 09:40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DK.3.2</v>
      </c>
      <c r="C7" s="83" t="s">
        <v>334</v>
      </c>
      <c r="D7" s="84"/>
      <c r="E7" s="85">
        <f>SUM(E3:E6)</f>
        <v>11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5"/>
      <c r="U11" s="178"/>
    </row>
    <row r="12" spans="1:21" ht="14.5" x14ac:dyDescent="0.35">
      <c r="A12" s="172"/>
      <c r="B12" s="172"/>
      <c r="C12" s="172"/>
      <c r="D12" s="51" t="s">
        <v>321</v>
      </c>
      <c r="E12" s="51" t="s">
        <v>321</v>
      </c>
      <c r="F12" s="51" t="s">
        <v>321</v>
      </c>
      <c r="G12" s="51" t="s">
        <v>321</v>
      </c>
      <c r="H12" s="51" t="s">
        <v>321</v>
      </c>
      <c r="I12" s="51" t="s">
        <v>321</v>
      </c>
      <c r="J12" s="51" t="s">
        <v>321</v>
      </c>
      <c r="K12" s="51" t="s">
        <v>321</v>
      </c>
      <c r="L12" s="51" t="s">
        <v>309</v>
      </c>
      <c r="M12" s="51" t="s">
        <v>309</v>
      </c>
      <c r="N12" s="51" t="s">
        <v>309</v>
      </c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848</v>
      </c>
      <c r="C13" s="98" t="s">
        <v>849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/>
      <c r="Q13" s="51"/>
      <c r="R13" s="51"/>
      <c r="S13" s="51"/>
      <c r="T13" s="93">
        <f t="shared" ref="T13:T57" si="2">SUM(D13:S13)</f>
        <v>11</v>
      </c>
      <c r="U13" s="94">
        <f t="shared" ref="U13:U57" si="3">T13/16</f>
        <v>0.6875</v>
      </c>
    </row>
    <row r="14" spans="1:21" ht="14.5" x14ac:dyDescent="0.35">
      <c r="A14" s="90">
        <v>2</v>
      </c>
      <c r="B14" s="97" t="s">
        <v>850</v>
      </c>
      <c r="C14" s="98" t="s">
        <v>851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/>
      <c r="R14" s="51"/>
      <c r="S14" s="51"/>
      <c r="T14" s="93">
        <f t="shared" si="2"/>
        <v>11</v>
      </c>
      <c r="U14" s="94">
        <f t="shared" si="3"/>
        <v>0.6875</v>
      </c>
    </row>
    <row r="15" spans="1:21" ht="14.5" x14ac:dyDescent="0.35">
      <c r="A15" s="90">
        <v>3</v>
      </c>
      <c r="B15" s="97" t="s">
        <v>852</v>
      </c>
      <c r="C15" s="98" t="s">
        <v>853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/>
      <c r="Q15" s="51"/>
      <c r="R15" s="51"/>
      <c r="S15" s="51"/>
      <c r="T15" s="93">
        <f t="shared" si="2"/>
        <v>11</v>
      </c>
      <c r="U15" s="94">
        <f t="shared" si="3"/>
        <v>0.6875</v>
      </c>
    </row>
    <row r="16" spans="1:21" ht="14.5" x14ac:dyDescent="0.35">
      <c r="A16" s="90">
        <v>4</v>
      </c>
      <c r="B16" s="97" t="s">
        <v>854</v>
      </c>
      <c r="C16" s="98" t="s">
        <v>855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/>
      <c r="R16" s="51"/>
      <c r="S16" s="51"/>
      <c r="T16" s="93">
        <f t="shared" si="2"/>
        <v>11</v>
      </c>
      <c r="U16" s="94">
        <f t="shared" si="3"/>
        <v>0.6875</v>
      </c>
    </row>
    <row r="17" spans="1:21" ht="14.5" x14ac:dyDescent="0.35">
      <c r="A17" s="90">
        <v>5</v>
      </c>
      <c r="B17" s="97" t="s">
        <v>856</v>
      </c>
      <c r="C17" s="98" t="s">
        <v>649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/>
      <c r="R17" s="51"/>
      <c r="S17" s="51"/>
      <c r="T17" s="93">
        <f t="shared" si="2"/>
        <v>11</v>
      </c>
      <c r="U17" s="94">
        <f t="shared" si="3"/>
        <v>0.6875</v>
      </c>
    </row>
    <row r="18" spans="1:21" ht="14.5" x14ac:dyDescent="0.35">
      <c r="A18" s="90">
        <v>6</v>
      </c>
      <c r="B18" s="97" t="s">
        <v>857</v>
      </c>
      <c r="C18" s="98" t="s">
        <v>858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/>
      <c r="R18" s="51"/>
      <c r="S18" s="51"/>
      <c r="T18" s="93">
        <f t="shared" si="2"/>
        <v>11</v>
      </c>
      <c r="U18" s="94">
        <f t="shared" si="3"/>
        <v>0.6875</v>
      </c>
    </row>
    <row r="19" spans="1:21" ht="14.5" x14ac:dyDescent="0.35">
      <c r="A19" s="90">
        <v>7</v>
      </c>
      <c r="B19" s="97" t="s">
        <v>859</v>
      </c>
      <c r="C19" s="98" t="s">
        <v>860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/>
      <c r="R19" s="51"/>
      <c r="S19" s="51"/>
      <c r="T19" s="93">
        <f t="shared" si="2"/>
        <v>11</v>
      </c>
      <c r="U19" s="94">
        <f t="shared" si="3"/>
        <v>0.6875</v>
      </c>
    </row>
    <row r="20" spans="1:21" ht="14.5" x14ac:dyDescent="0.35">
      <c r="A20" s="90">
        <v>8</v>
      </c>
      <c r="B20" s="97" t="s">
        <v>861</v>
      </c>
      <c r="C20" s="98" t="s">
        <v>862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/>
      <c r="R20" s="51"/>
      <c r="S20" s="51"/>
      <c r="T20" s="93">
        <f t="shared" si="2"/>
        <v>11</v>
      </c>
      <c r="U20" s="94">
        <f t="shared" si="3"/>
        <v>0.6875</v>
      </c>
    </row>
    <row r="21" spans="1:21" ht="15.75" customHeight="1" x14ac:dyDescent="0.35">
      <c r="A21" s="90">
        <v>9</v>
      </c>
      <c r="B21" s="97" t="s">
        <v>863</v>
      </c>
      <c r="C21" s="98" t="s">
        <v>864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/>
      <c r="R21" s="51"/>
      <c r="S21" s="51"/>
      <c r="T21" s="93">
        <f t="shared" si="2"/>
        <v>11</v>
      </c>
      <c r="U21" s="94">
        <f t="shared" si="3"/>
        <v>0.6875</v>
      </c>
    </row>
    <row r="22" spans="1:21" ht="15.75" customHeight="1" x14ac:dyDescent="0.35">
      <c r="A22" s="90">
        <v>10</v>
      </c>
      <c r="B22" s="97" t="s">
        <v>865</v>
      </c>
      <c r="C22" s="98" t="s">
        <v>866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/>
      <c r="R22" s="51"/>
      <c r="S22" s="51"/>
      <c r="T22" s="93">
        <f t="shared" si="2"/>
        <v>11</v>
      </c>
      <c r="U22" s="94">
        <f t="shared" si="3"/>
        <v>0.6875</v>
      </c>
    </row>
    <row r="23" spans="1:21" ht="15.75" customHeight="1" x14ac:dyDescent="0.35">
      <c r="A23" s="90">
        <v>11</v>
      </c>
      <c r="B23" s="97" t="s">
        <v>867</v>
      </c>
      <c r="C23" s="98" t="s">
        <v>868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/>
      <c r="R23" s="51"/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90">
        <v>12</v>
      </c>
      <c r="B24" s="97" t="s">
        <v>869</v>
      </c>
      <c r="C24" s="98" t="s">
        <v>870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/>
      <c r="R24" s="51"/>
      <c r="S24" s="51"/>
      <c r="T24" s="93">
        <f t="shared" si="2"/>
        <v>11</v>
      </c>
      <c r="U24" s="94">
        <f t="shared" si="3"/>
        <v>0.6875</v>
      </c>
    </row>
    <row r="25" spans="1:21" ht="15.75" customHeight="1" x14ac:dyDescent="0.35">
      <c r="A25" s="90">
        <v>13</v>
      </c>
      <c r="B25" s="97" t="s">
        <v>871</v>
      </c>
      <c r="C25" s="98" t="s">
        <v>872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/>
      <c r="R25" s="51"/>
      <c r="S25" s="51"/>
      <c r="T25" s="93">
        <f t="shared" si="2"/>
        <v>11</v>
      </c>
      <c r="U25" s="94">
        <f t="shared" si="3"/>
        <v>0.6875</v>
      </c>
    </row>
    <row r="26" spans="1:21" ht="15.75" customHeight="1" x14ac:dyDescent="0.35">
      <c r="A26" s="90">
        <v>14</v>
      </c>
      <c r="B26" s="97" t="s">
        <v>873</v>
      </c>
      <c r="C26" s="98" t="s">
        <v>874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/>
      <c r="R26" s="51"/>
      <c r="S26" s="51"/>
      <c r="T26" s="93">
        <f t="shared" si="2"/>
        <v>11</v>
      </c>
      <c r="U26" s="94">
        <f t="shared" si="3"/>
        <v>0.6875</v>
      </c>
    </row>
    <row r="27" spans="1:21" ht="15.75" customHeight="1" x14ac:dyDescent="0.35">
      <c r="A27" s="90">
        <v>15</v>
      </c>
      <c r="B27" s="97" t="s">
        <v>875</v>
      </c>
      <c r="C27" s="98" t="s">
        <v>876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/>
      <c r="R27" s="51"/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97" t="s">
        <v>877</v>
      </c>
      <c r="C28" s="98" t="s">
        <v>878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/>
      <c r="R28" s="51"/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97" t="s">
        <v>879</v>
      </c>
      <c r="C29" s="98" t="s">
        <v>880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/>
      <c r="R29" s="51"/>
      <c r="S29" s="51"/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97" t="s">
        <v>881</v>
      </c>
      <c r="C30" s="98" t="s">
        <v>882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/>
      <c r="Q30" s="51"/>
      <c r="R30" s="51"/>
      <c r="S30" s="51"/>
      <c r="T30" s="93">
        <f t="shared" si="2"/>
        <v>11</v>
      </c>
      <c r="U30" s="94">
        <f t="shared" si="3"/>
        <v>0.6875</v>
      </c>
    </row>
    <row r="31" spans="1:21" ht="15.75" customHeight="1" x14ac:dyDescent="0.35">
      <c r="A31" s="90">
        <v>19</v>
      </c>
      <c r="B31" s="97" t="s">
        <v>883</v>
      </c>
      <c r="C31" s="98" t="s">
        <v>884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/>
      <c r="Q31" s="51"/>
      <c r="R31" s="51"/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97" t="s">
        <v>885</v>
      </c>
      <c r="C32" s="98" t="s">
        <v>886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/>
      <c r="R32" s="51"/>
      <c r="S32" s="51"/>
      <c r="T32" s="93">
        <f t="shared" si="2"/>
        <v>11</v>
      </c>
      <c r="U32" s="94">
        <f t="shared" si="3"/>
        <v>0.6875</v>
      </c>
    </row>
    <row r="33" spans="1:21" ht="15.75" customHeight="1" x14ac:dyDescent="0.35">
      <c r="A33" s="90">
        <v>21</v>
      </c>
      <c r="B33" s="97" t="s">
        <v>887</v>
      </c>
      <c r="C33" s="98" t="s">
        <v>888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/>
      <c r="Q33" s="51"/>
      <c r="R33" s="51"/>
      <c r="S33" s="51"/>
      <c r="T33" s="93">
        <f t="shared" si="2"/>
        <v>11</v>
      </c>
      <c r="U33" s="94">
        <f t="shared" si="3"/>
        <v>0.6875</v>
      </c>
    </row>
    <row r="34" spans="1:21" ht="15.75" customHeight="1" x14ac:dyDescent="0.35">
      <c r="A34" s="90">
        <v>22</v>
      </c>
      <c r="B34" s="97" t="s">
        <v>889</v>
      </c>
      <c r="C34" s="98" t="s">
        <v>890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/>
      <c r="R34" s="51"/>
      <c r="S34" s="51"/>
      <c r="T34" s="93">
        <f t="shared" si="2"/>
        <v>11</v>
      </c>
      <c r="U34" s="94">
        <f t="shared" si="3"/>
        <v>0.6875</v>
      </c>
    </row>
    <row r="35" spans="1:21" ht="15.75" customHeight="1" x14ac:dyDescent="0.35">
      <c r="A35" s="90">
        <v>23</v>
      </c>
      <c r="B35" s="97" t="s">
        <v>891</v>
      </c>
      <c r="C35" s="98" t="s">
        <v>892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/>
      <c r="R35" s="51"/>
      <c r="S35" s="51"/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90">
        <v>24</v>
      </c>
      <c r="B36" s="97" t="s">
        <v>893</v>
      </c>
      <c r="C36" s="98" t="s">
        <v>894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/>
      <c r="R36" s="51"/>
      <c r="S36" s="51"/>
      <c r="T36" s="93">
        <f t="shared" si="2"/>
        <v>11</v>
      </c>
      <c r="U36" s="94">
        <f t="shared" si="3"/>
        <v>0.6875</v>
      </c>
    </row>
    <row r="37" spans="1:21" ht="15.75" customHeight="1" x14ac:dyDescent="0.35">
      <c r="A37" s="90">
        <v>25</v>
      </c>
      <c r="B37" s="97" t="s">
        <v>895</v>
      </c>
      <c r="C37" s="98" t="s">
        <v>896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/>
      <c r="R37" s="51"/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97" t="s">
        <v>897</v>
      </c>
      <c r="C38" s="98" t="s">
        <v>898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/>
      <c r="Q38" s="51"/>
      <c r="R38" s="51"/>
      <c r="S38" s="51"/>
      <c r="T38" s="93">
        <f t="shared" si="2"/>
        <v>11</v>
      </c>
      <c r="U38" s="94">
        <f t="shared" si="3"/>
        <v>0.6875</v>
      </c>
    </row>
    <row r="39" spans="1:21" ht="15.75" customHeight="1" x14ac:dyDescent="0.35">
      <c r="A39" s="90">
        <v>27</v>
      </c>
      <c r="B39" s="97" t="s">
        <v>899</v>
      </c>
      <c r="C39" s="98" t="s">
        <v>900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/>
      <c r="Q39" s="51"/>
      <c r="R39" s="51"/>
      <c r="S39" s="51"/>
      <c r="T39" s="93">
        <f t="shared" si="2"/>
        <v>11</v>
      </c>
      <c r="U39" s="94">
        <f t="shared" si="3"/>
        <v>0.6875</v>
      </c>
    </row>
    <row r="40" spans="1:21" ht="15.75" customHeight="1" x14ac:dyDescent="0.35">
      <c r="A40" s="90">
        <v>28</v>
      </c>
      <c r="B40" s="97" t="s">
        <v>901</v>
      </c>
      <c r="C40" s="98" t="s">
        <v>902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/>
      <c r="Q40" s="51"/>
      <c r="R40" s="51"/>
      <c r="S40" s="51"/>
      <c r="T40" s="93">
        <f t="shared" si="2"/>
        <v>11</v>
      </c>
      <c r="U40" s="94">
        <f t="shared" si="3"/>
        <v>0.6875</v>
      </c>
    </row>
    <row r="41" spans="1:21" ht="15.75" customHeight="1" x14ac:dyDescent="0.35">
      <c r="A41" s="90">
        <v>29</v>
      </c>
      <c r="B41" s="97" t="s">
        <v>903</v>
      </c>
      <c r="C41" s="98" t="s">
        <v>904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/>
      <c r="R41" s="51"/>
      <c r="S41" s="51"/>
      <c r="T41" s="93">
        <f t="shared" si="2"/>
        <v>11</v>
      </c>
      <c r="U41" s="94">
        <f t="shared" si="3"/>
        <v>0.6875</v>
      </c>
    </row>
    <row r="42" spans="1:21" ht="15.75" customHeight="1" x14ac:dyDescent="0.35">
      <c r="A42" s="90">
        <v>30</v>
      </c>
      <c r="B42" s="97" t="s">
        <v>905</v>
      </c>
      <c r="C42" s="98" t="s">
        <v>906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/>
      <c r="R42" s="51"/>
      <c r="S42" s="51"/>
      <c r="T42" s="93">
        <f t="shared" si="2"/>
        <v>11</v>
      </c>
      <c r="U42" s="94">
        <f t="shared" si="3"/>
        <v>0.6875</v>
      </c>
    </row>
    <row r="43" spans="1:21" ht="15.75" customHeight="1" x14ac:dyDescent="0.35">
      <c r="A43" s="90">
        <v>31</v>
      </c>
      <c r="B43" s="97" t="s">
        <v>907</v>
      </c>
      <c r="C43" s="98" t="s">
        <v>908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/>
      <c r="R43" s="51"/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1"/>
      <c r="C44" s="98"/>
      <c r="D44" s="55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0</v>
      </c>
      <c r="U44" s="94">
        <f t="shared" si="3"/>
        <v>0</v>
      </c>
    </row>
    <row r="45" spans="1:21" ht="15.75" customHeight="1" x14ac:dyDescent="0.35">
      <c r="A45" s="90">
        <v>33</v>
      </c>
      <c r="B45" s="101"/>
      <c r="C45" s="98"/>
      <c r="D45" s="55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0</v>
      </c>
      <c r="U45" s="94">
        <f t="shared" si="3"/>
        <v>0</v>
      </c>
    </row>
    <row r="46" spans="1:21" ht="15.75" customHeight="1" x14ac:dyDescent="0.35">
      <c r="A46" s="90">
        <v>34</v>
      </c>
      <c r="B46" s="90"/>
      <c r="C46" s="92"/>
      <c r="D46" s="55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0</v>
      </c>
      <c r="U46" s="94">
        <f t="shared" si="3"/>
        <v>0</v>
      </c>
    </row>
    <row r="47" spans="1:21" ht="15.75" customHeight="1" x14ac:dyDescent="0.35">
      <c r="A47" s="90">
        <v>35</v>
      </c>
      <c r="B47" s="90"/>
      <c r="C47" s="92"/>
      <c r="D47" s="55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0</v>
      </c>
      <c r="U47" s="94">
        <f t="shared" si="3"/>
        <v>0</v>
      </c>
    </row>
    <row r="48" spans="1:21" ht="15.75" customHeight="1" x14ac:dyDescent="0.35">
      <c r="A48" s="90">
        <v>36</v>
      </c>
      <c r="B48" s="90"/>
      <c r="C48" s="92"/>
      <c r="D48" s="55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0</v>
      </c>
      <c r="U48" s="94">
        <f t="shared" si="3"/>
        <v>0</v>
      </c>
    </row>
    <row r="49" spans="1:21" ht="15.75" customHeight="1" x14ac:dyDescent="0.35">
      <c r="A49" s="90">
        <v>37</v>
      </c>
      <c r="B49" s="90"/>
      <c r="C49" s="92"/>
      <c r="D49" s="55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0</v>
      </c>
      <c r="U49" s="94">
        <f t="shared" si="3"/>
        <v>0</v>
      </c>
    </row>
    <row r="50" spans="1:21" ht="15.75" customHeight="1" x14ac:dyDescent="0.35">
      <c r="A50" s="90">
        <v>38</v>
      </c>
      <c r="B50" s="90"/>
      <c r="C50" s="92"/>
      <c r="D50" s="55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0</v>
      </c>
      <c r="U50" s="94">
        <f t="shared" si="3"/>
        <v>0</v>
      </c>
    </row>
    <row r="51" spans="1:21" ht="15.75" customHeight="1" x14ac:dyDescent="0.35">
      <c r="A51" s="90">
        <v>39</v>
      </c>
      <c r="B51" s="90"/>
      <c r="C51" s="92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2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30" priority="2" operator="equal">
      <formula>0</formula>
    </cfRule>
  </conditionalFormatting>
  <conditionalFormatting sqref="U13:U57">
    <cfRule type="cellIs" dxfId="129" priority="1" operator="lessThan">
      <formula>"50%"</formula>
    </cfRule>
  </conditionalFormatting>
  <hyperlinks>
    <hyperlink ref="A1" location="'Rekap Dosen'!A1" display="BACK" xr:uid="{00000000-0004-0000-0C00-000000000000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U57"/>
  <sheetViews>
    <sheetView topLeftCell="A35" workbookViewId="0">
      <selection activeCell="B53" sqref="B53"/>
    </sheetView>
  </sheetViews>
  <sheetFormatPr defaultColWidth="14.453125" defaultRowHeight="15" customHeight="1" x14ac:dyDescent="0.35"/>
  <cols>
    <col min="2" max="2" width="18.81640625" customWidth="1"/>
    <col min="3" max="3" width="31.08984375" customWidth="1"/>
  </cols>
  <sheetData>
    <row r="1" spans="1:21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341</v>
      </c>
      <c r="B2" s="73" t="s">
        <v>59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FIK002317</v>
      </c>
      <c r="C3" s="78" t="str">
        <f>VLOOKUP(D3, 'Rekap Dosen'!$B$5:$C$40, 2, FALSE)</f>
        <v>Apriansyah Putra, M.Kom.</v>
      </c>
      <c r="D3" s="51" t="s">
        <v>281</v>
      </c>
      <c r="E3" s="79">
        <f t="shared" ref="E3:E6" si="0">COUNTIF($D$12:$S$12,D3)</f>
        <v>1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345</v>
      </c>
      <c r="B4" s="77" t="str">
        <f>VLOOKUP($B$2,'Kode MK'!$B$3:$G$72,3)</f>
        <v>ETIKA PROFESI</v>
      </c>
      <c r="C4" s="78" t="str">
        <f>VLOOKUP(D4, 'Rekap Dosen'!$B$5:$C$40, 2, FALSE)</f>
        <v>Hasnan Afif, M.Kom.</v>
      </c>
      <c r="D4" s="51" t="s">
        <v>299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Willy, M.Kom.</v>
      </c>
      <c r="D5" s="51" t="s">
        <v>325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347</v>
      </c>
      <c r="B6" s="77" t="str">
        <f>VLOOKUP($B$2,'Kode MK'!$B$3:$G$72,5)</f>
        <v>KAMIS, 13:50 - 14:55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DK. 3.1</v>
      </c>
      <c r="C7" s="83" t="s">
        <v>334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x14ac:dyDescent="0.35">
      <c r="A12" s="172"/>
      <c r="B12" s="172"/>
      <c r="C12" s="172"/>
      <c r="D12" s="51" t="s">
        <v>281</v>
      </c>
      <c r="E12" s="51" t="s">
        <v>325</v>
      </c>
      <c r="F12" s="51" t="s">
        <v>299</v>
      </c>
      <c r="G12" s="51" t="s">
        <v>299</v>
      </c>
      <c r="H12" s="51" t="s">
        <v>299</v>
      </c>
      <c r="I12" s="51" t="s">
        <v>299</v>
      </c>
      <c r="J12" s="51" t="s">
        <v>299</v>
      </c>
      <c r="K12" s="51" t="s">
        <v>299</v>
      </c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x14ac:dyDescent="0.35">
      <c r="A13" s="90">
        <v>1</v>
      </c>
      <c r="B13" s="97" t="s">
        <v>669</v>
      </c>
      <c r="C13" s="98" t="s">
        <v>670</v>
      </c>
      <c r="D13" s="55">
        <v>1</v>
      </c>
      <c r="E13" s="51">
        <v>1</v>
      </c>
      <c r="F13" s="51">
        <v>0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7</v>
      </c>
      <c r="U13" s="94">
        <f t="shared" ref="U13:U57" si="3">T13/16</f>
        <v>0.4375</v>
      </c>
    </row>
    <row r="14" spans="1:21" x14ac:dyDescent="0.35">
      <c r="A14" s="90">
        <v>2</v>
      </c>
      <c r="B14" s="97" t="s">
        <v>675</v>
      </c>
      <c r="C14" s="98" t="s">
        <v>676</v>
      </c>
      <c r="D14" s="55">
        <v>1</v>
      </c>
      <c r="E14" s="51">
        <v>1</v>
      </c>
      <c r="F14" s="51">
        <v>1</v>
      </c>
      <c r="G14" s="51">
        <v>1</v>
      </c>
      <c r="H14" s="51">
        <v>0</v>
      </c>
      <c r="I14" s="51">
        <v>1</v>
      </c>
      <c r="J14" s="51" t="s">
        <v>616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x14ac:dyDescent="0.35">
      <c r="A15" s="90">
        <v>3</v>
      </c>
      <c r="B15" s="97" t="s">
        <v>677</v>
      </c>
      <c r="C15" s="98" t="s">
        <v>678</v>
      </c>
      <c r="D15" s="55">
        <v>1</v>
      </c>
      <c r="E15" s="51">
        <v>1</v>
      </c>
      <c r="F15" s="51">
        <v>0</v>
      </c>
      <c r="G15" s="51">
        <v>1</v>
      </c>
      <c r="H15" s="51">
        <v>1</v>
      </c>
      <c r="I15" s="51">
        <v>0</v>
      </c>
      <c r="J15" s="51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x14ac:dyDescent="0.35">
      <c r="A16" s="90">
        <v>4</v>
      </c>
      <c r="B16" s="97" t="s">
        <v>679</v>
      </c>
      <c r="C16" s="98" t="s">
        <v>680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x14ac:dyDescent="0.35">
      <c r="A17" s="90">
        <v>5</v>
      </c>
      <c r="B17" s="97" t="s">
        <v>681</v>
      </c>
      <c r="C17" s="98" t="s">
        <v>682</v>
      </c>
      <c r="D17" s="55">
        <v>1</v>
      </c>
      <c r="E17" s="51">
        <v>1</v>
      </c>
      <c r="F17" s="51">
        <v>0</v>
      </c>
      <c r="G17" s="51">
        <v>1</v>
      </c>
      <c r="H17" s="51">
        <v>1</v>
      </c>
      <c r="I17" s="51">
        <v>0</v>
      </c>
      <c r="J17" s="51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x14ac:dyDescent="0.35">
      <c r="A18" s="90">
        <v>6</v>
      </c>
      <c r="B18" s="97" t="s">
        <v>683</v>
      </c>
      <c r="C18" s="98" t="s">
        <v>684</v>
      </c>
      <c r="D18" s="55">
        <v>1</v>
      </c>
      <c r="E18" s="51">
        <v>1</v>
      </c>
      <c r="F18" s="51">
        <v>0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7</v>
      </c>
      <c r="U18" s="94">
        <f t="shared" si="3"/>
        <v>0.4375</v>
      </c>
    </row>
    <row r="19" spans="1:21" x14ac:dyDescent="0.35">
      <c r="A19" s="90">
        <v>7</v>
      </c>
      <c r="B19" s="97" t="s">
        <v>685</v>
      </c>
      <c r="C19" s="98" t="s">
        <v>686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x14ac:dyDescent="0.35">
      <c r="A20" s="90">
        <v>8</v>
      </c>
      <c r="B20" s="97" t="s">
        <v>909</v>
      </c>
      <c r="C20" s="98" t="s">
        <v>687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8</v>
      </c>
      <c r="U20" s="94">
        <f t="shared" si="3"/>
        <v>0.5</v>
      </c>
    </row>
    <row r="21" spans="1:21" x14ac:dyDescent="0.35">
      <c r="A21" s="90">
        <v>9</v>
      </c>
      <c r="B21" s="97" t="s">
        <v>910</v>
      </c>
      <c r="C21" s="98" t="s">
        <v>688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8</v>
      </c>
      <c r="U21" s="94">
        <f t="shared" si="3"/>
        <v>0.5</v>
      </c>
    </row>
    <row r="22" spans="1:21" x14ac:dyDescent="0.35">
      <c r="A22" s="90">
        <v>10</v>
      </c>
      <c r="B22" s="97" t="s">
        <v>911</v>
      </c>
      <c r="C22" s="98" t="s">
        <v>689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8</v>
      </c>
      <c r="U22" s="94">
        <f t="shared" si="3"/>
        <v>0.5</v>
      </c>
    </row>
    <row r="23" spans="1:21" x14ac:dyDescent="0.35">
      <c r="A23" s="90">
        <v>11</v>
      </c>
      <c r="B23" s="109" t="s">
        <v>1067</v>
      </c>
      <c r="C23" s="98" t="s">
        <v>690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 t="s">
        <v>449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x14ac:dyDescent="0.35">
      <c r="A24" s="90">
        <v>12</v>
      </c>
      <c r="B24" s="109" t="s">
        <v>1068</v>
      </c>
      <c r="C24" s="98" t="s">
        <v>691</v>
      </c>
      <c r="D24" s="55">
        <v>1</v>
      </c>
      <c r="E24" s="51">
        <v>1</v>
      </c>
      <c r="F24" s="51">
        <v>0</v>
      </c>
      <c r="G24" s="51">
        <v>1</v>
      </c>
      <c r="H24" s="51">
        <v>1</v>
      </c>
      <c r="I24" s="51">
        <v>1</v>
      </c>
      <c r="J24" s="51">
        <v>1</v>
      </c>
      <c r="K24" s="51">
        <v>0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x14ac:dyDescent="0.35">
      <c r="A25" s="90">
        <v>13</v>
      </c>
      <c r="B25" s="109" t="s">
        <v>1069</v>
      </c>
      <c r="C25" s="98" t="s">
        <v>692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8</v>
      </c>
      <c r="U25" s="94">
        <f t="shared" si="3"/>
        <v>0.5</v>
      </c>
    </row>
    <row r="26" spans="1:21" x14ac:dyDescent="0.35">
      <c r="A26" s="90">
        <v>14</v>
      </c>
      <c r="B26" s="109" t="s">
        <v>1070</v>
      </c>
      <c r="C26" s="98" t="s">
        <v>693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0</v>
      </c>
      <c r="J26" s="51" t="s">
        <v>616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x14ac:dyDescent="0.35">
      <c r="A27" s="90">
        <v>15</v>
      </c>
      <c r="B27" s="109" t="s">
        <v>1071</v>
      </c>
      <c r="C27" s="98" t="s">
        <v>694</v>
      </c>
      <c r="D27" s="55">
        <v>1</v>
      </c>
      <c r="E27" s="51">
        <v>1</v>
      </c>
      <c r="F27" s="51">
        <v>1</v>
      </c>
      <c r="G27" s="51">
        <v>1</v>
      </c>
      <c r="H27" s="51">
        <v>0</v>
      </c>
      <c r="I27" s="51">
        <v>1</v>
      </c>
      <c r="J27" s="51">
        <v>1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7</v>
      </c>
      <c r="U27" s="94">
        <f t="shared" si="3"/>
        <v>0.4375</v>
      </c>
    </row>
    <row r="28" spans="1:21" x14ac:dyDescent="0.35">
      <c r="A28" s="90">
        <v>16</v>
      </c>
      <c r="B28" s="109" t="s">
        <v>1072</v>
      </c>
      <c r="C28" s="98" t="s">
        <v>695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x14ac:dyDescent="0.35">
      <c r="A29" s="90">
        <v>17</v>
      </c>
      <c r="B29" s="109" t="s">
        <v>1073</v>
      </c>
      <c r="C29" s="98" t="s">
        <v>696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x14ac:dyDescent="0.35">
      <c r="A30" s="90">
        <v>18</v>
      </c>
      <c r="B30" s="109" t="s">
        <v>1074</v>
      </c>
      <c r="C30" s="98" t="s">
        <v>699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0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x14ac:dyDescent="0.35">
      <c r="A31" s="90">
        <v>19</v>
      </c>
      <c r="B31" s="109" t="s">
        <v>619</v>
      </c>
      <c r="C31" s="98" t="s">
        <v>620</v>
      </c>
      <c r="D31" s="55">
        <v>1</v>
      </c>
      <c r="E31" s="51">
        <v>1</v>
      </c>
      <c r="F31" s="51">
        <v>0</v>
      </c>
      <c r="G31" s="51">
        <v>1</v>
      </c>
      <c r="H31" s="51">
        <v>1</v>
      </c>
      <c r="I31" s="51">
        <v>1</v>
      </c>
      <c r="J31" s="51">
        <v>1</v>
      </c>
      <c r="K31" s="51" t="s">
        <v>616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x14ac:dyDescent="0.35">
      <c r="A32" s="90">
        <v>20</v>
      </c>
      <c r="B32" s="109" t="s">
        <v>1019</v>
      </c>
      <c r="C32" s="98" t="s">
        <v>479</v>
      </c>
      <c r="D32" s="55">
        <v>1</v>
      </c>
      <c r="E32" s="51">
        <v>1</v>
      </c>
      <c r="F32" s="51">
        <v>0</v>
      </c>
      <c r="G32" s="51">
        <v>1</v>
      </c>
      <c r="H32" s="51">
        <v>0</v>
      </c>
      <c r="I32" s="51">
        <v>0</v>
      </c>
      <c r="J32" s="51">
        <v>0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4</v>
      </c>
      <c r="U32" s="94">
        <f t="shared" si="3"/>
        <v>0.25</v>
      </c>
    </row>
    <row r="33" spans="1:21" x14ac:dyDescent="0.35">
      <c r="A33" s="90">
        <v>21</v>
      </c>
      <c r="B33" s="109" t="s">
        <v>1075</v>
      </c>
      <c r="C33" s="98" t="s">
        <v>700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8</v>
      </c>
      <c r="U33" s="94">
        <f t="shared" si="3"/>
        <v>0.5</v>
      </c>
    </row>
    <row r="34" spans="1:21" x14ac:dyDescent="0.35">
      <c r="A34" s="90">
        <v>22</v>
      </c>
      <c r="B34" s="109" t="s">
        <v>1076</v>
      </c>
      <c r="C34" s="98" t="s">
        <v>701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x14ac:dyDescent="0.35">
      <c r="A35" s="90">
        <v>23</v>
      </c>
      <c r="B35" s="109" t="s">
        <v>1077</v>
      </c>
      <c r="C35" s="98" t="s">
        <v>702</v>
      </c>
      <c r="D35" s="55">
        <v>1</v>
      </c>
      <c r="E35" s="51">
        <v>1</v>
      </c>
      <c r="F35" s="51">
        <v>1</v>
      </c>
      <c r="G35" s="51">
        <v>0</v>
      </c>
      <c r="H35" s="51">
        <v>1</v>
      </c>
      <c r="I35" s="51">
        <v>1</v>
      </c>
      <c r="J35" s="51">
        <v>1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7</v>
      </c>
      <c r="U35" s="94">
        <f t="shared" si="3"/>
        <v>0.4375</v>
      </c>
    </row>
    <row r="36" spans="1:21" x14ac:dyDescent="0.35">
      <c r="A36" s="90">
        <v>24</v>
      </c>
      <c r="B36" s="109" t="s">
        <v>1078</v>
      </c>
      <c r="C36" s="98" t="s">
        <v>703</v>
      </c>
      <c r="D36" s="55">
        <v>1</v>
      </c>
      <c r="E36" s="51">
        <v>1</v>
      </c>
      <c r="F36" s="51">
        <v>0</v>
      </c>
      <c r="G36" s="51">
        <v>1</v>
      </c>
      <c r="H36" s="51">
        <v>1</v>
      </c>
      <c r="I36" s="51">
        <v>0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x14ac:dyDescent="0.35">
      <c r="A37" s="90">
        <v>25</v>
      </c>
      <c r="B37" s="109" t="s">
        <v>1079</v>
      </c>
      <c r="C37" s="98" t="s">
        <v>704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8</v>
      </c>
      <c r="U37" s="94">
        <f t="shared" si="3"/>
        <v>0.5</v>
      </c>
    </row>
    <row r="38" spans="1:21" x14ac:dyDescent="0.35">
      <c r="A38" s="90">
        <v>26</v>
      </c>
      <c r="B38" s="109" t="s">
        <v>1080</v>
      </c>
      <c r="C38" s="98" t="s">
        <v>705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8</v>
      </c>
      <c r="U38" s="94">
        <f t="shared" si="3"/>
        <v>0.5</v>
      </c>
    </row>
    <row r="39" spans="1:21" x14ac:dyDescent="0.35">
      <c r="A39" s="90">
        <v>27</v>
      </c>
      <c r="B39" s="109" t="s">
        <v>1081</v>
      </c>
      <c r="C39" s="98" t="s">
        <v>706</v>
      </c>
      <c r="D39" s="55">
        <v>1</v>
      </c>
      <c r="E39" s="51">
        <v>1</v>
      </c>
      <c r="F39" s="51">
        <v>0</v>
      </c>
      <c r="G39" s="51">
        <v>1</v>
      </c>
      <c r="H39" s="51">
        <v>0</v>
      </c>
      <c r="I39" s="51">
        <v>1</v>
      </c>
      <c r="J39" s="51" t="s">
        <v>449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5</v>
      </c>
      <c r="U39" s="94">
        <f t="shared" si="3"/>
        <v>0.3125</v>
      </c>
    </row>
    <row r="40" spans="1:21" x14ac:dyDescent="0.35">
      <c r="A40" s="90">
        <v>28</v>
      </c>
      <c r="B40" s="109" t="s">
        <v>1082</v>
      </c>
      <c r="C40" s="98" t="s">
        <v>707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8</v>
      </c>
      <c r="U40" s="94">
        <f t="shared" si="3"/>
        <v>0.5</v>
      </c>
    </row>
    <row r="41" spans="1:21" x14ac:dyDescent="0.35">
      <c r="A41" s="90">
        <v>29</v>
      </c>
      <c r="B41" s="109" t="s">
        <v>1083</v>
      </c>
      <c r="C41" s="98" t="s">
        <v>708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8</v>
      </c>
      <c r="U41" s="94">
        <f t="shared" si="3"/>
        <v>0.5</v>
      </c>
    </row>
    <row r="42" spans="1:21" x14ac:dyDescent="0.35">
      <c r="A42" s="90">
        <v>30</v>
      </c>
      <c r="B42" s="109" t="s">
        <v>1084</v>
      </c>
      <c r="C42" s="98" t="s">
        <v>709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8</v>
      </c>
      <c r="U42" s="94">
        <f t="shared" si="3"/>
        <v>0.5</v>
      </c>
    </row>
    <row r="43" spans="1:21" x14ac:dyDescent="0.35">
      <c r="A43" s="90">
        <v>31</v>
      </c>
      <c r="B43" s="109" t="s">
        <v>1085</v>
      </c>
      <c r="C43" s="98" t="s">
        <v>710</v>
      </c>
      <c r="D43" s="55">
        <v>1</v>
      </c>
      <c r="E43" s="51">
        <v>1</v>
      </c>
      <c r="F43" s="51">
        <v>1</v>
      </c>
      <c r="G43" s="51">
        <v>0</v>
      </c>
      <c r="H43" s="51">
        <v>1</v>
      </c>
      <c r="I43" s="51">
        <v>1</v>
      </c>
      <c r="J43" s="51" t="s">
        <v>616</v>
      </c>
      <c r="K43" s="51" t="s">
        <v>449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5</v>
      </c>
      <c r="U43" s="94">
        <f t="shared" si="3"/>
        <v>0.3125</v>
      </c>
    </row>
    <row r="44" spans="1:21" x14ac:dyDescent="0.35">
      <c r="A44" s="90">
        <v>32</v>
      </c>
      <c r="B44" s="109" t="s">
        <v>1086</v>
      </c>
      <c r="C44" s="98" t="s">
        <v>711</v>
      </c>
      <c r="D44" s="55">
        <v>1</v>
      </c>
      <c r="E44" s="51">
        <v>1</v>
      </c>
      <c r="F44" s="51">
        <v>0</v>
      </c>
      <c r="G44" s="51">
        <v>1</v>
      </c>
      <c r="H44" s="51">
        <v>0</v>
      </c>
      <c r="I44" s="51">
        <v>1</v>
      </c>
      <c r="J44" s="51" t="s">
        <v>616</v>
      </c>
      <c r="K44" s="51" t="s">
        <v>616</v>
      </c>
      <c r="L44" s="51"/>
      <c r="M44" s="51"/>
      <c r="N44" s="51"/>
      <c r="O44" s="51"/>
      <c r="P44" s="51"/>
      <c r="Q44" s="51"/>
      <c r="R44" s="51"/>
      <c r="S44" s="51"/>
      <c r="T44" s="93">
        <f t="shared" si="2"/>
        <v>4</v>
      </c>
      <c r="U44" s="94">
        <f t="shared" si="3"/>
        <v>0.25</v>
      </c>
    </row>
    <row r="45" spans="1:21" x14ac:dyDescent="0.35">
      <c r="A45" s="90">
        <v>33</v>
      </c>
      <c r="B45" s="109" t="s">
        <v>1087</v>
      </c>
      <c r="C45" s="98" t="s">
        <v>712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 t="s">
        <v>449</v>
      </c>
      <c r="K45" s="51">
        <v>1</v>
      </c>
      <c r="L45" s="51"/>
      <c r="M45" s="51"/>
      <c r="N45" s="51"/>
      <c r="O45" s="51"/>
      <c r="P45" s="51"/>
      <c r="Q45" s="51"/>
      <c r="R45" s="51"/>
      <c r="S45" s="51"/>
      <c r="T45" s="93">
        <f t="shared" si="2"/>
        <v>7</v>
      </c>
      <c r="U45" s="94">
        <f t="shared" si="3"/>
        <v>0.4375</v>
      </c>
    </row>
    <row r="46" spans="1:21" x14ac:dyDescent="0.35">
      <c r="A46" s="90">
        <v>34</v>
      </c>
      <c r="B46" s="109" t="s">
        <v>1022</v>
      </c>
      <c r="C46" s="98" t="s">
        <v>713</v>
      </c>
      <c r="D46" s="55">
        <v>1</v>
      </c>
      <c r="E46" s="51">
        <v>1</v>
      </c>
      <c r="F46" s="51">
        <v>0</v>
      </c>
      <c r="G46" s="51">
        <v>1</v>
      </c>
      <c r="H46" s="51">
        <v>0</v>
      </c>
      <c r="I46" s="51">
        <v>1</v>
      </c>
      <c r="J46" s="51" t="s">
        <v>616</v>
      </c>
      <c r="K46" s="51">
        <v>1</v>
      </c>
      <c r="L46" s="51"/>
      <c r="M46" s="51"/>
      <c r="N46" s="51"/>
      <c r="O46" s="51"/>
      <c r="P46" s="51"/>
      <c r="Q46" s="51"/>
      <c r="R46" s="51"/>
      <c r="S46" s="51"/>
      <c r="T46" s="93">
        <f t="shared" si="2"/>
        <v>5</v>
      </c>
      <c r="U46" s="94">
        <f t="shared" si="3"/>
        <v>0.3125</v>
      </c>
    </row>
    <row r="47" spans="1:21" x14ac:dyDescent="0.35">
      <c r="A47" s="90">
        <v>35</v>
      </c>
      <c r="B47" s="109" t="s">
        <v>1088</v>
      </c>
      <c r="C47" s="98" t="s">
        <v>714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/>
      <c r="M47" s="51"/>
      <c r="N47" s="51"/>
      <c r="O47" s="51"/>
      <c r="P47" s="51"/>
      <c r="Q47" s="51"/>
      <c r="R47" s="51"/>
      <c r="S47" s="51"/>
      <c r="T47" s="93">
        <f t="shared" si="2"/>
        <v>8</v>
      </c>
      <c r="U47" s="94">
        <f t="shared" si="3"/>
        <v>0.5</v>
      </c>
    </row>
    <row r="48" spans="1:21" x14ac:dyDescent="0.35">
      <c r="A48" s="90">
        <v>36</v>
      </c>
      <c r="B48" s="109" t="s">
        <v>1089</v>
      </c>
      <c r="C48" s="98" t="s">
        <v>715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/>
      <c r="M48" s="51"/>
      <c r="N48" s="51"/>
      <c r="O48" s="51"/>
      <c r="P48" s="51"/>
      <c r="Q48" s="51"/>
      <c r="R48" s="51"/>
      <c r="S48" s="51"/>
      <c r="T48" s="93">
        <f t="shared" si="2"/>
        <v>8</v>
      </c>
      <c r="U48" s="94">
        <f t="shared" si="3"/>
        <v>0.5</v>
      </c>
    </row>
    <row r="49" spans="1:21" x14ac:dyDescent="0.35">
      <c r="A49" s="90">
        <v>37</v>
      </c>
      <c r="B49" s="109" t="s">
        <v>1090</v>
      </c>
      <c r="C49" s="98" t="s">
        <v>716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/>
      <c r="M49" s="51"/>
      <c r="N49" s="51"/>
      <c r="O49" s="51"/>
      <c r="P49" s="51"/>
      <c r="Q49" s="51"/>
      <c r="R49" s="51"/>
      <c r="S49" s="51"/>
      <c r="T49" s="93">
        <f t="shared" si="2"/>
        <v>8</v>
      </c>
      <c r="U49" s="94">
        <f t="shared" si="3"/>
        <v>0.5</v>
      </c>
    </row>
    <row r="50" spans="1:21" x14ac:dyDescent="0.35">
      <c r="A50" s="90">
        <v>38</v>
      </c>
      <c r="B50" s="109" t="s">
        <v>1091</v>
      </c>
      <c r="C50" s="98" t="s">
        <v>717</v>
      </c>
      <c r="D50" s="55">
        <v>1</v>
      </c>
      <c r="E50" s="51">
        <v>1</v>
      </c>
      <c r="F50" s="51">
        <v>1</v>
      </c>
      <c r="G50" s="51">
        <v>0</v>
      </c>
      <c r="H50" s="51">
        <v>1</v>
      </c>
      <c r="I50" s="51">
        <v>1</v>
      </c>
      <c r="J50" s="51">
        <v>1</v>
      </c>
      <c r="K50" s="51">
        <v>0</v>
      </c>
      <c r="L50" s="51"/>
      <c r="M50" s="51"/>
      <c r="N50" s="51"/>
      <c r="O50" s="51"/>
      <c r="P50" s="51"/>
      <c r="Q50" s="51"/>
      <c r="R50" s="51"/>
      <c r="S50" s="51"/>
      <c r="T50" s="93">
        <f t="shared" si="2"/>
        <v>6</v>
      </c>
      <c r="U50" s="94">
        <f t="shared" si="3"/>
        <v>0.375</v>
      </c>
    </row>
    <row r="51" spans="1:21" x14ac:dyDescent="0.35">
      <c r="A51" s="90">
        <v>39</v>
      </c>
      <c r="B51" s="109" t="s">
        <v>1092</v>
      </c>
      <c r="C51" s="98" t="s">
        <v>718</v>
      </c>
      <c r="D51" s="55">
        <v>1</v>
      </c>
      <c r="E51" s="51">
        <v>1</v>
      </c>
      <c r="F51" s="51">
        <v>1</v>
      </c>
      <c r="G51" s="51">
        <v>1</v>
      </c>
      <c r="H51" s="51">
        <v>1</v>
      </c>
      <c r="I51" s="51">
        <v>1</v>
      </c>
      <c r="J51" s="51" t="s">
        <v>616</v>
      </c>
      <c r="K51" s="51">
        <v>1</v>
      </c>
      <c r="L51" s="51"/>
      <c r="M51" s="51"/>
      <c r="N51" s="51"/>
      <c r="O51" s="51"/>
      <c r="P51" s="51"/>
      <c r="Q51" s="51"/>
      <c r="R51" s="51"/>
      <c r="S51" s="51"/>
      <c r="T51" s="93">
        <f t="shared" si="2"/>
        <v>7</v>
      </c>
      <c r="U51" s="94">
        <f t="shared" si="3"/>
        <v>0.4375</v>
      </c>
    </row>
    <row r="52" spans="1:21" x14ac:dyDescent="0.35">
      <c r="A52" s="90">
        <v>40</v>
      </c>
      <c r="B52" s="109" t="s">
        <v>1093</v>
      </c>
      <c r="C52" s="98" t="s">
        <v>719</v>
      </c>
      <c r="D52" s="55">
        <v>1</v>
      </c>
      <c r="E52" s="51">
        <v>1</v>
      </c>
      <c r="F52" s="51">
        <v>1</v>
      </c>
      <c r="G52" s="51">
        <v>0</v>
      </c>
      <c r="H52" s="51">
        <v>1</v>
      </c>
      <c r="I52" s="51">
        <v>1</v>
      </c>
      <c r="J52" s="51">
        <v>1</v>
      </c>
      <c r="K52" s="51">
        <v>1</v>
      </c>
      <c r="L52" s="51"/>
      <c r="M52" s="51"/>
      <c r="N52" s="51"/>
      <c r="O52" s="51"/>
      <c r="P52" s="51"/>
      <c r="Q52" s="51"/>
      <c r="R52" s="51"/>
      <c r="S52" s="51"/>
      <c r="T52" s="93">
        <f t="shared" si="2"/>
        <v>7</v>
      </c>
      <c r="U52" s="94">
        <f t="shared" si="3"/>
        <v>0.4375</v>
      </c>
    </row>
    <row r="53" spans="1:2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I47 L13:S47 J13:K49">
    <cfRule type="cellIs" dxfId="128" priority="2" operator="equal">
      <formula>0</formula>
    </cfRule>
  </conditionalFormatting>
  <conditionalFormatting sqref="D48:S57">
    <cfRule type="cellIs" dxfId="127" priority="4" operator="equal">
      <formula>0</formula>
    </cfRule>
  </conditionalFormatting>
  <conditionalFormatting sqref="U13:U57">
    <cfRule type="cellIs" dxfId="126" priority="1" operator="lessThan">
      <formula>"50%"</formula>
    </cfRule>
  </conditionalFormatting>
  <hyperlinks>
    <hyperlink ref="A1" location="'Rekap Dosen'!A1" display="BACK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974"/>
  <sheetViews>
    <sheetView topLeftCell="A17" workbookViewId="0"/>
  </sheetViews>
  <sheetFormatPr defaultColWidth="14.453125" defaultRowHeight="15" customHeight="1" x14ac:dyDescent="0.35"/>
  <cols>
    <col min="1" max="1" width="9.54296875" customWidth="1"/>
    <col min="2" max="2" width="18.81640625" customWidth="1"/>
    <col min="3" max="3" width="42.54296875" customWidth="1"/>
    <col min="4" max="4" width="13.7265625" customWidth="1"/>
  </cols>
  <sheetData>
    <row r="1" spans="1:26" x14ac:dyDescent="0.35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</row>
    <row r="2" spans="1:26" x14ac:dyDescent="0.35">
      <c r="A2" s="112" t="s">
        <v>341</v>
      </c>
      <c r="B2" s="113" t="s">
        <v>64</v>
      </c>
      <c r="C2" s="114" t="s">
        <v>9</v>
      </c>
      <c r="D2" s="115" t="s">
        <v>3</v>
      </c>
      <c r="E2" s="79" t="s">
        <v>342</v>
      </c>
      <c r="F2" s="111"/>
      <c r="G2" s="186" t="s">
        <v>343</v>
      </c>
      <c r="H2" s="165"/>
      <c r="I2" s="165"/>
      <c r="J2" s="165"/>
      <c r="K2" s="166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 spans="1:26" x14ac:dyDescent="0.35">
      <c r="A3" s="112" t="s">
        <v>4</v>
      </c>
      <c r="B3" s="116" t="str">
        <f>VLOOKUP(B2,'Kode MK'!B3:G72,2)</f>
        <v>FIK002317</v>
      </c>
      <c r="C3" s="78" t="str">
        <f>VLOOKUP(D3, 'Rekap Dosen'!$B$5:$C$40, 2, FALSE)</f>
        <v>Apriansyah Putra, M.Kom.</v>
      </c>
      <c r="D3" s="51" t="s">
        <v>281</v>
      </c>
      <c r="E3" s="79">
        <f>COUNTIF(D12:S12,D3)</f>
        <v>1</v>
      </c>
      <c r="F3" s="111"/>
      <c r="G3" s="117"/>
      <c r="H3" s="40" t="s">
        <v>344</v>
      </c>
      <c r="I3" s="111"/>
      <c r="J3" s="111"/>
      <c r="K3" s="118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 spans="1:26" x14ac:dyDescent="0.35">
      <c r="A4" s="112" t="s">
        <v>345</v>
      </c>
      <c r="B4" s="116" t="str">
        <f>VLOOKUP(B2,'Kode MK'!B3:G72,3)</f>
        <v>ETIKA PROFESI</v>
      </c>
      <c r="C4" s="78" t="str">
        <f>VLOOKUP(D4, 'Rekap Dosen'!$B$5:$C$40, 2, FALSE)</f>
        <v>Hasnan Afif, M.Kom.</v>
      </c>
      <c r="D4" s="51" t="s">
        <v>299</v>
      </c>
      <c r="E4" s="79">
        <f>COUNTIF(D12:S12,D4)</f>
        <v>3</v>
      </c>
      <c r="F4" s="111"/>
      <c r="G4" s="119"/>
      <c r="H4" s="120" t="s">
        <v>346</v>
      </c>
      <c r="I4" s="121"/>
      <c r="J4" s="121"/>
      <c r="K4" s="122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spans="1:26" x14ac:dyDescent="0.35">
      <c r="A5" s="112" t="s">
        <v>6</v>
      </c>
      <c r="B5" s="116" t="str">
        <f>VLOOKUP(B2,'Kode MK'!B3:G72,4)</f>
        <v>242P2</v>
      </c>
      <c r="C5" s="78" t="str">
        <f>VLOOKUP(D5, 'Rekap Dosen'!$B$5:$C$40, 2, FALSE)</f>
        <v>Willy, M.Kom.</v>
      </c>
      <c r="D5" s="51" t="s">
        <v>325</v>
      </c>
      <c r="E5" s="79">
        <f>COUNTIF(D12:S12,D5)</f>
        <v>2</v>
      </c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 spans="1:26" x14ac:dyDescent="0.35">
      <c r="A6" s="112" t="s">
        <v>347</v>
      </c>
      <c r="B6" s="116" t="str">
        <f>VLOOKUP(B2,'Kode MK'!B3:G72,5)</f>
        <v>Jum'at, 15:00 - 16:40</v>
      </c>
      <c r="C6" s="78" t="e">
        <f>VLOOKUP(D6, 'Rekap Dosen'!$B$5:$C$40, 2, FALSE)</f>
        <v>#N/A</v>
      </c>
      <c r="D6" s="117"/>
      <c r="E6" s="123"/>
      <c r="F6" s="111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 x14ac:dyDescent="0.35">
      <c r="A7" s="112" t="s">
        <v>8</v>
      </c>
      <c r="B7" s="116" t="str">
        <f>VLOOKUP(B2,'Kode MK'!B3:G72,6)</f>
        <v>DK. 3.1</v>
      </c>
      <c r="C7" s="124" t="s">
        <v>334</v>
      </c>
      <c r="D7" s="125"/>
      <c r="E7" s="85">
        <f>SUM(E3:E6)</f>
        <v>6</v>
      </c>
      <c r="F7" s="111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 x14ac:dyDescent="0.35">
      <c r="A8" s="111"/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 x14ac:dyDescent="0.35">
      <c r="A9" s="187" t="s">
        <v>2</v>
      </c>
      <c r="B9" s="187" t="s">
        <v>353</v>
      </c>
      <c r="C9" s="187" t="s">
        <v>354</v>
      </c>
      <c r="D9" s="188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84" t="s">
        <v>356</v>
      </c>
      <c r="U9" s="185" t="s">
        <v>357</v>
      </c>
      <c r="V9" s="111"/>
      <c r="W9" s="111"/>
      <c r="X9" s="111"/>
      <c r="Y9" s="111"/>
      <c r="Z9" s="111"/>
    </row>
    <row r="10" spans="1:26" x14ac:dyDescent="0.35">
      <c r="A10" s="171"/>
      <c r="B10" s="171"/>
      <c r="C10" s="171"/>
      <c r="D10" s="85">
        <v>1</v>
      </c>
      <c r="E10" s="53">
        <v>2</v>
      </c>
      <c r="F10" s="53">
        <v>3</v>
      </c>
      <c r="G10" s="53">
        <v>4</v>
      </c>
      <c r="H10" s="53">
        <v>5</v>
      </c>
      <c r="I10" s="53">
        <v>6</v>
      </c>
      <c r="J10" s="53">
        <v>7</v>
      </c>
      <c r="K10" s="53">
        <v>8</v>
      </c>
      <c r="L10" s="53">
        <v>9</v>
      </c>
      <c r="M10" s="53">
        <v>10</v>
      </c>
      <c r="N10" s="53">
        <v>11</v>
      </c>
      <c r="O10" s="53">
        <v>12</v>
      </c>
      <c r="P10" s="53">
        <v>13</v>
      </c>
      <c r="Q10" s="53">
        <v>14</v>
      </c>
      <c r="R10" s="53">
        <v>15</v>
      </c>
      <c r="S10" s="53">
        <v>16</v>
      </c>
      <c r="T10" s="175"/>
      <c r="U10" s="178"/>
      <c r="V10" s="111"/>
      <c r="W10" s="111"/>
      <c r="X10" s="111"/>
      <c r="Y10" s="111"/>
      <c r="Z10" s="111"/>
    </row>
    <row r="11" spans="1:26" x14ac:dyDescent="0.35">
      <c r="A11" s="171"/>
      <c r="B11" s="171"/>
      <c r="C11" s="171"/>
      <c r="D11" s="126">
        <v>45674</v>
      </c>
      <c r="E11" s="127">
        <f t="shared" ref="E11:S11" si="0">D11+7</f>
        <v>45681</v>
      </c>
      <c r="F11" s="127">
        <f t="shared" si="0"/>
        <v>45688</v>
      </c>
      <c r="G11" s="127">
        <f t="shared" si="0"/>
        <v>45695</v>
      </c>
      <c r="H11" s="127">
        <f t="shared" si="0"/>
        <v>45702</v>
      </c>
      <c r="I11" s="127">
        <f t="shared" si="0"/>
        <v>45709</v>
      </c>
      <c r="J11" s="127">
        <f t="shared" si="0"/>
        <v>45716</v>
      </c>
      <c r="K11" s="127">
        <f t="shared" si="0"/>
        <v>45723</v>
      </c>
      <c r="L11" s="127">
        <f t="shared" si="0"/>
        <v>45730</v>
      </c>
      <c r="M11" s="127">
        <f t="shared" si="0"/>
        <v>45737</v>
      </c>
      <c r="N11" s="127">
        <f t="shared" si="0"/>
        <v>45744</v>
      </c>
      <c r="O11" s="127">
        <f t="shared" si="0"/>
        <v>45751</v>
      </c>
      <c r="P11" s="127">
        <f t="shared" si="0"/>
        <v>45758</v>
      </c>
      <c r="Q11" s="127">
        <f t="shared" si="0"/>
        <v>45765</v>
      </c>
      <c r="R11" s="127">
        <f t="shared" si="0"/>
        <v>45772</v>
      </c>
      <c r="S11" s="127">
        <f t="shared" si="0"/>
        <v>45779</v>
      </c>
      <c r="T11" s="175"/>
      <c r="U11" s="178"/>
      <c r="V11" s="111"/>
      <c r="W11" s="111"/>
      <c r="X11" s="111"/>
      <c r="Y11" s="111"/>
      <c r="Z11" s="111"/>
    </row>
    <row r="12" spans="1:26" x14ac:dyDescent="0.35">
      <c r="A12" s="172"/>
      <c r="B12" s="172"/>
      <c r="C12" s="172"/>
      <c r="D12" s="51" t="s">
        <v>281</v>
      </c>
      <c r="E12" s="51" t="s">
        <v>325</v>
      </c>
      <c r="F12" s="51" t="s">
        <v>325</v>
      </c>
      <c r="G12" s="51" t="s">
        <v>299</v>
      </c>
      <c r="H12" s="51" t="s">
        <v>299</v>
      </c>
      <c r="I12" s="51" t="s">
        <v>299</v>
      </c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76"/>
      <c r="U12" s="179"/>
      <c r="V12" s="111"/>
      <c r="W12" s="111"/>
      <c r="X12" s="111"/>
      <c r="Y12" s="111"/>
      <c r="Z12" s="111"/>
    </row>
    <row r="13" spans="1:26" x14ac:dyDescent="0.35">
      <c r="A13" s="90">
        <v>1</v>
      </c>
      <c r="B13" s="128" t="s">
        <v>557</v>
      </c>
      <c r="C13" s="129" t="s">
        <v>558</v>
      </c>
      <c r="D13" s="55">
        <v>1</v>
      </c>
      <c r="E13" s="51">
        <v>0</v>
      </c>
      <c r="F13" s="51">
        <v>1</v>
      </c>
      <c r="G13" s="51" t="s">
        <v>449</v>
      </c>
      <c r="H13" s="51">
        <v>1</v>
      </c>
      <c r="I13" s="51">
        <v>1</v>
      </c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93">
        <f t="shared" ref="T13:T31" si="1">SUM(D13:S13)</f>
        <v>4</v>
      </c>
      <c r="U13" s="130">
        <f t="shared" ref="U13:U31" si="2">T13/16</f>
        <v>0.25</v>
      </c>
      <c r="V13" s="111"/>
      <c r="W13" s="111"/>
      <c r="X13" s="111"/>
      <c r="Y13" s="111"/>
      <c r="Z13" s="111"/>
    </row>
    <row r="14" spans="1:26" x14ac:dyDescent="0.35">
      <c r="A14" s="90">
        <v>2</v>
      </c>
      <c r="B14" s="128" t="s">
        <v>912</v>
      </c>
      <c r="C14" s="129" t="s">
        <v>592</v>
      </c>
      <c r="D14" s="55">
        <v>1</v>
      </c>
      <c r="E14" s="51">
        <v>1</v>
      </c>
      <c r="F14" s="51">
        <v>1</v>
      </c>
      <c r="G14" s="51" t="s">
        <v>449</v>
      </c>
      <c r="H14" s="51">
        <v>1</v>
      </c>
      <c r="I14" s="51">
        <v>1</v>
      </c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93">
        <f t="shared" si="1"/>
        <v>5</v>
      </c>
      <c r="U14" s="130">
        <f t="shared" si="2"/>
        <v>0.3125</v>
      </c>
      <c r="V14" s="111"/>
      <c r="W14" s="111"/>
      <c r="X14" s="111"/>
      <c r="Y14" s="111"/>
      <c r="Z14" s="111"/>
    </row>
    <row r="15" spans="1:26" x14ac:dyDescent="0.35">
      <c r="A15" s="90">
        <v>3</v>
      </c>
      <c r="B15" s="128" t="s">
        <v>447</v>
      </c>
      <c r="C15" s="129" t="s">
        <v>448</v>
      </c>
      <c r="D15" s="55">
        <v>1</v>
      </c>
      <c r="E15" s="51">
        <v>1</v>
      </c>
      <c r="F15" s="51" t="s">
        <v>426</v>
      </c>
      <c r="G15" s="51">
        <v>0</v>
      </c>
      <c r="H15" s="51">
        <v>1</v>
      </c>
      <c r="I15" s="51">
        <v>1</v>
      </c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93">
        <f t="shared" si="1"/>
        <v>4</v>
      </c>
      <c r="U15" s="130">
        <f t="shared" si="2"/>
        <v>0.25</v>
      </c>
      <c r="V15" s="111"/>
      <c r="W15" s="111"/>
      <c r="X15" s="111"/>
      <c r="Y15" s="111"/>
      <c r="Z15" s="111"/>
    </row>
    <row r="16" spans="1:26" x14ac:dyDescent="0.35">
      <c r="A16" s="90">
        <v>4</v>
      </c>
      <c r="B16" s="128" t="s">
        <v>452</v>
      </c>
      <c r="C16" s="129" t="s">
        <v>453</v>
      </c>
      <c r="D16" s="55">
        <v>0</v>
      </c>
      <c r="E16" s="51">
        <v>1</v>
      </c>
      <c r="F16" s="51">
        <v>1</v>
      </c>
      <c r="G16" s="51">
        <v>0</v>
      </c>
      <c r="H16" s="51">
        <v>1</v>
      </c>
      <c r="I16" s="51">
        <v>1</v>
      </c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93">
        <f t="shared" si="1"/>
        <v>4</v>
      </c>
      <c r="U16" s="130">
        <f t="shared" si="2"/>
        <v>0.25</v>
      </c>
      <c r="V16" s="111"/>
      <c r="W16" s="111"/>
      <c r="X16" s="111"/>
      <c r="Y16" s="111"/>
      <c r="Z16" s="111"/>
    </row>
    <row r="17" spans="1:26" x14ac:dyDescent="0.35">
      <c r="A17" s="90">
        <v>5</v>
      </c>
      <c r="B17" s="128" t="s">
        <v>604</v>
      </c>
      <c r="C17" s="129" t="s">
        <v>464</v>
      </c>
      <c r="D17" s="55">
        <v>1</v>
      </c>
      <c r="E17" s="51">
        <v>1</v>
      </c>
      <c r="F17" s="51">
        <v>1</v>
      </c>
      <c r="G17" s="51">
        <v>0</v>
      </c>
      <c r="H17" s="51">
        <v>1</v>
      </c>
      <c r="I17" s="51">
        <v>1</v>
      </c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93">
        <f t="shared" si="1"/>
        <v>5</v>
      </c>
      <c r="U17" s="130">
        <f t="shared" si="2"/>
        <v>0.3125</v>
      </c>
      <c r="V17" s="111"/>
      <c r="W17" s="111"/>
      <c r="X17" s="111"/>
      <c r="Y17" s="111"/>
      <c r="Z17" s="111"/>
    </row>
    <row r="18" spans="1:26" x14ac:dyDescent="0.35">
      <c r="A18" s="90">
        <v>6</v>
      </c>
      <c r="B18" s="128" t="s">
        <v>605</v>
      </c>
      <c r="C18" s="129" t="s">
        <v>465</v>
      </c>
      <c r="D18" s="55">
        <v>0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93">
        <f t="shared" si="1"/>
        <v>5</v>
      </c>
      <c r="U18" s="130">
        <f t="shared" si="2"/>
        <v>0.3125</v>
      </c>
      <c r="V18" s="111"/>
      <c r="W18" s="111"/>
      <c r="X18" s="111"/>
      <c r="Y18" s="111"/>
      <c r="Z18" s="111"/>
    </row>
    <row r="19" spans="1:26" x14ac:dyDescent="0.35">
      <c r="A19" s="90">
        <v>7</v>
      </c>
      <c r="B19" s="128" t="s">
        <v>606</v>
      </c>
      <c r="C19" s="129" t="s">
        <v>466</v>
      </c>
      <c r="D19" s="55">
        <v>1</v>
      </c>
      <c r="E19" s="51">
        <v>1</v>
      </c>
      <c r="F19" s="51">
        <v>1</v>
      </c>
      <c r="G19" s="51">
        <v>0</v>
      </c>
      <c r="H19" s="51">
        <v>1</v>
      </c>
      <c r="I19" s="51">
        <v>1</v>
      </c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93">
        <f t="shared" si="1"/>
        <v>5</v>
      </c>
      <c r="U19" s="130">
        <f t="shared" si="2"/>
        <v>0.3125</v>
      </c>
      <c r="V19" s="111"/>
      <c r="W19" s="111"/>
      <c r="X19" s="111"/>
      <c r="Y19" s="111"/>
      <c r="Z19" s="111"/>
    </row>
    <row r="20" spans="1:26" x14ac:dyDescent="0.35">
      <c r="A20" s="90">
        <v>8</v>
      </c>
      <c r="B20" s="128" t="s">
        <v>615</v>
      </c>
      <c r="C20" s="129" t="s">
        <v>475</v>
      </c>
      <c r="D20" s="55">
        <v>1</v>
      </c>
      <c r="E20" s="51">
        <v>1</v>
      </c>
      <c r="F20" s="51">
        <v>0</v>
      </c>
      <c r="G20" s="51" t="s">
        <v>426</v>
      </c>
      <c r="H20" s="51">
        <v>1</v>
      </c>
      <c r="I20" s="51">
        <v>1</v>
      </c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93">
        <f t="shared" si="1"/>
        <v>4</v>
      </c>
      <c r="U20" s="130">
        <f t="shared" si="2"/>
        <v>0.25</v>
      </c>
      <c r="V20" s="111"/>
      <c r="W20" s="111"/>
      <c r="X20" s="111"/>
      <c r="Y20" s="111"/>
      <c r="Z20" s="111"/>
    </row>
    <row r="21" spans="1:26" x14ac:dyDescent="0.35">
      <c r="A21" s="90">
        <v>9</v>
      </c>
      <c r="B21" s="128" t="s">
        <v>913</v>
      </c>
      <c r="C21" s="129" t="s">
        <v>697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93">
        <f t="shared" si="1"/>
        <v>6</v>
      </c>
      <c r="U21" s="130">
        <f t="shared" si="2"/>
        <v>0.375</v>
      </c>
      <c r="V21" s="111"/>
      <c r="W21" s="111"/>
      <c r="X21" s="111"/>
      <c r="Y21" s="111"/>
      <c r="Z21" s="111"/>
    </row>
    <row r="22" spans="1:26" x14ac:dyDescent="0.35">
      <c r="A22" s="90">
        <v>10</v>
      </c>
      <c r="B22" s="128" t="s">
        <v>914</v>
      </c>
      <c r="C22" s="129" t="s">
        <v>698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93">
        <f t="shared" si="1"/>
        <v>6</v>
      </c>
      <c r="U22" s="130">
        <f t="shared" si="2"/>
        <v>0.375</v>
      </c>
      <c r="V22" s="111"/>
      <c r="W22" s="111"/>
      <c r="X22" s="111"/>
      <c r="Y22" s="111"/>
      <c r="Z22" s="111"/>
    </row>
    <row r="23" spans="1:26" x14ac:dyDescent="0.35">
      <c r="A23" s="90">
        <v>11</v>
      </c>
      <c r="B23" s="131" t="s">
        <v>621</v>
      </c>
      <c r="C23" s="129" t="s">
        <v>480</v>
      </c>
      <c r="D23" s="55">
        <v>0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93">
        <f t="shared" si="1"/>
        <v>5</v>
      </c>
      <c r="U23" s="130">
        <f t="shared" si="2"/>
        <v>0.3125</v>
      </c>
      <c r="V23" s="111"/>
      <c r="W23" s="111"/>
      <c r="X23" s="111"/>
      <c r="Y23" s="111"/>
      <c r="Z23" s="111"/>
    </row>
    <row r="24" spans="1:26" x14ac:dyDescent="0.35">
      <c r="A24" s="90">
        <v>12</v>
      </c>
      <c r="B24" s="131" t="s">
        <v>622</v>
      </c>
      <c r="C24" s="129" t="s">
        <v>481</v>
      </c>
      <c r="D24" s="55">
        <v>1</v>
      </c>
      <c r="E24" s="51">
        <v>1</v>
      </c>
      <c r="F24" s="51" t="s">
        <v>426</v>
      </c>
      <c r="G24" s="51">
        <v>1</v>
      </c>
      <c r="H24" s="51">
        <v>1</v>
      </c>
      <c r="I24" s="51">
        <v>1</v>
      </c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93">
        <f t="shared" si="1"/>
        <v>5</v>
      </c>
      <c r="U24" s="130">
        <f t="shared" si="2"/>
        <v>0.3125</v>
      </c>
      <c r="V24" s="111"/>
      <c r="W24" s="111"/>
      <c r="X24" s="111"/>
      <c r="Y24" s="111"/>
      <c r="Z24" s="111"/>
    </row>
    <row r="25" spans="1:26" x14ac:dyDescent="0.35">
      <c r="A25" s="90">
        <v>13</v>
      </c>
      <c r="B25" s="131" t="s">
        <v>509</v>
      </c>
      <c r="C25" s="129" t="s">
        <v>510</v>
      </c>
      <c r="D25" s="55">
        <v>1</v>
      </c>
      <c r="E25" s="51">
        <v>1</v>
      </c>
      <c r="F25" s="51" t="s">
        <v>449</v>
      </c>
      <c r="G25" s="51">
        <v>1</v>
      </c>
      <c r="H25" s="51">
        <v>1</v>
      </c>
      <c r="I25" s="51">
        <v>1</v>
      </c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93">
        <f t="shared" si="1"/>
        <v>5</v>
      </c>
      <c r="U25" s="130">
        <f t="shared" si="2"/>
        <v>0.3125</v>
      </c>
      <c r="V25" s="111"/>
      <c r="W25" s="111"/>
      <c r="X25" s="111"/>
      <c r="Y25" s="111"/>
      <c r="Z25" s="111"/>
    </row>
    <row r="26" spans="1:26" x14ac:dyDescent="0.35">
      <c r="A26" s="90">
        <v>14</v>
      </c>
      <c r="B26" s="131" t="s">
        <v>636</v>
      </c>
      <c r="C26" s="129" t="s">
        <v>523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93">
        <f t="shared" si="1"/>
        <v>6</v>
      </c>
      <c r="U26" s="130">
        <f t="shared" si="2"/>
        <v>0.375</v>
      </c>
      <c r="V26" s="111"/>
      <c r="W26" s="111"/>
      <c r="X26" s="111"/>
      <c r="Y26" s="111"/>
      <c r="Z26" s="111"/>
    </row>
    <row r="27" spans="1:26" x14ac:dyDescent="0.35">
      <c r="A27" s="90">
        <v>15</v>
      </c>
      <c r="B27" s="131" t="s">
        <v>640</v>
      </c>
      <c r="C27" s="129" t="s">
        <v>527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93">
        <f t="shared" si="1"/>
        <v>6</v>
      </c>
      <c r="U27" s="130">
        <f t="shared" si="2"/>
        <v>0.375</v>
      </c>
      <c r="V27" s="111"/>
      <c r="W27" s="111"/>
      <c r="X27" s="111"/>
      <c r="Y27" s="111"/>
      <c r="Z27" s="111"/>
    </row>
    <row r="28" spans="1:26" x14ac:dyDescent="0.35">
      <c r="A28" s="90">
        <v>16</v>
      </c>
      <c r="B28" s="131" t="s">
        <v>645</v>
      </c>
      <c r="C28" s="129" t="s">
        <v>532</v>
      </c>
      <c r="D28" s="55">
        <v>0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93">
        <f t="shared" si="1"/>
        <v>5</v>
      </c>
      <c r="U28" s="130">
        <f t="shared" si="2"/>
        <v>0.3125</v>
      </c>
      <c r="V28" s="111"/>
      <c r="W28" s="111"/>
      <c r="X28" s="111"/>
      <c r="Y28" s="111"/>
      <c r="Z28" s="111"/>
    </row>
    <row r="29" spans="1:26" x14ac:dyDescent="0.35">
      <c r="A29" s="90">
        <v>17</v>
      </c>
      <c r="B29" s="131" t="s">
        <v>647</v>
      </c>
      <c r="C29" s="129" t="s">
        <v>534</v>
      </c>
      <c r="D29" s="55">
        <v>1</v>
      </c>
      <c r="E29" s="51">
        <v>1</v>
      </c>
      <c r="F29" s="51">
        <v>1</v>
      </c>
      <c r="G29" s="51">
        <v>0</v>
      </c>
      <c r="H29" s="51">
        <v>1</v>
      </c>
      <c r="I29" s="51">
        <v>1</v>
      </c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93">
        <f t="shared" si="1"/>
        <v>5</v>
      </c>
      <c r="U29" s="130">
        <f t="shared" si="2"/>
        <v>0.3125</v>
      </c>
      <c r="V29" s="111"/>
      <c r="W29" s="111"/>
      <c r="X29" s="111"/>
      <c r="Y29" s="111"/>
      <c r="Z29" s="111"/>
    </row>
    <row r="30" spans="1:26" x14ac:dyDescent="0.35">
      <c r="A30" s="90">
        <v>18</v>
      </c>
      <c r="B30" s="131" t="s">
        <v>536</v>
      </c>
      <c r="C30" s="129" t="s">
        <v>537</v>
      </c>
      <c r="D30" s="55">
        <v>1</v>
      </c>
      <c r="E30" s="51">
        <v>1</v>
      </c>
      <c r="F30" s="51">
        <v>1</v>
      </c>
      <c r="G30" s="51">
        <v>0</v>
      </c>
      <c r="H30" s="51">
        <v>1</v>
      </c>
      <c r="I30" s="51">
        <v>1</v>
      </c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93">
        <f t="shared" si="1"/>
        <v>5</v>
      </c>
      <c r="U30" s="130">
        <f t="shared" si="2"/>
        <v>0.3125</v>
      </c>
      <c r="V30" s="111"/>
      <c r="W30" s="111"/>
      <c r="X30" s="111"/>
      <c r="Y30" s="111"/>
      <c r="Z30" s="111"/>
    </row>
    <row r="31" spans="1:26" x14ac:dyDescent="0.35">
      <c r="A31" s="90">
        <v>19</v>
      </c>
      <c r="B31" s="131" t="s">
        <v>540</v>
      </c>
      <c r="C31" s="129" t="s">
        <v>541</v>
      </c>
      <c r="D31" s="55">
        <v>1</v>
      </c>
      <c r="E31" s="51">
        <v>0</v>
      </c>
      <c r="F31" s="51">
        <v>1</v>
      </c>
      <c r="G31" s="51">
        <v>0</v>
      </c>
      <c r="H31" s="51">
        <v>1</v>
      </c>
      <c r="I31" s="51">
        <v>1</v>
      </c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93">
        <f t="shared" si="1"/>
        <v>4</v>
      </c>
      <c r="U31" s="130">
        <f t="shared" si="2"/>
        <v>0.25</v>
      </c>
      <c r="V31" s="111"/>
      <c r="W31" s="111"/>
      <c r="X31" s="111"/>
      <c r="Y31" s="111"/>
      <c r="Z31" s="111"/>
    </row>
    <row r="32" spans="1:26" x14ac:dyDescent="0.35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</row>
    <row r="33" spans="1:26" x14ac:dyDescent="0.35">
      <c r="A33" s="111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</row>
    <row r="34" spans="1:26" x14ac:dyDescent="0.35">
      <c r="A34" s="111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</row>
    <row r="35" spans="1:26" x14ac:dyDescent="0.35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</row>
    <row r="36" spans="1:26" x14ac:dyDescent="0.35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</row>
    <row r="37" spans="1:26" x14ac:dyDescent="0.35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</row>
    <row r="38" spans="1:26" x14ac:dyDescent="0.35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</row>
    <row r="39" spans="1:26" x14ac:dyDescent="0.35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</row>
    <row r="40" spans="1:26" x14ac:dyDescent="0.35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</row>
    <row r="41" spans="1:26" x14ac:dyDescent="0.35">
      <c r="A41" s="111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</row>
    <row r="42" spans="1:26" x14ac:dyDescent="0.35">
      <c r="A42" s="111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</row>
    <row r="43" spans="1:26" x14ac:dyDescent="0.35">
      <c r="A43" s="111"/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</row>
    <row r="44" spans="1:26" x14ac:dyDescent="0.35">
      <c r="A44" s="111"/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</row>
    <row r="45" spans="1:26" x14ac:dyDescent="0.35">
      <c r="A45" s="111"/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</row>
    <row r="46" spans="1:26" x14ac:dyDescent="0.35">
      <c r="A46" s="111"/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</row>
    <row r="47" spans="1:26" x14ac:dyDescent="0.35">
      <c r="A47" s="111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</row>
    <row r="48" spans="1:26" x14ac:dyDescent="0.35">
      <c r="A48" s="111"/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</row>
    <row r="49" spans="1:26" x14ac:dyDescent="0.35">
      <c r="A49" s="111"/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</row>
    <row r="50" spans="1:26" x14ac:dyDescent="0.35">
      <c r="A50" s="111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</row>
    <row r="51" spans="1:26" x14ac:dyDescent="0.35">
      <c r="A51" s="111"/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</row>
    <row r="52" spans="1:26" x14ac:dyDescent="0.35">
      <c r="A52" s="111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</row>
    <row r="53" spans="1:26" x14ac:dyDescent="0.35">
      <c r="A53" s="111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 spans="1:26" x14ac:dyDescent="0.35">
      <c r="A54" s="111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spans="1:26" x14ac:dyDescent="0.35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spans="1:26" x14ac:dyDescent="0.35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spans="1:26" x14ac:dyDescent="0.35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x14ac:dyDescent="0.35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 x14ac:dyDescent="0.35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 x14ac:dyDescent="0.35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 x14ac:dyDescent="0.35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 x14ac:dyDescent="0.35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 x14ac:dyDescent="0.35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 x14ac:dyDescent="0.35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 x14ac:dyDescent="0.35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 x14ac:dyDescent="0.35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 x14ac:dyDescent="0.35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 x14ac:dyDescent="0.35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 x14ac:dyDescent="0.3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 x14ac:dyDescent="0.35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 x14ac:dyDescent="0.35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 x14ac:dyDescent="0.35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 x14ac:dyDescent="0.35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 x14ac:dyDescent="0.35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 x14ac:dyDescent="0.35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 x14ac:dyDescent="0.35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 x14ac:dyDescent="0.35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 x14ac:dyDescent="0.35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 x14ac:dyDescent="0.35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 x14ac:dyDescent="0.35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x14ac:dyDescent="0.35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x14ac:dyDescent="0.35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x14ac:dyDescent="0.35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x14ac:dyDescent="0.35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x14ac:dyDescent="0.35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x14ac:dyDescent="0.35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x14ac:dyDescent="0.35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x14ac:dyDescent="0.35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x14ac:dyDescent="0.35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x14ac:dyDescent="0.35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 x14ac:dyDescent="0.35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x14ac:dyDescent="0.35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x14ac:dyDescent="0.35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x14ac:dyDescent="0.35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x14ac:dyDescent="0.35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x14ac:dyDescent="0.35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x14ac:dyDescent="0.35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x14ac:dyDescent="0.35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x14ac:dyDescent="0.35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x14ac:dyDescent="0.35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x14ac:dyDescent="0.35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x14ac:dyDescent="0.35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 x14ac:dyDescent="0.35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spans="1:26" x14ac:dyDescent="0.35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 x14ac:dyDescent="0.35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 x14ac:dyDescent="0.35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 x14ac:dyDescent="0.35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 x14ac:dyDescent="0.35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 x14ac:dyDescent="0.35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 x14ac:dyDescent="0.35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 x14ac:dyDescent="0.35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 x14ac:dyDescent="0.35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x14ac:dyDescent="0.35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x14ac:dyDescent="0.35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 x14ac:dyDescent="0.35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 x14ac:dyDescent="0.35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x14ac:dyDescent="0.35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x14ac:dyDescent="0.35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x14ac:dyDescent="0.35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x14ac:dyDescent="0.35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x14ac:dyDescent="0.35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x14ac:dyDescent="0.35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x14ac:dyDescent="0.35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 x14ac:dyDescent="0.35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 x14ac:dyDescent="0.35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x14ac:dyDescent="0.35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 x14ac:dyDescent="0.35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 x14ac:dyDescent="0.35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spans="1:26" x14ac:dyDescent="0.35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 x14ac:dyDescent="0.35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 x14ac:dyDescent="0.35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 x14ac:dyDescent="0.35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 x14ac:dyDescent="0.35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 x14ac:dyDescent="0.35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 x14ac:dyDescent="0.35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 x14ac:dyDescent="0.35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spans="1:26" x14ac:dyDescent="0.35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 x14ac:dyDescent="0.35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 x14ac:dyDescent="0.35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 x14ac:dyDescent="0.35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 x14ac:dyDescent="0.35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 x14ac:dyDescent="0.35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 x14ac:dyDescent="0.35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 x14ac:dyDescent="0.35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 x14ac:dyDescent="0.35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 x14ac:dyDescent="0.35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 x14ac:dyDescent="0.35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 x14ac:dyDescent="0.35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 x14ac:dyDescent="0.35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 x14ac:dyDescent="0.35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 x14ac:dyDescent="0.35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 x14ac:dyDescent="0.35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 x14ac:dyDescent="0.35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 x14ac:dyDescent="0.35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 x14ac:dyDescent="0.35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 x14ac:dyDescent="0.35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 x14ac:dyDescent="0.35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 x14ac:dyDescent="0.35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 x14ac:dyDescent="0.35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 x14ac:dyDescent="0.35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 x14ac:dyDescent="0.35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 x14ac:dyDescent="0.35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 x14ac:dyDescent="0.35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 x14ac:dyDescent="0.35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 x14ac:dyDescent="0.35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 x14ac:dyDescent="0.35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 x14ac:dyDescent="0.35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 x14ac:dyDescent="0.35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 x14ac:dyDescent="0.35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 x14ac:dyDescent="0.35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 x14ac:dyDescent="0.35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 x14ac:dyDescent="0.35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 x14ac:dyDescent="0.35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 x14ac:dyDescent="0.35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 x14ac:dyDescent="0.35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 x14ac:dyDescent="0.35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 x14ac:dyDescent="0.35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 x14ac:dyDescent="0.35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spans="1:26" x14ac:dyDescent="0.35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x14ac:dyDescent="0.35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 x14ac:dyDescent="0.35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 x14ac:dyDescent="0.35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 x14ac:dyDescent="0.35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 x14ac:dyDescent="0.35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 x14ac:dyDescent="0.35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 x14ac:dyDescent="0.35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 x14ac:dyDescent="0.35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 x14ac:dyDescent="0.35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 x14ac:dyDescent="0.35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 x14ac:dyDescent="0.35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 x14ac:dyDescent="0.35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 x14ac:dyDescent="0.35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 x14ac:dyDescent="0.35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 x14ac:dyDescent="0.35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 x14ac:dyDescent="0.35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 x14ac:dyDescent="0.35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 x14ac:dyDescent="0.35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 x14ac:dyDescent="0.35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 x14ac:dyDescent="0.35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 x14ac:dyDescent="0.35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 x14ac:dyDescent="0.35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spans="1:26" x14ac:dyDescent="0.35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spans="1:26" x14ac:dyDescent="0.35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spans="1:26" x14ac:dyDescent="0.35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spans="1:26" x14ac:dyDescent="0.35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spans="1:26" x14ac:dyDescent="0.35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spans="1:26" x14ac:dyDescent="0.35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spans="1:26" x14ac:dyDescent="0.35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spans="1:26" x14ac:dyDescent="0.35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spans="1:26" x14ac:dyDescent="0.35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spans="1:26" x14ac:dyDescent="0.35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spans="1:26" x14ac:dyDescent="0.35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spans="1:26" x14ac:dyDescent="0.35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spans="1:26" x14ac:dyDescent="0.35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spans="1:26" x14ac:dyDescent="0.35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spans="1:26" x14ac:dyDescent="0.35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spans="1:26" x14ac:dyDescent="0.35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spans="1:26" x14ac:dyDescent="0.35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spans="1:26" x14ac:dyDescent="0.35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spans="1:26" x14ac:dyDescent="0.35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spans="1:26" x14ac:dyDescent="0.35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spans="1:26" x14ac:dyDescent="0.35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spans="1:26" x14ac:dyDescent="0.35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spans="1:26" x14ac:dyDescent="0.35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spans="1:26" x14ac:dyDescent="0.35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spans="1:26" x14ac:dyDescent="0.35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spans="1:26" x14ac:dyDescent="0.35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spans="1:26" x14ac:dyDescent="0.35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spans="1:26" x14ac:dyDescent="0.35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spans="1:26" x14ac:dyDescent="0.35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spans="1:26" x14ac:dyDescent="0.35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spans="1:26" x14ac:dyDescent="0.35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spans="1:26" x14ac:dyDescent="0.35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spans="1:26" x14ac:dyDescent="0.35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spans="1:26" x14ac:dyDescent="0.35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spans="1:26" x14ac:dyDescent="0.35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spans="1:26" x14ac:dyDescent="0.35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spans="1:26" x14ac:dyDescent="0.35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spans="1:26" x14ac:dyDescent="0.35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spans="1:26" x14ac:dyDescent="0.35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spans="1:26" x14ac:dyDescent="0.35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spans="1:26" x14ac:dyDescent="0.35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spans="1:26" x14ac:dyDescent="0.35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spans="1:26" x14ac:dyDescent="0.35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spans="1:26" x14ac:dyDescent="0.35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spans="1:26" x14ac:dyDescent="0.35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spans="1:26" x14ac:dyDescent="0.35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spans="1:26" x14ac:dyDescent="0.35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spans="1:26" x14ac:dyDescent="0.35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spans="1:26" x14ac:dyDescent="0.35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spans="1:26" x14ac:dyDescent="0.35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spans="1:26" x14ac:dyDescent="0.35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spans="1:26" x14ac:dyDescent="0.35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spans="1:26" x14ac:dyDescent="0.35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spans="1:26" x14ac:dyDescent="0.35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spans="1:26" x14ac:dyDescent="0.35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spans="1:26" x14ac:dyDescent="0.35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spans="1:26" x14ac:dyDescent="0.35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spans="1:26" x14ac:dyDescent="0.35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spans="1:26" x14ac:dyDescent="0.35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spans="1:26" x14ac:dyDescent="0.35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spans="1:26" x14ac:dyDescent="0.35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spans="1:26" x14ac:dyDescent="0.35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spans="1:26" x14ac:dyDescent="0.35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spans="1:26" x14ac:dyDescent="0.35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spans="1:26" x14ac:dyDescent="0.35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spans="1:26" x14ac:dyDescent="0.35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spans="1:26" x14ac:dyDescent="0.35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spans="1:26" x14ac:dyDescent="0.35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spans="1:26" x14ac:dyDescent="0.35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spans="1:26" x14ac:dyDescent="0.35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spans="1:26" x14ac:dyDescent="0.35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spans="1:26" x14ac:dyDescent="0.35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spans="1:26" x14ac:dyDescent="0.35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spans="1:26" x14ac:dyDescent="0.35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spans="1:26" x14ac:dyDescent="0.35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spans="1:26" x14ac:dyDescent="0.35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 spans="1:26" x14ac:dyDescent="0.35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 spans="1:26" x14ac:dyDescent="0.35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 spans="1:26" x14ac:dyDescent="0.35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 spans="1:26" x14ac:dyDescent="0.35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 spans="1:26" x14ac:dyDescent="0.35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 spans="1:26" x14ac:dyDescent="0.35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 spans="1:26" x14ac:dyDescent="0.35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</row>
    <row r="285" spans="1:26" x14ac:dyDescent="0.35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</row>
    <row r="286" spans="1:26" x14ac:dyDescent="0.35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 spans="1:26" x14ac:dyDescent="0.35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 spans="1:26" x14ac:dyDescent="0.35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 spans="1:26" x14ac:dyDescent="0.35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 spans="1:26" x14ac:dyDescent="0.35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 spans="1:26" x14ac:dyDescent="0.35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 spans="1:26" x14ac:dyDescent="0.35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 spans="1:26" x14ac:dyDescent="0.35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 spans="1:26" x14ac:dyDescent="0.35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 spans="1:26" x14ac:dyDescent="0.35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 spans="1:26" x14ac:dyDescent="0.35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 spans="1:26" x14ac:dyDescent="0.35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 spans="1:26" x14ac:dyDescent="0.35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 spans="1:26" x14ac:dyDescent="0.35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 spans="1:26" x14ac:dyDescent="0.35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 spans="1:26" x14ac:dyDescent="0.35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 spans="1:26" x14ac:dyDescent="0.35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 spans="1:26" x14ac:dyDescent="0.35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 spans="1:26" x14ac:dyDescent="0.35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 spans="1:26" x14ac:dyDescent="0.35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 spans="1:26" x14ac:dyDescent="0.35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 spans="1:26" x14ac:dyDescent="0.35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 spans="1:26" x14ac:dyDescent="0.35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 spans="1:26" x14ac:dyDescent="0.35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 spans="1:26" x14ac:dyDescent="0.35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 spans="1:26" x14ac:dyDescent="0.35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 spans="1:26" x14ac:dyDescent="0.35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 spans="1:26" x14ac:dyDescent="0.35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 spans="1:26" x14ac:dyDescent="0.35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 spans="1:26" x14ac:dyDescent="0.35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 spans="1:26" x14ac:dyDescent="0.35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 spans="1:26" x14ac:dyDescent="0.35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 spans="1:26" x14ac:dyDescent="0.35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 spans="1:26" x14ac:dyDescent="0.35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 spans="1:26" x14ac:dyDescent="0.35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 spans="1:26" x14ac:dyDescent="0.35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 spans="1:26" x14ac:dyDescent="0.35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 spans="1:26" x14ac:dyDescent="0.35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 spans="1:26" x14ac:dyDescent="0.35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 spans="1:26" x14ac:dyDescent="0.35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 spans="1:26" x14ac:dyDescent="0.35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 spans="1:26" x14ac:dyDescent="0.35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 spans="1:26" x14ac:dyDescent="0.35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 spans="1:26" x14ac:dyDescent="0.35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 spans="1:26" x14ac:dyDescent="0.35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 spans="1:26" x14ac:dyDescent="0.35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 spans="1:26" x14ac:dyDescent="0.35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 spans="1:26" x14ac:dyDescent="0.35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 spans="1:26" x14ac:dyDescent="0.35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 spans="1:26" x14ac:dyDescent="0.35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 spans="1:26" x14ac:dyDescent="0.35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 spans="1:26" x14ac:dyDescent="0.35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 spans="1:26" x14ac:dyDescent="0.35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 spans="1:26" x14ac:dyDescent="0.35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 spans="1:26" x14ac:dyDescent="0.35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 spans="1:26" x14ac:dyDescent="0.35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 spans="1:26" x14ac:dyDescent="0.35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 spans="1:26" x14ac:dyDescent="0.35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 spans="1:26" x14ac:dyDescent="0.35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 spans="1:26" x14ac:dyDescent="0.35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 spans="1:26" x14ac:dyDescent="0.35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 spans="1:26" x14ac:dyDescent="0.35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 spans="1:26" x14ac:dyDescent="0.35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 spans="1:26" x14ac:dyDescent="0.35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 spans="1:26" x14ac:dyDescent="0.35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 spans="1:26" x14ac:dyDescent="0.35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 spans="1:26" x14ac:dyDescent="0.35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 spans="1:26" x14ac:dyDescent="0.35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 spans="1:26" x14ac:dyDescent="0.35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 spans="1:26" x14ac:dyDescent="0.35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 spans="1:26" x14ac:dyDescent="0.35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 spans="1:26" x14ac:dyDescent="0.35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 spans="1:26" x14ac:dyDescent="0.35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 spans="1:26" x14ac:dyDescent="0.35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 spans="1:26" x14ac:dyDescent="0.35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 spans="1:26" x14ac:dyDescent="0.35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 spans="1:26" x14ac:dyDescent="0.35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 spans="1:26" x14ac:dyDescent="0.35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 spans="1:26" x14ac:dyDescent="0.35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 spans="1:26" x14ac:dyDescent="0.35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 spans="1:26" x14ac:dyDescent="0.35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 spans="1:26" x14ac:dyDescent="0.35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 spans="1:26" x14ac:dyDescent="0.35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 spans="1:26" x14ac:dyDescent="0.35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 spans="1:26" x14ac:dyDescent="0.35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 spans="1:26" x14ac:dyDescent="0.35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 spans="1:26" x14ac:dyDescent="0.35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 spans="1:26" x14ac:dyDescent="0.35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 spans="1:26" x14ac:dyDescent="0.35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 spans="1:26" x14ac:dyDescent="0.35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 spans="1:26" x14ac:dyDescent="0.35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 spans="1:26" x14ac:dyDescent="0.35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 spans="1:26" x14ac:dyDescent="0.35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 spans="1:26" x14ac:dyDescent="0.35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 spans="1:26" x14ac:dyDescent="0.35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 spans="1:26" x14ac:dyDescent="0.35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 spans="1:26" x14ac:dyDescent="0.35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 spans="1:26" x14ac:dyDescent="0.35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 spans="1:26" x14ac:dyDescent="0.35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 spans="1:26" x14ac:dyDescent="0.35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 spans="1:26" x14ac:dyDescent="0.35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 spans="1:26" x14ac:dyDescent="0.35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 spans="1:26" x14ac:dyDescent="0.35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 spans="1:26" x14ac:dyDescent="0.35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 spans="1:26" x14ac:dyDescent="0.35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 spans="1:26" x14ac:dyDescent="0.35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 spans="1:26" x14ac:dyDescent="0.35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 spans="1:26" x14ac:dyDescent="0.35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 spans="1:26" x14ac:dyDescent="0.35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 spans="1:26" x14ac:dyDescent="0.35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 spans="1:26" x14ac:dyDescent="0.35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 spans="1:26" x14ac:dyDescent="0.35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 spans="1:26" x14ac:dyDescent="0.35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 spans="1:26" x14ac:dyDescent="0.35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 spans="1:26" x14ac:dyDescent="0.35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 spans="1:26" x14ac:dyDescent="0.35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 spans="1:26" x14ac:dyDescent="0.35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 spans="1:26" x14ac:dyDescent="0.35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 spans="1:26" x14ac:dyDescent="0.35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x14ac:dyDescent="0.35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 spans="1:26" x14ac:dyDescent="0.35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 spans="1:26" x14ac:dyDescent="0.35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 spans="1:26" x14ac:dyDescent="0.35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 spans="1:26" x14ac:dyDescent="0.35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 spans="1:26" x14ac:dyDescent="0.35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 spans="1:26" x14ac:dyDescent="0.35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 spans="1:26" x14ac:dyDescent="0.35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 spans="1:26" x14ac:dyDescent="0.35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 spans="1:26" x14ac:dyDescent="0.35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 spans="1:26" x14ac:dyDescent="0.35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 spans="1:26" x14ac:dyDescent="0.35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 spans="1:26" x14ac:dyDescent="0.35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 spans="1:26" x14ac:dyDescent="0.35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 spans="1:26" x14ac:dyDescent="0.35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 spans="1:26" x14ac:dyDescent="0.35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 spans="1:26" x14ac:dyDescent="0.35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 spans="1:26" x14ac:dyDescent="0.35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 spans="1:26" x14ac:dyDescent="0.35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 spans="1:26" x14ac:dyDescent="0.35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 spans="1:26" x14ac:dyDescent="0.35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 spans="1:26" x14ac:dyDescent="0.35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 spans="1:26" x14ac:dyDescent="0.35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 spans="1:26" x14ac:dyDescent="0.35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 spans="1:26" x14ac:dyDescent="0.35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 spans="1:26" x14ac:dyDescent="0.35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 spans="1:26" x14ac:dyDescent="0.35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 spans="1:26" x14ac:dyDescent="0.35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 spans="1:26" x14ac:dyDescent="0.35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 spans="1:26" x14ac:dyDescent="0.35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 spans="1:26" x14ac:dyDescent="0.35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 spans="1:26" x14ac:dyDescent="0.35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 spans="1:26" x14ac:dyDescent="0.35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 spans="1:26" x14ac:dyDescent="0.35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 spans="1:26" x14ac:dyDescent="0.35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 spans="1:26" x14ac:dyDescent="0.35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 spans="1:26" x14ac:dyDescent="0.35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 spans="1:26" x14ac:dyDescent="0.35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 spans="1:26" x14ac:dyDescent="0.35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 spans="1:26" x14ac:dyDescent="0.35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 spans="1:26" x14ac:dyDescent="0.35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 spans="1:26" x14ac:dyDescent="0.35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 spans="1:26" x14ac:dyDescent="0.35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 spans="1:26" x14ac:dyDescent="0.35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 spans="1:26" x14ac:dyDescent="0.35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 spans="1:26" x14ac:dyDescent="0.35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 spans="1:26" x14ac:dyDescent="0.35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 spans="1:26" x14ac:dyDescent="0.35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 spans="1:26" x14ac:dyDescent="0.35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 spans="1:26" x14ac:dyDescent="0.35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 spans="1:26" x14ac:dyDescent="0.35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 spans="1:26" x14ac:dyDescent="0.35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 spans="1:26" x14ac:dyDescent="0.35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 spans="1:26" x14ac:dyDescent="0.35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 spans="1:26" x14ac:dyDescent="0.35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 spans="1:26" x14ac:dyDescent="0.35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 spans="1:26" x14ac:dyDescent="0.35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 spans="1:26" x14ac:dyDescent="0.35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 spans="1:26" x14ac:dyDescent="0.35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 spans="1:26" x14ac:dyDescent="0.35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 spans="1:26" x14ac:dyDescent="0.35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 spans="1:26" x14ac:dyDescent="0.35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 spans="1:26" x14ac:dyDescent="0.35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 spans="1:26" x14ac:dyDescent="0.35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 spans="1:26" x14ac:dyDescent="0.35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 spans="1:26" x14ac:dyDescent="0.35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 spans="1:26" x14ac:dyDescent="0.35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 spans="1:26" x14ac:dyDescent="0.35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 spans="1:26" x14ac:dyDescent="0.35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 spans="1:26" x14ac:dyDescent="0.35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 spans="1:26" x14ac:dyDescent="0.35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 spans="1:26" x14ac:dyDescent="0.35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 spans="1:26" x14ac:dyDescent="0.35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 spans="1:26" x14ac:dyDescent="0.35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 spans="1:26" x14ac:dyDescent="0.35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 spans="1:26" x14ac:dyDescent="0.35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 spans="1:26" x14ac:dyDescent="0.35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 spans="1:26" x14ac:dyDescent="0.35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 spans="1:26" x14ac:dyDescent="0.35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 spans="1:26" x14ac:dyDescent="0.35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 spans="1:26" x14ac:dyDescent="0.35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 spans="1:26" x14ac:dyDescent="0.35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 spans="1:26" x14ac:dyDescent="0.35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 spans="1:26" x14ac:dyDescent="0.35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 spans="1:26" x14ac:dyDescent="0.35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 spans="1:26" x14ac:dyDescent="0.35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 spans="1:26" x14ac:dyDescent="0.35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 spans="1:26" x14ac:dyDescent="0.35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 spans="1:26" x14ac:dyDescent="0.35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 spans="1:26" x14ac:dyDescent="0.35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 spans="1:26" x14ac:dyDescent="0.35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 spans="1:26" x14ac:dyDescent="0.35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 spans="1:26" x14ac:dyDescent="0.35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 spans="1:26" x14ac:dyDescent="0.35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 spans="1:26" x14ac:dyDescent="0.35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 spans="1:26" x14ac:dyDescent="0.35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 spans="1:26" x14ac:dyDescent="0.35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 spans="1:26" x14ac:dyDescent="0.35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 spans="1:26" x14ac:dyDescent="0.35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 spans="1:26" x14ac:dyDescent="0.35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 spans="1:26" x14ac:dyDescent="0.35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 spans="1:26" x14ac:dyDescent="0.35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 spans="1:26" x14ac:dyDescent="0.35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 spans="1:26" x14ac:dyDescent="0.35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 spans="1:26" x14ac:dyDescent="0.35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 spans="1:26" x14ac:dyDescent="0.35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spans="1:26" x14ac:dyDescent="0.35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spans="1:26" x14ac:dyDescent="0.35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 spans="1:26" x14ac:dyDescent="0.35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 spans="1:26" x14ac:dyDescent="0.35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 spans="1:26" x14ac:dyDescent="0.35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 spans="1:26" x14ac:dyDescent="0.35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 spans="1:26" x14ac:dyDescent="0.35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 spans="1:26" x14ac:dyDescent="0.35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 spans="1:26" x14ac:dyDescent="0.35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 spans="1:26" x14ac:dyDescent="0.35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 spans="1:26" x14ac:dyDescent="0.35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 spans="1:26" x14ac:dyDescent="0.35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 spans="1:26" x14ac:dyDescent="0.35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 spans="1:26" x14ac:dyDescent="0.35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 spans="1:26" x14ac:dyDescent="0.35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 spans="1:26" x14ac:dyDescent="0.35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 spans="1:26" x14ac:dyDescent="0.35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 spans="1:26" x14ac:dyDescent="0.35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 spans="1:26" x14ac:dyDescent="0.35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 spans="1:26" x14ac:dyDescent="0.35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 spans="1:26" x14ac:dyDescent="0.35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 spans="1:26" x14ac:dyDescent="0.35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 spans="1:26" x14ac:dyDescent="0.35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 spans="1:26" x14ac:dyDescent="0.35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 spans="1:26" x14ac:dyDescent="0.35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 spans="1:26" x14ac:dyDescent="0.35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 spans="1:26" x14ac:dyDescent="0.35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 spans="1:26" x14ac:dyDescent="0.35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 spans="1:26" x14ac:dyDescent="0.35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 spans="1:26" x14ac:dyDescent="0.35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 spans="1:26" x14ac:dyDescent="0.35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 spans="1:26" x14ac:dyDescent="0.35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 spans="1:26" x14ac:dyDescent="0.35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 spans="1:26" x14ac:dyDescent="0.35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 spans="1:26" x14ac:dyDescent="0.35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 spans="1:26" x14ac:dyDescent="0.35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 spans="1:26" x14ac:dyDescent="0.35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 spans="1:26" x14ac:dyDescent="0.35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 spans="1:26" x14ac:dyDescent="0.35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 spans="1:26" x14ac:dyDescent="0.35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 spans="1:26" x14ac:dyDescent="0.35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 spans="1:26" x14ac:dyDescent="0.35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 spans="1:26" x14ac:dyDescent="0.35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 spans="1:26" x14ac:dyDescent="0.35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 spans="1:26" x14ac:dyDescent="0.35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 spans="1:26" x14ac:dyDescent="0.35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 spans="1:26" x14ac:dyDescent="0.35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 spans="1:26" x14ac:dyDescent="0.35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 spans="1:26" x14ac:dyDescent="0.35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 spans="1:26" x14ac:dyDescent="0.35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 spans="1:26" x14ac:dyDescent="0.35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</row>
    <row r="562" spans="1:26" x14ac:dyDescent="0.35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</row>
    <row r="563" spans="1:26" x14ac:dyDescent="0.35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 spans="1:26" x14ac:dyDescent="0.35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 spans="1:26" x14ac:dyDescent="0.35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 spans="1:26" x14ac:dyDescent="0.35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 spans="1:26" x14ac:dyDescent="0.35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 spans="1:26" x14ac:dyDescent="0.35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 spans="1:26" x14ac:dyDescent="0.35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 spans="1:26" x14ac:dyDescent="0.35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 spans="1:26" x14ac:dyDescent="0.35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 spans="1:26" x14ac:dyDescent="0.35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</row>
    <row r="573" spans="1:26" x14ac:dyDescent="0.35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</row>
    <row r="574" spans="1:26" x14ac:dyDescent="0.35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</row>
    <row r="575" spans="1:26" x14ac:dyDescent="0.35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</row>
    <row r="576" spans="1:26" x14ac:dyDescent="0.35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</row>
    <row r="577" spans="1:26" x14ac:dyDescent="0.35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</row>
    <row r="578" spans="1:26" x14ac:dyDescent="0.35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</row>
    <row r="579" spans="1:26" x14ac:dyDescent="0.35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</row>
    <row r="580" spans="1:26" x14ac:dyDescent="0.35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</row>
    <row r="581" spans="1:26" x14ac:dyDescent="0.35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</row>
    <row r="582" spans="1:26" x14ac:dyDescent="0.35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</row>
    <row r="583" spans="1:26" x14ac:dyDescent="0.35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</row>
    <row r="584" spans="1:26" x14ac:dyDescent="0.35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</row>
    <row r="585" spans="1:26" x14ac:dyDescent="0.35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</row>
    <row r="586" spans="1:26" x14ac:dyDescent="0.35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</row>
    <row r="587" spans="1:26" x14ac:dyDescent="0.35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</row>
    <row r="588" spans="1:26" x14ac:dyDescent="0.35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</row>
    <row r="589" spans="1:26" x14ac:dyDescent="0.35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</row>
    <row r="590" spans="1:26" x14ac:dyDescent="0.35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</row>
    <row r="591" spans="1:26" x14ac:dyDescent="0.35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</row>
    <row r="592" spans="1:26" x14ac:dyDescent="0.35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</row>
    <row r="593" spans="1:26" x14ac:dyDescent="0.35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</row>
    <row r="594" spans="1:26" x14ac:dyDescent="0.35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</row>
    <row r="595" spans="1:26" x14ac:dyDescent="0.35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</row>
    <row r="596" spans="1:26" x14ac:dyDescent="0.35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</row>
    <row r="597" spans="1:26" x14ac:dyDescent="0.35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</row>
    <row r="598" spans="1:26" x14ac:dyDescent="0.35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</row>
    <row r="599" spans="1:26" x14ac:dyDescent="0.35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</row>
    <row r="600" spans="1:26" x14ac:dyDescent="0.35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</row>
    <row r="601" spans="1:26" x14ac:dyDescent="0.35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</row>
    <row r="602" spans="1:26" x14ac:dyDescent="0.35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</row>
    <row r="603" spans="1:26" x14ac:dyDescent="0.35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</row>
    <row r="604" spans="1:26" x14ac:dyDescent="0.35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</row>
    <row r="605" spans="1:26" x14ac:dyDescent="0.35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</row>
    <row r="606" spans="1:26" x14ac:dyDescent="0.35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</row>
    <row r="607" spans="1:26" x14ac:dyDescent="0.35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</row>
    <row r="608" spans="1:26" x14ac:dyDescent="0.35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</row>
    <row r="609" spans="1:26" x14ac:dyDescent="0.35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</row>
    <row r="610" spans="1:26" x14ac:dyDescent="0.35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</row>
    <row r="611" spans="1:26" x14ac:dyDescent="0.35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</row>
    <row r="612" spans="1:26" x14ac:dyDescent="0.35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</row>
    <row r="613" spans="1:26" x14ac:dyDescent="0.35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</row>
    <row r="614" spans="1:26" x14ac:dyDescent="0.35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</row>
    <row r="615" spans="1:26" x14ac:dyDescent="0.35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</row>
    <row r="616" spans="1:26" x14ac:dyDescent="0.35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</row>
    <row r="617" spans="1:26" x14ac:dyDescent="0.35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</row>
    <row r="618" spans="1:26" x14ac:dyDescent="0.35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</row>
    <row r="619" spans="1:26" x14ac:dyDescent="0.35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</row>
    <row r="620" spans="1:26" x14ac:dyDescent="0.35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</row>
    <row r="621" spans="1:26" x14ac:dyDescent="0.35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</row>
    <row r="622" spans="1:26" x14ac:dyDescent="0.35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</row>
    <row r="623" spans="1:26" x14ac:dyDescent="0.35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</row>
    <row r="624" spans="1:26" x14ac:dyDescent="0.35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</row>
    <row r="625" spans="1:26" x14ac:dyDescent="0.35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</row>
    <row r="626" spans="1:26" x14ac:dyDescent="0.35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</row>
    <row r="627" spans="1:26" x14ac:dyDescent="0.35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</row>
    <row r="628" spans="1:26" x14ac:dyDescent="0.35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</row>
    <row r="629" spans="1:26" x14ac:dyDescent="0.35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</row>
    <row r="630" spans="1:26" x14ac:dyDescent="0.35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</row>
    <row r="631" spans="1:26" x14ac:dyDescent="0.35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</row>
    <row r="632" spans="1:26" x14ac:dyDescent="0.35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</row>
    <row r="633" spans="1:26" x14ac:dyDescent="0.35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</row>
    <row r="634" spans="1:26" x14ac:dyDescent="0.35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</row>
    <row r="635" spans="1:26" x14ac:dyDescent="0.35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</row>
    <row r="636" spans="1:26" x14ac:dyDescent="0.35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</row>
    <row r="637" spans="1:26" x14ac:dyDescent="0.35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</row>
    <row r="638" spans="1:26" x14ac:dyDescent="0.35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</row>
    <row r="639" spans="1:26" x14ac:dyDescent="0.35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</row>
    <row r="640" spans="1:26" x14ac:dyDescent="0.35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</row>
    <row r="641" spans="1:26" x14ac:dyDescent="0.35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</row>
    <row r="642" spans="1:26" x14ac:dyDescent="0.35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</row>
    <row r="643" spans="1:26" x14ac:dyDescent="0.35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</row>
    <row r="644" spans="1:26" x14ac:dyDescent="0.35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</row>
    <row r="645" spans="1:26" x14ac:dyDescent="0.35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</row>
    <row r="646" spans="1:26" x14ac:dyDescent="0.35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</row>
    <row r="647" spans="1:26" x14ac:dyDescent="0.35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</row>
    <row r="648" spans="1:26" x14ac:dyDescent="0.35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</row>
    <row r="649" spans="1:26" x14ac:dyDescent="0.35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</row>
    <row r="650" spans="1:26" x14ac:dyDescent="0.35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</row>
    <row r="651" spans="1:26" x14ac:dyDescent="0.35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</row>
    <row r="652" spans="1:26" x14ac:dyDescent="0.35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</row>
    <row r="653" spans="1:26" x14ac:dyDescent="0.35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</row>
    <row r="654" spans="1:26" x14ac:dyDescent="0.35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</row>
    <row r="655" spans="1:26" x14ac:dyDescent="0.35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</row>
    <row r="656" spans="1:26" x14ac:dyDescent="0.35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</row>
    <row r="657" spans="1:26" x14ac:dyDescent="0.35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</row>
    <row r="658" spans="1:26" x14ac:dyDescent="0.35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</row>
    <row r="659" spans="1:26" x14ac:dyDescent="0.35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</row>
    <row r="660" spans="1:26" x14ac:dyDescent="0.35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</row>
    <row r="661" spans="1:26" x14ac:dyDescent="0.35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</row>
    <row r="662" spans="1:26" x14ac:dyDescent="0.35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</row>
    <row r="663" spans="1:26" x14ac:dyDescent="0.35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</row>
    <row r="664" spans="1:26" x14ac:dyDescent="0.35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</row>
    <row r="665" spans="1:26" x14ac:dyDescent="0.35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</row>
    <row r="666" spans="1:26" x14ac:dyDescent="0.35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</row>
    <row r="667" spans="1:26" x14ac:dyDescent="0.35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</row>
    <row r="668" spans="1:26" x14ac:dyDescent="0.35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</row>
    <row r="669" spans="1:26" x14ac:dyDescent="0.35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</row>
    <row r="670" spans="1:26" x14ac:dyDescent="0.35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</row>
    <row r="671" spans="1:26" x14ac:dyDescent="0.35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</row>
    <row r="672" spans="1:26" x14ac:dyDescent="0.35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</row>
    <row r="673" spans="1:26" x14ac:dyDescent="0.35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</row>
    <row r="674" spans="1:26" x14ac:dyDescent="0.35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</row>
    <row r="675" spans="1:26" x14ac:dyDescent="0.35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</row>
    <row r="676" spans="1:26" x14ac:dyDescent="0.35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</row>
    <row r="677" spans="1:26" x14ac:dyDescent="0.35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</row>
    <row r="678" spans="1:26" x14ac:dyDescent="0.35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</row>
    <row r="679" spans="1:26" x14ac:dyDescent="0.35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</row>
    <row r="680" spans="1:26" x14ac:dyDescent="0.35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</row>
    <row r="681" spans="1:26" x14ac:dyDescent="0.35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</row>
    <row r="682" spans="1:26" x14ac:dyDescent="0.35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</row>
    <row r="683" spans="1:26" x14ac:dyDescent="0.35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</row>
    <row r="684" spans="1:26" x14ac:dyDescent="0.35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</row>
    <row r="685" spans="1:26" x14ac:dyDescent="0.35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</row>
    <row r="686" spans="1:26" x14ac:dyDescent="0.35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</row>
    <row r="687" spans="1:26" x14ac:dyDescent="0.35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</row>
    <row r="688" spans="1:26" x14ac:dyDescent="0.35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</row>
    <row r="689" spans="1:26" x14ac:dyDescent="0.35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</row>
    <row r="690" spans="1:26" x14ac:dyDescent="0.35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</row>
    <row r="691" spans="1:26" x14ac:dyDescent="0.35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</row>
    <row r="692" spans="1:26" x14ac:dyDescent="0.35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</row>
    <row r="693" spans="1:26" x14ac:dyDescent="0.35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</row>
    <row r="694" spans="1:26" x14ac:dyDescent="0.35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</row>
    <row r="695" spans="1:26" x14ac:dyDescent="0.35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</row>
    <row r="696" spans="1:26" x14ac:dyDescent="0.35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</row>
    <row r="697" spans="1:26" x14ac:dyDescent="0.35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</row>
    <row r="698" spans="1:26" x14ac:dyDescent="0.35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</row>
    <row r="699" spans="1:26" x14ac:dyDescent="0.35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</row>
    <row r="700" spans="1:26" x14ac:dyDescent="0.35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</row>
    <row r="701" spans="1:26" x14ac:dyDescent="0.35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</row>
    <row r="702" spans="1:26" x14ac:dyDescent="0.35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</row>
    <row r="703" spans="1:26" x14ac:dyDescent="0.35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</row>
    <row r="704" spans="1:26" x14ac:dyDescent="0.35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</row>
    <row r="705" spans="1:26" x14ac:dyDescent="0.35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</row>
    <row r="706" spans="1:26" x14ac:dyDescent="0.35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</row>
    <row r="707" spans="1:26" x14ac:dyDescent="0.35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</row>
    <row r="708" spans="1:26" x14ac:dyDescent="0.35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</row>
    <row r="709" spans="1:26" x14ac:dyDescent="0.35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</row>
    <row r="710" spans="1:26" x14ac:dyDescent="0.35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</row>
    <row r="711" spans="1:26" x14ac:dyDescent="0.35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</row>
    <row r="712" spans="1:26" x14ac:dyDescent="0.35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</row>
    <row r="713" spans="1:26" x14ac:dyDescent="0.35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</row>
    <row r="714" spans="1:26" x14ac:dyDescent="0.35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</row>
    <row r="715" spans="1:26" x14ac:dyDescent="0.35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</row>
    <row r="716" spans="1:26" x14ac:dyDescent="0.35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</row>
    <row r="717" spans="1:26" x14ac:dyDescent="0.35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</row>
    <row r="718" spans="1:26" x14ac:dyDescent="0.35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</row>
    <row r="719" spans="1:26" x14ac:dyDescent="0.35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</row>
    <row r="720" spans="1:26" x14ac:dyDescent="0.35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</row>
    <row r="721" spans="1:26" x14ac:dyDescent="0.35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</row>
    <row r="722" spans="1:26" x14ac:dyDescent="0.35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</row>
    <row r="723" spans="1:26" x14ac:dyDescent="0.35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</row>
    <row r="724" spans="1:26" x14ac:dyDescent="0.35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</row>
    <row r="725" spans="1:26" x14ac:dyDescent="0.35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</row>
    <row r="726" spans="1:26" x14ac:dyDescent="0.35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</row>
    <row r="727" spans="1:26" x14ac:dyDescent="0.35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</row>
    <row r="728" spans="1:26" x14ac:dyDescent="0.35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</row>
    <row r="729" spans="1:26" x14ac:dyDescent="0.35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</row>
    <row r="730" spans="1:26" x14ac:dyDescent="0.35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</row>
    <row r="731" spans="1:26" x14ac:dyDescent="0.35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</row>
    <row r="732" spans="1:26" x14ac:dyDescent="0.35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</row>
    <row r="733" spans="1:26" x14ac:dyDescent="0.35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</row>
    <row r="734" spans="1:26" x14ac:dyDescent="0.35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</row>
    <row r="735" spans="1:26" x14ac:dyDescent="0.35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</row>
    <row r="736" spans="1:26" x14ac:dyDescent="0.35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</row>
    <row r="737" spans="1:26" x14ac:dyDescent="0.35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</row>
    <row r="738" spans="1:26" x14ac:dyDescent="0.35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</row>
    <row r="739" spans="1:26" x14ac:dyDescent="0.35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</row>
    <row r="740" spans="1:26" x14ac:dyDescent="0.35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</row>
    <row r="741" spans="1:26" x14ac:dyDescent="0.35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</row>
    <row r="742" spans="1:26" x14ac:dyDescent="0.35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</row>
    <row r="743" spans="1:26" x14ac:dyDescent="0.35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</row>
    <row r="744" spans="1:26" x14ac:dyDescent="0.35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</row>
    <row r="745" spans="1:26" x14ac:dyDescent="0.35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</row>
    <row r="746" spans="1:26" x14ac:dyDescent="0.35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</row>
    <row r="747" spans="1:26" x14ac:dyDescent="0.35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</row>
    <row r="748" spans="1:26" x14ac:dyDescent="0.35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</row>
    <row r="749" spans="1:26" x14ac:dyDescent="0.35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</row>
    <row r="750" spans="1:26" x14ac:dyDescent="0.35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</row>
    <row r="751" spans="1:26" x14ac:dyDescent="0.35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</row>
    <row r="752" spans="1:26" x14ac:dyDescent="0.35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</row>
    <row r="753" spans="1:26" x14ac:dyDescent="0.35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</row>
    <row r="754" spans="1:26" x14ac:dyDescent="0.35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</row>
    <row r="755" spans="1:26" x14ac:dyDescent="0.35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</row>
    <row r="756" spans="1:26" x14ac:dyDescent="0.35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</row>
    <row r="757" spans="1:26" x14ac:dyDescent="0.35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</row>
    <row r="758" spans="1:26" x14ac:dyDescent="0.35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</row>
    <row r="759" spans="1:26" x14ac:dyDescent="0.35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</row>
    <row r="760" spans="1:26" x14ac:dyDescent="0.35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</row>
    <row r="761" spans="1:26" x14ac:dyDescent="0.35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</row>
    <row r="762" spans="1:26" x14ac:dyDescent="0.35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</row>
    <row r="763" spans="1:26" x14ac:dyDescent="0.35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</row>
    <row r="764" spans="1:26" x14ac:dyDescent="0.35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</row>
    <row r="765" spans="1:26" x14ac:dyDescent="0.35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</row>
    <row r="766" spans="1:26" x14ac:dyDescent="0.35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</row>
    <row r="767" spans="1:26" x14ac:dyDescent="0.35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</row>
    <row r="768" spans="1:26" x14ac:dyDescent="0.35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</row>
    <row r="769" spans="1:26" x14ac:dyDescent="0.35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</row>
    <row r="770" spans="1:26" x14ac:dyDescent="0.35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</row>
    <row r="771" spans="1:26" x14ac:dyDescent="0.35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</row>
    <row r="772" spans="1:26" x14ac:dyDescent="0.35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</row>
    <row r="773" spans="1:26" x14ac:dyDescent="0.35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</row>
    <row r="774" spans="1:26" x14ac:dyDescent="0.35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</row>
    <row r="775" spans="1:26" x14ac:dyDescent="0.35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</row>
    <row r="776" spans="1:26" x14ac:dyDescent="0.35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</row>
    <row r="777" spans="1:26" x14ac:dyDescent="0.35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</row>
    <row r="778" spans="1:26" x14ac:dyDescent="0.35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</row>
    <row r="779" spans="1:26" x14ac:dyDescent="0.35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</row>
    <row r="780" spans="1:26" x14ac:dyDescent="0.35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</row>
    <row r="781" spans="1:26" x14ac:dyDescent="0.35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</row>
    <row r="782" spans="1:26" x14ac:dyDescent="0.35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</row>
    <row r="783" spans="1:26" x14ac:dyDescent="0.35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</row>
    <row r="784" spans="1:26" x14ac:dyDescent="0.35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</row>
    <row r="785" spans="1:26" x14ac:dyDescent="0.35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</row>
    <row r="786" spans="1:26" x14ac:dyDescent="0.35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</row>
    <row r="787" spans="1:26" x14ac:dyDescent="0.35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</row>
    <row r="788" spans="1:26" x14ac:dyDescent="0.35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</row>
    <row r="789" spans="1:26" x14ac:dyDescent="0.35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</row>
    <row r="790" spans="1:26" x14ac:dyDescent="0.35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</row>
    <row r="791" spans="1:26" x14ac:dyDescent="0.35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</row>
    <row r="792" spans="1:26" x14ac:dyDescent="0.35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</row>
    <row r="793" spans="1:26" x14ac:dyDescent="0.35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</row>
    <row r="794" spans="1:26" x14ac:dyDescent="0.35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</row>
    <row r="795" spans="1:26" x14ac:dyDescent="0.35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</row>
    <row r="796" spans="1:26" x14ac:dyDescent="0.35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</row>
    <row r="797" spans="1:26" x14ac:dyDescent="0.35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</row>
    <row r="798" spans="1:26" x14ac:dyDescent="0.35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</row>
    <row r="799" spans="1:26" x14ac:dyDescent="0.35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</row>
    <row r="800" spans="1:26" x14ac:dyDescent="0.35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</row>
    <row r="801" spans="1:26" x14ac:dyDescent="0.35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</row>
    <row r="802" spans="1:26" x14ac:dyDescent="0.35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</row>
    <row r="803" spans="1:26" x14ac:dyDescent="0.35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</row>
    <row r="804" spans="1:26" x14ac:dyDescent="0.35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</row>
    <row r="805" spans="1:26" x14ac:dyDescent="0.35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</row>
    <row r="806" spans="1:26" x14ac:dyDescent="0.35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</row>
    <row r="807" spans="1:26" x14ac:dyDescent="0.35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</row>
    <row r="808" spans="1:26" x14ac:dyDescent="0.35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</row>
    <row r="809" spans="1:26" x14ac:dyDescent="0.35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</row>
    <row r="810" spans="1:26" x14ac:dyDescent="0.35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</row>
    <row r="811" spans="1:26" x14ac:dyDescent="0.35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</row>
    <row r="812" spans="1:26" x14ac:dyDescent="0.35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</row>
    <row r="813" spans="1:26" x14ac:dyDescent="0.35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</row>
    <row r="814" spans="1:26" x14ac:dyDescent="0.35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</row>
    <row r="815" spans="1:26" x14ac:dyDescent="0.35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</row>
    <row r="816" spans="1:26" x14ac:dyDescent="0.35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</row>
    <row r="817" spans="1:26" x14ac:dyDescent="0.35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</row>
    <row r="818" spans="1:26" x14ac:dyDescent="0.35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</row>
    <row r="819" spans="1:26" x14ac:dyDescent="0.35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</row>
    <row r="820" spans="1:26" x14ac:dyDescent="0.35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</row>
    <row r="821" spans="1:26" x14ac:dyDescent="0.35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</row>
    <row r="822" spans="1:26" x14ac:dyDescent="0.35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</row>
    <row r="823" spans="1:26" x14ac:dyDescent="0.35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</row>
    <row r="824" spans="1:26" x14ac:dyDescent="0.35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</row>
    <row r="825" spans="1:26" x14ac:dyDescent="0.35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</row>
    <row r="826" spans="1:26" x14ac:dyDescent="0.35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</row>
    <row r="827" spans="1:26" x14ac:dyDescent="0.35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</row>
    <row r="828" spans="1:26" x14ac:dyDescent="0.35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</row>
    <row r="829" spans="1:26" x14ac:dyDescent="0.35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</row>
    <row r="830" spans="1:26" x14ac:dyDescent="0.35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</row>
    <row r="831" spans="1:26" x14ac:dyDescent="0.35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</row>
    <row r="832" spans="1:26" x14ac:dyDescent="0.35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</row>
    <row r="833" spans="1:26" x14ac:dyDescent="0.35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</row>
    <row r="834" spans="1:26" x14ac:dyDescent="0.35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</row>
    <row r="835" spans="1:26" x14ac:dyDescent="0.35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</row>
    <row r="836" spans="1:26" x14ac:dyDescent="0.35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</row>
    <row r="837" spans="1:26" x14ac:dyDescent="0.35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</row>
    <row r="838" spans="1:26" x14ac:dyDescent="0.35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</row>
    <row r="839" spans="1:26" x14ac:dyDescent="0.35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</row>
    <row r="840" spans="1:26" x14ac:dyDescent="0.35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</row>
    <row r="841" spans="1:26" x14ac:dyDescent="0.35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</row>
    <row r="842" spans="1:26" x14ac:dyDescent="0.35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</row>
    <row r="843" spans="1:26" x14ac:dyDescent="0.35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</row>
    <row r="844" spans="1:26" x14ac:dyDescent="0.35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</row>
    <row r="845" spans="1:26" x14ac:dyDescent="0.35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</row>
    <row r="846" spans="1:26" x14ac:dyDescent="0.35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</row>
    <row r="847" spans="1:26" x14ac:dyDescent="0.35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</row>
    <row r="848" spans="1:26" x14ac:dyDescent="0.35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</row>
    <row r="849" spans="1:26" x14ac:dyDescent="0.35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</row>
    <row r="850" spans="1:26" x14ac:dyDescent="0.35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</row>
    <row r="851" spans="1:26" x14ac:dyDescent="0.35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</row>
    <row r="852" spans="1:26" x14ac:dyDescent="0.35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</row>
    <row r="853" spans="1:26" x14ac:dyDescent="0.35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</row>
    <row r="854" spans="1:26" x14ac:dyDescent="0.35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</row>
    <row r="855" spans="1:26" x14ac:dyDescent="0.35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</row>
    <row r="856" spans="1:26" x14ac:dyDescent="0.35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</row>
    <row r="857" spans="1:26" x14ac:dyDescent="0.35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</row>
    <row r="858" spans="1:26" x14ac:dyDescent="0.35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</row>
    <row r="859" spans="1:26" x14ac:dyDescent="0.35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</row>
    <row r="860" spans="1:26" x14ac:dyDescent="0.35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</row>
    <row r="861" spans="1:26" x14ac:dyDescent="0.35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</row>
    <row r="862" spans="1:26" x14ac:dyDescent="0.35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</row>
    <row r="863" spans="1:26" x14ac:dyDescent="0.35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</row>
    <row r="864" spans="1:26" x14ac:dyDescent="0.35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</row>
    <row r="865" spans="1:26" x14ac:dyDescent="0.35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</row>
    <row r="866" spans="1:26" x14ac:dyDescent="0.35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</row>
    <row r="867" spans="1:26" x14ac:dyDescent="0.35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</row>
    <row r="868" spans="1:26" x14ac:dyDescent="0.35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</row>
    <row r="869" spans="1:26" x14ac:dyDescent="0.35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</row>
    <row r="870" spans="1:26" x14ac:dyDescent="0.35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</row>
    <row r="871" spans="1:26" x14ac:dyDescent="0.35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</row>
    <row r="872" spans="1:26" x14ac:dyDescent="0.35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</row>
    <row r="873" spans="1:26" x14ac:dyDescent="0.35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</row>
    <row r="874" spans="1:26" x14ac:dyDescent="0.35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</row>
    <row r="875" spans="1:26" x14ac:dyDescent="0.35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</row>
    <row r="876" spans="1:26" x14ac:dyDescent="0.35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</row>
    <row r="877" spans="1:26" x14ac:dyDescent="0.35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</row>
    <row r="878" spans="1:26" x14ac:dyDescent="0.35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</row>
    <row r="879" spans="1:26" x14ac:dyDescent="0.35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</row>
    <row r="880" spans="1:26" x14ac:dyDescent="0.35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</row>
    <row r="881" spans="1:26" x14ac:dyDescent="0.35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</row>
    <row r="882" spans="1:26" x14ac:dyDescent="0.35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</row>
    <row r="883" spans="1:26" x14ac:dyDescent="0.35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</row>
    <row r="884" spans="1:26" x14ac:dyDescent="0.35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</row>
    <row r="885" spans="1:26" x14ac:dyDescent="0.35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</row>
    <row r="886" spans="1:26" x14ac:dyDescent="0.35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</row>
    <row r="887" spans="1:26" x14ac:dyDescent="0.35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</row>
    <row r="888" spans="1:26" x14ac:dyDescent="0.35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</row>
    <row r="889" spans="1:26" x14ac:dyDescent="0.35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</row>
    <row r="890" spans="1:26" x14ac:dyDescent="0.35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</row>
    <row r="891" spans="1:26" x14ac:dyDescent="0.35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</row>
    <row r="892" spans="1:26" x14ac:dyDescent="0.35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</row>
    <row r="893" spans="1:26" x14ac:dyDescent="0.35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</row>
    <row r="894" spans="1:26" x14ac:dyDescent="0.35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</row>
    <row r="895" spans="1:26" x14ac:dyDescent="0.35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</row>
    <row r="896" spans="1:26" x14ac:dyDescent="0.35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</row>
    <row r="897" spans="1:26" x14ac:dyDescent="0.35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</row>
    <row r="898" spans="1:26" x14ac:dyDescent="0.35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</row>
    <row r="899" spans="1:26" x14ac:dyDescent="0.35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</row>
    <row r="900" spans="1:26" x14ac:dyDescent="0.35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</row>
    <row r="901" spans="1:26" x14ac:dyDescent="0.35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</row>
    <row r="902" spans="1:26" x14ac:dyDescent="0.35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</row>
    <row r="903" spans="1:26" x14ac:dyDescent="0.35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</row>
    <row r="904" spans="1:26" x14ac:dyDescent="0.35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</row>
    <row r="905" spans="1:26" x14ac:dyDescent="0.35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</row>
    <row r="906" spans="1:26" x14ac:dyDescent="0.35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</row>
    <row r="907" spans="1:26" x14ac:dyDescent="0.35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</row>
    <row r="908" spans="1:26" x14ac:dyDescent="0.35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</row>
    <row r="909" spans="1:26" x14ac:dyDescent="0.35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</row>
    <row r="910" spans="1:26" x14ac:dyDescent="0.35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</row>
    <row r="911" spans="1:26" x14ac:dyDescent="0.35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</row>
    <row r="912" spans="1:26" x14ac:dyDescent="0.35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</row>
    <row r="913" spans="1:26" x14ac:dyDescent="0.35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</row>
    <row r="914" spans="1:26" x14ac:dyDescent="0.35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</row>
    <row r="915" spans="1:26" x14ac:dyDescent="0.35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</row>
    <row r="916" spans="1:26" x14ac:dyDescent="0.35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</row>
    <row r="917" spans="1:26" x14ac:dyDescent="0.35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</row>
    <row r="918" spans="1:26" x14ac:dyDescent="0.35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</row>
    <row r="919" spans="1:26" x14ac:dyDescent="0.35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</row>
    <row r="920" spans="1:26" x14ac:dyDescent="0.35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</row>
    <row r="921" spans="1:26" x14ac:dyDescent="0.35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</row>
    <row r="922" spans="1:26" x14ac:dyDescent="0.35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</row>
    <row r="923" spans="1:26" x14ac:dyDescent="0.35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</row>
    <row r="924" spans="1:26" x14ac:dyDescent="0.35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</row>
    <row r="925" spans="1:26" x14ac:dyDescent="0.35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</row>
    <row r="926" spans="1:26" x14ac:dyDescent="0.35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</row>
    <row r="927" spans="1:26" x14ac:dyDescent="0.35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</row>
    <row r="928" spans="1:26" x14ac:dyDescent="0.35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</row>
    <row r="929" spans="1:26" x14ac:dyDescent="0.35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</row>
    <row r="930" spans="1:26" x14ac:dyDescent="0.35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</row>
    <row r="931" spans="1:26" x14ac:dyDescent="0.35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</row>
    <row r="932" spans="1:26" x14ac:dyDescent="0.35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</row>
    <row r="933" spans="1:26" x14ac:dyDescent="0.35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</row>
    <row r="934" spans="1:26" x14ac:dyDescent="0.35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</row>
    <row r="935" spans="1:26" x14ac:dyDescent="0.35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</row>
    <row r="936" spans="1:26" x14ac:dyDescent="0.35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</row>
    <row r="937" spans="1:26" x14ac:dyDescent="0.35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</row>
    <row r="938" spans="1:26" x14ac:dyDescent="0.35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</row>
    <row r="939" spans="1:26" x14ac:dyDescent="0.35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</row>
    <row r="940" spans="1:26" x14ac:dyDescent="0.35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</row>
    <row r="941" spans="1:26" x14ac:dyDescent="0.35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</row>
    <row r="942" spans="1:26" x14ac:dyDescent="0.35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</row>
    <row r="943" spans="1:26" x14ac:dyDescent="0.35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</row>
    <row r="944" spans="1:26" x14ac:dyDescent="0.35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</row>
    <row r="945" spans="1:26" x14ac:dyDescent="0.35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</row>
    <row r="946" spans="1:26" x14ac:dyDescent="0.35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</row>
    <row r="947" spans="1:26" x14ac:dyDescent="0.35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</row>
    <row r="948" spans="1:26" x14ac:dyDescent="0.35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</row>
    <row r="949" spans="1:26" x14ac:dyDescent="0.35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</row>
    <row r="950" spans="1:26" x14ac:dyDescent="0.35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</row>
    <row r="951" spans="1:26" x14ac:dyDescent="0.35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</row>
    <row r="952" spans="1:26" x14ac:dyDescent="0.35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</row>
    <row r="953" spans="1:26" x14ac:dyDescent="0.35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</row>
    <row r="954" spans="1:26" x14ac:dyDescent="0.35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</row>
    <row r="955" spans="1:26" x14ac:dyDescent="0.35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</row>
    <row r="956" spans="1:26" x14ac:dyDescent="0.35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</row>
    <row r="957" spans="1:26" x14ac:dyDescent="0.35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</row>
    <row r="958" spans="1:26" x14ac:dyDescent="0.35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</row>
    <row r="959" spans="1:26" x14ac:dyDescent="0.35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</row>
    <row r="960" spans="1:26" x14ac:dyDescent="0.35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</row>
    <row r="961" spans="1:26" x14ac:dyDescent="0.35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</row>
    <row r="962" spans="1:26" x14ac:dyDescent="0.35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</row>
    <row r="963" spans="1:26" x14ac:dyDescent="0.35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</row>
    <row r="964" spans="1:26" x14ac:dyDescent="0.35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</row>
    <row r="965" spans="1:26" x14ac:dyDescent="0.35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</row>
    <row r="966" spans="1:26" x14ac:dyDescent="0.35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</row>
    <row r="967" spans="1:26" x14ac:dyDescent="0.35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</row>
    <row r="968" spans="1:26" x14ac:dyDescent="0.35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</row>
    <row r="969" spans="1:26" x14ac:dyDescent="0.35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</row>
    <row r="970" spans="1:26" x14ac:dyDescent="0.35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</row>
    <row r="971" spans="1:26" x14ac:dyDescent="0.35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</row>
    <row r="972" spans="1:26" x14ac:dyDescent="0.35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</row>
    <row r="973" spans="1:26" x14ac:dyDescent="0.35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</row>
    <row r="974" spans="1:26" x14ac:dyDescent="0.35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4CCCC"/>
    <outlinePr summaryBelow="0" summaryRight="0"/>
  </sheetPr>
  <dimension ref="A1:Z974"/>
  <sheetViews>
    <sheetView topLeftCell="A39" workbookViewId="0">
      <selection activeCell="B52" sqref="B52"/>
    </sheetView>
  </sheetViews>
  <sheetFormatPr defaultColWidth="14.453125" defaultRowHeight="15" customHeight="1" x14ac:dyDescent="0.35"/>
  <cols>
    <col min="1" max="1" width="9.54296875" customWidth="1"/>
    <col min="2" max="2" width="21.54296875" customWidth="1"/>
    <col min="3" max="3" width="45" customWidth="1"/>
  </cols>
  <sheetData>
    <row r="1" spans="1:26" x14ac:dyDescent="0.35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</row>
    <row r="2" spans="1:26" x14ac:dyDescent="0.35">
      <c r="A2" s="112" t="s">
        <v>341</v>
      </c>
      <c r="B2" s="113" t="s">
        <v>67</v>
      </c>
      <c r="C2" s="114" t="s">
        <v>9</v>
      </c>
      <c r="D2" s="115" t="s">
        <v>3</v>
      </c>
      <c r="E2" s="79" t="s">
        <v>342</v>
      </c>
      <c r="F2" s="111"/>
      <c r="G2" s="186" t="s">
        <v>343</v>
      </c>
      <c r="H2" s="165"/>
      <c r="I2" s="165"/>
      <c r="J2" s="165"/>
      <c r="K2" s="166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 spans="1:26" x14ac:dyDescent="0.35">
      <c r="A3" s="112" t="s">
        <v>4</v>
      </c>
      <c r="B3" s="116" t="str">
        <f>VLOOKUP(B2,'Kode MK'!B3:G72,2)</f>
        <v>MI606517</v>
      </c>
      <c r="C3" s="78" t="str">
        <f>VLOOKUP(D3, 'Rekap Dosen'!$B$5:$C$40, 2, FALSE)</f>
        <v>Deris Stiawan, Prof.</v>
      </c>
      <c r="D3" s="51" t="s">
        <v>287</v>
      </c>
      <c r="E3" s="79">
        <f>COUNTIF(D12:S12,D3)</f>
        <v>5</v>
      </c>
      <c r="F3" s="111"/>
      <c r="G3" s="117"/>
      <c r="H3" s="40" t="s">
        <v>344</v>
      </c>
      <c r="I3" s="111"/>
      <c r="J3" s="111"/>
      <c r="K3" s="118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 spans="1:26" x14ac:dyDescent="0.35">
      <c r="A4" s="112" t="s">
        <v>345</v>
      </c>
      <c r="B4" s="132" t="str">
        <f>VLOOKUP(B2,'Kode MK'!B3:G72,3)</f>
        <v>KEAMANAN KOMPUTER</v>
      </c>
      <c r="C4" s="78" t="str">
        <f>VLOOKUP(D4, 'Rekap Dosen'!$B$5:$C$40, 2, FALSE)</f>
        <v>Adi Hermansyah, M.T.</v>
      </c>
      <c r="D4" s="51" t="s">
        <v>267</v>
      </c>
      <c r="E4" s="79">
        <f>COUNTIF(D12:S12,D4)</f>
        <v>1</v>
      </c>
      <c r="F4" s="111"/>
      <c r="G4" s="119"/>
      <c r="H4" s="120" t="s">
        <v>346</v>
      </c>
      <c r="I4" s="121"/>
      <c r="J4" s="121"/>
      <c r="K4" s="122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spans="1:26" x14ac:dyDescent="0.35">
      <c r="A5" s="112" t="s">
        <v>6</v>
      </c>
      <c r="B5" s="116" t="str">
        <f>VLOOKUP(B2,'Kode MK'!B3:G72,4)</f>
        <v>242P1</v>
      </c>
      <c r="C5" s="78" t="str">
        <f>VLOOKUP(D5, 'Rekap Dosen'!$B$5:$C$40, 2, FALSE)</f>
        <v>Nurul Afifah, M.Kom</v>
      </c>
      <c r="D5" s="51" t="s">
        <v>315</v>
      </c>
      <c r="E5" s="79">
        <f>COUNTIF(D12:S12,D5)</f>
        <v>1</v>
      </c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 spans="1:26" x14ac:dyDescent="0.35">
      <c r="A6" s="112" t="s">
        <v>347</v>
      </c>
      <c r="B6" s="116" t="str">
        <f>VLOOKUP(B2,'Kode MK'!B3:G72,5)</f>
        <v>Senin, 09:45 - 11:25</v>
      </c>
      <c r="C6" s="78" t="e">
        <f>VLOOKUP(D6, 'Rekap Dosen'!$B$5:$C$40, 2, FALSE)</f>
        <v>#N/A</v>
      </c>
      <c r="D6" s="117"/>
      <c r="E6" s="123"/>
      <c r="F6" s="111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 x14ac:dyDescent="0.35">
      <c r="A7" s="112" t="s">
        <v>8</v>
      </c>
      <c r="B7" s="116" t="str">
        <f>VLOOKUP(B2,'Kode MK'!B3:G72,6)</f>
        <v>DK. 3.2</v>
      </c>
      <c r="C7" s="124" t="s">
        <v>334</v>
      </c>
      <c r="D7" s="125"/>
      <c r="E7" s="85">
        <f>SUM(E3:E6)</f>
        <v>7</v>
      </c>
      <c r="F7" s="111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 x14ac:dyDescent="0.35">
      <c r="A8" s="111"/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 x14ac:dyDescent="0.35">
      <c r="A9" s="187" t="s">
        <v>2</v>
      </c>
      <c r="B9" s="187" t="s">
        <v>353</v>
      </c>
      <c r="C9" s="187" t="s">
        <v>354</v>
      </c>
      <c r="D9" s="188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84" t="s">
        <v>356</v>
      </c>
      <c r="U9" s="185" t="s">
        <v>357</v>
      </c>
      <c r="V9" s="111"/>
      <c r="W9" s="111"/>
      <c r="X9" s="111"/>
      <c r="Y9" s="111"/>
      <c r="Z9" s="111"/>
    </row>
    <row r="10" spans="1:26" x14ac:dyDescent="0.35">
      <c r="A10" s="171"/>
      <c r="B10" s="171"/>
      <c r="C10" s="171"/>
      <c r="D10" s="85">
        <v>1</v>
      </c>
      <c r="E10" s="53">
        <v>2</v>
      </c>
      <c r="F10" s="53">
        <v>3</v>
      </c>
      <c r="G10" s="53">
        <v>4</v>
      </c>
      <c r="H10" s="53">
        <v>5</v>
      </c>
      <c r="I10" s="53">
        <v>6</v>
      </c>
      <c r="J10" s="53">
        <v>7</v>
      </c>
      <c r="K10" s="53">
        <v>8</v>
      </c>
      <c r="L10" s="53">
        <v>9</v>
      </c>
      <c r="M10" s="53">
        <v>10</v>
      </c>
      <c r="N10" s="53">
        <v>11</v>
      </c>
      <c r="O10" s="53">
        <v>12</v>
      </c>
      <c r="P10" s="53">
        <v>13</v>
      </c>
      <c r="Q10" s="53">
        <v>14</v>
      </c>
      <c r="R10" s="53">
        <v>15</v>
      </c>
      <c r="S10" s="53">
        <v>16</v>
      </c>
      <c r="T10" s="175"/>
      <c r="U10" s="178"/>
      <c r="V10" s="111"/>
      <c r="W10" s="111"/>
      <c r="X10" s="111"/>
      <c r="Y10" s="111"/>
      <c r="Z10" s="111"/>
    </row>
    <row r="11" spans="1:26" x14ac:dyDescent="0.35">
      <c r="A11" s="171"/>
      <c r="B11" s="171"/>
      <c r="C11" s="171"/>
      <c r="D11" s="126">
        <v>45677</v>
      </c>
      <c r="E11" s="127">
        <f t="shared" ref="E11:S11" si="0">D11+7</f>
        <v>45684</v>
      </c>
      <c r="F11" s="127">
        <f t="shared" si="0"/>
        <v>45691</v>
      </c>
      <c r="G11" s="127">
        <f t="shared" si="0"/>
        <v>45698</v>
      </c>
      <c r="H11" s="127">
        <f t="shared" si="0"/>
        <v>45705</v>
      </c>
      <c r="I11" s="127">
        <f t="shared" si="0"/>
        <v>45712</v>
      </c>
      <c r="J11" s="127">
        <f t="shared" si="0"/>
        <v>45719</v>
      </c>
      <c r="K11" s="127">
        <f t="shared" si="0"/>
        <v>45726</v>
      </c>
      <c r="L11" s="127">
        <f t="shared" si="0"/>
        <v>45733</v>
      </c>
      <c r="M11" s="127">
        <f t="shared" si="0"/>
        <v>45740</v>
      </c>
      <c r="N11" s="127">
        <f t="shared" si="0"/>
        <v>45747</v>
      </c>
      <c r="O11" s="127">
        <f t="shared" si="0"/>
        <v>45754</v>
      </c>
      <c r="P11" s="127">
        <f t="shared" si="0"/>
        <v>45761</v>
      </c>
      <c r="Q11" s="127">
        <f t="shared" si="0"/>
        <v>45768</v>
      </c>
      <c r="R11" s="127">
        <f t="shared" si="0"/>
        <v>45775</v>
      </c>
      <c r="S11" s="127">
        <f t="shared" si="0"/>
        <v>45782</v>
      </c>
      <c r="T11" s="175"/>
      <c r="U11" s="178"/>
      <c r="V11" s="111"/>
      <c r="W11" s="111"/>
      <c r="X11" s="111"/>
      <c r="Y11" s="111"/>
      <c r="Z11" s="111"/>
    </row>
    <row r="12" spans="1:26" x14ac:dyDescent="0.35">
      <c r="A12" s="172"/>
      <c r="B12" s="172"/>
      <c r="C12" s="172"/>
      <c r="D12" s="51" t="s">
        <v>267</v>
      </c>
      <c r="E12" s="51" t="s">
        <v>315</v>
      </c>
      <c r="F12" s="51" t="s">
        <v>287</v>
      </c>
      <c r="G12" s="51" t="s">
        <v>287</v>
      </c>
      <c r="H12" s="51" t="s">
        <v>287</v>
      </c>
      <c r="I12" s="51" t="s">
        <v>287</v>
      </c>
      <c r="J12" s="51" t="s">
        <v>287</v>
      </c>
      <c r="K12" s="117"/>
      <c r="L12" s="117"/>
      <c r="M12" s="117"/>
      <c r="N12" s="117"/>
      <c r="O12" s="117"/>
      <c r="P12" s="117"/>
      <c r="Q12" s="117"/>
      <c r="R12" s="117"/>
      <c r="S12" s="117"/>
      <c r="T12" s="176"/>
      <c r="U12" s="179"/>
      <c r="V12" s="111"/>
      <c r="W12" s="111"/>
      <c r="X12" s="111"/>
      <c r="Y12" s="111"/>
      <c r="Z12" s="111"/>
    </row>
    <row r="13" spans="1:26" x14ac:dyDescent="0.35">
      <c r="A13" s="90">
        <v>1</v>
      </c>
      <c r="B13" s="128" t="s">
        <v>547</v>
      </c>
      <c r="C13" s="129" t="s">
        <v>548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117"/>
      <c r="L13" s="117"/>
      <c r="M13" s="117"/>
      <c r="N13" s="117"/>
      <c r="O13" s="117"/>
      <c r="P13" s="117"/>
      <c r="Q13" s="117"/>
      <c r="R13" s="117"/>
      <c r="S13" s="117"/>
      <c r="T13" s="93">
        <f t="shared" ref="T13:T51" si="1">SUM(D13:S13)</f>
        <v>7</v>
      </c>
      <c r="U13" s="130">
        <f t="shared" ref="U13:U51" si="2">T13/16</f>
        <v>0.4375</v>
      </c>
      <c r="V13" s="111"/>
      <c r="W13" s="111"/>
      <c r="X13" s="111"/>
      <c r="Y13" s="111"/>
      <c r="Z13" s="111"/>
    </row>
    <row r="14" spans="1:26" x14ac:dyDescent="0.35">
      <c r="A14" s="90">
        <v>2</v>
      </c>
      <c r="B14" s="128" t="s">
        <v>549</v>
      </c>
      <c r="C14" s="129" t="s">
        <v>550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117"/>
      <c r="L14" s="117"/>
      <c r="M14" s="117"/>
      <c r="N14" s="117"/>
      <c r="O14" s="117"/>
      <c r="P14" s="117"/>
      <c r="Q14" s="117"/>
      <c r="R14" s="117"/>
      <c r="S14" s="117"/>
      <c r="T14" s="93">
        <f t="shared" si="1"/>
        <v>7</v>
      </c>
      <c r="U14" s="130">
        <f t="shared" si="2"/>
        <v>0.4375</v>
      </c>
      <c r="V14" s="111"/>
      <c r="W14" s="111"/>
      <c r="X14" s="111"/>
      <c r="Y14" s="111"/>
      <c r="Z14" s="111"/>
    </row>
    <row r="15" spans="1:26" x14ac:dyDescent="0.35">
      <c r="A15" s="90">
        <v>3</v>
      </c>
      <c r="B15" s="128" t="s">
        <v>551</v>
      </c>
      <c r="C15" s="129" t="s">
        <v>552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117"/>
      <c r="L15" s="117"/>
      <c r="M15" s="117"/>
      <c r="N15" s="117"/>
      <c r="O15" s="117"/>
      <c r="P15" s="117"/>
      <c r="Q15" s="117"/>
      <c r="R15" s="117"/>
      <c r="S15" s="117"/>
      <c r="T15" s="93">
        <f t="shared" si="1"/>
        <v>7</v>
      </c>
      <c r="U15" s="130">
        <f t="shared" si="2"/>
        <v>0.4375</v>
      </c>
      <c r="V15" s="111"/>
      <c r="W15" s="111"/>
      <c r="X15" s="111"/>
      <c r="Y15" s="111"/>
      <c r="Z15" s="111"/>
    </row>
    <row r="16" spans="1:26" x14ac:dyDescent="0.35">
      <c r="A16" s="90">
        <v>4</v>
      </c>
      <c r="B16" s="128" t="s">
        <v>553</v>
      </c>
      <c r="C16" s="129" t="s">
        <v>554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117"/>
      <c r="L16" s="117"/>
      <c r="M16" s="117"/>
      <c r="N16" s="117"/>
      <c r="O16" s="117"/>
      <c r="P16" s="117"/>
      <c r="Q16" s="117"/>
      <c r="R16" s="117"/>
      <c r="S16" s="117"/>
      <c r="T16" s="93">
        <f t="shared" si="1"/>
        <v>7</v>
      </c>
      <c r="U16" s="130">
        <f t="shared" si="2"/>
        <v>0.4375</v>
      </c>
      <c r="V16" s="111"/>
      <c r="W16" s="111"/>
      <c r="X16" s="111"/>
      <c r="Y16" s="111"/>
      <c r="Z16" s="111"/>
    </row>
    <row r="17" spans="1:26" x14ac:dyDescent="0.35">
      <c r="A17" s="90">
        <v>5</v>
      </c>
      <c r="B17" s="128" t="s">
        <v>555</v>
      </c>
      <c r="C17" s="129" t="s">
        <v>556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117"/>
      <c r="L17" s="117"/>
      <c r="M17" s="117"/>
      <c r="N17" s="117"/>
      <c r="O17" s="117"/>
      <c r="P17" s="117"/>
      <c r="Q17" s="117"/>
      <c r="R17" s="117"/>
      <c r="S17" s="117"/>
      <c r="T17" s="93">
        <f t="shared" si="1"/>
        <v>7</v>
      </c>
      <c r="U17" s="130">
        <f t="shared" si="2"/>
        <v>0.4375</v>
      </c>
      <c r="V17" s="111"/>
      <c r="W17" s="111"/>
      <c r="X17" s="111"/>
      <c r="Y17" s="111"/>
      <c r="Z17" s="111"/>
    </row>
    <row r="18" spans="1:26" x14ac:dyDescent="0.35">
      <c r="A18" s="90">
        <v>6</v>
      </c>
      <c r="B18" s="128" t="s">
        <v>557</v>
      </c>
      <c r="C18" s="129" t="s">
        <v>558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117"/>
      <c r="L18" s="117"/>
      <c r="M18" s="117"/>
      <c r="N18" s="117"/>
      <c r="O18" s="117"/>
      <c r="P18" s="117"/>
      <c r="Q18" s="117"/>
      <c r="R18" s="117"/>
      <c r="S18" s="117"/>
      <c r="T18" s="93">
        <f t="shared" si="1"/>
        <v>7</v>
      </c>
      <c r="U18" s="130">
        <f t="shared" si="2"/>
        <v>0.4375</v>
      </c>
      <c r="V18" s="111"/>
      <c r="W18" s="111"/>
      <c r="X18" s="111"/>
      <c r="Y18" s="111"/>
      <c r="Z18" s="111"/>
    </row>
    <row r="19" spans="1:26" x14ac:dyDescent="0.35">
      <c r="A19" s="90">
        <v>7</v>
      </c>
      <c r="B19" s="128" t="s">
        <v>559</v>
      </c>
      <c r="C19" s="129" t="s">
        <v>560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117"/>
      <c r="L19" s="117"/>
      <c r="M19" s="117"/>
      <c r="N19" s="117"/>
      <c r="O19" s="117"/>
      <c r="P19" s="117"/>
      <c r="Q19" s="117"/>
      <c r="R19" s="117"/>
      <c r="S19" s="117"/>
      <c r="T19" s="93">
        <f t="shared" si="1"/>
        <v>7</v>
      </c>
      <c r="U19" s="130">
        <f t="shared" si="2"/>
        <v>0.4375</v>
      </c>
      <c r="V19" s="111"/>
      <c r="W19" s="111"/>
      <c r="X19" s="111"/>
      <c r="Y19" s="111"/>
      <c r="Z19" s="111"/>
    </row>
    <row r="20" spans="1:26" x14ac:dyDescent="0.35">
      <c r="A20" s="90">
        <v>8</v>
      </c>
      <c r="B20" s="128" t="s">
        <v>561</v>
      </c>
      <c r="C20" s="129" t="s">
        <v>562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117"/>
      <c r="L20" s="117"/>
      <c r="M20" s="117"/>
      <c r="N20" s="117"/>
      <c r="O20" s="117"/>
      <c r="P20" s="117"/>
      <c r="Q20" s="117"/>
      <c r="R20" s="117"/>
      <c r="S20" s="117"/>
      <c r="T20" s="93">
        <f t="shared" si="1"/>
        <v>7</v>
      </c>
      <c r="U20" s="130">
        <f t="shared" si="2"/>
        <v>0.4375</v>
      </c>
      <c r="V20" s="111"/>
      <c r="W20" s="111"/>
      <c r="X20" s="111"/>
      <c r="Y20" s="111"/>
      <c r="Z20" s="111"/>
    </row>
    <row r="21" spans="1:26" x14ac:dyDescent="0.35">
      <c r="A21" s="90">
        <v>9</v>
      </c>
      <c r="B21" s="128" t="s">
        <v>563</v>
      </c>
      <c r="C21" s="129" t="s">
        <v>564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117"/>
      <c r="L21" s="117"/>
      <c r="M21" s="117"/>
      <c r="N21" s="117"/>
      <c r="O21" s="117"/>
      <c r="P21" s="117"/>
      <c r="Q21" s="117"/>
      <c r="R21" s="117"/>
      <c r="S21" s="117"/>
      <c r="T21" s="93">
        <f t="shared" si="1"/>
        <v>7</v>
      </c>
      <c r="U21" s="130">
        <f t="shared" si="2"/>
        <v>0.4375</v>
      </c>
      <c r="V21" s="111"/>
      <c r="W21" s="111"/>
      <c r="X21" s="111"/>
      <c r="Y21" s="111"/>
      <c r="Z21" s="111"/>
    </row>
    <row r="22" spans="1:26" x14ac:dyDescent="0.35">
      <c r="A22" s="90">
        <v>10</v>
      </c>
      <c r="B22" s="128" t="s">
        <v>565</v>
      </c>
      <c r="C22" s="129" t="s">
        <v>566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117"/>
      <c r="L22" s="117"/>
      <c r="M22" s="117"/>
      <c r="N22" s="117"/>
      <c r="O22" s="117"/>
      <c r="P22" s="117"/>
      <c r="Q22" s="117"/>
      <c r="R22" s="117"/>
      <c r="S22" s="117"/>
      <c r="T22" s="93">
        <f t="shared" si="1"/>
        <v>7</v>
      </c>
      <c r="U22" s="130">
        <f t="shared" si="2"/>
        <v>0.4375</v>
      </c>
      <c r="V22" s="111"/>
      <c r="W22" s="111"/>
      <c r="X22" s="111"/>
      <c r="Y22" s="111"/>
      <c r="Z22" s="111"/>
    </row>
    <row r="23" spans="1:26" x14ac:dyDescent="0.35">
      <c r="A23" s="90">
        <v>11</v>
      </c>
      <c r="B23" s="131" t="s">
        <v>978</v>
      </c>
      <c r="C23" s="129" t="s">
        <v>567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117"/>
      <c r="L23" s="117"/>
      <c r="M23" s="117"/>
      <c r="N23" s="117"/>
      <c r="O23" s="117"/>
      <c r="P23" s="117"/>
      <c r="Q23" s="117"/>
      <c r="R23" s="117"/>
      <c r="S23" s="117"/>
      <c r="T23" s="93">
        <f t="shared" si="1"/>
        <v>7</v>
      </c>
      <c r="U23" s="130">
        <f t="shared" si="2"/>
        <v>0.4375</v>
      </c>
      <c r="V23" s="111"/>
      <c r="W23" s="111"/>
      <c r="X23" s="111"/>
      <c r="Y23" s="111"/>
      <c r="Z23" s="111"/>
    </row>
    <row r="24" spans="1:26" x14ac:dyDescent="0.35">
      <c r="A24" s="90">
        <v>12</v>
      </c>
      <c r="B24" s="131" t="s">
        <v>979</v>
      </c>
      <c r="C24" s="129" t="s">
        <v>568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117"/>
      <c r="L24" s="117"/>
      <c r="M24" s="117"/>
      <c r="N24" s="117"/>
      <c r="O24" s="117"/>
      <c r="P24" s="117"/>
      <c r="Q24" s="117"/>
      <c r="R24" s="117"/>
      <c r="S24" s="117"/>
      <c r="T24" s="93">
        <f t="shared" si="1"/>
        <v>7</v>
      </c>
      <c r="U24" s="130">
        <f t="shared" si="2"/>
        <v>0.4375</v>
      </c>
      <c r="V24" s="111"/>
      <c r="W24" s="111"/>
      <c r="X24" s="111"/>
      <c r="Y24" s="111"/>
      <c r="Z24" s="111"/>
    </row>
    <row r="25" spans="1:26" x14ac:dyDescent="0.35">
      <c r="A25" s="90">
        <v>13</v>
      </c>
      <c r="B25" s="131" t="s">
        <v>980</v>
      </c>
      <c r="C25" s="129" t="s">
        <v>570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117"/>
      <c r="L25" s="117"/>
      <c r="M25" s="117"/>
      <c r="N25" s="117"/>
      <c r="O25" s="117"/>
      <c r="P25" s="117"/>
      <c r="Q25" s="117"/>
      <c r="R25" s="117"/>
      <c r="S25" s="117"/>
      <c r="T25" s="93">
        <f t="shared" si="1"/>
        <v>7</v>
      </c>
      <c r="U25" s="130">
        <f t="shared" si="2"/>
        <v>0.4375</v>
      </c>
      <c r="V25" s="111"/>
      <c r="W25" s="111"/>
      <c r="X25" s="111"/>
      <c r="Y25" s="111"/>
      <c r="Z25" s="111"/>
    </row>
    <row r="26" spans="1:26" x14ac:dyDescent="0.35">
      <c r="A26" s="90">
        <v>14</v>
      </c>
      <c r="B26" s="131" t="s">
        <v>981</v>
      </c>
      <c r="C26" s="129" t="s">
        <v>571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117"/>
      <c r="L26" s="117"/>
      <c r="M26" s="117"/>
      <c r="N26" s="117"/>
      <c r="O26" s="117"/>
      <c r="P26" s="117"/>
      <c r="Q26" s="117"/>
      <c r="R26" s="117"/>
      <c r="S26" s="117"/>
      <c r="T26" s="93">
        <f t="shared" si="1"/>
        <v>7</v>
      </c>
      <c r="U26" s="130">
        <f t="shared" si="2"/>
        <v>0.4375</v>
      </c>
      <c r="V26" s="111"/>
      <c r="W26" s="111"/>
      <c r="X26" s="111"/>
      <c r="Y26" s="111"/>
      <c r="Z26" s="111"/>
    </row>
    <row r="27" spans="1:26" x14ac:dyDescent="0.35">
      <c r="A27" s="90">
        <v>15</v>
      </c>
      <c r="B27" s="131" t="s">
        <v>982</v>
      </c>
      <c r="C27" s="129" t="s">
        <v>572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117"/>
      <c r="L27" s="117"/>
      <c r="M27" s="117"/>
      <c r="N27" s="117"/>
      <c r="O27" s="117"/>
      <c r="P27" s="117"/>
      <c r="Q27" s="117"/>
      <c r="R27" s="117"/>
      <c r="S27" s="117"/>
      <c r="T27" s="93">
        <f t="shared" si="1"/>
        <v>7</v>
      </c>
      <c r="U27" s="130">
        <f t="shared" si="2"/>
        <v>0.4375</v>
      </c>
      <c r="V27" s="111"/>
      <c r="W27" s="111"/>
      <c r="X27" s="111"/>
      <c r="Y27" s="111"/>
      <c r="Z27" s="111"/>
    </row>
    <row r="28" spans="1:26" x14ac:dyDescent="0.35">
      <c r="A28" s="90">
        <v>16</v>
      </c>
      <c r="B28" s="131" t="s">
        <v>983</v>
      </c>
      <c r="C28" s="129" t="s">
        <v>573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117"/>
      <c r="L28" s="117"/>
      <c r="M28" s="117"/>
      <c r="N28" s="117"/>
      <c r="O28" s="117"/>
      <c r="P28" s="117"/>
      <c r="Q28" s="117"/>
      <c r="R28" s="117"/>
      <c r="S28" s="117"/>
      <c r="T28" s="93">
        <f t="shared" si="1"/>
        <v>7</v>
      </c>
      <c r="U28" s="130">
        <f t="shared" si="2"/>
        <v>0.4375</v>
      </c>
      <c r="V28" s="111"/>
      <c r="W28" s="111"/>
      <c r="X28" s="111"/>
      <c r="Y28" s="111"/>
      <c r="Z28" s="111"/>
    </row>
    <row r="29" spans="1:26" x14ac:dyDescent="0.35">
      <c r="A29" s="90">
        <v>17</v>
      </c>
      <c r="B29" s="131" t="s">
        <v>984</v>
      </c>
      <c r="C29" s="129" t="s">
        <v>574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117"/>
      <c r="L29" s="117"/>
      <c r="M29" s="117"/>
      <c r="N29" s="117"/>
      <c r="O29" s="117"/>
      <c r="P29" s="117"/>
      <c r="Q29" s="117"/>
      <c r="R29" s="117"/>
      <c r="S29" s="117"/>
      <c r="T29" s="93">
        <f t="shared" si="1"/>
        <v>7</v>
      </c>
      <c r="U29" s="130">
        <f t="shared" si="2"/>
        <v>0.4375</v>
      </c>
      <c r="V29" s="111"/>
      <c r="W29" s="111"/>
      <c r="X29" s="111"/>
      <c r="Y29" s="111"/>
      <c r="Z29" s="111"/>
    </row>
    <row r="30" spans="1:26" x14ac:dyDescent="0.35">
      <c r="A30" s="90">
        <v>18</v>
      </c>
      <c r="B30" s="131" t="s">
        <v>985</v>
      </c>
      <c r="C30" s="129" t="s">
        <v>575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117"/>
      <c r="L30" s="117"/>
      <c r="M30" s="117"/>
      <c r="N30" s="117"/>
      <c r="O30" s="117"/>
      <c r="P30" s="117"/>
      <c r="Q30" s="117"/>
      <c r="R30" s="117"/>
      <c r="S30" s="117"/>
      <c r="T30" s="93">
        <f t="shared" si="1"/>
        <v>7</v>
      </c>
      <c r="U30" s="130">
        <f t="shared" si="2"/>
        <v>0.4375</v>
      </c>
      <c r="V30" s="111"/>
      <c r="W30" s="111"/>
      <c r="X30" s="111"/>
      <c r="Y30" s="111"/>
      <c r="Z30" s="111"/>
    </row>
    <row r="31" spans="1:26" x14ac:dyDescent="0.35">
      <c r="A31" s="90">
        <v>19</v>
      </c>
      <c r="B31" s="131" t="s">
        <v>986</v>
      </c>
      <c r="C31" s="129" t="s">
        <v>576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117"/>
      <c r="L31" s="117"/>
      <c r="M31" s="117"/>
      <c r="N31" s="117"/>
      <c r="O31" s="117"/>
      <c r="P31" s="117"/>
      <c r="Q31" s="117"/>
      <c r="R31" s="117"/>
      <c r="S31" s="117"/>
      <c r="T31" s="93">
        <f t="shared" si="1"/>
        <v>7</v>
      </c>
      <c r="U31" s="130">
        <f t="shared" si="2"/>
        <v>0.4375</v>
      </c>
      <c r="V31" s="111"/>
      <c r="W31" s="111"/>
      <c r="X31" s="111"/>
      <c r="Y31" s="111"/>
      <c r="Z31" s="111"/>
    </row>
    <row r="32" spans="1:26" x14ac:dyDescent="0.35">
      <c r="A32" s="90">
        <v>20</v>
      </c>
      <c r="B32" s="131" t="s">
        <v>987</v>
      </c>
      <c r="C32" s="129" t="s">
        <v>577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117"/>
      <c r="L32" s="117"/>
      <c r="M32" s="117"/>
      <c r="N32" s="117"/>
      <c r="O32" s="117"/>
      <c r="P32" s="117"/>
      <c r="Q32" s="117"/>
      <c r="R32" s="117"/>
      <c r="S32" s="117"/>
      <c r="T32" s="93">
        <f t="shared" si="1"/>
        <v>7</v>
      </c>
      <c r="U32" s="130">
        <f t="shared" si="2"/>
        <v>0.4375</v>
      </c>
      <c r="V32" s="111"/>
      <c r="W32" s="111"/>
      <c r="X32" s="111"/>
      <c r="Y32" s="111"/>
      <c r="Z32" s="111"/>
    </row>
    <row r="33" spans="1:26" x14ac:dyDescent="0.35">
      <c r="A33" s="90">
        <v>21</v>
      </c>
      <c r="B33" s="131" t="s">
        <v>988</v>
      </c>
      <c r="C33" s="129" t="s">
        <v>578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117"/>
      <c r="L33" s="117"/>
      <c r="M33" s="117"/>
      <c r="N33" s="117"/>
      <c r="O33" s="117"/>
      <c r="P33" s="117"/>
      <c r="Q33" s="117"/>
      <c r="R33" s="117"/>
      <c r="S33" s="117"/>
      <c r="T33" s="93">
        <f t="shared" si="1"/>
        <v>7</v>
      </c>
      <c r="U33" s="130">
        <f t="shared" si="2"/>
        <v>0.4375</v>
      </c>
      <c r="V33" s="111"/>
      <c r="W33" s="111"/>
      <c r="X33" s="111"/>
      <c r="Y33" s="111"/>
      <c r="Z33" s="111"/>
    </row>
    <row r="34" spans="1:26" x14ac:dyDescent="0.35">
      <c r="A34" s="90">
        <v>22</v>
      </c>
      <c r="B34" s="131" t="s">
        <v>989</v>
      </c>
      <c r="C34" s="129" t="s">
        <v>579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117"/>
      <c r="L34" s="117"/>
      <c r="M34" s="117"/>
      <c r="N34" s="117"/>
      <c r="O34" s="117"/>
      <c r="P34" s="117"/>
      <c r="Q34" s="117"/>
      <c r="R34" s="117"/>
      <c r="S34" s="117"/>
      <c r="T34" s="93">
        <f t="shared" si="1"/>
        <v>7</v>
      </c>
      <c r="U34" s="130">
        <f t="shared" si="2"/>
        <v>0.4375</v>
      </c>
      <c r="V34" s="111"/>
      <c r="W34" s="111"/>
      <c r="X34" s="111"/>
      <c r="Y34" s="111"/>
      <c r="Z34" s="111"/>
    </row>
    <row r="35" spans="1:26" x14ac:dyDescent="0.35">
      <c r="A35" s="90">
        <v>23</v>
      </c>
      <c r="B35" s="131" t="s">
        <v>990</v>
      </c>
      <c r="C35" s="129" t="s">
        <v>580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117"/>
      <c r="L35" s="117"/>
      <c r="M35" s="117"/>
      <c r="N35" s="117"/>
      <c r="O35" s="117"/>
      <c r="P35" s="117"/>
      <c r="Q35" s="117"/>
      <c r="R35" s="117"/>
      <c r="S35" s="117"/>
      <c r="T35" s="93">
        <f t="shared" si="1"/>
        <v>7</v>
      </c>
      <c r="U35" s="130">
        <f t="shared" si="2"/>
        <v>0.4375</v>
      </c>
      <c r="V35" s="111"/>
      <c r="W35" s="111"/>
      <c r="X35" s="111"/>
      <c r="Y35" s="111"/>
      <c r="Z35" s="111"/>
    </row>
    <row r="36" spans="1:26" x14ac:dyDescent="0.35">
      <c r="A36" s="90">
        <v>24</v>
      </c>
      <c r="B36" s="131" t="s">
        <v>991</v>
      </c>
      <c r="C36" s="129" t="s">
        <v>581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117"/>
      <c r="L36" s="117"/>
      <c r="M36" s="117"/>
      <c r="N36" s="117"/>
      <c r="O36" s="117"/>
      <c r="P36" s="117"/>
      <c r="Q36" s="117"/>
      <c r="R36" s="117"/>
      <c r="S36" s="117"/>
      <c r="T36" s="93">
        <f t="shared" si="1"/>
        <v>7</v>
      </c>
      <c r="U36" s="130">
        <f t="shared" si="2"/>
        <v>0.4375</v>
      </c>
      <c r="V36" s="111"/>
      <c r="W36" s="111"/>
      <c r="X36" s="111"/>
      <c r="Y36" s="111"/>
      <c r="Z36" s="111"/>
    </row>
    <row r="37" spans="1:26" x14ac:dyDescent="0.35">
      <c r="A37" s="90">
        <v>25</v>
      </c>
      <c r="B37" s="131" t="s">
        <v>992</v>
      </c>
      <c r="C37" s="129" t="s">
        <v>582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117"/>
      <c r="L37" s="117"/>
      <c r="M37" s="117"/>
      <c r="N37" s="117"/>
      <c r="O37" s="117"/>
      <c r="P37" s="117"/>
      <c r="Q37" s="117"/>
      <c r="R37" s="117"/>
      <c r="S37" s="117"/>
      <c r="T37" s="93">
        <f t="shared" si="1"/>
        <v>7</v>
      </c>
      <c r="U37" s="130">
        <f t="shared" si="2"/>
        <v>0.4375</v>
      </c>
      <c r="V37" s="111"/>
      <c r="W37" s="111"/>
      <c r="X37" s="111"/>
      <c r="Y37" s="111"/>
      <c r="Z37" s="111"/>
    </row>
    <row r="38" spans="1:26" x14ac:dyDescent="0.35">
      <c r="A38" s="90">
        <v>26</v>
      </c>
      <c r="B38" s="131" t="s">
        <v>993</v>
      </c>
      <c r="C38" s="129" t="s">
        <v>583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117"/>
      <c r="L38" s="117"/>
      <c r="M38" s="117"/>
      <c r="N38" s="117"/>
      <c r="O38" s="117"/>
      <c r="P38" s="117"/>
      <c r="Q38" s="117"/>
      <c r="R38" s="117"/>
      <c r="S38" s="117"/>
      <c r="T38" s="93">
        <f t="shared" si="1"/>
        <v>7</v>
      </c>
      <c r="U38" s="130">
        <f t="shared" si="2"/>
        <v>0.4375</v>
      </c>
      <c r="V38" s="111"/>
      <c r="W38" s="111"/>
      <c r="X38" s="111"/>
      <c r="Y38" s="111"/>
      <c r="Z38" s="111"/>
    </row>
    <row r="39" spans="1:26" x14ac:dyDescent="0.35">
      <c r="A39" s="90">
        <v>27</v>
      </c>
      <c r="B39" s="131" t="s">
        <v>994</v>
      </c>
      <c r="C39" s="129" t="s">
        <v>584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117"/>
      <c r="L39" s="117"/>
      <c r="M39" s="117"/>
      <c r="N39" s="117"/>
      <c r="O39" s="117"/>
      <c r="P39" s="117"/>
      <c r="Q39" s="117"/>
      <c r="R39" s="117"/>
      <c r="S39" s="117"/>
      <c r="T39" s="93">
        <f t="shared" si="1"/>
        <v>7</v>
      </c>
      <c r="U39" s="130">
        <f t="shared" si="2"/>
        <v>0.4375</v>
      </c>
      <c r="V39" s="111"/>
      <c r="W39" s="111"/>
      <c r="X39" s="111"/>
      <c r="Y39" s="111"/>
      <c r="Z39" s="111"/>
    </row>
    <row r="40" spans="1:26" x14ac:dyDescent="0.35">
      <c r="A40" s="90">
        <v>28</v>
      </c>
      <c r="B40" s="131" t="s">
        <v>995</v>
      </c>
      <c r="C40" s="129" t="s">
        <v>585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117"/>
      <c r="L40" s="117"/>
      <c r="M40" s="117"/>
      <c r="N40" s="117"/>
      <c r="O40" s="117"/>
      <c r="P40" s="117"/>
      <c r="Q40" s="117"/>
      <c r="R40" s="117"/>
      <c r="S40" s="117"/>
      <c r="T40" s="93">
        <f t="shared" si="1"/>
        <v>7</v>
      </c>
      <c r="U40" s="130">
        <f t="shared" si="2"/>
        <v>0.4375</v>
      </c>
      <c r="V40" s="111"/>
      <c r="W40" s="111"/>
      <c r="X40" s="111"/>
      <c r="Y40" s="111"/>
      <c r="Z40" s="111"/>
    </row>
    <row r="41" spans="1:26" x14ac:dyDescent="0.35">
      <c r="A41" s="90">
        <v>29</v>
      </c>
      <c r="B41" s="131" t="s">
        <v>996</v>
      </c>
      <c r="C41" s="129" t="s">
        <v>586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117"/>
      <c r="L41" s="117"/>
      <c r="M41" s="117"/>
      <c r="N41" s="117"/>
      <c r="O41" s="117"/>
      <c r="P41" s="117"/>
      <c r="Q41" s="117"/>
      <c r="R41" s="117"/>
      <c r="S41" s="117"/>
      <c r="T41" s="93">
        <f t="shared" si="1"/>
        <v>7</v>
      </c>
      <c r="U41" s="130">
        <f t="shared" si="2"/>
        <v>0.4375</v>
      </c>
      <c r="V41" s="111"/>
      <c r="W41" s="111"/>
      <c r="X41" s="111"/>
      <c r="Y41" s="111"/>
      <c r="Z41" s="111"/>
    </row>
    <row r="42" spans="1:26" x14ac:dyDescent="0.35">
      <c r="A42" s="90">
        <v>30</v>
      </c>
      <c r="B42" s="131" t="s">
        <v>997</v>
      </c>
      <c r="C42" s="129" t="s">
        <v>587</v>
      </c>
      <c r="D42" s="55">
        <v>1</v>
      </c>
      <c r="E42" s="51">
        <v>1</v>
      </c>
      <c r="F42" s="51">
        <v>0</v>
      </c>
      <c r="G42" s="51">
        <v>1</v>
      </c>
      <c r="H42" s="51">
        <v>1</v>
      </c>
      <c r="I42" s="51">
        <v>1</v>
      </c>
      <c r="J42" s="51">
        <v>1</v>
      </c>
      <c r="K42" s="117"/>
      <c r="L42" s="117"/>
      <c r="M42" s="117"/>
      <c r="N42" s="117"/>
      <c r="O42" s="117"/>
      <c r="P42" s="117"/>
      <c r="Q42" s="117"/>
      <c r="R42" s="117"/>
      <c r="S42" s="117"/>
      <c r="T42" s="93">
        <f t="shared" si="1"/>
        <v>6</v>
      </c>
      <c r="U42" s="130">
        <f t="shared" si="2"/>
        <v>0.375</v>
      </c>
      <c r="V42" s="111"/>
      <c r="W42" s="111"/>
      <c r="X42" s="111"/>
      <c r="Y42" s="111"/>
      <c r="Z42" s="111"/>
    </row>
    <row r="43" spans="1:26" x14ac:dyDescent="0.35">
      <c r="A43" s="90">
        <v>31</v>
      </c>
      <c r="B43" s="131" t="s">
        <v>998</v>
      </c>
      <c r="C43" s="129" t="s">
        <v>588</v>
      </c>
      <c r="D43" s="55">
        <v>1</v>
      </c>
      <c r="E43" s="51">
        <v>1</v>
      </c>
      <c r="F43" s="51">
        <v>0</v>
      </c>
      <c r="G43" s="51">
        <v>1</v>
      </c>
      <c r="H43" s="51">
        <v>1</v>
      </c>
      <c r="I43" s="51">
        <v>1</v>
      </c>
      <c r="J43" s="51">
        <v>1</v>
      </c>
      <c r="K43" s="117"/>
      <c r="L43" s="117"/>
      <c r="M43" s="117"/>
      <c r="N43" s="117"/>
      <c r="O43" s="117"/>
      <c r="P43" s="117"/>
      <c r="Q43" s="117"/>
      <c r="R43" s="117"/>
      <c r="S43" s="117"/>
      <c r="T43" s="93">
        <f t="shared" si="1"/>
        <v>6</v>
      </c>
      <c r="U43" s="130">
        <f t="shared" si="2"/>
        <v>0.375</v>
      </c>
      <c r="V43" s="111"/>
      <c r="W43" s="111"/>
      <c r="X43" s="111"/>
      <c r="Y43" s="111"/>
      <c r="Z43" s="111"/>
    </row>
    <row r="44" spans="1:26" x14ac:dyDescent="0.35">
      <c r="A44" s="90">
        <v>32</v>
      </c>
      <c r="B44" s="131" t="s">
        <v>999</v>
      </c>
      <c r="C44" s="129" t="s">
        <v>589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117"/>
      <c r="L44" s="117"/>
      <c r="M44" s="117"/>
      <c r="N44" s="117"/>
      <c r="O44" s="117"/>
      <c r="P44" s="117"/>
      <c r="Q44" s="117"/>
      <c r="R44" s="117"/>
      <c r="S44" s="117"/>
      <c r="T44" s="93">
        <f t="shared" si="1"/>
        <v>7</v>
      </c>
      <c r="U44" s="130">
        <f t="shared" si="2"/>
        <v>0.4375</v>
      </c>
      <c r="V44" s="111"/>
      <c r="W44" s="111"/>
      <c r="X44" s="111"/>
      <c r="Y44" s="111"/>
      <c r="Z44" s="111"/>
    </row>
    <row r="45" spans="1:26" x14ac:dyDescent="0.35">
      <c r="A45" s="90">
        <v>33</v>
      </c>
      <c r="B45" s="131" t="s">
        <v>1000</v>
      </c>
      <c r="C45" s="129" t="s">
        <v>590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117"/>
      <c r="L45" s="117"/>
      <c r="M45" s="117"/>
      <c r="N45" s="117"/>
      <c r="O45" s="117"/>
      <c r="P45" s="117"/>
      <c r="Q45" s="117"/>
      <c r="R45" s="117"/>
      <c r="S45" s="117"/>
      <c r="T45" s="93">
        <f t="shared" si="1"/>
        <v>7</v>
      </c>
      <c r="U45" s="130">
        <f t="shared" si="2"/>
        <v>0.4375</v>
      </c>
      <c r="V45" s="111"/>
      <c r="W45" s="111"/>
      <c r="X45" s="111"/>
      <c r="Y45" s="111"/>
      <c r="Z45" s="111"/>
    </row>
    <row r="46" spans="1:26" x14ac:dyDescent="0.35">
      <c r="A46" s="90">
        <v>34</v>
      </c>
      <c r="B46" s="131" t="s">
        <v>1001</v>
      </c>
      <c r="C46" s="129" t="s">
        <v>591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1</v>
      </c>
      <c r="J46" s="51">
        <v>1</v>
      </c>
      <c r="K46" s="117"/>
      <c r="L46" s="117"/>
      <c r="M46" s="117"/>
      <c r="N46" s="117"/>
      <c r="O46" s="117"/>
      <c r="P46" s="117"/>
      <c r="Q46" s="117"/>
      <c r="R46" s="117"/>
      <c r="S46" s="117"/>
      <c r="T46" s="93">
        <f t="shared" si="1"/>
        <v>7</v>
      </c>
      <c r="U46" s="130">
        <f t="shared" si="2"/>
        <v>0.4375</v>
      </c>
      <c r="V46" s="111"/>
      <c r="W46" s="111"/>
      <c r="X46" s="111"/>
      <c r="Y46" s="111"/>
      <c r="Z46" s="111"/>
    </row>
    <row r="47" spans="1:26" x14ac:dyDescent="0.35">
      <c r="A47" s="90">
        <v>35</v>
      </c>
      <c r="B47" s="131" t="s">
        <v>912</v>
      </c>
      <c r="C47" s="129" t="s">
        <v>592</v>
      </c>
      <c r="D47" s="55">
        <v>1</v>
      </c>
      <c r="E47" s="51">
        <v>0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117"/>
      <c r="L47" s="117"/>
      <c r="M47" s="117"/>
      <c r="N47" s="117"/>
      <c r="O47" s="117"/>
      <c r="P47" s="117"/>
      <c r="Q47" s="117"/>
      <c r="R47" s="117"/>
      <c r="S47" s="117"/>
      <c r="T47" s="93">
        <f t="shared" si="1"/>
        <v>6</v>
      </c>
      <c r="U47" s="130">
        <f t="shared" si="2"/>
        <v>0.375</v>
      </c>
      <c r="V47" s="111"/>
      <c r="W47" s="111"/>
      <c r="X47" s="111"/>
      <c r="Y47" s="111"/>
      <c r="Z47" s="111"/>
    </row>
    <row r="48" spans="1:26" x14ac:dyDescent="0.35">
      <c r="A48" s="90">
        <v>36</v>
      </c>
      <c r="B48" s="131" t="s">
        <v>1002</v>
      </c>
      <c r="C48" s="129" t="s">
        <v>593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117"/>
      <c r="L48" s="117"/>
      <c r="M48" s="117"/>
      <c r="N48" s="117"/>
      <c r="O48" s="117"/>
      <c r="P48" s="117"/>
      <c r="Q48" s="117"/>
      <c r="R48" s="117"/>
      <c r="S48" s="117"/>
      <c r="T48" s="93">
        <f t="shared" si="1"/>
        <v>7</v>
      </c>
      <c r="U48" s="130">
        <f t="shared" si="2"/>
        <v>0.4375</v>
      </c>
      <c r="V48" s="111"/>
      <c r="W48" s="111"/>
      <c r="X48" s="111"/>
      <c r="Y48" s="111"/>
      <c r="Z48" s="111"/>
    </row>
    <row r="49" spans="1:26" x14ac:dyDescent="0.35">
      <c r="A49" s="90">
        <v>37</v>
      </c>
      <c r="B49" s="131" t="s">
        <v>1003</v>
      </c>
      <c r="C49" s="129" t="s">
        <v>594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117"/>
      <c r="L49" s="117"/>
      <c r="M49" s="117"/>
      <c r="N49" s="117"/>
      <c r="O49" s="117"/>
      <c r="P49" s="117"/>
      <c r="Q49" s="117"/>
      <c r="R49" s="117"/>
      <c r="S49" s="117"/>
      <c r="T49" s="93">
        <f t="shared" si="1"/>
        <v>7</v>
      </c>
      <c r="U49" s="130">
        <f t="shared" si="2"/>
        <v>0.4375</v>
      </c>
      <c r="V49" s="111"/>
      <c r="W49" s="111"/>
      <c r="X49" s="111"/>
      <c r="Y49" s="111"/>
      <c r="Z49" s="111"/>
    </row>
    <row r="50" spans="1:26" x14ac:dyDescent="0.35">
      <c r="A50" s="90">
        <v>38</v>
      </c>
      <c r="B50" s="131" t="s">
        <v>1004</v>
      </c>
      <c r="C50" s="129" t="s">
        <v>595</v>
      </c>
      <c r="D50" s="55">
        <v>1</v>
      </c>
      <c r="E50" s="51">
        <v>0</v>
      </c>
      <c r="F50" s="51">
        <v>1</v>
      </c>
      <c r="G50" s="51">
        <v>1</v>
      </c>
      <c r="H50" s="51">
        <v>1</v>
      </c>
      <c r="I50" s="51">
        <v>1</v>
      </c>
      <c r="J50" s="51">
        <v>1</v>
      </c>
      <c r="K50" s="117"/>
      <c r="L50" s="117"/>
      <c r="M50" s="117"/>
      <c r="N50" s="117"/>
      <c r="O50" s="117"/>
      <c r="P50" s="117"/>
      <c r="Q50" s="117"/>
      <c r="R50" s="117"/>
      <c r="S50" s="117"/>
      <c r="T50" s="93">
        <f t="shared" si="1"/>
        <v>6</v>
      </c>
      <c r="U50" s="130">
        <f t="shared" si="2"/>
        <v>0.375</v>
      </c>
      <c r="V50" s="111"/>
      <c r="W50" s="111"/>
      <c r="X50" s="111"/>
      <c r="Y50" s="111"/>
      <c r="Z50" s="111"/>
    </row>
    <row r="51" spans="1:26" x14ac:dyDescent="0.35">
      <c r="A51" s="90">
        <v>39</v>
      </c>
      <c r="B51" s="131" t="s">
        <v>651</v>
      </c>
      <c r="C51" s="129" t="s">
        <v>652</v>
      </c>
      <c r="D51" s="55">
        <v>1</v>
      </c>
      <c r="E51" s="51">
        <v>1</v>
      </c>
      <c r="F51" s="51">
        <v>1</v>
      </c>
      <c r="G51" s="51">
        <v>0</v>
      </c>
      <c r="H51" s="51">
        <v>0</v>
      </c>
      <c r="I51" s="51">
        <v>0</v>
      </c>
      <c r="J51" s="51">
        <v>0</v>
      </c>
      <c r="K51" s="117"/>
      <c r="L51" s="117"/>
      <c r="M51" s="117"/>
      <c r="N51" s="117"/>
      <c r="O51" s="117"/>
      <c r="P51" s="117"/>
      <c r="Q51" s="117"/>
      <c r="R51" s="117"/>
      <c r="S51" s="117"/>
      <c r="T51" s="93">
        <f t="shared" si="1"/>
        <v>3</v>
      </c>
      <c r="U51" s="130">
        <f t="shared" si="2"/>
        <v>0.1875</v>
      </c>
      <c r="V51" s="111"/>
      <c r="W51" s="111"/>
      <c r="X51" s="111"/>
      <c r="Y51" s="111"/>
      <c r="Z51" s="111"/>
    </row>
    <row r="52" spans="1:26" x14ac:dyDescent="0.35">
      <c r="A52" s="111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</row>
    <row r="53" spans="1:26" x14ac:dyDescent="0.35">
      <c r="A53" s="111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 spans="1:26" x14ac:dyDescent="0.35">
      <c r="A54" s="111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spans="1:26" x14ac:dyDescent="0.35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spans="1:26" x14ac:dyDescent="0.35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spans="1:26" x14ac:dyDescent="0.35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x14ac:dyDescent="0.35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 x14ac:dyDescent="0.35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 x14ac:dyDescent="0.35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 x14ac:dyDescent="0.35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 x14ac:dyDescent="0.35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 x14ac:dyDescent="0.35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 x14ac:dyDescent="0.35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 x14ac:dyDescent="0.35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 x14ac:dyDescent="0.35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 x14ac:dyDescent="0.35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 x14ac:dyDescent="0.35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 x14ac:dyDescent="0.3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 x14ac:dyDescent="0.35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 x14ac:dyDescent="0.35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 x14ac:dyDescent="0.35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 x14ac:dyDescent="0.35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 x14ac:dyDescent="0.35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 x14ac:dyDescent="0.35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 x14ac:dyDescent="0.35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 x14ac:dyDescent="0.35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 x14ac:dyDescent="0.35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 x14ac:dyDescent="0.35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 x14ac:dyDescent="0.35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x14ac:dyDescent="0.35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x14ac:dyDescent="0.35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x14ac:dyDescent="0.35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x14ac:dyDescent="0.35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x14ac:dyDescent="0.35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x14ac:dyDescent="0.35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x14ac:dyDescent="0.35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x14ac:dyDescent="0.35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x14ac:dyDescent="0.35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x14ac:dyDescent="0.35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 x14ac:dyDescent="0.35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x14ac:dyDescent="0.35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x14ac:dyDescent="0.35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x14ac:dyDescent="0.35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x14ac:dyDescent="0.35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x14ac:dyDescent="0.35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x14ac:dyDescent="0.35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x14ac:dyDescent="0.35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x14ac:dyDescent="0.35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x14ac:dyDescent="0.35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x14ac:dyDescent="0.35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x14ac:dyDescent="0.35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 x14ac:dyDescent="0.35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spans="1:26" x14ac:dyDescent="0.35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 x14ac:dyDescent="0.35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 x14ac:dyDescent="0.35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 x14ac:dyDescent="0.35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 x14ac:dyDescent="0.35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 x14ac:dyDescent="0.35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 x14ac:dyDescent="0.35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 x14ac:dyDescent="0.35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 x14ac:dyDescent="0.35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x14ac:dyDescent="0.35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x14ac:dyDescent="0.35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 x14ac:dyDescent="0.35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 x14ac:dyDescent="0.35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x14ac:dyDescent="0.35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x14ac:dyDescent="0.35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x14ac:dyDescent="0.35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x14ac:dyDescent="0.35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x14ac:dyDescent="0.35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x14ac:dyDescent="0.35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x14ac:dyDescent="0.35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 x14ac:dyDescent="0.35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 x14ac:dyDescent="0.35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x14ac:dyDescent="0.35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 x14ac:dyDescent="0.35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 x14ac:dyDescent="0.35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spans="1:26" x14ac:dyDescent="0.35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 x14ac:dyDescent="0.35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 x14ac:dyDescent="0.35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 x14ac:dyDescent="0.35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 x14ac:dyDescent="0.35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 x14ac:dyDescent="0.35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 x14ac:dyDescent="0.35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 x14ac:dyDescent="0.35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spans="1:26" x14ac:dyDescent="0.35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 x14ac:dyDescent="0.35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 x14ac:dyDescent="0.35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 x14ac:dyDescent="0.35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 x14ac:dyDescent="0.35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 x14ac:dyDescent="0.35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 x14ac:dyDescent="0.35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 x14ac:dyDescent="0.35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 x14ac:dyDescent="0.35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 x14ac:dyDescent="0.35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 x14ac:dyDescent="0.35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 x14ac:dyDescent="0.35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 x14ac:dyDescent="0.35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 x14ac:dyDescent="0.35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 x14ac:dyDescent="0.35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 x14ac:dyDescent="0.35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 x14ac:dyDescent="0.35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 x14ac:dyDescent="0.35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 x14ac:dyDescent="0.35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 x14ac:dyDescent="0.35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 x14ac:dyDescent="0.35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 x14ac:dyDescent="0.35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 x14ac:dyDescent="0.35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 x14ac:dyDescent="0.35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 x14ac:dyDescent="0.35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 x14ac:dyDescent="0.35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 x14ac:dyDescent="0.35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 x14ac:dyDescent="0.35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 x14ac:dyDescent="0.35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 x14ac:dyDescent="0.35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 x14ac:dyDescent="0.35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 x14ac:dyDescent="0.35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 x14ac:dyDescent="0.35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 x14ac:dyDescent="0.35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 x14ac:dyDescent="0.35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 x14ac:dyDescent="0.35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 x14ac:dyDescent="0.35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 x14ac:dyDescent="0.35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 x14ac:dyDescent="0.35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 x14ac:dyDescent="0.35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 x14ac:dyDescent="0.35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 x14ac:dyDescent="0.35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spans="1:26" x14ac:dyDescent="0.35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x14ac:dyDescent="0.35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 x14ac:dyDescent="0.35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 x14ac:dyDescent="0.35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 x14ac:dyDescent="0.35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 x14ac:dyDescent="0.35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 x14ac:dyDescent="0.35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 x14ac:dyDescent="0.35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 x14ac:dyDescent="0.35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 x14ac:dyDescent="0.35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 x14ac:dyDescent="0.35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 x14ac:dyDescent="0.35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 x14ac:dyDescent="0.35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 x14ac:dyDescent="0.35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 x14ac:dyDescent="0.35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 x14ac:dyDescent="0.35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 x14ac:dyDescent="0.35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 x14ac:dyDescent="0.35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 x14ac:dyDescent="0.35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 x14ac:dyDescent="0.35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 x14ac:dyDescent="0.35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 x14ac:dyDescent="0.35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 x14ac:dyDescent="0.35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spans="1:26" x14ac:dyDescent="0.35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spans="1:26" x14ac:dyDescent="0.35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spans="1:26" x14ac:dyDescent="0.35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spans="1:26" x14ac:dyDescent="0.35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spans="1:26" x14ac:dyDescent="0.35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spans="1:26" x14ac:dyDescent="0.35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spans="1:26" x14ac:dyDescent="0.35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spans="1:26" x14ac:dyDescent="0.35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spans="1:26" x14ac:dyDescent="0.35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spans="1:26" x14ac:dyDescent="0.35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spans="1:26" x14ac:dyDescent="0.35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spans="1:26" x14ac:dyDescent="0.35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spans="1:26" x14ac:dyDescent="0.35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spans="1:26" x14ac:dyDescent="0.35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spans="1:26" x14ac:dyDescent="0.35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spans="1:26" x14ac:dyDescent="0.35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spans="1:26" x14ac:dyDescent="0.35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spans="1:26" x14ac:dyDescent="0.35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spans="1:26" x14ac:dyDescent="0.35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spans="1:26" x14ac:dyDescent="0.35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spans="1:26" x14ac:dyDescent="0.35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spans="1:26" x14ac:dyDescent="0.35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spans="1:26" x14ac:dyDescent="0.35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spans="1:26" x14ac:dyDescent="0.35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spans="1:26" x14ac:dyDescent="0.35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spans="1:26" x14ac:dyDescent="0.35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spans="1:26" x14ac:dyDescent="0.35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spans="1:26" x14ac:dyDescent="0.35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spans="1:26" x14ac:dyDescent="0.35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spans="1:26" x14ac:dyDescent="0.35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spans="1:26" x14ac:dyDescent="0.35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spans="1:26" x14ac:dyDescent="0.35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spans="1:26" x14ac:dyDescent="0.35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spans="1:26" x14ac:dyDescent="0.35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spans="1:26" x14ac:dyDescent="0.35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spans="1:26" x14ac:dyDescent="0.35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spans="1:26" x14ac:dyDescent="0.35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spans="1:26" x14ac:dyDescent="0.35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spans="1:26" x14ac:dyDescent="0.35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spans="1:26" x14ac:dyDescent="0.35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spans="1:26" x14ac:dyDescent="0.35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spans="1:26" x14ac:dyDescent="0.35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spans="1:26" x14ac:dyDescent="0.35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spans="1:26" x14ac:dyDescent="0.35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spans="1:26" x14ac:dyDescent="0.35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spans="1:26" x14ac:dyDescent="0.35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spans="1:26" x14ac:dyDescent="0.35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spans="1:26" x14ac:dyDescent="0.35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spans="1:26" x14ac:dyDescent="0.35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spans="1:26" x14ac:dyDescent="0.35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spans="1:26" x14ac:dyDescent="0.35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spans="1:26" x14ac:dyDescent="0.35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spans="1:26" x14ac:dyDescent="0.35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spans="1:26" x14ac:dyDescent="0.35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spans="1:26" x14ac:dyDescent="0.35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spans="1:26" x14ac:dyDescent="0.35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spans="1:26" x14ac:dyDescent="0.35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spans="1:26" x14ac:dyDescent="0.35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spans="1:26" x14ac:dyDescent="0.35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spans="1:26" x14ac:dyDescent="0.35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spans="1:26" x14ac:dyDescent="0.35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spans="1:26" x14ac:dyDescent="0.35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spans="1:26" x14ac:dyDescent="0.35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spans="1:26" x14ac:dyDescent="0.35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spans="1:26" x14ac:dyDescent="0.35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spans="1:26" x14ac:dyDescent="0.35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spans="1:26" x14ac:dyDescent="0.35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spans="1:26" x14ac:dyDescent="0.35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spans="1:26" x14ac:dyDescent="0.35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spans="1:26" x14ac:dyDescent="0.35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spans="1:26" x14ac:dyDescent="0.35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spans="1:26" x14ac:dyDescent="0.35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spans="1:26" x14ac:dyDescent="0.35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spans="1:26" x14ac:dyDescent="0.35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spans="1:26" x14ac:dyDescent="0.35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spans="1:26" x14ac:dyDescent="0.35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 spans="1:26" x14ac:dyDescent="0.35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 spans="1:26" x14ac:dyDescent="0.35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 spans="1:26" x14ac:dyDescent="0.35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 spans="1:26" x14ac:dyDescent="0.35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 spans="1:26" x14ac:dyDescent="0.35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 spans="1:26" x14ac:dyDescent="0.35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 spans="1:26" x14ac:dyDescent="0.35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</row>
    <row r="285" spans="1:26" x14ac:dyDescent="0.35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</row>
    <row r="286" spans="1:26" x14ac:dyDescent="0.35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 spans="1:26" x14ac:dyDescent="0.35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 spans="1:26" x14ac:dyDescent="0.35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 spans="1:26" x14ac:dyDescent="0.35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 spans="1:26" x14ac:dyDescent="0.35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 spans="1:26" x14ac:dyDescent="0.35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 spans="1:26" x14ac:dyDescent="0.35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 spans="1:26" x14ac:dyDescent="0.35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 spans="1:26" x14ac:dyDescent="0.35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 spans="1:26" x14ac:dyDescent="0.35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 spans="1:26" x14ac:dyDescent="0.35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 spans="1:26" x14ac:dyDescent="0.35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 spans="1:26" x14ac:dyDescent="0.35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 spans="1:26" x14ac:dyDescent="0.35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 spans="1:26" x14ac:dyDescent="0.35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 spans="1:26" x14ac:dyDescent="0.35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 spans="1:26" x14ac:dyDescent="0.35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 spans="1:26" x14ac:dyDescent="0.35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 spans="1:26" x14ac:dyDescent="0.35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 spans="1:26" x14ac:dyDescent="0.35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 spans="1:26" x14ac:dyDescent="0.35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 spans="1:26" x14ac:dyDescent="0.35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 spans="1:26" x14ac:dyDescent="0.35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 spans="1:26" x14ac:dyDescent="0.35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 spans="1:26" x14ac:dyDescent="0.35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 spans="1:26" x14ac:dyDescent="0.35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 spans="1:26" x14ac:dyDescent="0.35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 spans="1:26" x14ac:dyDescent="0.35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 spans="1:26" x14ac:dyDescent="0.35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 spans="1:26" x14ac:dyDescent="0.35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 spans="1:26" x14ac:dyDescent="0.35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 spans="1:26" x14ac:dyDescent="0.35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 spans="1:26" x14ac:dyDescent="0.35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 spans="1:26" x14ac:dyDescent="0.35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 spans="1:26" x14ac:dyDescent="0.35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 spans="1:26" x14ac:dyDescent="0.35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 spans="1:26" x14ac:dyDescent="0.35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 spans="1:26" x14ac:dyDescent="0.35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 spans="1:26" x14ac:dyDescent="0.35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 spans="1:26" x14ac:dyDescent="0.35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 spans="1:26" x14ac:dyDescent="0.35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 spans="1:26" x14ac:dyDescent="0.35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 spans="1:26" x14ac:dyDescent="0.35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 spans="1:26" x14ac:dyDescent="0.35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 spans="1:26" x14ac:dyDescent="0.35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 spans="1:26" x14ac:dyDescent="0.35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 spans="1:26" x14ac:dyDescent="0.35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 spans="1:26" x14ac:dyDescent="0.35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 spans="1:26" x14ac:dyDescent="0.35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 spans="1:26" x14ac:dyDescent="0.35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 spans="1:26" x14ac:dyDescent="0.35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 spans="1:26" x14ac:dyDescent="0.35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 spans="1:26" x14ac:dyDescent="0.35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 spans="1:26" x14ac:dyDescent="0.35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 spans="1:26" x14ac:dyDescent="0.35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 spans="1:26" x14ac:dyDescent="0.35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 spans="1:26" x14ac:dyDescent="0.35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 spans="1:26" x14ac:dyDescent="0.35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 spans="1:26" x14ac:dyDescent="0.35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 spans="1:26" x14ac:dyDescent="0.35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 spans="1:26" x14ac:dyDescent="0.35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 spans="1:26" x14ac:dyDescent="0.35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 spans="1:26" x14ac:dyDescent="0.35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 spans="1:26" x14ac:dyDescent="0.35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 spans="1:26" x14ac:dyDescent="0.35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 spans="1:26" x14ac:dyDescent="0.35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 spans="1:26" x14ac:dyDescent="0.35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 spans="1:26" x14ac:dyDescent="0.35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 spans="1:26" x14ac:dyDescent="0.35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 spans="1:26" x14ac:dyDescent="0.35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 spans="1:26" x14ac:dyDescent="0.35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 spans="1:26" x14ac:dyDescent="0.35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 spans="1:26" x14ac:dyDescent="0.35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 spans="1:26" x14ac:dyDescent="0.35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 spans="1:26" x14ac:dyDescent="0.35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 spans="1:26" x14ac:dyDescent="0.35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 spans="1:26" x14ac:dyDescent="0.35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 spans="1:26" x14ac:dyDescent="0.35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 spans="1:26" x14ac:dyDescent="0.35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 spans="1:26" x14ac:dyDescent="0.35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 spans="1:26" x14ac:dyDescent="0.35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 spans="1:26" x14ac:dyDescent="0.35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 spans="1:26" x14ac:dyDescent="0.35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 spans="1:26" x14ac:dyDescent="0.35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 spans="1:26" x14ac:dyDescent="0.35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 spans="1:26" x14ac:dyDescent="0.35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 spans="1:26" x14ac:dyDescent="0.35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 spans="1:26" x14ac:dyDescent="0.35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 spans="1:26" x14ac:dyDescent="0.35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 spans="1:26" x14ac:dyDescent="0.35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 spans="1:26" x14ac:dyDescent="0.35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 spans="1:26" x14ac:dyDescent="0.35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 spans="1:26" x14ac:dyDescent="0.35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 spans="1:26" x14ac:dyDescent="0.35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 spans="1:26" x14ac:dyDescent="0.35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 spans="1:26" x14ac:dyDescent="0.35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 spans="1:26" x14ac:dyDescent="0.35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 spans="1:26" x14ac:dyDescent="0.35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 spans="1:26" x14ac:dyDescent="0.35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 spans="1:26" x14ac:dyDescent="0.35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 spans="1:26" x14ac:dyDescent="0.35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 spans="1:26" x14ac:dyDescent="0.35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 spans="1:26" x14ac:dyDescent="0.35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 spans="1:26" x14ac:dyDescent="0.35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 spans="1:26" x14ac:dyDescent="0.35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 spans="1:26" x14ac:dyDescent="0.35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 spans="1:26" x14ac:dyDescent="0.35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 spans="1:26" x14ac:dyDescent="0.35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 spans="1:26" x14ac:dyDescent="0.35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 spans="1:26" x14ac:dyDescent="0.35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 spans="1:26" x14ac:dyDescent="0.35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 spans="1:26" x14ac:dyDescent="0.35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 spans="1:26" x14ac:dyDescent="0.35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 spans="1:26" x14ac:dyDescent="0.35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 spans="1:26" x14ac:dyDescent="0.35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 spans="1:26" x14ac:dyDescent="0.35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 spans="1:26" x14ac:dyDescent="0.35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 spans="1:26" x14ac:dyDescent="0.35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 spans="1:26" x14ac:dyDescent="0.35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x14ac:dyDescent="0.35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 spans="1:26" x14ac:dyDescent="0.35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 spans="1:26" x14ac:dyDescent="0.35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 spans="1:26" x14ac:dyDescent="0.35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 spans="1:26" x14ac:dyDescent="0.35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 spans="1:26" x14ac:dyDescent="0.35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 spans="1:26" x14ac:dyDescent="0.35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 spans="1:26" x14ac:dyDescent="0.35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 spans="1:26" x14ac:dyDescent="0.35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 spans="1:26" x14ac:dyDescent="0.35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 spans="1:26" x14ac:dyDescent="0.35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 spans="1:26" x14ac:dyDescent="0.35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 spans="1:26" x14ac:dyDescent="0.35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 spans="1:26" x14ac:dyDescent="0.35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 spans="1:26" x14ac:dyDescent="0.35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 spans="1:26" x14ac:dyDescent="0.35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 spans="1:26" x14ac:dyDescent="0.35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 spans="1:26" x14ac:dyDescent="0.35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 spans="1:26" x14ac:dyDescent="0.35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 spans="1:26" x14ac:dyDescent="0.35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 spans="1:26" x14ac:dyDescent="0.35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 spans="1:26" x14ac:dyDescent="0.35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 spans="1:26" x14ac:dyDescent="0.35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 spans="1:26" x14ac:dyDescent="0.35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 spans="1:26" x14ac:dyDescent="0.35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 spans="1:26" x14ac:dyDescent="0.35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 spans="1:26" x14ac:dyDescent="0.35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 spans="1:26" x14ac:dyDescent="0.35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 spans="1:26" x14ac:dyDescent="0.35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 spans="1:26" x14ac:dyDescent="0.35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 spans="1:26" x14ac:dyDescent="0.35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 spans="1:26" x14ac:dyDescent="0.35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 spans="1:26" x14ac:dyDescent="0.35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 spans="1:26" x14ac:dyDescent="0.35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 spans="1:26" x14ac:dyDescent="0.35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 spans="1:26" x14ac:dyDescent="0.35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 spans="1:26" x14ac:dyDescent="0.35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 spans="1:26" x14ac:dyDescent="0.35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 spans="1:26" x14ac:dyDescent="0.35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 spans="1:26" x14ac:dyDescent="0.35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 spans="1:26" x14ac:dyDescent="0.35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 spans="1:26" x14ac:dyDescent="0.35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 spans="1:26" x14ac:dyDescent="0.35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 spans="1:26" x14ac:dyDescent="0.35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 spans="1:26" x14ac:dyDescent="0.35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 spans="1:26" x14ac:dyDescent="0.35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 spans="1:26" x14ac:dyDescent="0.35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 spans="1:26" x14ac:dyDescent="0.35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 spans="1:26" x14ac:dyDescent="0.35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 spans="1:26" x14ac:dyDescent="0.35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 spans="1:26" x14ac:dyDescent="0.35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 spans="1:26" x14ac:dyDescent="0.35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 spans="1:26" x14ac:dyDescent="0.35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 spans="1:26" x14ac:dyDescent="0.35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 spans="1:26" x14ac:dyDescent="0.35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 spans="1:26" x14ac:dyDescent="0.35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 spans="1:26" x14ac:dyDescent="0.35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 spans="1:26" x14ac:dyDescent="0.35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 spans="1:26" x14ac:dyDescent="0.35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 spans="1:26" x14ac:dyDescent="0.35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 spans="1:26" x14ac:dyDescent="0.35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 spans="1:26" x14ac:dyDescent="0.35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 spans="1:26" x14ac:dyDescent="0.35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 spans="1:26" x14ac:dyDescent="0.35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 spans="1:26" x14ac:dyDescent="0.35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 spans="1:26" x14ac:dyDescent="0.35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 spans="1:26" x14ac:dyDescent="0.35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 spans="1:26" x14ac:dyDescent="0.35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 spans="1:26" x14ac:dyDescent="0.35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 spans="1:26" x14ac:dyDescent="0.35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 spans="1:26" x14ac:dyDescent="0.35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 spans="1:26" x14ac:dyDescent="0.35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 spans="1:26" x14ac:dyDescent="0.35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 spans="1:26" x14ac:dyDescent="0.35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 spans="1:26" x14ac:dyDescent="0.35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 spans="1:26" x14ac:dyDescent="0.35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 spans="1:26" x14ac:dyDescent="0.35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 spans="1:26" x14ac:dyDescent="0.35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 spans="1:26" x14ac:dyDescent="0.35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 spans="1:26" x14ac:dyDescent="0.35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 spans="1:26" x14ac:dyDescent="0.35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 spans="1:26" x14ac:dyDescent="0.35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 spans="1:26" x14ac:dyDescent="0.35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 spans="1:26" x14ac:dyDescent="0.35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 spans="1:26" x14ac:dyDescent="0.35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 spans="1:26" x14ac:dyDescent="0.35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 spans="1:26" x14ac:dyDescent="0.35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 spans="1:26" x14ac:dyDescent="0.35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 spans="1:26" x14ac:dyDescent="0.35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 spans="1:26" x14ac:dyDescent="0.35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 spans="1:26" x14ac:dyDescent="0.35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 spans="1:26" x14ac:dyDescent="0.35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 spans="1:26" x14ac:dyDescent="0.35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 spans="1:26" x14ac:dyDescent="0.35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 spans="1:26" x14ac:dyDescent="0.35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 spans="1:26" x14ac:dyDescent="0.35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 spans="1:26" x14ac:dyDescent="0.35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 spans="1:26" x14ac:dyDescent="0.35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 spans="1:26" x14ac:dyDescent="0.35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 spans="1:26" x14ac:dyDescent="0.35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 spans="1:26" x14ac:dyDescent="0.35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 spans="1:26" x14ac:dyDescent="0.35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 spans="1:26" x14ac:dyDescent="0.35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 spans="1:26" x14ac:dyDescent="0.35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 spans="1:26" x14ac:dyDescent="0.35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 spans="1:26" x14ac:dyDescent="0.35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spans="1:26" x14ac:dyDescent="0.35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spans="1:26" x14ac:dyDescent="0.35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 spans="1:26" x14ac:dyDescent="0.35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 spans="1:26" x14ac:dyDescent="0.35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 spans="1:26" x14ac:dyDescent="0.35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 spans="1:26" x14ac:dyDescent="0.35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 spans="1:26" x14ac:dyDescent="0.35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 spans="1:26" x14ac:dyDescent="0.35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 spans="1:26" x14ac:dyDescent="0.35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 spans="1:26" x14ac:dyDescent="0.35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 spans="1:26" x14ac:dyDescent="0.35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 spans="1:26" x14ac:dyDescent="0.35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 spans="1:26" x14ac:dyDescent="0.35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 spans="1:26" x14ac:dyDescent="0.35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 spans="1:26" x14ac:dyDescent="0.35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 spans="1:26" x14ac:dyDescent="0.35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 spans="1:26" x14ac:dyDescent="0.35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 spans="1:26" x14ac:dyDescent="0.35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 spans="1:26" x14ac:dyDescent="0.35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 spans="1:26" x14ac:dyDescent="0.35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 spans="1:26" x14ac:dyDescent="0.35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 spans="1:26" x14ac:dyDescent="0.35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 spans="1:26" x14ac:dyDescent="0.35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 spans="1:26" x14ac:dyDescent="0.35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 spans="1:26" x14ac:dyDescent="0.35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 spans="1:26" x14ac:dyDescent="0.35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 spans="1:26" x14ac:dyDescent="0.35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 spans="1:26" x14ac:dyDescent="0.35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 spans="1:26" x14ac:dyDescent="0.35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 spans="1:26" x14ac:dyDescent="0.35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 spans="1:26" x14ac:dyDescent="0.35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 spans="1:26" x14ac:dyDescent="0.35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 spans="1:26" x14ac:dyDescent="0.35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 spans="1:26" x14ac:dyDescent="0.35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 spans="1:26" x14ac:dyDescent="0.35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 spans="1:26" x14ac:dyDescent="0.35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 spans="1:26" x14ac:dyDescent="0.35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 spans="1:26" x14ac:dyDescent="0.35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 spans="1:26" x14ac:dyDescent="0.35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 spans="1:26" x14ac:dyDescent="0.35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 spans="1:26" x14ac:dyDescent="0.35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 spans="1:26" x14ac:dyDescent="0.35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 spans="1:26" x14ac:dyDescent="0.35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 spans="1:26" x14ac:dyDescent="0.35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 spans="1:26" x14ac:dyDescent="0.35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 spans="1:26" x14ac:dyDescent="0.35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 spans="1:26" x14ac:dyDescent="0.35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 spans="1:26" x14ac:dyDescent="0.35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 spans="1:26" x14ac:dyDescent="0.35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 spans="1:26" x14ac:dyDescent="0.35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 spans="1:26" x14ac:dyDescent="0.35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</row>
    <row r="562" spans="1:26" x14ac:dyDescent="0.35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</row>
    <row r="563" spans="1:26" x14ac:dyDescent="0.35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 spans="1:26" x14ac:dyDescent="0.35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 spans="1:26" x14ac:dyDescent="0.35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 spans="1:26" x14ac:dyDescent="0.35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 spans="1:26" x14ac:dyDescent="0.35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 spans="1:26" x14ac:dyDescent="0.35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 spans="1:26" x14ac:dyDescent="0.35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 spans="1:26" x14ac:dyDescent="0.35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 spans="1:26" x14ac:dyDescent="0.35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 spans="1:26" x14ac:dyDescent="0.35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</row>
    <row r="573" spans="1:26" x14ac:dyDescent="0.35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</row>
    <row r="574" spans="1:26" x14ac:dyDescent="0.35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</row>
    <row r="575" spans="1:26" x14ac:dyDescent="0.35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</row>
    <row r="576" spans="1:26" x14ac:dyDescent="0.35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</row>
    <row r="577" spans="1:26" x14ac:dyDescent="0.35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</row>
    <row r="578" spans="1:26" x14ac:dyDescent="0.35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</row>
    <row r="579" spans="1:26" x14ac:dyDescent="0.35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</row>
    <row r="580" spans="1:26" x14ac:dyDescent="0.35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</row>
    <row r="581" spans="1:26" x14ac:dyDescent="0.35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</row>
    <row r="582" spans="1:26" x14ac:dyDescent="0.35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</row>
    <row r="583" spans="1:26" x14ac:dyDescent="0.35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</row>
    <row r="584" spans="1:26" x14ac:dyDescent="0.35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</row>
    <row r="585" spans="1:26" x14ac:dyDescent="0.35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</row>
    <row r="586" spans="1:26" x14ac:dyDescent="0.35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</row>
    <row r="587" spans="1:26" x14ac:dyDescent="0.35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</row>
    <row r="588" spans="1:26" x14ac:dyDescent="0.35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</row>
    <row r="589" spans="1:26" x14ac:dyDescent="0.35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</row>
    <row r="590" spans="1:26" x14ac:dyDescent="0.35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</row>
    <row r="591" spans="1:26" x14ac:dyDescent="0.35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</row>
    <row r="592" spans="1:26" x14ac:dyDescent="0.35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</row>
    <row r="593" spans="1:26" x14ac:dyDescent="0.35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</row>
    <row r="594" spans="1:26" x14ac:dyDescent="0.35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</row>
    <row r="595" spans="1:26" x14ac:dyDescent="0.35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</row>
    <row r="596" spans="1:26" x14ac:dyDescent="0.35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</row>
    <row r="597" spans="1:26" x14ac:dyDescent="0.35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</row>
    <row r="598" spans="1:26" x14ac:dyDescent="0.35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</row>
    <row r="599" spans="1:26" x14ac:dyDescent="0.35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</row>
    <row r="600" spans="1:26" x14ac:dyDescent="0.35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</row>
    <row r="601" spans="1:26" x14ac:dyDescent="0.35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</row>
    <row r="602" spans="1:26" x14ac:dyDescent="0.35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</row>
    <row r="603" spans="1:26" x14ac:dyDescent="0.35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</row>
    <row r="604" spans="1:26" x14ac:dyDescent="0.35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</row>
    <row r="605" spans="1:26" x14ac:dyDescent="0.35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</row>
    <row r="606" spans="1:26" x14ac:dyDescent="0.35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</row>
    <row r="607" spans="1:26" x14ac:dyDescent="0.35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</row>
    <row r="608" spans="1:26" x14ac:dyDescent="0.35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</row>
    <row r="609" spans="1:26" x14ac:dyDescent="0.35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</row>
    <row r="610" spans="1:26" x14ac:dyDescent="0.35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</row>
    <row r="611" spans="1:26" x14ac:dyDescent="0.35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</row>
    <row r="612" spans="1:26" x14ac:dyDescent="0.35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</row>
    <row r="613" spans="1:26" x14ac:dyDescent="0.35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</row>
    <row r="614" spans="1:26" x14ac:dyDescent="0.35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</row>
    <row r="615" spans="1:26" x14ac:dyDescent="0.35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</row>
    <row r="616" spans="1:26" x14ac:dyDescent="0.35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</row>
    <row r="617" spans="1:26" x14ac:dyDescent="0.35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</row>
    <row r="618" spans="1:26" x14ac:dyDescent="0.35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</row>
    <row r="619" spans="1:26" x14ac:dyDescent="0.35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</row>
    <row r="620" spans="1:26" x14ac:dyDescent="0.35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</row>
    <row r="621" spans="1:26" x14ac:dyDescent="0.35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</row>
    <row r="622" spans="1:26" x14ac:dyDescent="0.35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</row>
    <row r="623" spans="1:26" x14ac:dyDescent="0.35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</row>
    <row r="624" spans="1:26" x14ac:dyDescent="0.35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</row>
    <row r="625" spans="1:26" x14ac:dyDescent="0.35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</row>
    <row r="626" spans="1:26" x14ac:dyDescent="0.35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</row>
    <row r="627" spans="1:26" x14ac:dyDescent="0.35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</row>
    <row r="628" spans="1:26" x14ac:dyDescent="0.35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</row>
    <row r="629" spans="1:26" x14ac:dyDescent="0.35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</row>
    <row r="630" spans="1:26" x14ac:dyDescent="0.35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</row>
    <row r="631" spans="1:26" x14ac:dyDescent="0.35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</row>
    <row r="632" spans="1:26" x14ac:dyDescent="0.35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</row>
    <row r="633" spans="1:26" x14ac:dyDescent="0.35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</row>
    <row r="634" spans="1:26" x14ac:dyDescent="0.35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</row>
    <row r="635" spans="1:26" x14ac:dyDescent="0.35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</row>
    <row r="636" spans="1:26" x14ac:dyDescent="0.35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</row>
    <row r="637" spans="1:26" x14ac:dyDescent="0.35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</row>
    <row r="638" spans="1:26" x14ac:dyDescent="0.35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</row>
    <row r="639" spans="1:26" x14ac:dyDescent="0.35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</row>
    <row r="640" spans="1:26" x14ac:dyDescent="0.35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</row>
    <row r="641" spans="1:26" x14ac:dyDescent="0.35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</row>
    <row r="642" spans="1:26" x14ac:dyDescent="0.35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</row>
    <row r="643" spans="1:26" x14ac:dyDescent="0.35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</row>
    <row r="644" spans="1:26" x14ac:dyDescent="0.35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</row>
    <row r="645" spans="1:26" x14ac:dyDescent="0.35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</row>
    <row r="646" spans="1:26" x14ac:dyDescent="0.35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</row>
    <row r="647" spans="1:26" x14ac:dyDescent="0.35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</row>
    <row r="648" spans="1:26" x14ac:dyDescent="0.35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</row>
    <row r="649" spans="1:26" x14ac:dyDescent="0.35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</row>
    <row r="650" spans="1:26" x14ac:dyDescent="0.35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</row>
    <row r="651" spans="1:26" x14ac:dyDescent="0.35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</row>
    <row r="652" spans="1:26" x14ac:dyDescent="0.35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</row>
    <row r="653" spans="1:26" x14ac:dyDescent="0.35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</row>
    <row r="654" spans="1:26" x14ac:dyDescent="0.35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</row>
    <row r="655" spans="1:26" x14ac:dyDescent="0.35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</row>
    <row r="656" spans="1:26" x14ac:dyDescent="0.35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</row>
    <row r="657" spans="1:26" x14ac:dyDescent="0.35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</row>
    <row r="658" spans="1:26" x14ac:dyDescent="0.35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</row>
    <row r="659" spans="1:26" x14ac:dyDescent="0.35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</row>
    <row r="660" spans="1:26" x14ac:dyDescent="0.35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</row>
    <row r="661" spans="1:26" x14ac:dyDescent="0.35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</row>
    <row r="662" spans="1:26" x14ac:dyDescent="0.35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</row>
    <row r="663" spans="1:26" x14ac:dyDescent="0.35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</row>
    <row r="664" spans="1:26" x14ac:dyDescent="0.35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</row>
    <row r="665" spans="1:26" x14ac:dyDescent="0.35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</row>
    <row r="666" spans="1:26" x14ac:dyDescent="0.35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</row>
    <row r="667" spans="1:26" x14ac:dyDescent="0.35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</row>
    <row r="668" spans="1:26" x14ac:dyDescent="0.35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</row>
    <row r="669" spans="1:26" x14ac:dyDescent="0.35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</row>
    <row r="670" spans="1:26" x14ac:dyDescent="0.35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</row>
    <row r="671" spans="1:26" x14ac:dyDescent="0.35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</row>
    <row r="672" spans="1:26" x14ac:dyDescent="0.35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</row>
    <row r="673" spans="1:26" x14ac:dyDescent="0.35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</row>
    <row r="674" spans="1:26" x14ac:dyDescent="0.35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</row>
    <row r="675" spans="1:26" x14ac:dyDescent="0.35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</row>
    <row r="676" spans="1:26" x14ac:dyDescent="0.35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</row>
    <row r="677" spans="1:26" x14ac:dyDescent="0.35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</row>
    <row r="678" spans="1:26" x14ac:dyDescent="0.35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</row>
    <row r="679" spans="1:26" x14ac:dyDescent="0.35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</row>
    <row r="680" spans="1:26" x14ac:dyDescent="0.35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</row>
    <row r="681" spans="1:26" x14ac:dyDescent="0.35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</row>
    <row r="682" spans="1:26" x14ac:dyDescent="0.35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</row>
    <row r="683" spans="1:26" x14ac:dyDescent="0.35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</row>
    <row r="684" spans="1:26" x14ac:dyDescent="0.35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</row>
    <row r="685" spans="1:26" x14ac:dyDescent="0.35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</row>
    <row r="686" spans="1:26" x14ac:dyDescent="0.35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</row>
    <row r="687" spans="1:26" x14ac:dyDescent="0.35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</row>
    <row r="688" spans="1:26" x14ac:dyDescent="0.35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</row>
    <row r="689" spans="1:26" x14ac:dyDescent="0.35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</row>
    <row r="690" spans="1:26" x14ac:dyDescent="0.35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</row>
    <row r="691" spans="1:26" x14ac:dyDescent="0.35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</row>
    <row r="692" spans="1:26" x14ac:dyDescent="0.35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</row>
    <row r="693" spans="1:26" x14ac:dyDescent="0.35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</row>
    <row r="694" spans="1:26" x14ac:dyDescent="0.35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</row>
    <row r="695" spans="1:26" x14ac:dyDescent="0.35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</row>
    <row r="696" spans="1:26" x14ac:dyDescent="0.35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</row>
    <row r="697" spans="1:26" x14ac:dyDescent="0.35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</row>
    <row r="698" spans="1:26" x14ac:dyDescent="0.35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</row>
    <row r="699" spans="1:26" x14ac:dyDescent="0.35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</row>
    <row r="700" spans="1:26" x14ac:dyDescent="0.35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</row>
    <row r="701" spans="1:26" x14ac:dyDescent="0.35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</row>
    <row r="702" spans="1:26" x14ac:dyDescent="0.35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</row>
    <row r="703" spans="1:26" x14ac:dyDescent="0.35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</row>
    <row r="704" spans="1:26" x14ac:dyDescent="0.35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</row>
    <row r="705" spans="1:26" x14ac:dyDescent="0.35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</row>
    <row r="706" spans="1:26" x14ac:dyDescent="0.35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</row>
    <row r="707" spans="1:26" x14ac:dyDescent="0.35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</row>
    <row r="708" spans="1:26" x14ac:dyDescent="0.35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</row>
    <row r="709" spans="1:26" x14ac:dyDescent="0.35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</row>
    <row r="710" spans="1:26" x14ac:dyDescent="0.35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</row>
    <row r="711" spans="1:26" x14ac:dyDescent="0.35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</row>
    <row r="712" spans="1:26" x14ac:dyDescent="0.35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</row>
    <row r="713" spans="1:26" x14ac:dyDescent="0.35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</row>
    <row r="714" spans="1:26" x14ac:dyDescent="0.35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</row>
    <row r="715" spans="1:26" x14ac:dyDescent="0.35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</row>
    <row r="716" spans="1:26" x14ac:dyDescent="0.35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</row>
    <row r="717" spans="1:26" x14ac:dyDescent="0.35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</row>
    <row r="718" spans="1:26" x14ac:dyDescent="0.35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</row>
    <row r="719" spans="1:26" x14ac:dyDescent="0.35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</row>
    <row r="720" spans="1:26" x14ac:dyDescent="0.35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</row>
    <row r="721" spans="1:26" x14ac:dyDescent="0.35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</row>
    <row r="722" spans="1:26" x14ac:dyDescent="0.35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</row>
    <row r="723" spans="1:26" x14ac:dyDescent="0.35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</row>
    <row r="724" spans="1:26" x14ac:dyDescent="0.35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</row>
    <row r="725" spans="1:26" x14ac:dyDescent="0.35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</row>
    <row r="726" spans="1:26" x14ac:dyDescent="0.35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</row>
    <row r="727" spans="1:26" x14ac:dyDescent="0.35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</row>
    <row r="728" spans="1:26" x14ac:dyDescent="0.35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</row>
    <row r="729" spans="1:26" x14ac:dyDescent="0.35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</row>
    <row r="730" spans="1:26" x14ac:dyDescent="0.35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</row>
    <row r="731" spans="1:26" x14ac:dyDescent="0.35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</row>
    <row r="732" spans="1:26" x14ac:dyDescent="0.35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</row>
    <row r="733" spans="1:26" x14ac:dyDescent="0.35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</row>
    <row r="734" spans="1:26" x14ac:dyDescent="0.35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</row>
    <row r="735" spans="1:26" x14ac:dyDescent="0.35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</row>
    <row r="736" spans="1:26" x14ac:dyDescent="0.35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</row>
    <row r="737" spans="1:26" x14ac:dyDescent="0.35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</row>
    <row r="738" spans="1:26" x14ac:dyDescent="0.35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</row>
    <row r="739" spans="1:26" x14ac:dyDescent="0.35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</row>
    <row r="740" spans="1:26" x14ac:dyDescent="0.35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</row>
    <row r="741" spans="1:26" x14ac:dyDescent="0.35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</row>
    <row r="742" spans="1:26" x14ac:dyDescent="0.35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</row>
    <row r="743" spans="1:26" x14ac:dyDescent="0.35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</row>
    <row r="744" spans="1:26" x14ac:dyDescent="0.35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</row>
    <row r="745" spans="1:26" x14ac:dyDescent="0.35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</row>
    <row r="746" spans="1:26" x14ac:dyDescent="0.35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</row>
    <row r="747" spans="1:26" x14ac:dyDescent="0.35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</row>
    <row r="748" spans="1:26" x14ac:dyDescent="0.35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</row>
    <row r="749" spans="1:26" x14ac:dyDescent="0.35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</row>
    <row r="750" spans="1:26" x14ac:dyDescent="0.35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</row>
    <row r="751" spans="1:26" x14ac:dyDescent="0.35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</row>
    <row r="752" spans="1:26" x14ac:dyDescent="0.35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</row>
    <row r="753" spans="1:26" x14ac:dyDescent="0.35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</row>
    <row r="754" spans="1:26" x14ac:dyDescent="0.35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</row>
    <row r="755" spans="1:26" x14ac:dyDescent="0.35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</row>
    <row r="756" spans="1:26" x14ac:dyDescent="0.35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</row>
    <row r="757" spans="1:26" x14ac:dyDescent="0.35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</row>
    <row r="758" spans="1:26" x14ac:dyDescent="0.35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</row>
    <row r="759" spans="1:26" x14ac:dyDescent="0.35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</row>
    <row r="760" spans="1:26" x14ac:dyDescent="0.35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</row>
    <row r="761" spans="1:26" x14ac:dyDescent="0.35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</row>
    <row r="762" spans="1:26" x14ac:dyDescent="0.35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</row>
    <row r="763" spans="1:26" x14ac:dyDescent="0.35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</row>
    <row r="764" spans="1:26" x14ac:dyDescent="0.35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</row>
    <row r="765" spans="1:26" x14ac:dyDescent="0.35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</row>
    <row r="766" spans="1:26" x14ac:dyDescent="0.35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</row>
    <row r="767" spans="1:26" x14ac:dyDescent="0.35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</row>
    <row r="768" spans="1:26" x14ac:dyDescent="0.35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</row>
    <row r="769" spans="1:26" x14ac:dyDescent="0.35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</row>
    <row r="770" spans="1:26" x14ac:dyDescent="0.35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</row>
    <row r="771" spans="1:26" x14ac:dyDescent="0.35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</row>
    <row r="772" spans="1:26" x14ac:dyDescent="0.35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</row>
    <row r="773" spans="1:26" x14ac:dyDescent="0.35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</row>
    <row r="774" spans="1:26" x14ac:dyDescent="0.35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</row>
    <row r="775" spans="1:26" x14ac:dyDescent="0.35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</row>
    <row r="776" spans="1:26" x14ac:dyDescent="0.35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</row>
    <row r="777" spans="1:26" x14ac:dyDescent="0.35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</row>
    <row r="778" spans="1:26" x14ac:dyDescent="0.35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</row>
    <row r="779" spans="1:26" x14ac:dyDescent="0.35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</row>
    <row r="780" spans="1:26" x14ac:dyDescent="0.35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</row>
    <row r="781" spans="1:26" x14ac:dyDescent="0.35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</row>
    <row r="782" spans="1:26" x14ac:dyDescent="0.35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</row>
    <row r="783" spans="1:26" x14ac:dyDescent="0.35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</row>
    <row r="784" spans="1:26" x14ac:dyDescent="0.35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</row>
    <row r="785" spans="1:26" x14ac:dyDescent="0.35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</row>
    <row r="786" spans="1:26" x14ac:dyDescent="0.35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</row>
    <row r="787" spans="1:26" x14ac:dyDescent="0.35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</row>
    <row r="788" spans="1:26" x14ac:dyDescent="0.35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</row>
    <row r="789" spans="1:26" x14ac:dyDescent="0.35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</row>
    <row r="790" spans="1:26" x14ac:dyDescent="0.35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</row>
    <row r="791" spans="1:26" x14ac:dyDescent="0.35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</row>
    <row r="792" spans="1:26" x14ac:dyDescent="0.35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</row>
    <row r="793" spans="1:26" x14ac:dyDescent="0.35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</row>
    <row r="794" spans="1:26" x14ac:dyDescent="0.35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</row>
    <row r="795" spans="1:26" x14ac:dyDescent="0.35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</row>
    <row r="796" spans="1:26" x14ac:dyDescent="0.35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</row>
    <row r="797" spans="1:26" x14ac:dyDescent="0.35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</row>
    <row r="798" spans="1:26" x14ac:dyDescent="0.35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</row>
    <row r="799" spans="1:26" x14ac:dyDescent="0.35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</row>
    <row r="800" spans="1:26" x14ac:dyDescent="0.35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</row>
    <row r="801" spans="1:26" x14ac:dyDescent="0.35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</row>
    <row r="802" spans="1:26" x14ac:dyDescent="0.35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</row>
    <row r="803" spans="1:26" x14ac:dyDescent="0.35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</row>
    <row r="804" spans="1:26" x14ac:dyDescent="0.35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</row>
    <row r="805" spans="1:26" x14ac:dyDescent="0.35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</row>
    <row r="806" spans="1:26" x14ac:dyDescent="0.35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</row>
    <row r="807" spans="1:26" x14ac:dyDescent="0.35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</row>
    <row r="808" spans="1:26" x14ac:dyDescent="0.35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</row>
    <row r="809" spans="1:26" x14ac:dyDescent="0.35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</row>
    <row r="810" spans="1:26" x14ac:dyDescent="0.35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</row>
    <row r="811" spans="1:26" x14ac:dyDescent="0.35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</row>
    <row r="812" spans="1:26" x14ac:dyDescent="0.35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</row>
    <row r="813" spans="1:26" x14ac:dyDescent="0.35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</row>
    <row r="814" spans="1:26" x14ac:dyDescent="0.35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</row>
    <row r="815" spans="1:26" x14ac:dyDescent="0.35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</row>
    <row r="816" spans="1:26" x14ac:dyDescent="0.35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</row>
    <row r="817" spans="1:26" x14ac:dyDescent="0.35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</row>
    <row r="818" spans="1:26" x14ac:dyDescent="0.35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</row>
    <row r="819" spans="1:26" x14ac:dyDescent="0.35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</row>
    <row r="820" spans="1:26" x14ac:dyDescent="0.35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</row>
    <row r="821" spans="1:26" x14ac:dyDescent="0.35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</row>
    <row r="822" spans="1:26" x14ac:dyDescent="0.35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</row>
    <row r="823" spans="1:26" x14ac:dyDescent="0.35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</row>
    <row r="824" spans="1:26" x14ac:dyDescent="0.35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</row>
    <row r="825" spans="1:26" x14ac:dyDescent="0.35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</row>
    <row r="826" spans="1:26" x14ac:dyDescent="0.35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</row>
    <row r="827" spans="1:26" x14ac:dyDescent="0.35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</row>
    <row r="828" spans="1:26" x14ac:dyDescent="0.35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</row>
    <row r="829" spans="1:26" x14ac:dyDescent="0.35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</row>
    <row r="830" spans="1:26" x14ac:dyDescent="0.35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</row>
    <row r="831" spans="1:26" x14ac:dyDescent="0.35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</row>
    <row r="832" spans="1:26" x14ac:dyDescent="0.35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</row>
    <row r="833" spans="1:26" x14ac:dyDescent="0.35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</row>
    <row r="834" spans="1:26" x14ac:dyDescent="0.35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</row>
    <row r="835" spans="1:26" x14ac:dyDescent="0.35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</row>
    <row r="836" spans="1:26" x14ac:dyDescent="0.35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</row>
    <row r="837" spans="1:26" x14ac:dyDescent="0.35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</row>
    <row r="838" spans="1:26" x14ac:dyDescent="0.35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</row>
    <row r="839" spans="1:26" x14ac:dyDescent="0.35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</row>
    <row r="840" spans="1:26" x14ac:dyDescent="0.35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</row>
    <row r="841" spans="1:26" x14ac:dyDescent="0.35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</row>
    <row r="842" spans="1:26" x14ac:dyDescent="0.35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</row>
    <row r="843" spans="1:26" x14ac:dyDescent="0.35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</row>
    <row r="844" spans="1:26" x14ac:dyDescent="0.35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</row>
    <row r="845" spans="1:26" x14ac:dyDescent="0.35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</row>
    <row r="846" spans="1:26" x14ac:dyDescent="0.35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</row>
    <row r="847" spans="1:26" x14ac:dyDescent="0.35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</row>
    <row r="848" spans="1:26" x14ac:dyDescent="0.35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</row>
    <row r="849" spans="1:26" x14ac:dyDescent="0.35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</row>
    <row r="850" spans="1:26" x14ac:dyDescent="0.35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</row>
    <row r="851" spans="1:26" x14ac:dyDescent="0.35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</row>
    <row r="852" spans="1:26" x14ac:dyDescent="0.35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</row>
    <row r="853" spans="1:26" x14ac:dyDescent="0.35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</row>
    <row r="854" spans="1:26" x14ac:dyDescent="0.35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</row>
    <row r="855" spans="1:26" x14ac:dyDescent="0.35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</row>
    <row r="856" spans="1:26" x14ac:dyDescent="0.35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</row>
    <row r="857" spans="1:26" x14ac:dyDescent="0.35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</row>
    <row r="858" spans="1:26" x14ac:dyDescent="0.35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</row>
    <row r="859" spans="1:26" x14ac:dyDescent="0.35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</row>
    <row r="860" spans="1:26" x14ac:dyDescent="0.35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</row>
    <row r="861" spans="1:26" x14ac:dyDescent="0.35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</row>
    <row r="862" spans="1:26" x14ac:dyDescent="0.35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</row>
    <row r="863" spans="1:26" x14ac:dyDescent="0.35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</row>
    <row r="864" spans="1:26" x14ac:dyDescent="0.35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</row>
    <row r="865" spans="1:26" x14ac:dyDescent="0.35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</row>
    <row r="866" spans="1:26" x14ac:dyDescent="0.35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</row>
    <row r="867" spans="1:26" x14ac:dyDescent="0.35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</row>
    <row r="868" spans="1:26" x14ac:dyDescent="0.35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</row>
    <row r="869" spans="1:26" x14ac:dyDescent="0.35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</row>
    <row r="870" spans="1:26" x14ac:dyDescent="0.35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</row>
    <row r="871" spans="1:26" x14ac:dyDescent="0.35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</row>
    <row r="872" spans="1:26" x14ac:dyDescent="0.35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</row>
    <row r="873" spans="1:26" x14ac:dyDescent="0.35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</row>
    <row r="874" spans="1:26" x14ac:dyDescent="0.35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</row>
    <row r="875" spans="1:26" x14ac:dyDescent="0.35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</row>
    <row r="876" spans="1:26" x14ac:dyDescent="0.35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</row>
    <row r="877" spans="1:26" x14ac:dyDescent="0.35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</row>
    <row r="878" spans="1:26" x14ac:dyDescent="0.35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</row>
    <row r="879" spans="1:26" x14ac:dyDescent="0.35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</row>
    <row r="880" spans="1:26" x14ac:dyDescent="0.35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</row>
    <row r="881" spans="1:26" x14ac:dyDescent="0.35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</row>
    <row r="882" spans="1:26" x14ac:dyDescent="0.35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</row>
    <row r="883" spans="1:26" x14ac:dyDescent="0.35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</row>
    <row r="884" spans="1:26" x14ac:dyDescent="0.35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</row>
    <row r="885" spans="1:26" x14ac:dyDescent="0.35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</row>
    <row r="886" spans="1:26" x14ac:dyDescent="0.35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</row>
    <row r="887" spans="1:26" x14ac:dyDescent="0.35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</row>
    <row r="888" spans="1:26" x14ac:dyDescent="0.35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</row>
    <row r="889" spans="1:26" x14ac:dyDescent="0.35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</row>
    <row r="890" spans="1:26" x14ac:dyDescent="0.35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</row>
    <row r="891" spans="1:26" x14ac:dyDescent="0.35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</row>
    <row r="892" spans="1:26" x14ac:dyDescent="0.35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</row>
    <row r="893" spans="1:26" x14ac:dyDescent="0.35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</row>
    <row r="894" spans="1:26" x14ac:dyDescent="0.35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</row>
    <row r="895" spans="1:26" x14ac:dyDescent="0.35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</row>
    <row r="896" spans="1:26" x14ac:dyDescent="0.35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</row>
    <row r="897" spans="1:26" x14ac:dyDescent="0.35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</row>
    <row r="898" spans="1:26" x14ac:dyDescent="0.35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</row>
    <row r="899" spans="1:26" x14ac:dyDescent="0.35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</row>
    <row r="900" spans="1:26" x14ac:dyDescent="0.35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</row>
    <row r="901" spans="1:26" x14ac:dyDescent="0.35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</row>
    <row r="902" spans="1:26" x14ac:dyDescent="0.35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</row>
    <row r="903" spans="1:26" x14ac:dyDescent="0.35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</row>
    <row r="904" spans="1:26" x14ac:dyDescent="0.35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</row>
    <row r="905" spans="1:26" x14ac:dyDescent="0.35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</row>
    <row r="906" spans="1:26" x14ac:dyDescent="0.35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</row>
    <row r="907" spans="1:26" x14ac:dyDescent="0.35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</row>
    <row r="908" spans="1:26" x14ac:dyDescent="0.35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</row>
    <row r="909" spans="1:26" x14ac:dyDescent="0.35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</row>
    <row r="910" spans="1:26" x14ac:dyDescent="0.35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</row>
    <row r="911" spans="1:26" x14ac:dyDescent="0.35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</row>
    <row r="912" spans="1:26" x14ac:dyDescent="0.35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</row>
    <row r="913" spans="1:26" x14ac:dyDescent="0.35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</row>
    <row r="914" spans="1:26" x14ac:dyDescent="0.35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</row>
    <row r="915" spans="1:26" x14ac:dyDescent="0.35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</row>
    <row r="916" spans="1:26" x14ac:dyDescent="0.35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</row>
    <row r="917" spans="1:26" x14ac:dyDescent="0.35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</row>
    <row r="918" spans="1:26" x14ac:dyDescent="0.35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</row>
    <row r="919" spans="1:26" x14ac:dyDescent="0.35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</row>
    <row r="920" spans="1:26" x14ac:dyDescent="0.35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</row>
    <row r="921" spans="1:26" x14ac:dyDescent="0.35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</row>
    <row r="922" spans="1:26" x14ac:dyDescent="0.35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</row>
    <row r="923" spans="1:26" x14ac:dyDescent="0.35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</row>
    <row r="924" spans="1:26" x14ac:dyDescent="0.35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</row>
    <row r="925" spans="1:26" x14ac:dyDescent="0.35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</row>
    <row r="926" spans="1:26" x14ac:dyDescent="0.35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</row>
    <row r="927" spans="1:26" x14ac:dyDescent="0.35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</row>
    <row r="928" spans="1:26" x14ac:dyDescent="0.35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</row>
    <row r="929" spans="1:26" x14ac:dyDescent="0.35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</row>
    <row r="930" spans="1:26" x14ac:dyDescent="0.35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</row>
    <row r="931" spans="1:26" x14ac:dyDescent="0.35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</row>
    <row r="932" spans="1:26" x14ac:dyDescent="0.35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</row>
    <row r="933" spans="1:26" x14ac:dyDescent="0.35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</row>
    <row r="934" spans="1:26" x14ac:dyDescent="0.35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</row>
    <row r="935" spans="1:26" x14ac:dyDescent="0.35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</row>
    <row r="936" spans="1:26" x14ac:dyDescent="0.35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</row>
    <row r="937" spans="1:26" x14ac:dyDescent="0.35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</row>
    <row r="938" spans="1:26" x14ac:dyDescent="0.35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</row>
    <row r="939" spans="1:26" x14ac:dyDescent="0.35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</row>
    <row r="940" spans="1:26" x14ac:dyDescent="0.35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</row>
    <row r="941" spans="1:26" x14ac:dyDescent="0.35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</row>
    <row r="942" spans="1:26" x14ac:dyDescent="0.35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</row>
    <row r="943" spans="1:26" x14ac:dyDescent="0.35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</row>
    <row r="944" spans="1:26" x14ac:dyDescent="0.35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</row>
    <row r="945" spans="1:26" x14ac:dyDescent="0.35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</row>
    <row r="946" spans="1:26" x14ac:dyDescent="0.35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</row>
    <row r="947" spans="1:26" x14ac:dyDescent="0.35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</row>
    <row r="948" spans="1:26" x14ac:dyDescent="0.35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</row>
    <row r="949" spans="1:26" x14ac:dyDescent="0.35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</row>
    <row r="950" spans="1:26" x14ac:dyDescent="0.35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</row>
    <row r="951" spans="1:26" x14ac:dyDescent="0.35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</row>
    <row r="952" spans="1:26" x14ac:dyDescent="0.35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</row>
    <row r="953" spans="1:26" x14ac:dyDescent="0.35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</row>
    <row r="954" spans="1:26" x14ac:dyDescent="0.35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</row>
    <row r="955" spans="1:26" x14ac:dyDescent="0.35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</row>
    <row r="956" spans="1:26" x14ac:dyDescent="0.35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</row>
    <row r="957" spans="1:26" x14ac:dyDescent="0.35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</row>
    <row r="958" spans="1:26" x14ac:dyDescent="0.35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</row>
    <row r="959" spans="1:26" x14ac:dyDescent="0.35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</row>
    <row r="960" spans="1:26" x14ac:dyDescent="0.35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</row>
    <row r="961" spans="1:26" x14ac:dyDescent="0.35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</row>
    <row r="962" spans="1:26" x14ac:dyDescent="0.35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</row>
    <row r="963" spans="1:26" x14ac:dyDescent="0.35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</row>
    <row r="964" spans="1:26" x14ac:dyDescent="0.35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</row>
    <row r="965" spans="1:26" x14ac:dyDescent="0.35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</row>
    <row r="966" spans="1:26" x14ac:dyDescent="0.35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</row>
    <row r="967" spans="1:26" x14ac:dyDescent="0.35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</row>
    <row r="968" spans="1:26" x14ac:dyDescent="0.35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</row>
    <row r="969" spans="1:26" x14ac:dyDescent="0.35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</row>
    <row r="970" spans="1:26" x14ac:dyDescent="0.35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</row>
    <row r="971" spans="1:26" x14ac:dyDescent="0.35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</row>
    <row r="972" spans="1:26" x14ac:dyDescent="0.35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</row>
    <row r="973" spans="1:26" x14ac:dyDescent="0.35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</row>
    <row r="974" spans="1:26" x14ac:dyDescent="0.35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4CCCC"/>
    <outlinePr summaryBelow="0" summaryRight="0"/>
  </sheetPr>
  <dimension ref="A1:Z974"/>
  <sheetViews>
    <sheetView topLeftCell="A40" workbookViewId="0">
      <selection activeCell="B32" sqref="B32"/>
    </sheetView>
  </sheetViews>
  <sheetFormatPr defaultColWidth="14.453125" defaultRowHeight="15" customHeight="1" x14ac:dyDescent="0.35"/>
  <cols>
    <col min="2" max="2" width="21.54296875" customWidth="1"/>
    <col min="3" max="3" width="41.26953125" customWidth="1"/>
  </cols>
  <sheetData>
    <row r="1" spans="1:26" x14ac:dyDescent="0.35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</row>
    <row r="2" spans="1:26" x14ac:dyDescent="0.35">
      <c r="A2" s="112" t="s">
        <v>341</v>
      </c>
      <c r="B2" s="113" t="s">
        <v>71</v>
      </c>
      <c r="C2" s="114" t="s">
        <v>9</v>
      </c>
      <c r="D2" s="115" t="s">
        <v>3</v>
      </c>
      <c r="E2" s="79" t="s">
        <v>342</v>
      </c>
      <c r="F2" s="111"/>
      <c r="G2" s="186" t="s">
        <v>343</v>
      </c>
      <c r="H2" s="165"/>
      <c r="I2" s="165"/>
      <c r="J2" s="165"/>
      <c r="K2" s="166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 spans="1:26" x14ac:dyDescent="0.35">
      <c r="A3" s="112" t="s">
        <v>4</v>
      </c>
      <c r="B3" s="116" t="str">
        <f>VLOOKUP(B2,'Kode MK'!B3:G72,2)</f>
        <v>MI606517</v>
      </c>
      <c r="C3" s="78" t="str">
        <f>VLOOKUP(D3, 'Rekap Dosen'!$B$5:$C$40, 2, FALSE)</f>
        <v>Deris Stiawan, Prof.</v>
      </c>
      <c r="D3" s="51" t="s">
        <v>287</v>
      </c>
      <c r="E3" s="79">
        <f>COUNTIF(D12:S12,D3)</f>
        <v>3</v>
      </c>
      <c r="F3" s="111"/>
      <c r="G3" s="117"/>
      <c r="H3" s="40" t="s">
        <v>344</v>
      </c>
      <c r="I3" s="111"/>
      <c r="J3" s="111"/>
      <c r="K3" s="118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 spans="1:26" x14ac:dyDescent="0.35">
      <c r="A4" s="112" t="s">
        <v>345</v>
      </c>
      <c r="B4" s="116" t="str">
        <f>VLOOKUP(B2,'Kode MK'!B3:G72,3)</f>
        <v>KEAMANAN KOMPUTER</v>
      </c>
      <c r="C4" s="78" t="str">
        <f>VLOOKUP(D4, 'Rekap Dosen'!$B$5:$C$40, 2, FALSE)</f>
        <v>Adi Hermansyah, M.T.</v>
      </c>
      <c r="D4" s="51" t="s">
        <v>267</v>
      </c>
      <c r="E4" s="79">
        <f>COUNTIF(D12:S12,D4)</f>
        <v>0</v>
      </c>
      <c r="F4" s="111"/>
      <c r="G4" s="119"/>
      <c r="H4" s="120" t="s">
        <v>346</v>
      </c>
      <c r="I4" s="121"/>
      <c r="J4" s="121"/>
      <c r="K4" s="122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spans="1:26" x14ac:dyDescent="0.35">
      <c r="A5" s="112" t="s">
        <v>6</v>
      </c>
      <c r="B5" s="116" t="str">
        <f>VLOOKUP(B2,'Kode MK'!B3:G72,4)</f>
        <v>242P2</v>
      </c>
      <c r="C5" s="78" t="str">
        <f>VLOOKUP(D5, 'Rekap Dosen'!$B$5:$C$40, 2, FALSE)</f>
        <v>Nurul Afifah, M.Kom</v>
      </c>
      <c r="D5" s="51" t="s">
        <v>315</v>
      </c>
      <c r="E5" s="79">
        <f>COUNTIF(D12:S12,D5)</f>
        <v>3</v>
      </c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 spans="1:26" x14ac:dyDescent="0.35">
      <c r="A6" s="112" t="s">
        <v>347</v>
      </c>
      <c r="B6" s="116" t="str">
        <f>VLOOKUP(B2,'Kode MK'!B3:G72,5)</f>
        <v>Senin, 11:30 - 13:10</v>
      </c>
      <c r="C6" s="78" t="e">
        <f>VLOOKUP(D6, 'Rekap Dosen'!$B$5:$C$40, 2, FALSE)</f>
        <v>#N/A</v>
      </c>
      <c r="D6" s="117"/>
      <c r="E6" s="123"/>
      <c r="F6" s="111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 x14ac:dyDescent="0.35">
      <c r="A7" s="112" t="s">
        <v>8</v>
      </c>
      <c r="B7" s="116" t="str">
        <f>VLOOKUP(B2,'Kode MK'!B3:G72,6)</f>
        <v>DK. 3.3</v>
      </c>
      <c r="C7" s="124" t="s">
        <v>334</v>
      </c>
      <c r="D7" s="125"/>
      <c r="E7" s="85">
        <f>SUM(E3:E6)</f>
        <v>6</v>
      </c>
      <c r="F7" s="111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 x14ac:dyDescent="0.35">
      <c r="A8" s="111"/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 x14ac:dyDescent="0.35">
      <c r="A9" s="187" t="s">
        <v>2</v>
      </c>
      <c r="B9" s="187" t="s">
        <v>353</v>
      </c>
      <c r="C9" s="187" t="s">
        <v>354</v>
      </c>
      <c r="D9" s="188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84" t="s">
        <v>356</v>
      </c>
      <c r="U9" s="185" t="s">
        <v>357</v>
      </c>
      <c r="V9" s="111"/>
      <c r="W9" s="111"/>
      <c r="X9" s="111"/>
      <c r="Y9" s="111"/>
      <c r="Z9" s="111"/>
    </row>
    <row r="10" spans="1:26" x14ac:dyDescent="0.35">
      <c r="A10" s="171"/>
      <c r="B10" s="171"/>
      <c r="C10" s="171"/>
      <c r="D10" s="85">
        <v>1</v>
      </c>
      <c r="E10" s="53">
        <v>2</v>
      </c>
      <c r="F10" s="53">
        <v>3</v>
      </c>
      <c r="G10" s="53">
        <v>4</v>
      </c>
      <c r="H10" s="53">
        <v>5</v>
      </c>
      <c r="I10" s="53">
        <v>6</v>
      </c>
      <c r="J10" s="53">
        <v>7</v>
      </c>
      <c r="K10" s="53">
        <v>8</v>
      </c>
      <c r="L10" s="53">
        <v>9</v>
      </c>
      <c r="M10" s="53">
        <v>10</v>
      </c>
      <c r="N10" s="53">
        <v>11</v>
      </c>
      <c r="O10" s="53">
        <v>12</v>
      </c>
      <c r="P10" s="53">
        <v>13</v>
      </c>
      <c r="Q10" s="53">
        <v>14</v>
      </c>
      <c r="R10" s="53">
        <v>15</v>
      </c>
      <c r="S10" s="53">
        <v>16</v>
      </c>
      <c r="T10" s="175"/>
      <c r="U10" s="178"/>
      <c r="V10" s="111"/>
      <c r="W10" s="111"/>
      <c r="X10" s="111"/>
      <c r="Y10" s="111"/>
      <c r="Z10" s="111"/>
    </row>
    <row r="11" spans="1:26" x14ac:dyDescent="0.35">
      <c r="A11" s="171"/>
      <c r="B11" s="171"/>
      <c r="C11" s="171"/>
      <c r="D11" s="126">
        <v>45670</v>
      </c>
      <c r="E11" s="127">
        <f t="shared" ref="E11:S11" si="0">D11+7</f>
        <v>45677</v>
      </c>
      <c r="F11" s="127">
        <f t="shared" si="0"/>
        <v>45684</v>
      </c>
      <c r="G11" s="127">
        <f t="shared" si="0"/>
        <v>45691</v>
      </c>
      <c r="H11" s="127">
        <f t="shared" si="0"/>
        <v>45698</v>
      </c>
      <c r="I11" s="127">
        <f t="shared" si="0"/>
        <v>45705</v>
      </c>
      <c r="J11" s="127">
        <f t="shared" si="0"/>
        <v>45712</v>
      </c>
      <c r="K11" s="127">
        <f t="shared" si="0"/>
        <v>45719</v>
      </c>
      <c r="L11" s="127">
        <f t="shared" si="0"/>
        <v>45726</v>
      </c>
      <c r="M11" s="127">
        <f t="shared" si="0"/>
        <v>45733</v>
      </c>
      <c r="N11" s="127">
        <f t="shared" si="0"/>
        <v>45740</v>
      </c>
      <c r="O11" s="127">
        <f t="shared" si="0"/>
        <v>45747</v>
      </c>
      <c r="P11" s="127">
        <f t="shared" si="0"/>
        <v>45754</v>
      </c>
      <c r="Q11" s="127">
        <f t="shared" si="0"/>
        <v>45761</v>
      </c>
      <c r="R11" s="127">
        <f t="shared" si="0"/>
        <v>45768</v>
      </c>
      <c r="S11" s="127">
        <f t="shared" si="0"/>
        <v>45775</v>
      </c>
      <c r="T11" s="175"/>
      <c r="U11" s="178"/>
      <c r="V11" s="111"/>
      <c r="W11" s="111"/>
      <c r="X11" s="111"/>
      <c r="Y11" s="111"/>
      <c r="Z11" s="111"/>
    </row>
    <row r="12" spans="1:26" x14ac:dyDescent="0.35">
      <c r="A12" s="172"/>
      <c r="B12" s="172"/>
      <c r="C12" s="172"/>
      <c r="D12" s="51" t="s">
        <v>315</v>
      </c>
      <c r="E12" s="51" t="s">
        <v>315</v>
      </c>
      <c r="F12" s="51" t="s">
        <v>315</v>
      </c>
      <c r="G12" s="51" t="s">
        <v>287</v>
      </c>
      <c r="H12" s="51" t="s">
        <v>287</v>
      </c>
      <c r="I12" s="51" t="s">
        <v>287</v>
      </c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76"/>
      <c r="U12" s="179"/>
      <c r="V12" s="111"/>
      <c r="W12" s="111"/>
      <c r="X12" s="111"/>
      <c r="Y12" s="111"/>
      <c r="Z12" s="111"/>
    </row>
    <row r="13" spans="1:26" x14ac:dyDescent="0.35">
      <c r="A13" s="90">
        <v>1</v>
      </c>
      <c r="B13" s="128" t="s">
        <v>435</v>
      </c>
      <c r="C13" s="129" t="s">
        <v>436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93">
        <f t="shared" ref="T13:T54" si="1">SUM(D13:S13)</f>
        <v>0</v>
      </c>
      <c r="U13" s="130">
        <f t="shared" ref="U13:U54" si="2">T13/16</f>
        <v>0</v>
      </c>
      <c r="V13" s="111"/>
      <c r="W13" s="111"/>
      <c r="X13" s="111"/>
      <c r="Y13" s="111"/>
      <c r="Z13" s="111"/>
    </row>
    <row r="14" spans="1:26" x14ac:dyDescent="0.35">
      <c r="A14" s="90">
        <v>2</v>
      </c>
      <c r="B14" s="128" t="s">
        <v>437</v>
      </c>
      <c r="C14" s="129" t="s">
        <v>438</v>
      </c>
      <c r="D14" s="51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93">
        <f t="shared" si="1"/>
        <v>6</v>
      </c>
      <c r="U14" s="130">
        <f t="shared" si="2"/>
        <v>0.375</v>
      </c>
      <c r="V14" s="111"/>
      <c r="W14" s="111"/>
      <c r="X14" s="111"/>
      <c r="Y14" s="111"/>
      <c r="Z14" s="111"/>
    </row>
    <row r="15" spans="1:26" x14ac:dyDescent="0.35">
      <c r="A15" s="90">
        <v>3</v>
      </c>
      <c r="B15" s="128" t="s">
        <v>439</v>
      </c>
      <c r="C15" s="129" t="s">
        <v>440</v>
      </c>
      <c r="D15" s="51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93">
        <f t="shared" si="1"/>
        <v>6</v>
      </c>
      <c r="U15" s="130">
        <f t="shared" si="2"/>
        <v>0.375</v>
      </c>
      <c r="V15" s="111"/>
      <c r="W15" s="111"/>
      <c r="X15" s="111"/>
      <c r="Y15" s="111"/>
      <c r="Z15" s="111"/>
    </row>
    <row r="16" spans="1:26" x14ac:dyDescent="0.35">
      <c r="A16" s="90">
        <v>4</v>
      </c>
      <c r="B16" s="128" t="s">
        <v>441</v>
      </c>
      <c r="C16" s="129" t="s">
        <v>442</v>
      </c>
      <c r="D16" s="51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93">
        <f t="shared" si="1"/>
        <v>6</v>
      </c>
      <c r="U16" s="130">
        <f t="shared" si="2"/>
        <v>0.375</v>
      </c>
      <c r="V16" s="111"/>
      <c r="W16" s="111"/>
      <c r="X16" s="111"/>
      <c r="Y16" s="111"/>
      <c r="Z16" s="111"/>
    </row>
    <row r="17" spans="1:26" x14ac:dyDescent="0.35">
      <c r="A17" s="90">
        <v>5</v>
      </c>
      <c r="B17" s="128" t="s">
        <v>443</v>
      </c>
      <c r="C17" s="129" t="s">
        <v>444</v>
      </c>
      <c r="D17" s="51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93">
        <f t="shared" si="1"/>
        <v>6</v>
      </c>
      <c r="U17" s="130">
        <f t="shared" si="2"/>
        <v>0.375</v>
      </c>
      <c r="V17" s="111"/>
      <c r="W17" s="111"/>
      <c r="X17" s="111"/>
      <c r="Y17" s="111"/>
      <c r="Z17" s="111"/>
    </row>
    <row r="18" spans="1:26" x14ac:dyDescent="0.35">
      <c r="A18" s="90">
        <v>6</v>
      </c>
      <c r="B18" s="128" t="s">
        <v>445</v>
      </c>
      <c r="C18" s="129" t="s">
        <v>446</v>
      </c>
      <c r="D18" s="51">
        <v>1</v>
      </c>
      <c r="E18" s="51">
        <v>0</v>
      </c>
      <c r="F18" s="51">
        <v>1</v>
      </c>
      <c r="G18" s="51">
        <v>1</v>
      </c>
      <c r="H18" s="51">
        <v>1</v>
      </c>
      <c r="I18" s="51">
        <v>1</v>
      </c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93">
        <f t="shared" si="1"/>
        <v>5</v>
      </c>
      <c r="U18" s="130">
        <f t="shared" si="2"/>
        <v>0.3125</v>
      </c>
      <c r="V18" s="111"/>
      <c r="W18" s="111"/>
      <c r="X18" s="111"/>
      <c r="Y18" s="111"/>
      <c r="Z18" s="111"/>
    </row>
    <row r="19" spans="1:26" x14ac:dyDescent="0.35">
      <c r="A19" s="90">
        <v>7</v>
      </c>
      <c r="B19" s="128" t="s">
        <v>447</v>
      </c>
      <c r="C19" s="129" t="s">
        <v>448</v>
      </c>
      <c r="D19" s="51">
        <v>1</v>
      </c>
      <c r="E19" s="51">
        <v>0</v>
      </c>
      <c r="F19" s="51">
        <v>1</v>
      </c>
      <c r="G19" s="51">
        <v>1</v>
      </c>
      <c r="H19" s="51">
        <v>1</v>
      </c>
      <c r="I19" s="51">
        <v>1</v>
      </c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93">
        <f t="shared" si="1"/>
        <v>5</v>
      </c>
      <c r="U19" s="130">
        <f t="shared" si="2"/>
        <v>0.3125</v>
      </c>
      <c r="V19" s="111"/>
      <c r="W19" s="111"/>
      <c r="X19" s="111"/>
      <c r="Y19" s="111"/>
      <c r="Z19" s="111"/>
    </row>
    <row r="20" spans="1:26" x14ac:dyDescent="0.35">
      <c r="A20" s="90">
        <v>8</v>
      </c>
      <c r="B20" s="128" t="s">
        <v>450</v>
      </c>
      <c r="C20" s="129" t="s">
        <v>451</v>
      </c>
      <c r="D20" s="51">
        <v>1</v>
      </c>
      <c r="E20" s="51">
        <v>1</v>
      </c>
      <c r="F20" s="51">
        <v>1</v>
      </c>
      <c r="G20" s="51">
        <v>0</v>
      </c>
      <c r="H20" s="51">
        <v>1</v>
      </c>
      <c r="I20" s="51">
        <v>1</v>
      </c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93">
        <f t="shared" si="1"/>
        <v>5</v>
      </c>
      <c r="U20" s="130">
        <f t="shared" si="2"/>
        <v>0.3125</v>
      </c>
      <c r="V20" s="111"/>
      <c r="W20" s="111"/>
      <c r="X20" s="111"/>
      <c r="Y20" s="111"/>
      <c r="Z20" s="111"/>
    </row>
    <row r="21" spans="1:26" x14ac:dyDescent="0.35">
      <c r="A21" s="90">
        <v>9</v>
      </c>
      <c r="B21" s="128" t="s">
        <v>452</v>
      </c>
      <c r="C21" s="129" t="s">
        <v>453</v>
      </c>
      <c r="D21" s="51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93">
        <f t="shared" si="1"/>
        <v>6</v>
      </c>
      <c r="U21" s="130">
        <f t="shared" si="2"/>
        <v>0.375</v>
      </c>
      <c r="V21" s="111"/>
      <c r="W21" s="111"/>
      <c r="X21" s="111"/>
      <c r="Y21" s="111"/>
      <c r="Z21" s="111"/>
    </row>
    <row r="22" spans="1:26" x14ac:dyDescent="0.35">
      <c r="A22" s="90">
        <v>10</v>
      </c>
      <c r="B22" s="128" t="s">
        <v>454</v>
      </c>
      <c r="C22" s="129" t="s">
        <v>455</v>
      </c>
      <c r="D22" s="51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93">
        <f t="shared" si="1"/>
        <v>6</v>
      </c>
      <c r="U22" s="130">
        <f t="shared" si="2"/>
        <v>0.375</v>
      </c>
      <c r="V22" s="111"/>
      <c r="W22" s="111"/>
      <c r="X22" s="111"/>
      <c r="Y22" s="111"/>
      <c r="Z22" s="111"/>
    </row>
    <row r="23" spans="1:26" x14ac:dyDescent="0.35">
      <c r="A23" s="90">
        <v>11</v>
      </c>
      <c r="B23" s="131" t="s">
        <v>596</v>
      </c>
      <c r="C23" s="129" t="s">
        <v>456</v>
      </c>
      <c r="D23" s="51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93">
        <f t="shared" si="1"/>
        <v>6</v>
      </c>
      <c r="U23" s="130">
        <f t="shared" si="2"/>
        <v>0.375</v>
      </c>
      <c r="V23" s="111"/>
      <c r="W23" s="111"/>
      <c r="X23" s="111"/>
      <c r="Y23" s="111"/>
      <c r="Z23" s="111"/>
    </row>
    <row r="24" spans="1:26" x14ac:dyDescent="0.35">
      <c r="A24" s="90">
        <v>12</v>
      </c>
      <c r="B24" s="131" t="s">
        <v>597</v>
      </c>
      <c r="C24" s="129" t="s">
        <v>457</v>
      </c>
      <c r="D24" s="51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93">
        <f t="shared" si="1"/>
        <v>6</v>
      </c>
      <c r="U24" s="130">
        <f t="shared" si="2"/>
        <v>0.375</v>
      </c>
      <c r="V24" s="111"/>
      <c r="W24" s="111"/>
      <c r="X24" s="111"/>
      <c r="Y24" s="111"/>
      <c r="Z24" s="111"/>
    </row>
    <row r="25" spans="1:26" x14ac:dyDescent="0.35">
      <c r="A25" s="90">
        <v>13</v>
      </c>
      <c r="B25" s="131" t="s">
        <v>598</v>
      </c>
      <c r="C25" s="129" t="s">
        <v>458</v>
      </c>
      <c r="D25" s="51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93">
        <f t="shared" si="1"/>
        <v>6</v>
      </c>
      <c r="U25" s="130">
        <f t="shared" si="2"/>
        <v>0.375</v>
      </c>
      <c r="V25" s="111"/>
      <c r="W25" s="111"/>
      <c r="X25" s="111"/>
      <c r="Y25" s="111"/>
      <c r="Z25" s="111"/>
    </row>
    <row r="26" spans="1:26" x14ac:dyDescent="0.35">
      <c r="A26" s="90">
        <v>14</v>
      </c>
      <c r="B26" s="131" t="s">
        <v>599</v>
      </c>
      <c r="C26" s="129" t="s">
        <v>459</v>
      </c>
      <c r="D26" s="51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93">
        <f t="shared" si="1"/>
        <v>6</v>
      </c>
      <c r="U26" s="130">
        <f t="shared" si="2"/>
        <v>0.375</v>
      </c>
      <c r="V26" s="111"/>
      <c r="W26" s="111"/>
      <c r="X26" s="111"/>
      <c r="Y26" s="111"/>
      <c r="Z26" s="111"/>
    </row>
    <row r="27" spans="1:26" x14ac:dyDescent="0.35">
      <c r="A27" s="90">
        <v>15</v>
      </c>
      <c r="B27" s="131" t="s">
        <v>600</v>
      </c>
      <c r="C27" s="129" t="s">
        <v>460</v>
      </c>
      <c r="D27" s="51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93">
        <f t="shared" si="1"/>
        <v>6</v>
      </c>
      <c r="U27" s="130">
        <f t="shared" si="2"/>
        <v>0.375</v>
      </c>
      <c r="V27" s="111"/>
      <c r="W27" s="111"/>
      <c r="X27" s="111"/>
      <c r="Y27" s="111"/>
      <c r="Z27" s="111"/>
    </row>
    <row r="28" spans="1:26" x14ac:dyDescent="0.35">
      <c r="A28" s="90">
        <v>16</v>
      </c>
      <c r="B28" s="131" t="s">
        <v>601</v>
      </c>
      <c r="C28" s="129" t="s">
        <v>461</v>
      </c>
      <c r="D28" s="51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93">
        <f t="shared" si="1"/>
        <v>6</v>
      </c>
      <c r="U28" s="130">
        <f t="shared" si="2"/>
        <v>0.375</v>
      </c>
      <c r="V28" s="111"/>
      <c r="W28" s="111"/>
      <c r="X28" s="111"/>
      <c r="Y28" s="111"/>
      <c r="Z28" s="111"/>
    </row>
    <row r="29" spans="1:26" x14ac:dyDescent="0.35">
      <c r="A29" s="90">
        <v>17</v>
      </c>
      <c r="B29" s="131" t="s">
        <v>602</v>
      </c>
      <c r="C29" s="129" t="s">
        <v>462</v>
      </c>
      <c r="D29" s="51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93">
        <f t="shared" si="1"/>
        <v>6</v>
      </c>
      <c r="U29" s="130">
        <f t="shared" si="2"/>
        <v>0.375</v>
      </c>
      <c r="V29" s="111"/>
      <c r="W29" s="111"/>
      <c r="X29" s="111"/>
      <c r="Y29" s="111"/>
      <c r="Z29" s="111"/>
    </row>
    <row r="30" spans="1:26" x14ac:dyDescent="0.35">
      <c r="A30" s="90">
        <v>18</v>
      </c>
      <c r="B30" s="133" t="s">
        <v>1094</v>
      </c>
      <c r="C30" s="129" t="s">
        <v>463</v>
      </c>
      <c r="D30" s="51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93">
        <f t="shared" si="1"/>
        <v>6</v>
      </c>
      <c r="U30" s="130">
        <f t="shared" si="2"/>
        <v>0.375</v>
      </c>
      <c r="V30" s="111"/>
      <c r="W30" s="111"/>
      <c r="X30" s="111"/>
      <c r="Y30" s="111"/>
      <c r="Z30" s="111"/>
    </row>
    <row r="31" spans="1:26" x14ac:dyDescent="0.35">
      <c r="A31" s="90">
        <v>19</v>
      </c>
      <c r="B31" s="133" t="s">
        <v>1095</v>
      </c>
      <c r="C31" s="129" t="s">
        <v>464</v>
      </c>
      <c r="D31" s="51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93">
        <f t="shared" si="1"/>
        <v>6</v>
      </c>
      <c r="U31" s="130">
        <f t="shared" si="2"/>
        <v>0.375</v>
      </c>
      <c r="V31" s="111"/>
      <c r="W31" s="111"/>
      <c r="X31" s="111"/>
      <c r="Y31" s="111"/>
      <c r="Z31" s="111"/>
    </row>
    <row r="32" spans="1:26" x14ac:dyDescent="0.35">
      <c r="A32" s="90">
        <v>20</v>
      </c>
      <c r="B32" s="133" t="s">
        <v>1096</v>
      </c>
      <c r="C32" s="129" t="s">
        <v>465</v>
      </c>
      <c r="D32" s="51">
        <v>0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93">
        <f t="shared" si="1"/>
        <v>5</v>
      </c>
      <c r="U32" s="130">
        <f t="shared" si="2"/>
        <v>0.3125</v>
      </c>
      <c r="V32" s="111"/>
      <c r="W32" s="111"/>
      <c r="X32" s="111"/>
      <c r="Y32" s="111"/>
      <c r="Z32" s="111"/>
    </row>
    <row r="33" spans="1:26" x14ac:dyDescent="0.35">
      <c r="A33" s="90">
        <v>21</v>
      </c>
      <c r="B33" s="133" t="s">
        <v>1097</v>
      </c>
      <c r="C33" s="129" t="s">
        <v>466</v>
      </c>
      <c r="D33" s="51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93">
        <f t="shared" si="1"/>
        <v>6</v>
      </c>
      <c r="U33" s="130">
        <f t="shared" si="2"/>
        <v>0.375</v>
      </c>
      <c r="V33" s="111"/>
      <c r="W33" s="111"/>
      <c r="X33" s="111"/>
      <c r="Y33" s="111"/>
      <c r="Z33" s="111"/>
    </row>
    <row r="34" spans="1:26" x14ac:dyDescent="0.35">
      <c r="A34" s="90">
        <v>22</v>
      </c>
      <c r="B34" s="133" t="s">
        <v>1098</v>
      </c>
      <c r="C34" s="129" t="s">
        <v>467</v>
      </c>
      <c r="D34" s="51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93">
        <f t="shared" si="1"/>
        <v>6</v>
      </c>
      <c r="U34" s="130">
        <f t="shared" si="2"/>
        <v>0.375</v>
      </c>
      <c r="V34" s="111"/>
      <c r="W34" s="111"/>
      <c r="X34" s="111"/>
      <c r="Y34" s="111"/>
      <c r="Z34" s="111"/>
    </row>
    <row r="35" spans="1:26" x14ac:dyDescent="0.35">
      <c r="A35" s="90">
        <v>23</v>
      </c>
      <c r="B35" s="133" t="s">
        <v>1099</v>
      </c>
      <c r="C35" s="129" t="s">
        <v>468</v>
      </c>
      <c r="D35" s="51">
        <v>0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93">
        <f t="shared" si="1"/>
        <v>5</v>
      </c>
      <c r="U35" s="130">
        <f t="shared" si="2"/>
        <v>0.3125</v>
      </c>
      <c r="V35" s="111"/>
      <c r="W35" s="111"/>
      <c r="X35" s="111"/>
      <c r="Y35" s="111"/>
      <c r="Z35" s="111"/>
    </row>
    <row r="36" spans="1:26" x14ac:dyDescent="0.35">
      <c r="A36" s="90">
        <v>24</v>
      </c>
      <c r="B36" s="133" t="s">
        <v>1100</v>
      </c>
      <c r="C36" s="129" t="s">
        <v>469</v>
      </c>
      <c r="D36" s="51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93">
        <f t="shared" si="1"/>
        <v>6</v>
      </c>
      <c r="U36" s="130">
        <f t="shared" si="2"/>
        <v>0.375</v>
      </c>
      <c r="V36" s="111"/>
      <c r="W36" s="111"/>
      <c r="X36" s="111"/>
      <c r="Y36" s="111"/>
      <c r="Z36" s="111"/>
    </row>
    <row r="37" spans="1:26" x14ac:dyDescent="0.35">
      <c r="A37" s="90">
        <v>25</v>
      </c>
      <c r="B37" s="133" t="s">
        <v>1101</v>
      </c>
      <c r="C37" s="129" t="s">
        <v>470</v>
      </c>
      <c r="D37" s="51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93">
        <f t="shared" si="1"/>
        <v>6</v>
      </c>
      <c r="U37" s="130">
        <f t="shared" si="2"/>
        <v>0.375</v>
      </c>
      <c r="V37" s="111"/>
      <c r="W37" s="111"/>
      <c r="X37" s="111"/>
      <c r="Y37" s="111"/>
      <c r="Z37" s="111"/>
    </row>
    <row r="38" spans="1:26" x14ac:dyDescent="0.35">
      <c r="A38" s="90">
        <v>26</v>
      </c>
      <c r="B38" s="133" t="s">
        <v>1102</v>
      </c>
      <c r="C38" s="129" t="s">
        <v>471</v>
      </c>
      <c r="D38" s="51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93">
        <f t="shared" si="1"/>
        <v>6</v>
      </c>
      <c r="U38" s="130">
        <f t="shared" si="2"/>
        <v>0.375</v>
      </c>
      <c r="V38" s="111"/>
      <c r="W38" s="111"/>
      <c r="X38" s="111"/>
      <c r="Y38" s="111"/>
      <c r="Z38" s="111"/>
    </row>
    <row r="39" spans="1:26" x14ac:dyDescent="0.35">
      <c r="A39" s="90">
        <v>27</v>
      </c>
      <c r="B39" s="133" t="s">
        <v>1103</v>
      </c>
      <c r="C39" s="129" t="s">
        <v>472</v>
      </c>
      <c r="D39" s="51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93">
        <f t="shared" si="1"/>
        <v>6</v>
      </c>
      <c r="U39" s="130">
        <f t="shared" si="2"/>
        <v>0.375</v>
      </c>
      <c r="V39" s="111"/>
      <c r="W39" s="111"/>
      <c r="X39" s="111"/>
      <c r="Y39" s="111"/>
      <c r="Z39" s="111"/>
    </row>
    <row r="40" spans="1:26" x14ac:dyDescent="0.35">
      <c r="A40" s="90">
        <v>28</v>
      </c>
      <c r="B40" s="133" t="s">
        <v>1104</v>
      </c>
      <c r="C40" s="129" t="s">
        <v>473</v>
      </c>
      <c r="D40" s="51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93">
        <f t="shared" si="1"/>
        <v>6</v>
      </c>
      <c r="U40" s="130">
        <f t="shared" si="2"/>
        <v>0.375</v>
      </c>
      <c r="V40" s="111"/>
      <c r="W40" s="111"/>
      <c r="X40" s="111"/>
      <c r="Y40" s="111"/>
      <c r="Z40" s="111"/>
    </row>
    <row r="41" spans="1:26" x14ac:dyDescent="0.35">
      <c r="A41" s="90">
        <v>29</v>
      </c>
      <c r="B41" s="133" t="s">
        <v>1105</v>
      </c>
      <c r="C41" s="129" t="s">
        <v>474</v>
      </c>
      <c r="D41" s="51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93">
        <f t="shared" si="1"/>
        <v>6</v>
      </c>
      <c r="U41" s="130">
        <f t="shared" si="2"/>
        <v>0.375</v>
      </c>
      <c r="V41" s="111"/>
      <c r="W41" s="111"/>
      <c r="X41" s="111"/>
      <c r="Y41" s="111"/>
      <c r="Z41" s="111"/>
    </row>
    <row r="42" spans="1:26" x14ac:dyDescent="0.35">
      <c r="A42" s="90">
        <v>30</v>
      </c>
      <c r="B42" s="133" t="s">
        <v>1106</v>
      </c>
      <c r="C42" s="129" t="s">
        <v>475</v>
      </c>
      <c r="D42" s="51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93">
        <f t="shared" si="1"/>
        <v>6</v>
      </c>
      <c r="U42" s="130">
        <f t="shared" si="2"/>
        <v>0.375</v>
      </c>
      <c r="V42" s="111"/>
      <c r="W42" s="111"/>
      <c r="X42" s="111"/>
      <c r="Y42" s="111"/>
      <c r="Z42" s="111"/>
    </row>
    <row r="43" spans="1:26" x14ac:dyDescent="0.35">
      <c r="A43" s="90">
        <v>31</v>
      </c>
      <c r="B43" s="133" t="s">
        <v>1107</v>
      </c>
      <c r="C43" s="129" t="s">
        <v>476</v>
      </c>
      <c r="D43" s="51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93">
        <f t="shared" si="1"/>
        <v>6</v>
      </c>
      <c r="U43" s="130">
        <f t="shared" si="2"/>
        <v>0.375</v>
      </c>
      <c r="V43" s="111"/>
      <c r="W43" s="111"/>
      <c r="X43" s="111"/>
      <c r="Y43" s="111"/>
      <c r="Z43" s="111"/>
    </row>
    <row r="44" spans="1:26" x14ac:dyDescent="0.35">
      <c r="A44" s="90">
        <v>32</v>
      </c>
      <c r="B44" s="133" t="s">
        <v>1108</v>
      </c>
      <c r="C44" s="129" t="s">
        <v>477</v>
      </c>
      <c r="D44" s="51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93">
        <f t="shared" si="1"/>
        <v>6</v>
      </c>
      <c r="U44" s="130">
        <f t="shared" si="2"/>
        <v>0.375</v>
      </c>
      <c r="V44" s="111"/>
      <c r="W44" s="111"/>
      <c r="X44" s="111"/>
      <c r="Y44" s="111"/>
      <c r="Z44" s="111"/>
    </row>
    <row r="45" spans="1:26" x14ac:dyDescent="0.35">
      <c r="A45" s="90">
        <v>33</v>
      </c>
      <c r="B45" s="133" t="s">
        <v>1109</v>
      </c>
      <c r="C45" s="129" t="s">
        <v>620</v>
      </c>
      <c r="D45" s="51">
        <v>1</v>
      </c>
      <c r="E45" s="51">
        <v>1</v>
      </c>
      <c r="F45" s="51">
        <v>1</v>
      </c>
      <c r="G45" s="51">
        <v>1</v>
      </c>
      <c r="H45" s="51">
        <v>1</v>
      </c>
      <c r="I45" s="51">
        <v>0</v>
      </c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93">
        <f t="shared" si="1"/>
        <v>5</v>
      </c>
      <c r="U45" s="130">
        <f t="shared" si="2"/>
        <v>0.3125</v>
      </c>
      <c r="V45" s="111"/>
      <c r="W45" s="111"/>
      <c r="X45" s="111"/>
      <c r="Y45" s="111"/>
      <c r="Z45" s="111"/>
    </row>
    <row r="46" spans="1:26" x14ac:dyDescent="0.35">
      <c r="A46" s="90">
        <v>34</v>
      </c>
      <c r="B46" s="133" t="s">
        <v>1110</v>
      </c>
      <c r="C46" s="129" t="s">
        <v>480</v>
      </c>
      <c r="D46" s="51">
        <v>1</v>
      </c>
      <c r="E46" s="51">
        <v>0</v>
      </c>
      <c r="F46" s="51">
        <v>1</v>
      </c>
      <c r="G46" s="51">
        <v>1</v>
      </c>
      <c r="H46" s="51">
        <v>1</v>
      </c>
      <c r="I46" s="51">
        <v>1</v>
      </c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93">
        <f t="shared" si="1"/>
        <v>5</v>
      </c>
      <c r="U46" s="130">
        <f t="shared" si="2"/>
        <v>0.3125</v>
      </c>
      <c r="V46" s="111"/>
      <c r="W46" s="111"/>
      <c r="X46" s="111"/>
      <c r="Y46" s="111"/>
      <c r="Z46" s="111"/>
    </row>
    <row r="47" spans="1:26" x14ac:dyDescent="0.35">
      <c r="A47" s="90">
        <v>35</v>
      </c>
      <c r="B47" s="133" t="s">
        <v>1111</v>
      </c>
      <c r="C47" s="129" t="s">
        <v>481</v>
      </c>
      <c r="D47" s="51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93">
        <f t="shared" si="1"/>
        <v>6</v>
      </c>
      <c r="U47" s="130">
        <f t="shared" si="2"/>
        <v>0.375</v>
      </c>
      <c r="V47" s="111"/>
      <c r="W47" s="111"/>
      <c r="X47" s="111"/>
      <c r="Y47" s="111"/>
      <c r="Z47" s="111"/>
    </row>
    <row r="48" spans="1:26" x14ac:dyDescent="0.35">
      <c r="A48" s="90">
        <v>36</v>
      </c>
      <c r="B48" s="133" t="s">
        <v>1112</v>
      </c>
      <c r="C48" s="129" t="s">
        <v>482</v>
      </c>
      <c r="D48" s="51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93">
        <f t="shared" si="1"/>
        <v>6</v>
      </c>
      <c r="U48" s="130">
        <f t="shared" si="2"/>
        <v>0.375</v>
      </c>
      <c r="V48" s="111"/>
      <c r="W48" s="111"/>
      <c r="X48" s="111"/>
      <c r="Y48" s="111"/>
      <c r="Z48" s="111"/>
    </row>
    <row r="49" spans="1:26" x14ac:dyDescent="0.35">
      <c r="A49" s="90">
        <v>37</v>
      </c>
      <c r="B49" s="133" t="s">
        <v>1113</v>
      </c>
      <c r="C49" s="129" t="s">
        <v>483</v>
      </c>
      <c r="D49" s="51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93">
        <f t="shared" si="1"/>
        <v>6</v>
      </c>
      <c r="U49" s="130">
        <f t="shared" si="2"/>
        <v>0.375</v>
      </c>
      <c r="V49" s="111"/>
      <c r="W49" s="111"/>
      <c r="X49" s="111"/>
      <c r="Y49" s="111"/>
      <c r="Z49" s="111"/>
    </row>
    <row r="50" spans="1:26" x14ac:dyDescent="0.35">
      <c r="A50" s="90">
        <v>38</v>
      </c>
      <c r="B50" s="133" t="s">
        <v>1114</v>
      </c>
      <c r="C50" s="129" t="s">
        <v>484</v>
      </c>
      <c r="D50" s="51">
        <v>1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93">
        <f t="shared" si="1"/>
        <v>6</v>
      </c>
      <c r="U50" s="130">
        <f t="shared" si="2"/>
        <v>0.375</v>
      </c>
      <c r="V50" s="111"/>
      <c r="W50" s="111"/>
      <c r="X50" s="111"/>
      <c r="Y50" s="111"/>
      <c r="Z50" s="111"/>
    </row>
    <row r="51" spans="1:26" x14ac:dyDescent="0.35">
      <c r="A51" s="90">
        <v>39</v>
      </c>
      <c r="B51" s="133" t="s">
        <v>1115</v>
      </c>
      <c r="C51" s="129" t="s">
        <v>485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93">
        <f t="shared" si="1"/>
        <v>0</v>
      </c>
      <c r="U51" s="130">
        <f t="shared" si="2"/>
        <v>0</v>
      </c>
      <c r="V51" s="111"/>
      <c r="W51" s="111"/>
      <c r="X51" s="111"/>
      <c r="Y51" s="111"/>
      <c r="Z51" s="111"/>
    </row>
    <row r="52" spans="1:26" x14ac:dyDescent="0.35">
      <c r="A52" s="90">
        <v>40</v>
      </c>
      <c r="B52" s="133" t="s">
        <v>1116</v>
      </c>
      <c r="C52" s="129" t="s">
        <v>486</v>
      </c>
      <c r="D52" s="51">
        <v>1</v>
      </c>
      <c r="E52" s="51">
        <v>1</v>
      </c>
      <c r="F52" s="51">
        <v>1</v>
      </c>
      <c r="G52" s="51">
        <v>1</v>
      </c>
      <c r="H52" s="51">
        <v>1</v>
      </c>
      <c r="I52" s="51">
        <v>1</v>
      </c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93">
        <f t="shared" si="1"/>
        <v>6</v>
      </c>
      <c r="U52" s="130">
        <f t="shared" si="2"/>
        <v>0.375</v>
      </c>
      <c r="V52" s="111"/>
      <c r="W52" s="111"/>
      <c r="X52" s="111"/>
      <c r="Y52" s="111"/>
      <c r="Z52" s="111"/>
    </row>
    <row r="53" spans="1:26" x14ac:dyDescent="0.35">
      <c r="A53" s="90">
        <v>41</v>
      </c>
      <c r="B53" s="133" t="s">
        <v>1117</v>
      </c>
      <c r="C53" s="129" t="s">
        <v>487</v>
      </c>
      <c r="D53" s="51">
        <v>0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93">
        <f t="shared" si="1"/>
        <v>5</v>
      </c>
      <c r="U53" s="130">
        <f t="shared" si="2"/>
        <v>0.3125</v>
      </c>
      <c r="V53" s="111"/>
      <c r="W53" s="111"/>
      <c r="X53" s="111"/>
      <c r="Y53" s="111"/>
      <c r="Z53" s="111"/>
    </row>
    <row r="54" spans="1:26" x14ac:dyDescent="0.35">
      <c r="A54" s="90">
        <v>42</v>
      </c>
      <c r="B54" s="133" t="s">
        <v>1118</v>
      </c>
      <c r="C54" s="129" t="s">
        <v>488</v>
      </c>
      <c r="D54" s="51">
        <v>1</v>
      </c>
      <c r="E54" s="51">
        <v>1</v>
      </c>
      <c r="F54" s="51">
        <v>1</v>
      </c>
      <c r="G54" s="51">
        <v>1</v>
      </c>
      <c r="H54" s="51">
        <v>1</v>
      </c>
      <c r="I54" s="51">
        <v>1</v>
      </c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93">
        <f t="shared" si="1"/>
        <v>6</v>
      </c>
      <c r="U54" s="130">
        <f t="shared" si="2"/>
        <v>0.375</v>
      </c>
      <c r="V54" s="111"/>
      <c r="W54" s="111"/>
      <c r="X54" s="111"/>
      <c r="Y54" s="111"/>
      <c r="Z54" s="111"/>
    </row>
    <row r="55" spans="1:26" x14ac:dyDescent="0.35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spans="1:26" x14ac:dyDescent="0.35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spans="1:26" x14ac:dyDescent="0.35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x14ac:dyDescent="0.35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 x14ac:dyDescent="0.35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 x14ac:dyDescent="0.35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 x14ac:dyDescent="0.35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 x14ac:dyDescent="0.35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 x14ac:dyDescent="0.35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 x14ac:dyDescent="0.35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 x14ac:dyDescent="0.35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 x14ac:dyDescent="0.35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 x14ac:dyDescent="0.35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 x14ac:dyDescent="0.35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 x14ac:dyDescent="0.3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 x14ac:dyDescent="0.35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 x14ac:dyDescent="0.35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 x14ac:dyDescent="0.35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 x14ac:dyDescent="0.35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 x14ac:dyDescent="0.35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 x14ac:dyDescent="0.35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 x14ac:dyDescent="0.35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 x14ac:dyDescent="0.35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 x14ac:dyDescent="0.35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 x14ac:dyDescent="0.35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 x14ac:dyDescent="0.35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x14ac:dyDescent="0.35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x14ac:dyDescent="0.35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x14ac:dyDescent="0.35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x14ac:dyDescent="0.35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x14ac:dyDescent="0.35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x14ac:dyDescent="0.35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x14ac:dyDescent="0.35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x14ac:dyDescent="0.35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x14ac:dyDescent="0.35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x14ac:dyDescent="0.35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 x14ac:dyDescent="0.35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x14ac:dyDescent="0.35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x14ac:dyDescent="0.35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x14ac:dyDescent="0.35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x14ac:dyDescent="0.35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x14ac:dyDescent="0.35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x14ac:dyDescent="0.35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x14ac:dyDescent="0.35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x14ac:dyDescent="0.35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x14ac:dyDescent="0.35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x14ac:dyDescent="0.35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x14ac:dyDescent="0.35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 x14ac:dyDescent="0.35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spans="1:26" x14ac:dyDescent="0.35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 x14ac:dyDescent="0.35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 x14ac:dyDescent="0.35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 x14ac:dyDescent="0.35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 x14ac:dyDescent="0.35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 x14ac:dyDescent="0.35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 x14ac:dyDescent="0.35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 x14ac:dyDescent="0.35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 x14ac:dyDescent="0.35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x14ac:dyDescent="0.35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x14ac:dyDescent="0.35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 x14ac:dyDescent="0.35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 x14ac:dyDescent="0.35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x14ac:dyDescent="0.35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x14ac:dyDescent="0.35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x14ac:dyDescent="0.35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x14ac:dyDescent="0.35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x14ac:dyDescent="0.35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x14ac:dyDescent="0.35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x14ac:dyDescent="0.35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 x14ac:dyDescent="0.35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 x14ac:dyDescent="0.35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x14ac:dyDescent="0.35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 x14ac:dyDescent="0.35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 x14ac:dyDescent="0.35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spans="1:26" x14ac:dyDescent="0.35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 x14ac:dyDescent="0.35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 x14ac:dyDescent="0.35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 x14ac:dyDescent="0.35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 x14ac:dyDescent="0.35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 x14ac:dyDescent="0.35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 x14ac:dyDescent="0.35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 x14ac:dyDescent="0.35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spans="1:26" x14ac:dyDescent="0.35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 x14ac:dyDescent="0.35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 x14ac:dyDescent="0.35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 x14ac:dyDescent="0.35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 x14ac:dyDescent="0.35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 x14ac:dyDescent="0.35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 x14ac:dyDescent="0.35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 x14ac:dyDescent="0.35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 x14ac:dyDescent="0.35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 x14ac:dyDescent="0.35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 x14ac:dyDescent="0.35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 x14ac:dyDescent="0.35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 x14ac:dyDescent="0.35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 x14ac:dyDescent="0.35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 x14ac:dyDescent="0.35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 x14ac:dyDescent="0.35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 x14ac:dyDescent="0.35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 x14ac:dyDescent="0.35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 x14ac:dyDescent="0.35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 x14ac:dyDescent="0.35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 x14ac:dyDescent="0.35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 x14ac:dyDescent="0.35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 x14ac:dyDescent="0.35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 x14ac:dyDescent="0.35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 x14ac:dyDescent="0.35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 x14ac:dyDescent="0.35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 x14ac:dyDescent="0.35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 x14ac:dyDescent="0.35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 x14ac:dyDescent="0.35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 x14ac:dyDescent="0.35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 x14ac:dyDescent="0.35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 x14ac:dyDescent="0.35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 x14ac:dyDescent="0.35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 x14ac:dyDescent="0.35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 x14ac:dyDescent="0.35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 x14ac:dyDescent="0.35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 x14ac:dyDescent="0.35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 x14ac:dyDescent="0.35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 x14ac:dyDescent="0.35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 x14ac:dyDescent="0.35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 x14ac:dyDescent="0.35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 x14ac:dyDescent="0.35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spans="1:26" x14ac:dyDescent="0.35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x14ac:dyDescent="0.35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 x14ac:dyDescent="0.35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 x14ac:dyDescent="0.35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 x14ac:dyDescent="0.35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 x14ac:dyDescent="0.35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 x14ac:dyDescent="0.35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 x14ac:dyDescent="0.35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 x14ac:dyDescent="0.35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 x14ac:dyDescent="0.35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 x14ac:dyDescent="0.35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 x14ac:dyDescent="0.35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 x14ac:dyDescent="0.35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 x14ac:dyDescent="0.35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 x14ac:dyDescent="0.35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 x14ac:dyDescent="0.35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 x14ac:dyDescent="0.35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 x14ac:dyDescent="0.35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 x14ac:dyDescent="0.35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 x14ac:dyDescent="0.35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 x14ac:dyDescent="0.35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 x14ac:dyDescent="0.35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 x14ac:dyDescent="0.35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spans="1:26" x14ac:dyDescent="0.35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spans="1:26" x14ac:dyDescent="0.35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spans="1:26" x14ac:dyDescent="0.35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spans="1:26" x14ac:dyDescent="0.35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spans="1:26" x14ac:dyDescent="0.35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spans="1:26" x14ac:dyDescent="0.35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spans="1:26" x14ac:dyDescent="0.35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spans="1:26" x14ac:dyDescent="0.35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spans="1:26" x14ac:dyDescent="0.35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spans="1:26" x14ac:dyDescent="0.35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spans="1:26" x14ac:dyDescent="0.35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spans="1:26" x14ac:dyDescent="0.35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spans="1:26" x14ac:dyDescent="0.35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spans="1:26" x14ac:dyDescent="0.35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spans="1:26" x14ac:dyDescent="0.35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spans="1:26" x14ac:dyDescent="0.35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spans="1:26" x14ac:dyDescent="0.35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spans="1:26" x14ac:dyDescent="0.35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spans="1:26" x14ac:dyDescent="0.35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spans="1:26" x14ac:dyDescent="0.35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spans="1:26" x14ac:dyDescent="0.35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spans="1:26" x14ac:dyDescent="0.35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spans="1:26" x14ac:dyDescent="0.35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spans="1:26" x14ac:dyDescent="0.35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spans="1:26" x14ac:dyDescent="0.35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spans="1:26" x14ac:dyDescent="0.35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spans="1:26" x14ac:dyDescent="0.35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spans="1:26" x14ac:dyDescent="0.35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spans="1:26" x14ac:dyDescent="0.35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spans="1:26" x14ac:dyDescent="0.35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spans="1:26" x14ac:dyDescent="0.35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spans="1:26" x14ac:dyDescent="0.35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spans="1:26" x14ac:dyDescent="0.35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spans="1:26" x14ac:dyDescent="0.35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spans="1:26" x14ac:dyDescent="0.35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spans="1:26" x14ac:dyDescent="0.35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spans="1:26" x14ac:dyDescent="0.35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spans="1:26" x14ac:dyDescent="0.35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spans="1:26" x14ac:dyDescent="0.35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spans="1:26" x14ac:dyDescent="0.35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spans="1:26" x14ac:dyDescent="0.35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spans="1:26" x14ac:dyDescent="0.35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spans="1:26" x14ac:dyDescent="0.35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spans="1:26" x14ac:dyDescent="0.35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spans="1:26" x14ac:dyDescent="0.35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spans="1:26" x14ac:dyDescent="0.35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spans="1:26" x14ac:dyDescent="0.35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spans="1:26" x14ac:dyDescent="0.35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spans="1:26" x14ac:dyDescent="0.35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spans="1:26" x14ac:dyDescent="0.35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spans="1:26" x14ac:dyDescent="0.35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spans="1:26" x14ac:dyDescent="0.35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spans="1:26" x14ac:dyDescent="0.35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spans="1:26" x14ac:dyDescent="0.35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spans="1:26" x14ac:dyDescent="0.35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spans="1:26" x14ac:dyDescent="0.35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spans="1:26" x14ac:dyDescent="0.35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spans="1:26" x14ac:dyDescent="0.35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spans="1:26" x14ac:dyDescent="0.35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spans="1:26" x14ac:dyDescent="0.35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spans="1:26" x14ac:dyDescent="0.35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spans="1:26" x14ac:dyDescent="0.35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spans="1:26" x14ac:dyDescent="0.35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spans="1:26" x14ac:dyDescent="0.35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spans="1:26" x14ac:dyDescent="0.35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spans="1:26" x14ac:dyDescent="0.35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spans="1:26" x14ac:dyDescent="0.35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spans="1:26" x14ac:dyDescent="0.35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spans="1:26" x14ac:dyDescent="0.35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spans="1:26" x14ac:dyDescent="0.35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spans="1:26" x14ac:dyDescent="0.35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spans="1:26" x14ac:dyDescent="0.35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spans="1:26" x14ac:dyDescent="0.35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spans="1:26" x14ac:dyDescent="0.35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spans="1:26" x14ac:dyDescent="0.35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spans="1:26" x14ac:dyDescent="0.35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 spans="1:26" x14ac:dyDescent="0.35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 spans="1:26" x14ac:dyDescent="0.35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 spans="1:26" x14ac:dyDescent="0.35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 spans="1:26" x14ac:dyDescent="0.35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 spans="1:26" x14ac:dyDescent="0.35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 spans="1:26" x14ac:dyDescent="0.35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 spans="1:26" x14ac:dyDescent="0.35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</row>
    <row r="285" spans="1:26" x14ac:dyDescent="0.35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</row>
    <row r="286" spans="1:26" x14ac:dyDescent="0.35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 spans="1:26" x14ac:dyDescent="0.35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 spans="1:26" x14ac:dyDescent="0.35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 spans="1:26" x14ac:dyDescent="0.35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 spans="1:26" x14ac:dyDescent="0.35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 spans="1:26" x14ac:dyDescent="0.35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 spans="1:26" x14ac:dyDescent="0.35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 spans="1:26" x14ac:dyDescent="0.35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 spans="1:26" x14ac:dyDescent="0.35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 spans="1:26" x14ac:dyDescent="0.35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 spans="1:26" x14ac:dyDescent="0.35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 spans="1:26" x14ac:dyDescent="0.35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 spans="1:26" x14ac:dyDescent="0.35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 spans="1:26" x14ac:dyDescent="0.35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 spans="1:26" x14ac:dyDescent="0.35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 spans="1:26" x14ac:dyDescent="0.35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 spans="1:26" x14ac:dyDescent="0.35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 spans="1:26" x14ac:dyDescent="0.35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 spans="1:26" x14ac:dyDescent="0.35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 spans="1:26" x14ac:dyDescent="0.35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 spans="1:26" x14ac:dyDescent="0.35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 spans="1:26" x14ac:dyDescent="0.35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 spans="1:26" x14ac:dyDescent="0.35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 spans="1:26" x14ac:dyDescent="0.35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 spans="1:26" x14ac:dyDescent="0.35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 spans="1:26" x14ac:dyDescent="0.35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 spans="1:26" x14ac:dyDescent="0.35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 spans="1:26" x14ac:dyDescent="0.35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 spans="1:26" x14ac:dyDescent="0.35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 spans="1:26" x14ac:dyDescent="0.35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 spans="1:26" x14ac:dyDescent="0.35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 spans="1:26" x14ac:dyDescent="0.35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 spans="1:26" x14ac:dyDescent="0.35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 spans="1:26" x14ac:dyDescent="0.35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 spans="1:26" x14ac:dyDescent="0.35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 spans="1:26" x14ac:dyDescent="0.35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 spans="1:26" x14ac:dyDescent="0.35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 spans="1:26" x14ac:dyDescent="0.35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 spans="1:26" x14ac:dyDescent="0.35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 spans="1:26" x14ac:dyDescent="0.35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 spans="1:26" x14ac:dyDescent="0.35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 spans="1:26" x14ac:dyDescent="0.35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 spans="1:26" x14ac:dyDescent="0.35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 spans="1:26" x14ac:dyDescent="0.35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 spans="1:26" x14ac:dyDescent="0.35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 spans="1:26" x14ac:dyDescent="0.35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 spans="1:26" x14ac:dyDescent="0.35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 spans="1:26" x14ac:dyDescent="0.35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 spans="1:26" x14ac:dyDescent="0.35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 spans="1:26" x14ac:dyDescent="0.35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 spans="1:26" x14ac:dyDescent="0.35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 spans="1:26" x14ac:dyDescent="0.35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 spans="1:26" x14ac:dyDescent="0.35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 spans="1:26" x14ac:dyDescent="0.35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 spans="1:26" x14ac:dyDescent="0.35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 spans="1:26" x14ac:dyDescent="0.35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 spans="1:26" x14ac:dyDescent="0.35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 spans="1:26" x14ac:dyDescent="0.35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 spans="1:26" x14ac:dyDescent="0.35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 spans="1:26" x14ac:dyDescent="0.35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 spans="1:26" x14ac:dyDescent="0.35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 spans="1:26" x14ac:dyDescent="0.35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 spans="1:26" x14ac:dyDescent="0.35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 spans="1:26" x14ac:dyDescent="0.35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 spans="1:26" x14ac:dyDescent="0.35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 spans="1:26" x14ac:dyDescent="0.35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 spans="1:26" x14ac:dyDescent="0.35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 spans="1:26" x14ac:dyDescent="0.35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 spans="1:26" x14ac:dyDescent="0.35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 spans="1:26" x14ac:dyDescent="0.35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 spans="1:26" x14ac:dyDescent="0.35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 spans="1:26" x14ac:dyDescent="0.35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 spans="1:26" x14ac:dyDescent="0.35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 spans="1:26" x14ac:dyDescent="0.35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 spans="1:26" x14ac:dyDescent="0.35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 spans="1:26" x14ac:dyDescent="0.35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 spans="1:26" x14ac:dyDescent="0.35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 spans="1:26" x14ac:dyDescent="0.35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 spans="1:26" x14ac:dyDescent="0.35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 spans="1:26" x14ac:dyDescent="0.35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 spans="1:26" x14ac:dyDescent="0.35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 spans="1:26" x14ac:dyDescent="0.35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 spans="1:26" x14ac:dyDescent="0.35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 spans="1:26" x14ac:dyDescent="0.35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 spans="1:26" x14ac:dyDescent="0.35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 spans="1:26" x14ac:dyDescent="0.35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 spans="1:26" x14ac:dyDescent="0.35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 spans="1:26" x14ac:dyDescent="0.35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 spans="1:26" x14ac:dyDescent="0.35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 spans="1:26" x14ac:dyDescent="0.35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 spans="1:26" x14ac:dyDescent="0.35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 spans="1:26" x14ac:dyDescent="0.35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 spans="1:26" x14ac:dyDescent="0.35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 spans="1:26" x14ac:dyDescent="0.35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 spans="1:26" x14ac:dyDescent="0.35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 spans="1:26" x14ac:dyDescent="0.35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 spans="1:26" x14ac:dyDescent="0.35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 spans="1:26" x14ac:dyDescent="0.35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 spans="1:26" x14ac:dyDescent="0.35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 spans="1:26" x14ac:dyDescent="0.35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 spans="1:26" x14ac:dyDescent="0.35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 spans="1:26" x14ac:dyDescent="0.35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 spans="1:26" x14ac:dyDescent="0.35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 spans="1:26" x14ac:dyDescent="0.35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 spans="1:26" x14ac:dyDescent="0.35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 spans="1:26" x14ac:dyDescent="0.35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 spans="1:26" x14ac:dyDescent="0.35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 spans="1:26" x14ac:dyDescent="0.35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 spans="1:26" x14ac:dyDescent="0.35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 spans="1:26" x14ac:dyDescent="0.35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 spans="1:26" x14ac:dyDescent="0.35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 spans="1:26" x14ac:dyDescent="0.35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 spans="1:26" x14ac:dyDescent="0.35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 spans="1:26" x14ac:dyDescent="0.35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 spans="1:26" x14ac:dyDescent="0.35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 spans="1:26" x14ac:dyDescent="0.35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 spans="1:26" x14ac:dyDescent="0.35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 spans="1:26" x14ac:dyDescent="0.35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 spans="1:26" x14ac:dyDescent="0.35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x14ac:dyDescent="0.35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 spans="1:26" x14ac:dyDescent="0.35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 spans="1:26" x14ac:dyDescent="0.35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 spans="1:26" x14ac:dyDescent="0.35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 spans="1:26" x14ac:dyDescent="0.35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 spans="1:26" x14ac:dyDescent="0.35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 spans="1:26" x14ac:dyDescent="0.35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 spans="1:26" x14ac:dyDescent="0.35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 spans="1:26" x14ac:dyDescent="0.35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 spans="1:26" x14ac:dyDescent="0.35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 spans="1:26" x14ac:dyDescent="0.35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 spans="1:26" x14ac:dyDescent="0.35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 spans="1:26" x14ac:dyDescent="0.35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 spans="1:26" x14ac:dyDescent="0.35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 spans="1:26" x14ac:dyDescent="0.35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 spans="1:26" x14ac:dyDescent="0.35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 spans="1:26" x14ac:dyDescent="0.35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 spans="1:26" x14ac:dyDescent="0.35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 spans="1:26" x14ac:dyDescent="0.35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 spans="1:26" x14ac:dyDescent="0.35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 spans="1:26" x14ac:dyDescent="0.35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 spans="1:26" x14ac:dyDescent="0.35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 spans="1:26" x14ac:dyDescent="0.35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 spans="1:26" x14ac:dyDescent="0.35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 spans="1:26" x14ac:dyDescent="0.35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 spans="1:26" x14ac:dyDescent="0.35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 spans="1:26" x14ac:dyDescent="0.35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 spans="1:26" x14ac:dyDescent="0.35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 spans="1:26" x14ac:dyDescent="0.35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 spans="1:26" x14ac:dyDescent="0.35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 spans="1:26" x14ac:dyDescent="0.35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 spans="1:26" x14ac:dyDescent="0.35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 spans="1:26" x14ac:dyDescent="0.35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 spans="1:26" x14ac:dyDescent="0.35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 spans="1:26" x14ac:dyDescent="0.35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 spans="1:26" x14ac:dyDescent="0.35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 spans="1:26" x14ac:dyDescent="0.35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 spans="1:26" x14ac:dyDescent="0.35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 spans="1:26" x14ac:dyDescent="0.35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 spans="1:26" x14ac:dyDescent="0.35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 spans="1:26" x14ac:dyDescent="0.35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 spans="1:26" x14ac:dyDescent="0.35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 spans="1:26" x14ac:dyDescent="0.35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 spans="1:26" x14ac:dyDescent="0.35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 spans="1:26" x14ac:dyDescent="0.35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 spans="1:26" x14ac:dyDescent="0.35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 spans="1:26" x14ac:dyDescent="0.35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 spans="1:26" x14ac:dyDescent="0.35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 spans="1:26" x14ac:dyDescent="0.35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 spans="1:26" x14ac:dyDescent="0.35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 spans="1:26" x14ac:dyDescent="0.35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 spans="1:26" x14ac:dyDescent="0.35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 spans="1:26" x14ac:dyDescent="0.35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 spans="1:26" x14ac:dyDescent="0.35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 spans="1:26" x14ac:dyDescent="0.35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 spans="1:26" x14ac:dyDescent="0.35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 spans="1:26" x14ac:dyDescent="0.35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 spans="1:26" x14ac:dyDescent="0.35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 spans="1:26" x14ac:dyDescent="0.35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 spans="1:26" x14ac:dyDescent="0.35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 spans="1:26" x14ac:dyDescent="0.35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 spans="1:26" x14ac:dyDescent="0.35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 spans="1:26" x14ac:dyDescent="0.35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 spans="1:26" x14ac:dyDescent="0.35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 spans="1:26" x14ac:dyDescent="0.35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 spans="1:26" x14ac:dyDescent="0.35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 spans="1:26" x14ac:dyDescent="0.35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 spans="1:26" x14ac:dyDescent="0.35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 spans="1:26" x14ac:dyDescent="0.35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 spans="1:26" x14ac:dyDescent="0.35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 spans="1:26" x14ac:dyDescent="0.35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 spans="1:26" x14ac:dyDescent="0.35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 spans="1:26" x14ac:dyDescent="0.35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 spans="1:26" x14ac:dyDescent="0.35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 spans="1:26" x14ac:dyDescent="0.35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 spans="1:26" x14ac:dyDescent="0.35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 spans="1:26" x14ac:dyDescent="0.35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 spans="1:26" x14ac:dyDescent="0.35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 spans="1:26" x14ac:dyDescent="0.35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 spans="1:26" x14ac:dyDescent="0.35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 spans="1:26" x14ac:dyDescent="0.35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 spans="1:26" x14ac:dyDescent="0.35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 spans="1:26" x14ac:dyDescent="0.35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 spans="1:26" x14ac:dyDescent="0.35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 spans="1:26" x14ac:dyDescent="0.35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 spans="1:26" x14ac:dyDescent="0.35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 spans="1:26" x14ac:dyDescent="0.35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 spans="1:26" x14ac:dyDescent="0.35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 spans="1:26" x14ac:dyDescent="0.35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 spans="1:26" x14ac:dyDescent="0.35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 spans="1:26" x14ac:dyDescent="0.35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 spans="1:26" x14ac:dyDescent="0.35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 spans="1:26" x14ac:dyDescent="0.35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 spans="1:26" x14ac:dyDescent="0.35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 spans="1:26" x14ac:dyDescent="0.35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 spans="1:26" x14ac:dyDescent="0.35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 spans="1:26" x14ac:dyDescent="0.35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 spans="1:26" x14ac:dyDescent="0.35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 spans="1:26" x14ac:dyDescent="0.35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 spans="1:26" x14ac:dyDescent="0.35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 spans="1:26" x14ac:dyDescent="0.35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 spans="1:26" x14ac:dyDescent="0.35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 spans="1:26" x14ac:dyDescent="0.35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 spans="1:26" x14ac:dyDescent="0.35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 spans="1:26" x14ac:dyDescent="0.35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 spans="1:26" x14ac:dyDescent="0.35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spans="1:26" x14ac:dyDescent="0.35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spans="1:26" x14ac:dyDescent="0.35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 spans="1:26" x14ac:dyDescent="0.35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 spans="1:26" x14ac:dyDescent="0.35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 spans="1:26" x14ac:dyDescent="0.35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 spans="1:26" x14ac:dyDescent="0.35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 spans="1:26" x14ac:dyDescent="0.35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 spans="1:26" x14ac:dyDescent="0.35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 spans="1:26" x14ac:dyDescent="0.35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 spans="1:26" x14ac:dyDescent="0.35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 spans="1:26" x14ac:dyDescent="0.35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 spans="1:26" x14ac:dyDescent="0.35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 spans="1:26" x14ac:dyDescent="0.35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 spans="1:26" x14ac:dyDescent="0.35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 spans="1:26" x14ac:dyDescent="0.35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 spans="1:26" x14ac:dyDescent="0.35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 spans="1:26" x14ac:dyDescent="0.35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 spans="1:26" x14ac:dyDescent="0.35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 spans="1:26" x14ac:dyDescent="0.35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 spans="1:26" x14ac:dyDescent="0.35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 spans="1:26" x14ac:dyDescent="0.35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 spans="1:26" x14ac:dyDescent="0.35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 spans="1:26" x14ac:dyDescent="0.35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 spans="1:26" x14ac:dyDescent="0.35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 spans="1:26" x14ac:dyDescent="0.35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 spans="1:26" x14ac:dyDescent="0.35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 spans="1:26" x14ac:dyDescent="0.35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 spans="1:26" x14ac:dyDescent="0.35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 spans="1:26" x14ac:dyDescent="0.35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 spans="1:26" x14ac:dyDescent="0.35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 spans="1:26" x14ac:dyDescent="0.35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 spans="1:26" x14ac:dyDescent="0.35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 spans="1:26" x14ac:dyDescent="0.35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 spans="1:26" x14ac:dyDescent="0.35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 spans="1:26" x14ac:dyDescent="0.35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 spans="1:26" x14ac:dyDescent="0.35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 spans="1:26" x14ac:dyDescent="0.35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 spans="1:26" x14ac:dyDescent="0.35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 spans="1:26" x14ac:dyDescent="0.35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 spans="1:26" x14ac:dyDescent="0.35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 spans="1:26" x14ac:dyDescent="0.35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 spans="1:26" x14ac:dyDescent="0.35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 spans="1:26" x14ac:dyDescent="0.35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 spans="1:26" x14ac:dyDescent="0.35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 spans="1:26" x14ac:dyDescent="0.35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 spans="1:26" x14ac:dyDescent="0.35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 spans="1:26" x14ac:dyDescent="0.35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 spans="1:26" x14ac:dyDescent="0.35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 spans="1:26" x14ac:dyDescent="0.35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 spans="1:26" x14ac:dyDescent="0.35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 spans="1:26" x14ac:dyDescent="0.35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</row>
    <row r="562" spans="1:26" x14ac:dyDescent="0.35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</row>
    <row r="563" spans="1:26" x14ac:dyDescent="0.35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 spans="1:26" x14ac:dyDescent="0.35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 spans="1:26" x14ac:dyDescent="0.35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 spans="1:26" x14ac:dyDescent="0.35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 spans="1:26" x14ac:dyDescent="0.35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 spans="1:26" x14ac:dyDescent="0.35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 spans="1:26" x14ac:dyDescent="0.35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 spans="1:26" x14ac:dyDescent="0.35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 spans="1:26" x14ac:dyDescent="0.35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 spans="1:26" x14ac:dyDescent="0.35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</row>
    <row r="573" spans="1:26" x14ac:dyDescent="0.35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</row>
    <row r="574" spans="1:26" x14ac:dyDescent="0.35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</row>
    <row r="575" spans="1:26" x14ac:dyDescent="0.35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</row>
    <row r="576" spans="1:26" x14ac:dyDescent="0.35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</row>
    <row r="577" spans="1:26" x14ac:dyDescent="0.35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</row>
    <row r="578" spans="1:26" x14ac:dyDescent="0.35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</row>
    <row r="579" spans="1:26" x14ac:dyDescent="0.35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</row>
    <row r="580" spans="1:26" x14ac:dyDescent="0.35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</row>
    <row r="581" spans="1:26" x14ac:dyDescent="0.35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</row>
    <row r="582" spans="1:26" x14ac:dyDescent="0.35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</row>
    <row r="583" spans="1:26" x14ac:dyDescent="0.35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</row>
    <row r="584" spans="1:26" x14ac:dyDescent="0.35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</row>
    <row r="585" spans="1:26" x14ac:dyDescent="0.35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</row>
    <row r="586" spans="1:26" x14ac:dyDescent="0.35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</row>
    <row r="587" spans="1:26" x14ac:dyDescent="0.35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</row>
    <row r="588" spans="1:26" x14ac:dyDescent="0.35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</row>
    <row r="589" spans="1:26" x14ac:dyDescent="0.35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</row>
    <row r="590" spans="1:26" x14ac:dyDescent="0.35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</row>
    <row r="591" spans="1:26" x14ac:dyDescent="0.35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</row>
    <row r="592" spans="1:26" x14ac:dyDescent="0.35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</row>
    <row r="593" spans="1:26" x14ac:dyDescent="0.35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</row>
    <row r="594" spans="1:26" x14ac:dyDescent="0.35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</row>
    <row r="595" spans="1:26" x14ac:dyDescent="0.35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</row>
    <row r="596" spans="1:26" x14ac:dyDescent="0.35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</row>
    <row r="597" spans="1:26" x14ac:dyDescent="0.35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</row>
    <row r="598" spans="1:26" x14ac:dyDescent="0.35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</row>
    <row r="599" spans="1:26" x14ac:dyDescent="0.35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</row>
    <row r="600" spans="1:26" x14ac:dyDescent="0.35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</row>
    <row r="601" spans="1:26" x14ac:dyDescent="0.35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</row>
    <row r="602" spans="1:26" x14ac:dyDescent="0.35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</row>
    <row r="603" spans="1:26" x14ac:dyDescent="0.35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</row>
    <row r="604" spans="1:26" x14ac:dyDescent="0.35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</row>
    <row r="605" spans="1:26" x14ac:dyDescent="0.35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</row>
    <row r="606" spans="1:26" x14ac:dyDescent="0.35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</row>
    <row r="607" spans="1:26" x14ac:dyDescent="0.35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</row>
    <row r="608" spans="1:26" x14ac:dyDescent="0.35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</row>
    <row r="609" spans="1:26" x14ac:dyDescent="0.35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</row>
    <row r="610" spans="1:26" x14ac:dyDescent="0.35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</row>
    <row r="611" spans="1:26" x14ac:dyDescent="0.35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</row>
    <row r="612" spans="1:26" x14ac:dyDescent="0.35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</row>
    <row r="613" spans="1:26" x14ac:dyDescent="0.35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</row>
    <row r="614" spans="1:26" x14ac:dyDescent="0.35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</row>
    <row r="615" spans="1:26" x14ac:dyDescent="0.35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</row>
    <row r="616" spans="1:26" x14ac:dyDescent="0.35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</row>
    <row r="617" spans="1:26" x14ac:dyDescent="0.35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</row>
    <row r="618" spans="1:26" x14ac:dyDescent="0.35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</row>
    <row r="619" spans="1:26" x14ac:dyDescent="0.35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</row>
    <row r="620" spans="1:26" x14ac:dyDescent="0.35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</row>
    <row r="621" spans="1:26" x14ac:dyDescent="0.35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</row>
    <row r="622" spans="1:26" x14ac:dyDescent="0.35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</row>
    <row r="623" spans="1:26" x14ac:dyDescent="0.35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</row>
    <row r="624" spans="1:26" x14ac:dyDescent="0.35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</row>
    <row r="625" spans="1:26" x14ac:dyDescent="0.35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</row>
    <row r="626" spans="1:26" x14ac:dyDescent="0.35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</row>
    <row r="627" spans="1:26" x14ac:dyDescent="0.35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</row>
    <row r="628" spans="1:26" x14ac:dyDescent="0.35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</row>
    <row r="629" spans="1:26" x14ac:dyDescent="0.35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</row>
    <row r="630" spans="1:26" x14ac:dyDescent="0.35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</row>
    <row r="631" spans="1:26" x14ac:dyDescent="0.35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</row>
    <row r="632" spans="1:26" x14ac:dyDescent="0.35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</row>
    <row r="633" spans="1:26" x14ac:dyDescent="0.35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</row>
    <row r="634" spans="1:26" x14ac:dyDescent="0.35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</row>
    <row r="635" spans="1:26" x14ac:dyDescent="0.35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</row>
    <row r="636" spans="1:26" x14ac:dyDescent="0.35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</row>
    <row r="637" spans="1:26" x14ac:dyDescent="0.35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</row>
    <row r="638" spans="1:26" x14ac:dyDescent="0.35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</row>
    <row r="639" spans="1:26" x14ac:dyDescent="0.35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</row>
    <row r="640" spans="1:26" x14ac:dyDescent="0.35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</row>
    <row r="641" spans="1:26" x14ac:dyDescent="0.35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</row>
    <row r="642" spans="1:26" x14ac:dyDescent="0.35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</row>
    <row r="643" spans="1:26" x14ac:dyDescent="0.35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</row>
    <row r="644" spans="1:26" x14ac:dyDescent="0.35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</row>
    <row r="645" spans="1:26" x14ac:dyDescent="0.35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</row>
    <row r="646" spans="1:26" x14ac:dyDescent="0.35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</row>
    <row r="647" spans="1:26" x14ac:dyDescent="0.35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</row>
    <row r="648" spans="1:26" x14ac:dyDescent="0.35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</row>
    <row r="649" spans="1:26" x14ac:dyDescent="0.35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</row>
    <row r="650" spans="1:26" x14ac:dyDescent="0.35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</row>
    <row r="651" spans="1:26" x14ac:dyDescent="0.35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</row>
    <row r="652" spans="1:26" x14ac:dyDescent="0.35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</row>
    <row r="653" spans="1:26" x14ac:dyDescent="0.35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</row>
    <row r="654" spans="1:26" x14ac:dyDescent="0.35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</row>
    <row r="655" spans="1:26" x14ac:dyDescent="0.35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</row>
    <row r="656" spans="1:26" x14ac:dyDescent="0.35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</row>
    <row r="657" spans="1:26" x14ac:dyDescent="0.35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</row>
    <row r="658" spans="1:26" x14ac:dyDescent="0.35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</row>
    <row r="659" spans="1:26" x14ac:dyDescent="0.35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</row>
    <row r="660" spans="1:26" x14ac:dyDescent="0.35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</row>
    <row r="661" spans="1:26" x14ac:dyDescent="0.35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</row>
    <row r="662" spans="1:26" x14ac:dyDescent="0.35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</row>
    <row r="663" spans="1:26" x14ac:dyDescent="0.35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</row>
    <row r="664" spans="1:26" x14ac:dyDescent="0.35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</row>
    <row r="665" spans="1:26" x14ac:dyDescent="0.35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</row>
    <row r="666" spans="1:26" x14ac:dyDescent="0.35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</row>
    <row r="667" spans="1:26" x14ac:dyDescent="0.35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</row>
    <row r="668" spans="1:26" x14ac:dyDescent="0.35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</row>
    <row r="669" spans="1:26" x14ac:dyDescent="0.35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</row>
    <row r="670" spans="1:26" x14ac:dyDescent="0.35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</row>
    <row r="671" spans="1:26" x14ac:dyDescent="0.35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</row>
    <row r="672" spans="1:26" x14ac:dyDescent="0.35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</row>
    <row r="673" spans="1:26" x14ac:dyDescent="0.35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</row>
    <row r="674" spans="1:26" x14ac:dyDescent="0.35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</row>
    <row r="675" spans="1:26" x14ac:dyDescent="0.35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</row>
    <row r="676" spans="1:26" x14ac:dyDescent="0.35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</row>
    <row r="677" spans="1:26" x14ac:dyDescent="0.35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</row>
    <row r="678" spans="1:26" x14ac:dyDescent="0.35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</row>
    <row r="679" spans="1:26" x14ac:dyDescent="0.35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</row>
    <row r="680" spans="1:26" x14ac:dyDescent="0.35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</row>
    <row r="681" spans="1:26" x14ac:dyDescent="0.35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</row>
    <row r="682" spans="1:26" x14ac:dyDescent="0.35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</row>
    <row r="683" spans="1:26" x14ac:dyDescent="0.35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</row>
    <row r="684" spans="1:26" x14ac:dyDescent="0.35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</row>
    <row r="685" spans="1:26" x14ac:dyDescent="0.35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</row>
    <row r="686" spans="1:26" x14ac:dyDescent="0.35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</row>
    <row r="687" spans="1:26" x14ac:dyDescent="0.35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</row>
    <row r="688" spans="1:26" x14ac:dyDescent="0.35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</row>
    <row r="689" spans="1:26" x14ac:dyDescent="0.35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</row>
    <row r="690" spans="1:26" x14ac:dyDescent="0.35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</row>
    <row r="691" spans="1:26" x14ac:dyDescent="0.35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</row>
    <row r="692" spans="1:26" x14ac:dyDescent="0.35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</row>
    <row r="693" spans="1:26" x14ac:dyDescent="0.35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</row>
    <row r="694" spans="1:26" x14ac:dyDescent="0.35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</row>
    <row r="695" spans="1:26" x14ac:dyDescent="0.35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</row>
    <row r="696" spans="1:26" x14ac:dyDescent="0.35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</row>
    <row r="697" spans="1:26" x14ac:dyDescent="0.35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</row>
    <row r="698" spans="1:26" x14ac:dyDescent="0.35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</row>
    <row r="699" spans="1:26" x14ac:dyDescent="0.35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</row>
    <row r="700" spans="1:26" x14ac:dyDescent="0.35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</row>
    <row r="701" spans="1:26" x14ac:dyDescent="0.35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</row>
    <row r="702" spans="1:26" x14ac:dyDescent="0.35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</row>
    <row r="703" spans="1:26" x14ac:dyDescent="0.35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</row>
    <row r="704" spans="1:26" x14ac:dyDescent="0.35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</row>
    <row r="705" spans="1:26" x14ac:dyDescent="0.35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</row>
    <row r="706" spans="1:26" x14ac:dyDescent="0.35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</row>
    <row r="707" spans="1:26" x14ac:dyDescent="0.35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</row>
    <row r="708" spans="1:26" x14ac:dyDescent="0.35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</row>
    <row r="709" spans="1:26" x14ac:dyDescent="0.35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</row>
    <row r="710" spans="1:26" x14ac:dyDescent="0.35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</row>
    <row r="711" spans="1:26" x14ac:dyDescent="0.35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</row>
    <row r="712" spans="1:26" x14ac:dyDescent="0.35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</row>
    <row r="713" spans="1:26" x14ac:dyDescent="0.35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</row>
    <row r="714" spans="1:26" x14ac:dyDescent="0.35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</row>
    <row r="715" spans="1:26" x14ac:dyDescent="0.35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</row>
    <row r="716" spans="1:26" x14ac:dyDescent="0.35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</row>
    <row r="717" spans="1:26" x14ac:dyDescent="0.35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</row>
    <row r="718" spans="1:26" x14ac:dyDescent="0.35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</row>
    <row r="719" spans="1:26" x14ac:dyDescent="0.35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</row>
    <row r="720" spans="1:26" x14ac:dyDescent="0.35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</row>
    <row r="721" spans="1:26" x14ac:dyDescent="0.35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</row>
    <row r="722" spans="1:26" x14ac:dyDescent="0.35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</row>
    <row r="723" spans="1:26" x14ac:dyDescent="0.35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</row>
    <row r="724" spans="1:26" x14ac:dyDescent="0.35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</row>
    <row r="725" spans="1:26" x14ac:dyDescent="0.35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</row>
    <row r="726" spans="1:26" x14ac:dyDescent="0.35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</row>
    <row r="727" spans="1:26" x14ac:dyDescent="0.35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</row>
    <row r="728" spans="1:26" x14ac:dyDescent="0.35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</row>
    <row r="729" spans="1:26" x14ac:dyDescent="0.35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</row>
    <row r="730" spans="1:26" x14ac:dyDescent="0.35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</row>
    <row r="731" spans="1:26" x14ac:dyDescent="0.35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</row>
    <row r="732" spans="1:26" x14ac:dyDescent="0.35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</row>
    <row r="733" spans="1:26" x14ac:dyDescent="0.35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</row>
    <row r="734" spans="1:26" x14ac:dyDescent="0.35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</row>
    <row r="735" spans="1:26" x14ac:dyDescent="0.35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</row>
    <row r="736" spans="1:26" x14ac:dyDescent="0.35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</row>
    <row r="737" spans="1:26" x14ac:dyDescent="0.35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</row>
    <row r="738" spans="1:26" x14ac:dyDescent="0.35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</row>
    <row r="739" spans="1:26" x14ac:dyDescent="0.35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</row>
    <row r="740" spans="1:26" x14ac:dyDescent="0.35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</row>
    <row r="741" spans="1:26" x14ac:dyDescent="0.35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</row>
    <row r="742" spans="1:26" x14ac:dyDescent="0.35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</row>
    <row r="743" spans="1:26" x14ac:dyDescent="0.35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</row>
    <row r="744" spans="1:26" x14ac:dyDescent="0.35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</row>
    <row r="745" spans="1:26" x14ac:dyDescent="0.35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</row>
    <row r="746" spans="1:26" x14ac:dyDescent="0.35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</row>
    <row r="747" spans="1:26" x14ac:dyDescent="0.35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</row>
    <row r="748" spans="1:26" x14ac:dyDescent="0.35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</row>
    <row r="749" spans="1:26" x14ac:dyDescent="0.35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</row>
    <row r="750" spans="1:26" x14ac:dyDescent="0.35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</row>
    <row r="751" spans="1:26" x14ac:dyDescent="0.35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</row>
    <row r="752" spans="1:26" x14ac:dyDescent="0.35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</row>
    <row r="753" spans="1:26" x14ac:dyDescent="0.35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</row>
    <row r="754" spans="1:26" x14ac:dyDescent="0.35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</row>
    <row r="755" spans="1:26" x14ac:dyDescent="0.35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</row>
    <row r="756" spans="1:26" x14ac:dyDescent="0.35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</row>
    <row r="757" spans="1:26" x14ac:dyDescent="0.35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</row>
    <row r="758" spans="1:26" x14ac:dyDescent="0.35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</row>
    <row r="759" spans="1:26" x14ac:dyDescent="0.35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</row>
    <row r="760" spans="1:26" x14ac:dyDescent="0.35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</row>
    <row r="761" spans="1:26" x14ac:dyDescent="0.35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</row>
    <row r="762" spans="1:26" x14ac:dyDescent="0.35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</row>
    <row r="763" spans="1:26" x14ac:dyDescent="0.35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</row>
    <row r="764" spans="1:26" x14ac:dyDescent="0.35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</row>
    <row r="765" spans="1:26" x14ac:dyDescent="0.35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</row>
    <row r="766" spans="1:26" x14ac:dyDescent="0.35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</row>
    <row r="767" spans="1:26" x14ac:dyDescent="0.35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</row>
    <row r="768" spans="1:26" x14ac:dyDescent="0.35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</row>
    <row r="769" spans="1:26" x14ac:dyDescent="0.35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</row>
    <row r="770" spans="1:26" x14ac:dyDescent="0.35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</row>
    <row r="771" spans="1:26" x14ac:dyDescent="0.35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</row>
    <row r="772" spans="1:26" x14ac:dyDescent="0.35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</row>
    <row r="773" spans="1:26" x14ac:dyDescent="0.35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</row>
    <row r="774" spans="1:26" x14ac:dyDescent="0.35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</row>
    <row r="775" spans="1:26" x14ac:dyDescent="0.35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</row>
    <row r="776" spans="1:26" x14ac:dyDescent="0.35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</row>
    <row r="777" spans="1:26" x14ac:dyDescent="0.35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</row>
    <row r="778" spans="1:26" x14ac:dyDescent="0.35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</row>
    <row r="779" spans="1:26" x14ac:dyDescent="0.35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</row>
    <row r="780" spans="1:26" x14ac:dyDescent="0.35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</row>
    <row r="781" spans="1:26" x14ac:dyDescent="0.35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</row>
    <row r="782" spans="1:26" x14ac:dyDescent="0.35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</row>
    <row r="783" spans="1:26" x14ac:dyDescent="0.35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</row>
    <row r="784" spans="1:26" x14ac:dyDescent="0.35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</row>
    <row r="785" spans="1:26" x14ac:dyDescent="0.35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</row>
    <row r="786" spans="1:26" x14ac:dyDescent="0.35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</row>
    <row r="787" spans="1:26" x14ac:dyDescent="0.35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</row>
    <row r="788" spans="1:26" x14ac:dyDescent="0.35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</row>
    <row r="789" spans="1:26" x14ac:dyDescent="0.35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</row>
    <row r="790" spans="1:26" x14ac:dyDescent="0.35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</row>
    <row r="791" spans="1:26" x14ac:dyDescent="0.35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</row>
    <row r="792" spans="1:26" x14ac:dyDescent="0.35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</row>
    <row r="793" spans="1:26" x14ac:dyDescent="0.35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</row>
    <row r="794" spans="1:26" x14ac:dyDescent="0.35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</row>
    <row r="795" spans="1:26" x14ac:dyDescent="0.35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</row>
    <row r="796" spans="1:26" x14ac:dyDescent="0.35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</row>
    <row r="797" spans="1:26" x14ac:dyDescent="0.35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</row>
    <row r="798" spans="1:26" x14ac:dyDescent="0.35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</row>
    <row r="799" spans="1:26" x14ac:dyDescent="0.35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</row>
    <row r="800" spans="1:26" x14ac:dyDescent="0.35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</row>
    <row r="801" spans="1:26" x14ac:dyDescent="0.35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</row>
    <row r="802" spans="1:26" x14ac:dyDescent="0.35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</row>
    <row r="803" spans="1:26" x14ac:dyDescent="0.35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</row>
    <row r="804" spans="1:26" x14ac:dyDescent="0.35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</row>
    <row r="805" spans="1:26" x14ac:dyDescent="0.35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</row>
    <row r="806" spans="1:26" x14ac:dyDescent="0.35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</row>
    <row r="807" spans="1:26" x14ac:dyDescent="0.35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</row>
    <row r="808" spans="1:26" x14ac:dyDescent="0.35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</row>
    <row r="809" spans="1:26" x14ac:dyDescent="0.35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</row>
    <row r="810" spans="1:26" x14ac:dyDescent="0.35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</row>
    <row r="811" spans="1:26" x14ac:dyDescent="0.35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</row>
    <row r="812" spans="1:26" x14ac:dyDescent="0.35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</row>
    <row r="813" spans="1:26" x14ac:dyDescent="0.35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</row>
    <row r="814" spans="1:26" x14ac:dyDescent="0.35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</row>
    <row r="815" spans="1:26" x14ac:dyDescent="0.35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</row>
    <row r="816" spans="1:26" x14ac:dyDescent="0.35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</row>
    <row r="817" spans="1:26" x14ac:dyDescent="0.35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</row>
    <row r="818" spans="1:26" x14ac:dyDescent="0.35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</row>
    <row r="819" spans="1:26" x14ac:dyDescent="0.35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</row>
    <row r="820" spans="1:26" x14ac:dyDescent="0.35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</row>
    <row r="821" spans="1:26" x14ac:dyDescent="0.35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</row>
    <row r="822" spans="1:26" x14ac:dyDescent="0.35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</row>
    <row r="823" spans="1:26" x14ac:dyDescent="0.35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</row>
    <row r="824" spans="1:26" x14ac:dyDescent="0.35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</row>
    <row r="825" spans="1:26" x14ac:dyDescent="0.35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</row>
    <row r="826" spans="1:26" x14ac:dyDescent="0.35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</row>
    <row r="827" spans="1:26" x14ac:dyDescent="0.35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</row>
    <row r="828" spans="1:26" x14ac:dyDescent="0.35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</row>
    <row r="829" spans="1:26" x14ac:dyDescent="0.35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</row>
    <row r="830" spans="1:26" x14ac:dyDescent="0.35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</row>
    <row r="831" spans="1:26" x14ac:dyDescent="0.35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</row>
    <row r="832" spans="1:26" x14ac:dyDescent="0.35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</row>
    <row r="833" spans="1:26" x14ac:dyDescent="0.35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</row>
    <row r="834" spans="1:26" x14ac:dyDescent="0.35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</row>
    <row r="835" spans="1:26" x14ac:dyDescent="0.35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</row>
    <row r="836" spans="1:26" x14ac:dyDescent="0.35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</row>
    <row r="837" spans="1:26" x14ac:dyDescent="0.35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</row>
    <row r="838" spans="1:26" x14ac:dyDescent="0.35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</row>
    <row r="839" spans="1:26" x14ac:dyDescent="0.35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</row>
    <row r="840" spans="1:26" x14ac:dyDescent="0.35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</row>
    <row r="841" spans="1:26" x14ac:dyDescent="0.35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</row>
    <row r="842" spans="1:26" x14ac:dyDescent="0.35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</row>
    <row r="843" spans="1:26" x14ac:dyDescent="0.35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</row>
    <row r="844" spans="1:26" x14ac:dyDescent="0.35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</row>
    <row r="845" spans="1:26" x14ac:dyDescent="0.35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</row>
    <row r="846" spans="1:26" x14ac:dyDescent="0.35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</row>
    <row r="847" spans="1:26" x14ac:dyDescent="0.35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</row>
    <row r="848" spans="1:26" x14ac:dyDescent="0.35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</row>
    <row r="849" spans="1:26" x14ac:dyDescent="0.35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</row>
    <row r="850" spans="1:26" x14ac:dyDescent="0.35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</row>
    <row r="851" spans="1:26" x14ac:dyDescent="0.35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</row>
    <row r="852" spans="1:26" x14ac:dyDescent="0.35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</row>
    <row r="853" spans="1:26" x14ac:dyDescent="0.35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</row>
    <row r="854" spans="1:26" x14ac:dyDescent="0.35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</row>
    <row r="855" spans="1:26" x14ac:dyDescent="0.35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</row>
    <row r="856" spans="1:26" x14ac:dyDescent="0.35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</row>
    <row r="857" spans="1:26" x14ac:dyDescent="0.35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</row>
    <row r="858" spans="1:26" x14ac:dyDescent="0.35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</row>
    <row r="859" spans="1:26" x14ac:dyDescent="0.35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</row>
    <row r="860" spans="1:26" x14ac:dyDescent="0.35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</row>
    <row r="861" spans="1:26" x14ac:dyDescent="0.35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</row>
    <row r="862" spans="1:26" x14ac:dyDescent="0.35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</row>
    <row r="863" spans="1:26" x14ac:dyDescent="0.35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</row>
    <row r="864" spans="1:26" x14ac:dyDescent="0.35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</row>
    <row r="865" spans="1:26" x14ac:dyDescent="0.35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</row>
    <row r="866" spans="1:26" x14ac:dyDescent="0.35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</row>
    <row r="867" spans="1:26" x14ac:dyDescent="0.35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</row>
    <row r="868" spans="1:26" x14ac:dyDescent="0.35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</row>
    <row r="869" spans="1:26" x14ac:dyDescent="0.35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</row>
    <row r="870" spans="1:26" x14ac:dyDescent="0.35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</row>
    <row r="871" spans="1:26" x14ac:dyDescent="0.35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</row>
    <row r="872" spans="1:26" x14ac:dyDescent="0.35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</row>
    <row r="873" spans="1:26" x14ac:dyDescent="0.35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</row>
    <row r="874" spans="1:26" x14ac:dyDescent="0.35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</row>
    <row r="875" spans="1:26" x14ac:dyDescent="0.35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</row>
    <row r="876" spans="1:26" x14ac:dyDescent="0.35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</row>
    <row r="877" spans="1:26" x14ac:dyDescent="0.35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</row>
    <row r="878" spans="1:26" x14ac:dyDescent="0.35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</row>
    <row r="879" spans="1:26" x14ac:dyDescent="0.35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</row>
    <row r="880" spans="1:26" x14ac:dyDescent="0.35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</row>
    <row r="881" spans="1:26" x14ac:dyDescent="0.35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</row>
    <row r="882" spans="1:26" x14ac:dyDescent="0.35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</row>
    <row r="883" spans="1:26" x14ac:dyDescent="0.35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</row>
    <row r="884" spans="1:26" x14ac:dyDescent="0.35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</row>
    <row r="885" spans="1:26" x14ac:dyDescent="0.35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</row>
    <row r="886" spans="1:26" x14ac:dyDescent="0.35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</row>
    <row r="887" spans="1:26" x14ac:dyDescent="0.35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</row>
    <row r="888" spans="1:26" x14ac:dyDescent="0.35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</row>
    <row r="889" spans="1:26" x14ac:dyDescent="0.35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</row>
    <row r="890" spans="1:26" x14ac:dyDescent="0.35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</row>
    <row r="891" spans="1:26" x14ac:dyDescent="0.35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</row>
    <row r="892" spans="1:26" x14ac:dyDescent="0.35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</row>
    <row r="893" spans="1:26" x14ac:dyDescent="0.35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</row>
    <row r="894" spans="1:26" x14ac:dyDescent="0.35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</row>
    <row r="895" spans="1:26" x14ac:dyDescent="0.35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</row>
    <row r="896" spans="1:26" x14ac:dyDescent="0.35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</row>
    <row r="897" spans="1:26" x14ac:dyDescent="0.35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</row>
    <row r="898" spans="1:26" x14ac:dyDescent="0.35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</row>
    <row r="899" spans="1:26" x14ac:dyDescent="0.35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</row>
    <row r="900" spans="1:26" x14ac:dyDescent="0.35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</row>
    <row r="901" spans="1:26" x14ac:dyDescent="0.35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</row>
    <row r="902" spans="1:26" x14ac:dyDescent="0.35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</row>
    <row r="903" spans="1:26" x14ac:dyDescent="0.35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</row>
    <row r="904" spans="1:26" x14ac:dyDescent="0.35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</row>
    <row r="905" spans="1:26" x14ac:dyDescent="0.35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</row>
    <row r="906" spans="1:26" x14ac:dyDescent="0.35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</row>
    <row r="907" spans="1:26" x14ac:dyDescent="0.35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</row>
    <row r="908" spans="1:26" x14ac:dyDescent="0.35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</row>
    <row r="909" spans="1:26" x14ac:dyDescent="0.35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</row>
    <row r="910" spans="1:26" x14ac:dyDescent="0.35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</row>
    <row r="911" spans="1:26" x14ac:dyDescent="0.35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</row>
    <row r="912" spans="1:26" x14ac:dyDescent="0.35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</row>
    <row r="913" spans="1:26" x14ac:dyDescent="0.35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</row>
    <row r="914" spans="1:26" x14ac:dyDescent="0.35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</row>
    <row r="915" spans="1:26" x14ac:dyDescent="0.35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</row>
    <row r="916" spans="1:26" x14ac:dyDescent="0.35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</row>
    <row r="917" spans="1:26" x14ac:dyDescent="0.35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</row>
    <row r="918" spans="1:26" x14ac:dyDescent="0.35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</row>
    <row r="919" spans="1:26" x14ac:dyDescent="0.35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</row>
    <row r="920" spans="1:26" x14ac:dyDescent="0.35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</row>
    <row r="921" spans="1:26" x14ac:dyDescent="0.35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</row>
    <row r="922" spans="1:26" x14ac:dyDescent="0.35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</row>
    <row r="923" spans="1:26" x14ac:dyDescent="0.35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</row>
    <row r="924" spans="1:26" x14ac:dyDescent="0.35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</row>
    <row r="925" spans="1:26" x14ac:dyDescent="0.35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</row>
    <row r="926" spans="1:26" x14ac:dyDescent="0.35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</row>
    <row r="927" spans="1:26" x14ac:dyDescent="0.35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</row>
    <row r="928" spans="1:26" x14ac:dyDescent="0.35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</row>
    <row r="929" spans="1:26" x14ac:dyDescent="0.35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</row>
    <row r="930" spans="1:26" x14ac:dyDescent="0.35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</row>
    <row r="931" spans="1:26" x14ac:dyDescent="0.35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</row>
    <row r="932" spans="1:26" x14ac:dyDescent="0.35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</row>
    <row r="933" spans="1:26" x14ac:dyDescent="0.35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</row>
    <row r="934" spans="1:26" x14ac:dyDescent="0.35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</row>
    <row r="935" spans="1:26" x14ac:dyDescent="0.35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</row>
    <row r="936" spans="1:26" x14ac:dyDescent="0.35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</row>
    <row r="937" spans="1:26" x14ac:dyDescent="0.35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</row>
    <row r="938" spans="1:26" x14ac:dyDescent="0.35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</row>
    <row r="939" spans="1:26" x14ac:dyDescent="0.35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</row>
    <row r="940" spans="1:26" x14ac:dyDescent="0.35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</row>
    <row r="941" spans="1:26" x14ac:dyDescent="0.35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</row>
    <row r="942" spans="1:26" x14ac:dyDescent="0.35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</row>
    <row r="943" spans="1:26" x14ac:dyDescent="0.35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</row>
    <row r="944" spans="1:26" x14ac:dyDescent="0.35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</row>
    <row r="945" spans="1:26" x14ac:dyDescent="0.35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</row>
    <row r="946" spans="1:26" x14ac:dyDescent="0.35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</row>
    <row r="947" spans="1:26" x14ac:dyDescent="0.35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</row>
    <row r="948" spans="1:26" x14ac:dyDescent="0.35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</row>
    <row r="949" spans="1:26" x14ac:dyDescent="0.35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</row>
    <row r="950" spans="1:26" x14ac:dyDescent="0.35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</row>
    <row r="951" spans="1:26" x14ac:dyDescent="0.35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</row>
    <row r="952" spans="1:26" x14ac:dyDescent="0.35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</row>
    <row r="953" spans="1:26" x14ac:dyDescent="0.35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</row>
    <row r="954" spans="1:26" x14ac:dyDescent="0.35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</row>
    <row r="955" spans="1:26" x14ac:dyDescent="0.35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</row>
    <row r="956" spans="1:26" x14ac:dyDescent="0.35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</row>
    <row r="957" spans="1:26" x14ac:dyDescent="0.35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</row>
    <row r="958" spans="1:26" x14ac:dyDescent="0.35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</row>
    <row r="959" spans="1:26" x14ac:dyDescent="0.35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</row>
    <row r="960" spans="1:26" x14ac:dyDescent="0.35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</row>
    <row r="961" spans="1:26" x14ac:dyDescent="0.35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</row>
    <row r="962" spans="1:26" x14ac:dyDescent="0.35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</row>
    <row r="963" spans="1:26" x14ac:dyDescent="0.35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</row>
    <row r="964" spans="1:26" x14ac:dyDescent="0.35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</row>
    <row r="965" spans="1:26" x14ac:dyDescent="0.35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</row>
    <row r="966" spans="1:26" x14ac:dyDescent="0.35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</row>
    <row r="967" spans="1:26" x14ac:dyDescent="0.35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</row>
    <row r="968" spans="1:26" x14ac:dyDescent="0.35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</row>
    <row r="969" spans="1:26" x14ac:dyDescent="0.35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</row>
    <row r="970" spans="1:26" x14ac:dyDescent="0.35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</row>
    <row r="971" spans="1:26" x14ac:dyDescent="0.35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</row>
    <row r="972" spans="1:26" x14ac:dyDescent="0.35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</row>
    <row r="973" spans="1:26" x14ac:dyDescent="0.35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</row>
    <row r="974" spans="1:26" x14ac:dyDescent="0.35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FFFF"/>
    <outlinePr summaryBelow="0" summaryRight="0"/>
  </sheetPr>
  <dimension ref="A1:Z968"/>
  <sheetViews>
    <sheetView topLeftCell="A34" workbookViewId="0">
      <selection activeCell="B49" sqref="B49"/>
    </sheetView>
  </sheetViews>
  <sheetFormatPr defaultColWidth="14.453125" defaultRowHeight="15" customHeight="1" x14ac:dyDescent="0.35"/>
  <cols>
    <col min="2" max="2" width="21.54296875" customWidth="1"/>
    <col min="3" max="3" width="35" customWidth="1"/>
  </cols>
  <sheetData>
    <row r="1" spans="1:26" x14ac:dyDescent="0.35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</row>
    <row r="2" spans="1:26" x14ac:dyDescent="0.35">
      <c r="A2" s="112" t="s">
        <v>341</v>
      </c>
      <c r="B2" s="113" t="s">
        <v>74</v>
      </c>
      <c r="C2" s="114" t="s">
        <v>9</v>
      </c>
      <c r="D2" s="115" t="s">
        <v>3</v>
      </c>
      <c r="E2" s="79" t="s">
        <v>342</v>
      </c>
      <c r="F2" s="111"/>
      <c r="G2" s="186" t="s">
        <v>343</v>
      </c>
      <c r="H2" s="165"/>
      <c r="I2" s="165"/>
      <c r="J2" s="165"/>
      <c r="K2" s="166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 spans="1:26" x14ac:dyDescent="0.35">
      <c r="A3" s="112" t="s">
        <v>4</v>
      </c>
      <c r="B3" s="134" t="str">
        <f>VLOOKUP(B2,'Kode MK'!B3:G72,2)</f>
        <v>MI606517</v>
      </c>
      <c r="C3" s="78" t="str">
        <f>VLOOKUP(D3, 'Rekap Dosen'!$B$5:$C$40, 2, FALSE)</f>
        <v>Deris Stiawan, Prof.</v>
      </c>
      <c r="D3" s="51" t="s">
        <v>287</v>
      </c>
      <c r="E3" s="135">
        <f>COUNTIF(D12:S12,D3)</f>
        <v>5</v>
      </c>
      <c r="F3" s="111"/>
      <c r="G3" s="117"/>
      <c r="H3" s="40" t="s">
        <v>344</v>
      </c>
      <c r="I3" s="111"/>
      <c r="J3" s="111"/>
      <c r="K3" s="118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 spans="1:26" x14ac:dyDescent="0.35">
      <c r="A4" s="112" t="s">
        <v>345</v>
      </c>
      <c r="B4" s="116" t="str">
        <f>VLOOKUP(B2,'Kode MK'!B3:G72,3)</f>
        <v>KEAMANAN KOMPUTER</v>
      </c>
      <c r="C4" s="78" t="str">
        <f>VLOOKUP(D4, 'Rekap Dosen'!$B$5:$C$40, 2, FALSE)</f>
        <v>Adi Hermansyah, M.T.</v>
      </c>
      <c r="D4" s="51" t="s">
        <v>267</v>
      </c>
      <c r="E4" s="135">
        <f>COUNTIF(D12:S12,D4)</f>
        <v>0</v>
      </c>
      <c r="F4" s="111"/>
      <c r="G4" s="119"/>
      <c r="H4" s="120" t="s">
        <v>346</v>
      </c>
      <c r="I4" s="121"/>
      <c r="J4" s="121"/>
      <c r="K4" s="122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spans="1:26" x14ac:dyDescent="0.35">
      <c r="A5" s="112" t="s">
        <v>6</v>
      </c>
      <c r="B5" s="116" t="str">
        <f>VLOOKUP(B2,'Kode MK'!B3:G72,4)</f>
        <v>242P3</v>
      </c>
      <c r="C5" s="78" t="str">
        <f>VLOOKUP(D5, 'Rekap Dosen'!$B$5:$C$40, 2, FALSE)</f>
        <v>Nurul Afifah, M.Kom</v>
      </c>
      <c r="D5" s="51" t="s">
        <v>315</v>
      </c>
      <c r="E5" s="135">
        <f>COUNTIF(D12:S12,D5)</f>
        <v>3</v>
      </c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 spans="1:26" x14ac:dyDescent="0.35">
      <c r="A6" s="112" t="s">
        <v>347</v>
      </c>
      <c r="B6" s="116" t="str">
        <f>VLOOKUP(B2,'Kode MK'!B3:G72,5)</f>
        <v>Senin, 13:15 -  14:55</v>
      </c>
      <c r="C6" s="78" t="e">
        <f>VLOOKUP(D6, 'Rekap Dosen'!$B$5:$C$40, 2, FALSE)</f>
        <v>#N/A</v>
      </c>
      <c r="D6" s="117"/>
      <c r="E6" s="123"/>
      <c r="F6" s="111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 x14ac:dyDescent="0.35">
      <c r="A7" s="112" t="s">
        <v>8</v>
      </c>
      <c r="B7" s="116" t="str">
        <f>VLOOKUP(B2,'Kode MK'!B3:G72,6)</f>
        <v>DK. 3.4</v>
      </c>
      <c r="C7" s="124" t="s">
        <v>334</v>
      </c>
      <c r="D7" s="125"/>
      <c r="E7" s="136">
        <f>SUM(E3:E5)</f>
        <v>8</v>
      </c>
      <c r="F7" s="111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 x14ac:dyDescent="0.35">
      <c r="A8" s="111"/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 x14ac:dyDescent="0.35">
      <c r="A9" s="187" t="s">
        <v>2</v>
      </c>
      <c r="B9" s="187" t="s">
        <v>353</v>
      </c>
      <c r="C9" s="187" t="s">
        <v>354</v>
      </c>
      <c r="D9" s="188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84" t="s">
        <v>356</v>
      </c>
      <c r="U9" s="185" t="s">
        <v>357</v>
      </c>
      <c r="V9" s="111"/>
      <c r="W9" s="111"/>
      <c r="X9" s="111"/>
      <c r="Y9" s="111"/>
      <c r="Z9" s="111"/>
    </row>
    <row r="10" spans="1:26" x14ac:dyDescent="0.35">
      <c r="A10" s="171"/>
      <c r="B10" s="171"/>
      <c r="C10" s="171"/>
      <c r="D10" s="85">
        <v>1</v>
      </c>
      <c r="E10" s="53">
        <v>2</v>
      </c>
      <c r="F10" s="53">
        <v>3</v>
      </c>
      <c r="G10" s="53">
        <v>4</v>
      </c>
      <c r="H10" s="53">
        <v>5</v>
      </c>
      <c r="I10" s="53">
        <v>6</v>
      </c>
      <c r="J10" s="53">
        <v>7</v>
      </c>
      <c r="K10" s="53">
        <v>8</v>
      </c>
      <c r="L10" s="53">
        <v>9</v>
      </c>
      <c r="M10" s="53">
        <v>10</v>
      </c>
      <c r="N10" s="53">
        <v>11</v>
      </c>
      <c r="O10" s="53">
        <v>12</v>
      </c>
      <c r="P10" s="53">
        <v>13</v>
      </c>
      <c r="Q10" s="53">
        <v>14</v>
      </c>
      <c r="R10" s="53">
        <v>15</v>
      </c>
      <c r="S10" s="53">
        <v>16</v>
      </c>
      <c r="T10" s="175"/>
      <c r="U10" s="178"/>
      <c r="V10" s="111"/>
      <c r="W10" s="111"/>
      <c r="X10" s="111"/>
      <c r="Y10" s="111"/>
      <c r="Z10" s="111"/>
    </row>
    <row r="11" spans="1:26" x14ac:dyDescent="0.35">
      <c r="A11" s="171"/>
      <c r="B11" s="171"/>
      <c r="C11" s="171"/>
      <c r="D11" s="126">
        <v>45670</v>
      </c>
      <c r="E11" s="127">
        <f t="shared" ref="E11:S11" si="0">D11+7</f>
        <v>45677</v>
      </c>
      <c r="F11" s="127">
        <f t="shared" si="0"/>
        <v>45684</v>
      </c>
      <c r="G11" s="127">
        <f t="shared" si="0"/>
        <v>45691</v>
      </c>
      <c r="H11" s="127">
        <f t="shared" si="0"/>
        <v>45698</v>
      </c>
      <c r="I11" s="127">
        <f t="shared" si="0"/>
        <v>45705</v>
      </c>
      <c r="J11" s="127">
        <f t="shared" si="0"/>
        <v>45712</v>
      </c>
      <c r="K11" s="127">
        <f t="shared" si="0"/>
        <v>45719</v>
      </c>
      <c r="L11" s="127">
        <f t="shared" si="0"/>
        <v>45726</v>
      </c>
      <c r="M11" s="127">
        <f t="shared" si="0"/>
        <v>45733</v>
      </c>
      <c r="N11" s="127">
        <f t="shared" si="0"/>
        <v>45740</v>
      </c>
      <c r="O11" s="127">
        <f t="shared" si="0"/>
        <v>45747</v>
      </c>
      <c r="P11" s="127">
        <f t="shared" si="0"/>
        <v>45754</v>
      </c>
      <c r="Q11" s="127">
        <f t="shared" si="0"/>
        <v>45761</v>
      </c>
      <c r="R11" s="127">
        <f t="shared" si="0"/>
        <v>45768</v>
      </c>
      <c r="S11" s="127">
        <f t="shared" si="0"/>
        <v>45775</v>
      </c>
      <c r="T11" s="175"/>
      <c r="U11" s="178"/>
      <c r="V11" s="111"/>
      <c r="W11" s="111"/>
      <c r="X11" s="111"/>
      <c r="Y11" s="111"/>
      <c r="Z11" s="111"/>
    </row>
    <row r="12" spans="1:26" x14ac:dyDescent="0.35">
      <c r="A12" s="172"/>
      <c r="B12" s="172"/>
      <c r="C12" s="172"/>
      <c r="D12" s="51" t="s">
        <v>315</v>
      </c>
      <c r="E12" s="51" t="s">
        <v>315</v>
      </c>
      <c r="F12" s="51" t="s">
        <v>315</v>
      </c>
      <c r="G12" s="51" t="s">
        <v>287</v>
      </c>
      <c r="H12" s="51" t="s">
        <v>287</v>
      </c>
      <c r="I12" s="51" t="s">
        <v>287</v>
      </c>
      <c r="J12" s="51" t="s">
        <v>287</v>
      </c>
      <c r="K12" s="51" t="s">
        <v>287</v>
      </c>
      <c r="L12" s="117"/>
      <c r="M12" s="117"/>
      <c r="N12" s="117"/>
      <c r="O12" s="117"/>
      <c r="P12" s="117"/>
      <c r="Q12" s="117"/>
      <c r="R12" s="117"/>
      <c r="S12" s="117"/>
      <c r="T12" s="176"/>
      <c r="U12" s="179"/>
      <c r="V12" s="111"/>
      <c r="W12" s="111"/>
      <c r="X12" s="111"/>
      <c r="Y12" s="111"/>
      <c r="Z12" s="111"/>
    </row>
    <row r="13" spans="1:26" x14ac:dyDescent="0.35">
      <c r="A13" s="90">
        <v>1</v>
      </c>
      <c r="B13" s="128" t="s">
        <v>489</v>
      </c>
      <c r="C13" s="129" t="s">
        <v>490</v>
      </c>
      <c r="D13" s="51">
        <v>0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117"/>
      <c r="M13" s="117"/>
      <c r="N13" s="117"/>
      <c r="O13" s="117"/>
      <c r="P13" s="117"/>
      <c r="Q13" s="117"/>
      <c r="R13" s="117"/>
      <c r="S13" s="117"/>
      <c r="T13" s="93">
        <f t="shared" ref="T13:T49" si="1">SUM(D13:S13)</f>
        <v>7</v>
      </c>
      <c r="U13" s="130">
        <f t="shared" ref="U13:U49" si="2">T13/16</f>
        <v>0.4375</v>
      </c>
      <c r="V13" s="111"/>
      <c r="W13" s="111"/>
      <c r="X13" s="111"/>
      <c r="Y13" s="111"/>
      <c r="Z13" s="111"/>
    </row>
    <row r="14" spans="1:26" x14ac:dyDescent="0.35">
      <c r="A14" s="90">
        <v>2</v>
      </c>
      <c r="B14" s="128" t="s">
        <v>491</v>
      </c>
      <c r="C14" s="129" t="s">
        <v>492</v>
      </c>
      <c r="D14" s="51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117"/>
      <c r="M14" s="117"/>
      <c r="N14" s="117"/>
      <c r="O14" s="117"/>
      <c r="P14" s="117"/>
      <c r="Q14" s="117"/>
      <c r="R14" s="117"/>
      <c r="S14" s="117"/>
      <c r="T14" s="93">
        <f t="shared" si="1"/>
        <v>8</v>
      </c>
      <c r="U14" s="130">
        <f t="shared" si="2"/>
        <v>0.5</v>
      </c>
      <c r="V14" s="111"/>
      <c r="W14" s="111"/>
      <c r="X14" s="111"/>
      <c r="Y14" s="111"/>
      <c r="Z14" s="111"/>
    </row>
    <row r="15" spans="1:26" x14ac:dyDescent="0.35">
      <c r="A15" s="90">
        <v>3</v>
      </c>
      <c r="B15" s="128" t="s">
        <v>493</v>
      </c>
      <c r="C15" s="129" t="s">
        <v>494</v>
      </c>
      <c r="D15" s="51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117"/>
      <c r="M15" s="117"/>
      <c r="N15" s="117"/>
      <c r="O15" s="117"/>
      <c r="P15" s="117"/>
      <c r="Q15" s="117"/>
      <c r="R15" s="117"/>
      <c r="S15" s="117"/>
      <c r="T15" s="93">
        <f t="shared" si="1"/>
        <v>8</v>
      </c>
      <c r="U15" s="130">
        <f t="shared" si="2"/>
        <v>0.5</v>
      </c>
      <c r="V15" s="111"/>
      <c r="W15" s="111"/>
      <c r="X15" s="111"/>
      <c r="Y15" s="111"/>
      <c r="Z15" s="111"/>
    </row>
    <row r="16" spans="1:26" x14ac:dyDescent="0.35">
      <c r="A16" s="90">
        <v>4</v>
      </c>
      <c r="B16" s="128" t="s">
        <v>495</v>
      </c>
      <c r="C16" s="129" t="s">
        <v>496</v>
      </c>
      <c r="D16" s="51">
        <v>1</v>
      </c>
      <c r="E16" s="51">
        <v>1</v>
      </c>
      <c r="F16" s="51">
        <v>0</v>
      </c>
      <c r="G16" s="51">
        <v>1</v>
      </c>
      <c r="H16" s="51">
        <v>1</v>
      </c>
      <c r="I16" s="51">
        <v>1</v>
      </c>
      <c r="J16" s="137">
        <v>1</v>
      </c>
      <c r="K16" s="137">
        <v>0</v>
      </c>
      <c r="L16" s="117"/>
      <c r="M16" s="117"/>
      <c r="N16" s="117"/>
      <c r="O16" s="117"/>
      <c r="P16" s="117"/>
      <c r="Q16" s="117"/>
      <c r="R16" s="117"/>
      <c r="S16" s="117"/>
      <c r="T16" s="93">
        <f t="shared" si="1"/>
        <v>6</v>
      </c>
      <c r="U16" s="130">
        <f t="shared" si="2"/>
        <v>0.375</v>
      </c>
      <c r="V16" s="111"/>
      <c r="W16" s="111"/>
      <c r="X16" s="111"/>
      <c r="Y16" s="111"/>
      <c r="Z16" s="111"/>
    </row>
    <row r="17" spans="1:26" x14ac:dyDescent="0.35">
      <c r="A17" s="90">
        <v>5</v>
      </c>
      <c r="B17" s="128" t="s">
        <v>497</v>
      </c>
      <c r="C17" s="129" t="s">
        <v>498</v>
      </c>
      <c r="D17" s="51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117"/>
      <c r="M17" s="117"/>
      <c r="N17" s="117"/>
      <c r="O17" s="117"/>
      <c r="P17" s="117"/>
      <c r="Q17" s="117"/>
      <c r="R17" s="117"/>
      <c r="S17" s="117"/>
      <c r="T17" s="93">
        <f t="shared" si="1"/>
        <v>8</v>
      </c>
      <c r="U17" s="130">
        <f t="shared" si="2"/>
        <v>0.5</v>
      </c>
      <c r="V17" s="111"/>
      <c r="W17" s="111"/>
      <c r="X17" s="111"/>
      <c r="Y17" s="111"/>
      <c r="Z17" s="111"/>
    </row>
    <row r="18" spans="1:26" x14ac:dyDescent="0.35">
      <c r="A18" s="90">
        <v>6</v>
      </c>
      <c r="B18" s="128" t="s">
        <v>500</v>
      </c>
      <c r="C18" s="129" t="s">
        <v>501</v>
      </c>
      <c r="D18" s="51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117"/>
      <c r="M18" s="117"/>
      <c r="N18" s="117"/>
      <c r="O18" s="117"/>
      <c r="P18" s="117"/>
      <c r="Q18" s="117"/>
      <c r="R18" s="117"/>
      <c r="S18" s="117"/>
      <c r="T18" s="93">
        <f t="shared" si="1"/>
        <v>8</v>
      </c>
      <c r="U18" s="130">
        <f t="shared" si="2"/>
        <v>0.5</v>
      </c>
      <c r="V18" s="111"/>
      <c r="W18" s="111"/>
      <c r="X18" s="111"/>
      <c r="Y18" s="111"/>
      <c r="Z18" s="111"/>
    </row>
    <row r="19" spans="1:26" x14ac:dyDescent="0.35">
      <c r="A19" s="90">
        <v>7</v>
      </c>
      <c r="B19" s="128" t="s">
        <v>502</v>
      </c>
      <c r="C19" s="129" t="s">
        <v>503</v>
      </c>
      <c r="D19" s="51">
        <v>1</v>
      </c>
      <c r="E19" s="51">
        <v>1</v>
      </c>
      <c r="F19" s="51">
        <v>0</v>
      </c>
      <c r="G19" s="51">
        <v>0</v>
      </c>
      <c r="H19" s="51">
        <v>0</v>
      </c>
      <c r="I19" s="51">
        <v>0</v>
      </c>
      <c r="J19" s="51">
        <v>1</v>
      </c>
      <c r="K19" s="51">
        <v>1</v>
      </c>
      <c r="L19" s="117"/>
      <c r="M19" s="117"/>
      <c r="N19" s="117"/>
      <c r="O19" s="117"/>
      <c r="P19" s="117"/>
      <c r="Q19" s="117"/>
      <c r="R19" s="117"/>
      <c r="S19" s="117"/>
      <c r="T19" s="93">
        <f t="shared" si="1"/>
        <v>4</v>
      </c>
      <c r="U19" s="130">
        <f t="shared" si="2"/>
        <v>0.25</v>
      </c>
      <c r="V19" s="111"/>
      <c r="W19" s="111"/>
      <c r="X19" s="111"/>
      <c r="Y19" s="111"/>
      <c r="Z19" s="111"/>
    </row>
    <row r="20" spans="1:26" x14ac:dyDescent="0.35">
      <c r="A20" s="90">
        <v>8</v>
      </c>
      <c r="B20" s="128" t="s">
        <v>504</v>
      </c>
      <c r="C20" s="129" t="s">
        <v>505</v>
      </c>
      <c r="D20" s="51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117"/>
      <c r="M20" s="117"/>
      <c r="N20" s="117"/>
      <c r="O20" s="117"/>
      <c r="P20" s="117"/>
      <c r="Q20" s="117"/>
      <c r="R20" s="117"/>
      <c r="S20" s="117"/>
      <c r="T20" s="93">
        <f t="shared" si="1"/>
        <v>8</v>
      </c>
      <c r="U20" s="130">
        <f t="shared" si="2"/>
        <v>0.5</v>
      </c>
      <c r="V20" s="111"/>
      <c r="W20" s="111"/>
      <c r="X20" s="111"/>
      <c r="Y20" s="111"/>
      <c r="Z20" s="111"/>
    </row>
    <row r="21" spans="1:26" x14ac:dyDescent="0.35">
      <c r="A21" s="90">
        <v>9</v>
      </c>
      <c r="B21" s="128" t="s">
        <v>506</v>
      </c>
      <c r="C21" s="129" t="s">
        <v>507</v>
      </c>
      <c r="D21" s="51">
        <v>0</v>
      </c>
      <c r="E21" s="51">
        <v>0</v>
      </c>
      <c r="F21" s="51">
        <v>0</v>
      </c>
      <c r="G21" s="51" t="s">
        <v>616</v>
      </c>
      <c r="H21" s="51">
        <v>0</v>
      </c>
      <c r="I21" s="51">
        <v>0</v>
      </c>
      <c r="J21" s="51">
        <v>0</v>
      </c>
      <c r="K21" s="51">
        <v>0</v>
      </c>
      <c r="L21" s="117"/>
      <c r="M21" s="117"/>
      <c r="N21" s="117"/>
      <c r="O21" s="117"/>
      <c r="P21" s="117"/>
      <c r="Q21" s="117"/>
      <c r="R21" s="117"/>
      <c r="S21" s="117"/>
      <c r="T21" s="93">
        <f t="shared" si="1"/>
        <v>0</v>
      </c>
      <c r="U21" s="130">
        <f t="shared" si="2"/>
        <v>0</v>
      </c>
      <c r="V21" s="111"/>
      <c r="W21" s="111"/>
      <c r="X21" s="111"/>
      <c r="Y21" s="111"/>
      <c r="Z21" s="111"/>
    </row>
    <row r="22" spans="1:26" x14ac:dyDescent="0.35">
      <c r="A22" s="90">
        <v>10</v>
      </c>
      <c r="B22" s="128" t="s">
        <v>509</v>
      </c>
      <c r="C22" s="129" t="s">
        <v>510</v>
      </c>
      <c r="D22" s="51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117"/>
      <c r="N22" s="117"/>
      <c r="O22" s="117"/>
      <c r="P22" s="117"/>
      <c r="Q22" s="117"/>
      <c r="R22" s="117"/>
      <c r="S22" s="117"/>
      <c r="T22" s="93">
        <f t="shared" si="1"/>
        <v>8</v>
      </c>
      <c r="U22" s="130">
        <f t="shared" si="2"/>
        <v>0.5</v>
      </c>
      <c r="V22" s="111"/>
      <c r="W22" s="111"/>
      <c r="X22" s="111"/>
      <c r="Y22" s="111"/>
      <c r="Z22" s="111"/>
    </row>
    <row r="23" spans="1:26" x14ac:dyDescent="0.35">
      <c r="A23" s="90">
        <v>11</v>
      </c>
      <c r="B23" s="133" t="s">
        <v>1119</v>
      </c>
      <c r="C23" s="129" t="s">
        <v>512</v>
      </c>
      <c r="D23" s="51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0</v>
      </c>
      <c r="L23" s="117"/>
      <c r="M23" s="117"/>
      <c r="N23" s="117"/>
      <c r="O23" s="117"/>
      <c r="P23" s="117"/>
      <c r="Q23" s="117"/>
      <c r="R23" s="117"/>
      <c r="S23" s="117"/>
      <c r="T23" s="93">
        <f t="shared" si="1"/>
        <v>7</v>
      </c>
      <c r="U23" s="130">
        <f t="shared" si="2"/>
        <v>0.4375</v>
      </c>
      <c r="V23" s="111"/>
      <c r="W23" s="111"/>
      <c r="X23" s="111"/>
      <c r="Y23" s="111"/>
      <c r="Z23" s="111"/>
    </row>
    <row r="24" spans="1:26" x14ac:dyDescent="0.35">
      <c r="A24" s="90">
        <v>12</v>
      </c>
      <c r="B24" s="133" t="s">
        <v>1120</v>
      </c>
      <c r="C24" s="129" t="s">
        <v>514</v>
      </c>
      <c r="D24" s="51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0</v>
      </c>
      <c r="L24" s="117"/>
      <c r="M24" s="117"/>
      <c r="N24" s="117"/>
      <c r="O24" s="117"/>
      <c r="P24" s="117"/>
      <c r="Q24" s="117"/>
      <c r="R24" s="117"/>
      <c r="S24" s="117"/>
      <c r="T24" s="93">
        <f t="shared" si="1"/>
        <v>7</v>
      </c>
      <c r="U24" s="130">
        <f t="shared" si="2"/>
        <v>0.4375</v>
      </c>
      <c r="V24" s="111"/>
      <c r="W24" s="111"/>
      <c r="X24" s="111"/>
      <c r="Y24" s="111"/>
      <c r="Z24" s="111"/>
    </row>
    <row r="25" spans="1:26" x14ac:dyDescent="0.35">
      <c r="A25" s="90">
        <v>13</v>
      </c>
      <c r="B25" s="133" t="s">
        <v>1121</v>
      </c>
      <c r="C25" s="129" t="s">
        <v>516</v>
      </c>
      <c r="D25" s="51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117"/>
      <c r="M25" s="117"/>
      <c r="N25" s="117"/>
      <c r="O25" s="117"/>
      <c r="P25" s="117"/>
      <c r="Q25" s="117"/>
      <c r="R25" s="117"/>
      <c r="S25" s="117"/>
      <c r="T25" s="93">
        <f t="shared" si="1"/>
        <v>8</v>
      </c>
      <c r="U25" s="130">
        <f t="shared" si="2"/>
        <v>0.5</v>
      </c>
      <c r="V25" s="111"/>
      <c r="W25" s="111"/>
      <c r="X25" s="111"/>
      <c r="Y25" s="111"/>
      <c r="Z25" s="111"/>
    </row>
    <row r="26" spans="1:26" x14ac:dyDescent="0.35">
      <c r="A26" s="90">
        <v>14</v>
      </c>
      <c r="B26" s="133" t="s">
        <v>1122</v>
      </c>
      <c r="C26" s="129" t="s">
        <v>517</v>
      </c>
      <c r="D26" s="51">
        <v>1</v>
      </c>
      <c r="E26" s="51">
        <v>0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117"/>
      <c r="M26" s="117"/>
      <c r="N26" s="117"/>
      <c r="O26" s="117"/>
      <c r="P26" s="117"/>
      <c r="Q26" s="117"/>
      <c r="R26" s="117"/>
      <c r="S26" s="117"/>
      <c r="T26" s="93">
        <f t="shared" si="1"/>
        <v>7</v>
      </c>
      <c r="U26" s="130">
        <f t="shared" si="2"/>
        <v>0.4375</v>
      </c>
      <c r="V26" s="111"/>
      <c r="W26" s="111"/>
      <c r="X26" s="111"/>
      <c r="Y26" s="111"/>
      <c r="Z26" s="111"/>
    </row>
    <row r="27" spans="1:26" x14ac:dyDescent="0.35">
      <c r="A27" s="90">
        <v>15</v>
      </c>
      <c r="B27" s="133" t="s">
        <v>1123</v>
      </c>
      <c r="C27" s="129" t="s">
        <v>518</v>
      </c>
      <c r="D27" s="51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117"/>
      <c r="M27" s="117"/>
      <c r="N27" s="117"/>
      <c r="O27" s="117"/>
      <c r="P27" s="117"/>
      <c r="Q27" s="117"/>
      <c r="R27" s="117"/>
      <c r="S27" s="117"/>
      <c r="T27" s="93">
        <f t="shared" si="1"/>
        <v>8</v>
      </c>
      <c r="U27" s="130">
        <f t="shared" si="2"/>
        <v>0.5</v>
      </c>
      <c r="V27" s="111"/>
      <c r="W27" s="111"/>
      <c r="X27" s="111"/>
      <c r="Y27" s="111"/>
      <c r="Z27" s="111"/>
    </row>
    <row r="28" spans="1:26" x14ac:dyDescent="0.35">
      <c r="A28" s="90">
        <v>16</v>
      </c>
      <c r="B28" s="133" t="s">
        <v>1124</v>
      </c>
      <c r="C28" s="129" t="s">
        <v>519</v>
      </c>
      <c r="D28" s="51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117"/>
      <c r="M28" s="117"/>
      <c r="N28" s="117"/>
      <c r="O28" s="117"/>
      <c r="P28" s="117"/>
      <c r="Q28" s="117"/>
      <c r="R28" s="117"/>
      <c r="S28" s="117"/>
      <c r="T28" s="93">
        <f t="shared" si="1"/>
        <v>8</v>
      </c>
      <c r="U28" s="130">
        <f t="shared" si="2"/>
        <v>0.5</v>
      </c>
      <c r="V28" s="111"/>
      <c r="W28" s="111"/>
      <c r="X28" s="111"/>
      <c r="Y28" s="111"/>
      <c r="Z28" s="111"/>
    </row>
    <row r="29" spans="1:26" x14ac:dyDescent="0.35">
      <c r="A29" s="90">
        <v>17</v>
      </c>
      <c r="B29" s="133" t="s">
        <v>1125</v>
      </c>
      <c r="C29" s="129" t="s">
        <v>520</v>
      </c>
      <c r="D29" s="51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117"/>
      <c r="M29" s="117"/>
      <c r="N29" s="117"/>
      <c r="O29" s="117"/>
      <c r="P29" s="117"/>
      <c r="Q29" s="117"/>
      <c r="R29" s="117"/>
      <c r="S29" s="117"/>
      <c r="T29" s="93">
        <f t="shared" si="1"/>
        <v>8</v>
      </c>
      <c r="U29" s="130">
        <f t="shared" si="2"/>
        <v>0.5</v>
      </c>
      <c r="V29" s="111"/>
      <c r="W29" s="111"/>
      <c r="X29" s="111"/>
      <c r="Y29" s="111"/>
      <c r="Z29" s="111"/>
    </row>
    <row r="30" spans="1:26" x14ac:dyDescent="0.35">
      <c r="A30" s="90">
        <v>18</v>
      </c>
      <c r="B30" s="133" t="s">
        <v>1126</v>
      </c>
      <c r="C30" s="129" t="s">
        <v>521</v>
      </c>
      <c r="D30" s="51">
        <v>1</v>
      </c>
      <c r="E30" s="51">
        <v>0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117"/>
      <c r="M30" s="117"/>
      <c r="N30" s="117"/>
      <c r="O30" s="117"/>
      <c r="P30" s="117"/>
      <c r="Q30" s="117"/>
      <c r="R30" s="117"/>
      <c r="S30" s="117"/>
      <c r="T30" s="93">
        <f t="shared" si="1"/>
        <v>7</v>
      </c>
      <c r="U30" s="130">
        <f t="shared" si="2"/>
        <v>0.4375</v>
      </c>
      <c r="V30" s="111"/>
      <c r="W30" s="111"/>
      <c r="X30" s="111"/>
      <c r="Y30" s="111"/>
      <c r="Z30" s="111"/>
    </row>
    <row r="31" spans="1:26" x14ac:dyDescent="0.35">
      <c r="A31" s="90">
        <v>19</v>
      </c>
      <c r="B31" s="133" t="s">
        <v>1127</v>
      </c>
      <c r="C31" s="129" t="s">
        <v>522</v>
      </c>
      <c r="D31" s="51">
        <v>0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117"/>
      <c r="M31" s="117"/>
      <c r="N31" s="117"/>
      <c r="O31" s="117"/>
      <c r="P31" s="117"/>
      <c r="Q31" s="117"/>
      <c r="R31" s="117"/>
      <c r="S31" s="117"/>
      <c r="T31" s="93">
        <f t="shared" si="1"/>
        <v>7</v>
      </c>
      <c r="U31" s="130">
        <f t="shared" si="2"/>
        <v>0.4375</v>
      </c>
      <c r="V31" s="111"/>
      <c r="W31" s="111"/>
      <c r="X31" s="111"/>
      <c r="Y31" s="111"/>
      <c r="Z31" s="111"/>
    </row>
    <row r="32" spans="1:26" x14ac:dyDescent="0.35">
      <c r="A32" s="90">
        <v>20</v>
      </c>
      <c r="B32" s="133" t="s">
        <v>1128</v>
      </c>
      <c r="C32" s="129" t="s">
        <v>523</v>
      </c>
      <c r="D32" s="51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117"/>
      <c r="M32" s="117"/>
      <c r="N32" s="117"/>
      <c r="O32" s="117"/>
      <c r="P32" s="117"/>
      <c r="Q32" s="117"/>
      <c r="R32" s="117"/>
      <c r="S32" s="117"/>
      <c r="T32" s="93">
        <f t="shared" si="1"/>
        <v>8</v>
      </c>
      <c r="U32" s="130">
        <f t="shared" si="2"/>
        <v>0.5</v>
      </c>
      <c r="V32" s="111"/>
      <c r="W32" s="111"/>
      <c r="X32" s="111"/>
      <c r="Y32" s="111"/>
      <c r="Z32" s="111"/>
    </row>
    <row r="33" spans="1:26" x14ac:dyDescent="0.35">
      <c r="A33" s="90">
        <v>21</v>
      </c>
      <c r="B33" s="133" t="s">
        <v>1129</v>
      </c>
      <c r="C33" s="129" t="s">
        <v>524</v>
      </c>
      <c r="D33" s="51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117"/>
      <c r="M33" s="117"/>
      <c r="N33" s="117"/>
      <c r="O33" s="117"/>
      <c r="P33" s="117"/>
      <c r="Q33" s="117"/>
      <c r="R33" s="117"/>
      <c r="S33" s="117"/>
      <c r="T33" s="93">
        <f t="shared" si="1"/>
        <v>8</v>
      </c>
      <c r="U33" s="130">
        <f t="shared" si="2"/>
        <v>0.5</v>
      </c>
      <c r="V33" s="111"/>
      <c r="W33" s="111"/>
      <c r="X33" s="111"/>
      <c r="Y33" s="111"/>
      <c r="Z33" s="111"/>
    </row>
    <row r="34" spans="1:26" x14ac:dyDescent="0.35">
      <c r="A34" s="90">
        <v>22</v>
      </c>
      <c r="B34" s="133" t="s">
        <v>1130</v>
      </c>
      <c r="C34" s="129" t="s">
        <v>525</v>
      </c>
      <c r="D34" s="51">
        <v>0</v>
      </c>
      <c r="E34" s="51">
        <v>0</v>
      </c>
      <c r="F34" s="51">
        <v>0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117"/>
      <c r="M34" s="117"/>
      <c r="N34" s="117"/>
      <c r="O34" s="117"/>
      <c r="P34" s="117"/>
      <c r="Q34" s="117"/>
      <c r="R34" s="117"/>
      <c r="S34" s="117"/>
      <c r="T34" s="93">
        <f t="shared" si="1"/>
        <v>5</v>
      </c>
      <c r="U34" s="130">
        <f t="shared" si="2"/>
        <v>0.3125</v>
      </c>
      <c r="V34" s="111"/>
      <c r="W34" s="111"/>
      <c r="X34" s="111"/>
      <c r="Y34" s="111"/>
      <c r="Z34" s="111"/>
    </row>
    <row r="35" spans="1:26" x14ac:dyDescent="0.35">
      <c r="A35" s="90">
        <v>23</v>
      </c>
      <c r="B35" s="133" t="s">
        <v>1131</v>
      </c>
      <c r="C35" s="129" t="s">
        <v>526</v>
      </c>
      <c r="D35" s="51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117"/>
      <c r="M35" s="117"/>
      <c r="N35" s="117"/>
      <c r="O35" s="117"/>
      <c r="P35" s="117"/>
      <c r="Q35" s="117"/>
      <c r="R35" s="117"/>
      <c r="S35" s="117"/>
      <c r="T35" s="93">
        <f t="shared" si="1"/>
        <v>8</v>
      </c>
      <c r="U35" s="130">
        <f t="shared" si="2"/>
        <v>0.5</v>
      </c>
      <c r="V35" s="111"/>
      <c r="W35" s="111"/>
      <c r="X35" s="111"/>
      <c r="Y35" s="111"/>
      <c r="Z35" s="111"/>
    </row>
    <row r="36" spans="1:26" x14ac:dyDescent="0.35">
      <c r="A36" s="90">
        <v>24</v>
      </c>
      <c r="B36" s="133" t="s">
        <v>1132</v>
      </c>
      <c r="C36" s="129" t="s">
        <v>527</v>
      </c>
      <c r="D36" s="51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117"/>
      <c r="M36" s="117"/>
      <c r="N36" s="117"/>
      <c r="O36" s="117"/>
      <c r="P36" s="117"/>
      <c r="Q36" s="117"/>
      <c r="R36" s="117"/>
      <c r="S36" s="117"/>
      <c r="T36" s="93">
        <f t="shared" si="1"/>
        <v>8</v>
      </c>
      <c r="U36" s="130">
        <f t="shared" si="2"/>
        <v>0.5</v>
      </c>
      <c r="V36" s="111"/>
      <c r="W36" s="111"/>
      <c r="X36" s="111"/>
      <c r="Y36" s="111"/>
      <c r="Z36" s="111"/>
    </row>
    <row r="37" spans="1:26" x14ac:dyDescent="0.35">
      <c r="A37" s="90">
        <v>25</v>
      </c>
      <c r="B37" s="133" t="s">
        <v>1133</v>
      </c>
      <c r="C37" s="129" t="s">
        <v>528</v>
      </c>
      <c r="D37" s="51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117"/>
      <c r="M37" s="117"/>
      <c r="N37" s="117"/>
      <c r="O37" s="117"/>
      <c r="P37" s="117"/>
      <c r="Q37" s="117"/>
      <c r="R37" s="117"/>
      <c r="S37" s="117"/>
      <c r="T37" s="93">
        <f t="shared" si="1"/>
        <v>8</v>
      </c>
      <c r="U37" s="130">
        <f t="shared" si="2"/>
        <v>0.5</v>
      </c>
      <c r="V37" s="111"/>
      <c r="W37" s="111"/>
      <c r="X37" s="111"/>
      <c r="Y37" s="111"/>
      <c r="Z37" s="111"/>
    </row>
    <row r="38" spans="1:26" x14ac:dyDescent="0.35">
      <c r="A38" s="90">
        <v>26</v>
      </c>
      <c r="B38" s="133" t="s">
        <v>1134</v>
      </c>
      <c r="C38" s="129" t="s">
        <v>529</v>
      </c>
      <c r="D38" s="51">
        <v>1</v>
      </c>
      <c r="E38" s="51">
        <v>1</v>
      </c>
      <c r="F38" s="51">
        <v>0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117"/>
      <c r="M38" s="117"/>
      <c r="N38" s="117"/>
      <c r="O38" s="117"/>
      <c r="P38" s="117"/>
      <c r="Q38" s="117"/>
      <c r="R38" s="117"/>
      <c r="S38" s="117"/>
      <c r="T38" s="93">
        <f t="shared" si="1"/>
        <v>7</v>
      </c>
      <c r="U38" s="130">
        <f t="shared" si="2"/>
        <v>0.4375</v>
      </c>
      <c r="V38" s="111"/>
      <c r="W38" s="111"/>
      <c r="X38" s="111"/>
      <c r="Y38" s="111"/>
      <c r="Z38" s="111"/>
    </row>
    <row r="39" spans="1:26" x14ac:dyDescent="0.35">
      <c r="A39" s="90">
        <v>27</v>
      </c>
      <c r="B39" s="133" t="s">
        <v>1135</v>
      </c>
      <c r="C39" s="129" t="s">
        <v>530</v>
      </c>
      <c r="D39" s="51">
        <v>1</v>
      </c>
      <c r="E39" s="51">
        <v>1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117"/>
      <c r="M39" s="117"/>
      <c r="N39" s="117"/>
      <c r="O39" s="117"/>
      <c r="P39" s="117"/>
      <c r="Q39" s="117"/>
      <c r="R39" s="117"/>
      <c r="S39" s="117"/>
      <c r="T39" s="93">
        <f t="shared" si="1"/>
        <v>2</v>
      </c>
      <c r="U39" s="130">
        <f t="shared" si="2"/>
        <v>0.125</v>
      </c>
      <c r="V39" s="111"/>
      <c r="W39" s="111"/>
      <c r="X39" s="111"/>
      <c r="Y39" s="111"/>
      <c r="Z39" s="111"/>
    </row>
    <row r="40" spans="1:26" x14ac:dyDescent="0.35">
      <c r="A40" s="90">
        <v>28</v>
      </c>
      <c r="B40" s="133" t="s">
        <v>1136</v>
      </c>
      <c r="C40" s="129" t="s">
        <v>531</v>
      </c>
      <c r="D40" s="51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117"/>
      <c r="M40" s="117"/>
      <c r="N40" s="117"/>
      <c r="O40" s="117"/>
      <c r="P40" s="117"/>
      <c r="Q40" s="117"/>
      <c r="R40" s="117"/>
      <c r="S40" s="117"/>
      <c r="T40" s="93">
        <f t="shared" si="1"/>
        <v>8</v>
      </c>
      <c r="U40" s="130">
        <f t="shared" si="2"/>
        <v>0.5</v>
      </c>
      <c r="V40" s="111"/>
      <c r="W40" s="111"/>
      <c r="X40" s="111"/>
      <c r="Y40" s="111"/>
      <c r="Z40" s="111"/>
    </row>
    <row r="41" spans="1:26" x14ac:dyDescent="0.35">
      <c r="A41" s="90">
        <v>29</v>
      </c>
      <c r="B41" s="133" t="s">
        <v>1137</v>
      </c>
      <c r="C41" s="129" t="s">
        <v>532</v>
      </c>
      <c r="D41" s="51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117"/>
      <c r="M41" s="117"/>
      <c r="N41" s="117"/>
      <c r="O41" s="117"/>
      <c r="P41" s="117"/>
      <c r="Q41" s="117"/>
      <c r="R41" s="117"/>
      <c r="S41" s="117"/>
      <c r="T41" s="93">
        <f t="shared" si="1"/>
        <v>8</v>
      </c>
      <c r="U41" s="130">
        <f t="shared" si="2"/>
        <v>0.5</v>
      </c>
      <c r="V41" s="111"/>
      <c r="W41" s="111"/>
      <c r="X41" s="111"/>
      <c r="Y41" s="111"/>
      <c r="Z41" s="111"/>
    </row>
    <row r="42" spans="1:26" x14ac:dyDescent="0.35">
      <c r="A42" s="90">
        <v>30</v>
      </c>
      <c r="B42" s="133" t="s">
        <v>1138</v>
      </c>
      <c r="C42" s="129" t="s">
        <v>533</v>
      </c>
      <c r="D42" s="51">
        <v>1</v>
      </c>
      <c r="E42" s="51">
        <v>1</v>
      </c>
      <c r="F42" s="51">
        <v>0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117"/>
      <c r="M42" s="117"/>
      <c r="N42" s="117"/>
      <c r="O42" s="117"/>
      <c r="P42" s="117"/>
      <c r="Q42" s="117"/>
      <c r="R42" s="117"/>
      <c r="S42" s="117"/>
      <c r="T42" s="93">
        <f t="shared" si="1"/>
        <v>7</v>
      </c>
      <c r="U42" s="130">
        <f t="shared" si="2"/>
        <v>0.4375</v>
      </c>
      <c r="V42" s="111"/>
      <c r="W42" s="111"/>
      <c r="X42" s="111"/>
      <c r="Y42" s="111"/>
      <c r="Z42" s="111"/>
    </row>
    <row r="43" spans="1:26" x14ac:dyDescent="0.35">
      <c r="A43" s="90">
        <v>31</v>
      </c>
      <c r="B43" s="133" t="s">
        <v>1139</v>
      </c>
      <c r="C43" s="129" t="s">
        <v>534</v>
      </c>
      <c r="D43" s="51">
        <v>0</v>
      </c>
      <c r="E43" s="51">
        <v>0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117"/>
      <c r="M43" s="117"/>
      <c r="N43" s="117"/>
      <c r="O43" s="117"/>
      <c r="P43" s="117"/>
      <c r="Q43" s="117"/>
      <c r="R43" s="117"/>
      <c r="S43" s="117"/>
      <c r="T43" s="93">
        <f t="shared" si="1"/>
        <v>6</v>
      </c>
      <c r="U43" s="130">
        <f t="shared" si="2"/>
        <v>0.375</v>
      </c>
      <c r="V43" s="111"/>
      <c r="W43" s="111"/>
      <c r="X43" s="111"/>
      <c r="Y43" s="111"/>
      <c r="Z43" s="111"/>
    </row>
    <row r="44" spans="1:26" x14ac:dyDescent="0.35">
      <c r="A44" s="90">
        <v>32</v>
      </c>
      <c r="B44" s="133" t="s">
        <v>1140</v>
      </c>
      <c r="C44" s="129" t="s">
        <v>535</v>
      </c>
      <c r="D44" s="51">
        <v>1</v>
      </c>
      <c r="E44" s="51">
        <v>1</v>
      </c>
      <c r="F44" s="51">
        <v>0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117"/>
      <c r="M44" s="117"/>
      <c r="N44" s="117"/>
      <c r="O44" s="117"/>
      <c r="P44" s="117"/>
      <c r="Q44" s="117"/>
      <c r="R44" s="117"/>
      <c r="S44" s="117"/>
      <c r="T44" s="93">
        <f t="shared" si="1"/>
        <v>7</v>
      </c>
      <c r="U44" s="130">
        <f t="shared" si="2"/>
        <v>0.4375</v>
      </c>
      <c r="V44" s="111"/>
      <c r="W44" s="111"/>
      <c r="X44" s="111"/>
      <c r="Y44" s="111"/>
      <c r="Z44" s="111"/>
    </row>
    <row r="45" spans="1:26" x14ac:dyDescent="0.35">
      <c r="A45" s="90">
        <v>33</v>
      </c>
      <c r="B45" s="133" t="s">
        <v>1141</v>
      </c>
      <c r="C45" s="129" t="s">
        <v>537</v>
      </c>
      <c r="D45" s="51">
        <v>1</v>
      </c>
      <c r="E45" s="51">
        <v>1</v>
      </c>
      <c r="F45" s="51">
        <v>0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117"/>
      <c r="M45" s="117"/>
      <c r="N45" s="117"/>
      <c r="O45" s="117"/>
      <c r="P45" s="117"/>
      <c r="Q45" s="117"/>
      <c r="R45" s="117"/>
      <c r="S45" s="117"/>
      <c r="T45" s="93">
        <f t="shared" si="1"/>
        <v>7</v>
      </c>
      <c r="U45" s="130">
        <f t="shared" si="2"/>
        <v>0.4375</v>
      </c>
      <c r="V45" s="111"/>
      <c r="W45" s="111"/>
      <c r="X45" s="111"/>
      <c r="Y45" s="111"/>
      <c r="Z45" s="111"/>
    </row>
    <row r="46" spans="1:26" x14ac:dyDescent="0.35">
      <c r="A46" s="90">
        <v>34</v>
      </c>
      <c r="B46" s="133" t="s">
        <v>1142</v>
      </c>
      <c r="C46" s="129" t="s">
        <v>539</v>
      </c>
      <c r="D46" s="51">
        <v>0</v>
      </c>
      <c r="E46" s="51">
        <v>1</v>
      </c>
      <c r="F46" s="51">
        <v>0</v>
      </c>
      <c r="G46" s="51">
        <v>1</v>
      </c>
      <c r="H46" s="51">
        <v>1</v>
      </c>
      <c r="I46" s="51">
        <v>1</v>
      </c>
      <c r="J46" s="51">
        <v>1</v>
      </c>
      <c r="K46" s="51">
        <v>1</v>
      </c>
      <c r="L46" s="117"/>
      <c r="M46" s="117"/>
      <c r="N46" s="117"/>
      <c r="O46" s="117"/>
      <c r="P46" s="117"/>
      <c r="Q46" s="117"/>
      <c r="R46" s="117"/>
      <c r="S46" s="117"/>
      <c r="T46" s="93">
        <f t="shared" si="1"/>
        <v>6</v>
      </c>
      <c r="U46" s="130">
        <f t="shared" si="2"/>
        <v>0.375</v>
      </c>
      <c r="V46" s="111"/>
      <c r="W46" s="111"/>
      <c r="X46" s="111"/>
      <c r="Y46" s="111"/>
      <c r="Z46" s="111"/>
    </row>
    <row r="47" spans="1:26" x14ac:dyDescent="0.35">
      <c r="A47" s="90">
        <v>35</v>
      </c>
      <c r="B47" s="133" t="s">
        <v>1143</v>
      </c>
      <c r="C47" s="129" t="s">
        <v>541</v>
      </c>
      <c r="D47" s="51">
        <v>0</v>
      </c>
      <c r="E47" s="51">
        <v>0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117"/>
      <c r="M47" s="117"/>
      <c r="N47" s="117"/>
      <c r="O47" s="117"/>
      <c r="P47" s="117"/>
      <c r="Q47" s="117"/>
      <c r="R47" s="117"/>
      <c r="S47" s="117"/>
      <c r="T47" s="93">
        <f t="shared" si="1"/>
        <v>6</v>
      </c>
      <c r="U47" s="130">
        <f t="shared" si="2"/>
        <v>0.375</v>
      </c>
      <c r="V47" s="111"/>
      <c r="W47" s="111"/>
      <c r="X47" s="111"/>
      <c r="Y47" s="111"/>
      <c r="Z47" s="111"/>
    </row>
    <row r="48" spans="1:26" x14ac:dyDescent="0.35">
      <c r="A48" s="90">
        <v>36</v>
      </c>
      <c r="B48" s="133" t="s">
        <v>1144</v>
      </c>
      <c r="C48" s="129" t="s">
        <v>546</v>
      </c>
      <c r="D48" s="51">
        <v>0</v>
      </c>
      <c r="E48" s="51">
        <v>0</v>
      </c>
      <c r="F48" s="51">
        <v>0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117"/>
      <c r="M48" s="117"/>
      <c r="N48" s="117"/>
      <c r="O48" s="117"/>
      <c r="P48" s="117"/>
      <c r="Q48" s="117"/>
      <c r="R48" s="117"/>
      <c r="S48" s="117"/>
      <c r="T48" s="93">
        <f t="shared" si="1"/>
        <v>5</v>
      </c>
      <c r="U48" s="130">
        <f t="shared" si="2"/>
        <v>0.3125</v>
      </c>
      <c r="V48" s="111"/>
      <c r="W48" s="111"/>
      <c r="X48" s="111"/>
      <c r="Y48" s="111"/>
      <c r="Z48" s="111"/>
    </row>
    <row r="49" spans="1:26" x14ac:dyDescent="0.35">
      <c r="A49" s="90">
        <v>37</v>
      </c>
      <c r="B49" s="131" t="s">
        <v>543</v>
      </c>
      <c r="C49" s="129" t="s">
        <v>544</v>
      </c>
      <c r="D49" s="51">
        <v>1</v>
      </c>
      <c r="E49" s="51">
        <v>1</v>
      </c>
      <c r="F49" s="51">
        <v>0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117"/>
      <c r="M49" s="117"/>
      <c r="N49" s="117"/>
      <c r="O49" s="117"/>
      <c r="P49" s="117"/>
      <c r="Q49" s="117"/>
      <c r="R49" s="117"/>
      <c r="S49" s="117"/>
      <c r="T49" s="93">
        <f t="shared" si="1"/>
        <v>7</v>
      </c>
      <c r="U49" s="130">
        <f t="shared" si="2"/>
        <v>0.4375</v>
      </c>
      <c r="V49" s="111"/>
      <c r="W49" s="111"/>
      <c r="X49" s="111"/>
      <c r="Y49" s="111"/>
      <c r="Z49" s="111"/>
    </row>
    <row r="50" spans="1:26" x14ac:dyDescent="0.35">
      <c r="A50" s="111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</row>
    <row r="51" spans="1:26" x14ac:dyDescent="0.35">
      <c r="A51" s="111"/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</row>
    <row r="52" spans="1:26" x14ac:dyDescent="0.35">
      <c r="A52" s="111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</row>
    <row r="53" spans="1:26" x14ac:dyDescent="0.35">
      <c r="A53" s="111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 spans="1:26" x14ac:dyDescent="0.35">
      <c r="A54" s="111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spans="1:26" x14ac:dyDescent="0.35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spans="1:26" x14ac:dyDescent="0.35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spans="1:26" x14ac:dyDescent="0.35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x14ac:dyDescent="0.35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 x14ac:dyDescent="0.35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 x14ac:dyDescent="0.35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 x14ac:dyDescent="0.35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 x14ac:dyDescent="0.35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 x14ac:dyDescent="0.35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 x14ac:dyDescent="0.35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 x14ac:dyDescent="0.35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 x14ac:dyDescent="0.35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 x14ac:dyDescent="0.35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 x14ac:dyDescent="0.35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 x14ac:dyDescent="0.3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 x14ac:dyDescent="0.35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 x14ac:dyDescent="0.35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 x14ac:dyDescent="0.35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 x14ac:dyDescent="0.35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 x14ac:dyDescent="0.35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 x14ac:dyDescent="0.35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 x14ac:dyDescent="0.35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 x14ac:dyDescent="0.35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 x14ac:dyDescent="0.35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 x14ac:dyDescent="0.35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 x14ac:dyDescent="0.35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x14ac:dyDescent="0.35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x14ac:dyDescent="0.35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x14ac:dyDescent="0.35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x14ac:dyDescent="0.35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x14ac:dyDescent="0.35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x14ac:dyDescent="0.35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x14ac:dyDescent="0.35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x14ac:dyDescent="0.35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x14ac:dyDescent="0.35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x14ac:dyDescent="0.35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 x14ac:dyDescent="0.35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x14ac:dyDescent="0.35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x14ac:dyDescent="0.35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x14ac:dyDescent="0.35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x14ac:dyDescent="0.35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x14ac:dyDescent="0.35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x14ac:dyDescent="0.35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x14ac:dyDescent="0.35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x14ac:dyDescent="0.35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x14ac:dyDescent="0.35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x14ac:dyDescent="0.35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x14ac:dyDescent="0.35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 x14ac:dyDescent="0.35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spans="1:26" x14ac:dyDescent="0.35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 x14ac:dyDescent="0.35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 x14ac:dyDescent="0.35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 x14ac:dyDescent="0.35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 x14ac:dyDescent="0.35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 x14ac:dyDescent="0.35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 x14ac:dyDescent="0.35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 x14ac:dyDescent="0.35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 x14ac:dyDescent="0.35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x14ac:dyDescent="0.35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x14ac:dyDescent="0.35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 x14ac:dyDescent="0.35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 x14ac:dyDescent="0.35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x14ac:dyDescent="0.35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x14ac:dyDescent="0.35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x14ac:dyDescent="0.35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x14ac:dyDescent="0.35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x14ac:dyDescent="0.35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x14ac:dyDescent="0.35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x14ac:dyDescent="0.35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 x14ac:dyDescent="0.35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 x14ac:dyDescent="0.35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x14ac:dyDescent="0.35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 x14ac:dyDescent="0.35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 x14ac:dyDescent="0.35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spans="1:26" x14ac:dyDescent="0.35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 x14ac:dyDescent="0.35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 x14ac:dyDescent="0.35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 x14ac:dyDescent="0.35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 x14ac:dyDescent="0.35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 x14ac:dyDescent="0.35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 x14ac:dyDescent="0.35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 x14ac:dyDescent="0.35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spans="1:26" x14ac:dyDescent="0.35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 x14ac:dyDescent="0.35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 x14ac:dyDescent="0.35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 x14ac:dyDescent="0.35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 x14ac:dyDescent="0.35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 x14ac:dyDescent="0.35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 x14ac:dyDescent="0.35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 x14ac:dyDescent="0.35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 x14ac:dyDescent="0.35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 x14ac:dyDescent="0.35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 x14ac:dyDescent="0.35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 x14ac:dyDescent="0.35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 x14ac:dyDescent="0.35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 x14ac:dyDescent="0.35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 x14ac:dyDescent="0.35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 x14ac:dyDescent="0.35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 x14ac:dyDescent="0.35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 x14ac:dyDescent="0.35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 x14ac:dyDescent="0.35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 x14ac:dyDescent="0.35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 x14ac:dyDescent="0.35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 x14ac:dyDescent="0.35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 x14ac:dyDescent="0.35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 x14ac:dyDescent="0.35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 x14ac:dyDescent="0.35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 x14ac:dyDescent="0.35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 x14ac:dyDescent="0.35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 x14ac:dyDescent="0.35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 x14ac:dyDescent="0.35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 x14ac:dyDescent="0.35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 x14ac:dyDescent="0.35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 x14ac:dyDescent="0.35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 x14ac:dyDescent="0.35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 x14ac:dyDescent="0.35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 x14ac:dyDescent="0.35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 x14ac:dyDescent="0.35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 x14ac:dyDescent="0.35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 x14ac:dyDescent="0.35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 x14ac:dyDescent="0.35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 x14ac:dyDescent="0.35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 x14ac:dyDescent="0.35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 x14ac:dyDescent="0.35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spans="1:26" x14ac:dyDescent="0.35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x14ac:dyDescent="0.35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 x14ac:dyDescent="0.35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 x14ac:dyDescent="0.35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 x14ac:dyDescent="0.35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 x14ac:dyDescent="0.35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 x14ac:dyDescent="0.35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 x14ac:dyDescent="0.35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 x14ac:dyDescent="0.35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 x14ac:dyDescent="0.35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 x14ac:dyDescent="0.35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 x14ac:dyDescent="0.35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 x14ac:dyDescent="0.35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 x14ac:dyDescent="0.35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 x14ac:dyDescent="0.35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 x14ac:dyDescent="0.35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 x14ac:dyDescent="0.35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 x14ac:dyDescent="0.35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 x14ac:dyDescent="0.35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 x14ac:dyDescent="0.35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 x14ac:dyDescent="0.35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 x14ac:dyDescent="0.35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 x14ac:dyDescent="0.35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spans="1:26" x14ac:dyDescent="0.35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spans="1:26" x14ac:dyDescent="0.35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spans="1:26" x14ac:dyDescent="0.35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spans="1:26" x14ac:dyDescent="0.35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spans="1:26" x14ac:dyDescent="0.35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spans="1:26" x14ac:dyDescent="0.35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spans="1:26" x14ac:dyDescent="0.35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spans="1:26" x14ac:dyDescent="0.35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spans="1:26" x14ac:dyDescent="0.35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spans="1:26" x14ac:dyDescent="0.35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spans="1:26" x14ac:dyDescent="0.35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spans="1:26" x14ac:dyDescent="0.35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spans="1:26" x14ac:dyDescent="0.35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spans="1:26" x14ac:dyDescent="0.35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spans="1:26" x14ac:dyDescent="0.35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spans="1:26" x14ac:dyDescent="0.35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spans="1:26" x14ac:dyDescent="0.35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spans="1:26" x14ac:dyDescent="0.35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spans="1:26" x14ac:dyDescent="0.35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spans="1:26" x14ac:dyDescent="0.35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spans="1:26" x14ac:dyDescent="0.35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spans="1:26" x14ac:dyDescent="0.35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spans="1:26" x14ac:dyDescent="0.35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spans="1:26" x14ac:dyDescent="0.35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spans="1:26" x14ac:dyDescent="0.35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spans="1:26" x14ac:dyDescent="0.35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spans="1:26" x14ac:dyDescent="0.35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spans="1:26" x14ac:dyDescent="0.35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spans="1:26" x14ac:dyDescent="0.35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spans="1:26" x14ac:dyDescent="0.35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spans="1:26" x14ac:dyDescent="0.35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spans="1:26" x14ac:dyDescent="0.35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spans="1:26" x14ac:dyDescent="0.35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spans="1:26" x14ac:dyDescent="0.35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spans="1:26" x14ac:dyDescent="0.35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spans="1:26" x14ac:dyDescent="0.35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spans="1:26" x14ac:dyDescent="0.35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spans="1:26" x14ac:dyDescent="0.35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spans="1:26" x14ac:dyDescent="0.35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spans="1:26" x14ac:dyDescent="0.35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spans="1:26" x14ac:dyDescent="0.35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spans="1:26" x14ac:dyDescent="0.35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spans="1:26" x14ac:dyDescent="0.35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spans="1:26" x14ac:dyDescent="0.35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spans="1:26" x14ac:dyDescent="0.35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spans="1:26" x14ac:dyDescent="0.35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spans="1:26" x14ac:dyDescent="0.35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spans="1:26" x14ac:dyDescent="0.35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spans="1:26" x14ac:dyDescent="0.35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spans="1:26" x14ac:dyDescent="0.35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spans="1:26" x14ac:dyDescent="0.35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spans="1:26" x14ac:dyDescent="0.35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spans="1:26" x14ac:dyDescent="0.35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spans="1:26" x14ac:dyDescent="0.35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spans="1:26" x14ac:dyDescent="0.35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spans="1:26" x14ac:dyDescent="0.35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spans="1:26" x14ac:dyDescent="0.35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spans="1:26" x14ac:dyDescent="0.35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spans="1:26" x14ac:dyDescent="0.35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spans="1:26" x14ac:dyDescent="0.35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spans="1:26" x14ac:dyDescent="0.35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spans="1:26" x14ac:dyDescent="0.35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spans="1:26" x14ac:dyDescent="0.35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spans="1:26" x14ac:dyDescent="0.35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spans="1:26" x14ac:dyDescent="0.35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spans="1:26" x14ac:dyDescent="0.35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spans="1:26" x14ac:dyDescent="0.35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spans="1:26" x14ac:dyDescent="0.35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spans="1:26" x14ac:dyDescent="0.35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spans="1:26" x14ac:dyDescent="0.35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spans="1:26" x14ac:dyDescent="0.35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spans="1:26" x14ac:dyDescent="0.35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spans="1:26" x14ac:dyDescent="0.35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spans="1:26" x14ac:dyDescent="0.35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spans="1:26" x14ac:dyDescent="0.35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spans="1:26" x14ac:dyDescent="0.35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 spans="1:26" x14ac:dyDescent="0.35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 spans="1:26" x14ac:dyDescent="0.35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 spans="1:26" x14ac:dyDescent="0.35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 spans="1:26" x14ac:dyDescent="0.35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 spans="1:26" x14ac:dyDescent="0.35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 spans="1:26" x14ac:dyDescent="0.35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 spans="1:26" x14ac:dyDescent="0.35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</row>
    <row r="285" spans="1:26" x14ac:dyDescent="0.35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</row>
    <row r="286" spans="1:26" x14ac:dyDescent="0.35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 spans="1:26" x14ac:dyDescent="0.35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 spans="1:26" x14ac:dyDescent="0.35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 spans="1:26" x14ac:dyDescent="0.35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 spans="1:26" x14ac:dyDescent="0.35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 spans="1:26" x14ac:dyDescent="0.35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 spans="1:26" x14ac:dyDescent="0.35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 spans="1:26" x14ac:dyDescent="0.35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 spans="1:26" x14ac:dyDescent="0.35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 spans="1:26" x14ac:dyDescent="0.35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 spans="1:26" x14ac:dyDescent="0.35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 spans="1:26" x14ac:dyDescent="0.35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 spans="1:26" x14ac:dyDescent="0.35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 spans="1:26" x14ac:dyDescent="0.35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 spans="1:26" x14ac:dyDescent="0.35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 spans="1:26" x14ac:dyDescent="0.35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 spans="1:26" x14ac:dyDescent="0.35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 spans="1:26" x14ac:dyDescent="0.35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 spans="1:26" x14ac:dyDescent="0.35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 spans="1:26" x14ac:dyDescent="0.35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 spans="1:26" x14ac:dyDescent="0.35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 spans="1:26" x14ac:dyDescent="0.35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 spans="1:26" x14ac:dyDescent="0.35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 spans="1:26" x14ac:dyDescent="0.35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 spans="1:26" x14ac:dyDescent="0.35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 spans="1:26" x14ac:dyDescent="0.35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 spans="1:26" x14ac:dyDescent="0.35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 spans="1:26" x14ac:dyDescent="0.35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 spans="1:26" x14ac:dyDescent="0.35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 spans="1:26" x14ac:dyDescent="0.35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 spans="1:26" x14ac:dyDescent="0.35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 spans="1:26" x14ac:dyDescent="0.35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 spans="1:26" x14ac:dyDescent="0.35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 spans="1:26" x14ac:dyDescent="0.35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 spans="1:26" x14ac:dyDescent="0.35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 spans="1:26" x14ac:dyDescent="0.35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 spans="1:26" x14ac:dyDescent="0.35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 spans="1:26" x14ac:dyDescent="0.35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 spans="1:26" x14ac:dyDescent="0.35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 spans="1:26" x14ac:dyDescent="0.35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 spans="1:26" x14ac:dyDescent="0.35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 spans="1:26" x14ac:dyDescent="0.35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 spans="1:26" x14ac:dyDescent="0.35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 spans="1:26" x14ac:dyDescent="0.35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 spans="1:26" x14ac:dyDescent="0.35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 spans="1:26" x14ac:dyDescent="0.35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 spans="1:26" x14ac:dyDescent="0.35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 spans="1:26" x14ac:dyDescent="0.35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 spans="1:26" x14ac:dyDescent="0.35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 spans="1:26" x14ac:dyDescent="0.35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 spans="1:26" x14ac:dyDescent="0.35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 spans="1:26" x14ac:dyDescent="0.35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 spans="1:26" x14ac:dyDescent="0.35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 spans="1:26" x14ac:dyDescent="0.35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 spans="1:26" x14ac:dyDescent="0.35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 spans="1:26" x14ac:dyDescent="0.35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 spans="1:26" x14ac:dyDescent="0.35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 spans="1:26" x14ac:dyDescent="0.35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 spans="1:26" x14ac:dyDescent="0.35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 spans="1:26" x14ac:dyDescent="0.35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 spans="1:26" x14ac:dyDescent="0.35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 spans="1:26" x14ac:dyDescent="0.35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 spans="1:26" x14ac:dyDescent="0.35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 spans="1:26" x14ac:dyDescent="0.35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 spans="1:26" x14ac:dyDescent="0.35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 spans="1:26" x14ac:dyDescent="0.35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 spans="1:26" x14ac:dyDescent="0.35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 spans="1:26" x14ac:dyDescent="0.35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 spans="1:26" x14ac:dyDescent="0.35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 spans="1:26" x14ac:dyDescent="0.35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 spans="1:26" x14ac:dyDescent="0.35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 spans="1:26" x14ac:dyDescent="0.35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 spans="1:26" x14ac:dyDescent="0.35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 spans="1:26" x14ac:dyDescent="0.35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 spans="1:26" x14ac:dyDescent="0.35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 spans="1:26" x14ac:dyDescent="0.35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 spans="1:26" x14ac:dyDescent="0.35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 spans="1:26" x14ac:dyDescent="0.35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 spans="1:26" x14ac:dyDescent="0.35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 spans="1:26" x14ac:dyDescent="0.35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 spans="1:26" x14ac:dyDescent="0.35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 spans="1:26" x14ac:dyDescent="0.35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 spans="1:26" x14ac:dyDescent="0.35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 spans="1:26" x14ac:dyDescent="0.35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 spans="1:26" x14ac:dyDescent="0.35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 spans="1:26" x14ac:dyDescent="0.35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 spans="1:26" x14ac:dyDescent="0.35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 spans="1:26" x14ac:dyDescent="0.35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 spans="1:26" x14ac:dyDescent="0.35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 spans="1:26" x14ac:dyDescent="0.35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 spans="1:26" x14ac:dyDescent="0.35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 spans="1:26" x14ac:dyDescent="0.35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 spans="1:26" x14ac:dyDescent="0.35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 spans="1:26" x14ac:dyDescent="0.35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 spans="1:26" x14ac:dyDescent="0.35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 spans="1:26" x14ac:dyDescent="0.35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 spans="1:26" x14ac:dyDescent="0.35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 spans="1:26" x14ac:dyDescent="0.35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 spans="1:26" x14ac:dyDescent="0.35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 spans="1:26" x14ac:dyDescent="0.35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 spans="1:26" x14ac:dyDescent="0.35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 spans="1:26" x14ac:dyDescent="0.35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 spans="1:26" x14ac:dyDescent="0.35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 spans="1:26" x14ac:dyDescent="0.35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 spans="1:26" x14ac:dyDescent="0.35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 spans="1:26" x14ac:dyDescent="0.35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 spans="1:26" x14ac:dyDescent="0.35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 spans="1:26" x14ac:dyDescent="0.35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 spans="1:26" x14ac:dyDescent="0.35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 spans="1:26" x14ac:dyDescent="0.35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 spans="1:26" x14ac:dyDescent="0.35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 spans="1:26" x14ac:dyDescent="0.35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 spans="1:26" x14ac:dyDescent="0.35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 spans="1:26" x14ac:dyDescent="0.35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 spans="1:26" x14ac:dyDescent="0.35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 spans="1:26" x14ac:dyDescent="0.35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 spans="1:26" x14ac:dyDescent="0.35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 spans="1:26" x14ac:dyDescent="0.35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 spans="1:26" x14ac:dyDescent="0.35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x14ac:dyDescent="0.35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 spans="1:26" x14ac:dyDescent="0.35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 spans="1:26" x14ac:dyDescent="0.35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 spans="1:26" x14ac:dyDescent="0.35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 spans="1:26" x14ac:dyDescent="0.35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 spans="1:26" x14ac:dyDescent="0.35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 spans="1:26" x14ac:dyDescent="0.35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 spans="1:26" x14ac:dyDescent="0.35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 spans="1:26" x14ac:dyDescent="0.35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 spans="1:26" x14ac:dyDescent="0.35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 spans="1:26" x14ac:dyDescent="0.35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 spans="1:26" x14ac:dyDescent="0.35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 spans="1:26" x14ac:dyDescent="0.35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 spans="1:26" x14ac:dyDescent="0.35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 spans="1:26" x14ac:dyDescent="0.35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 spans="1:26" x14ac:dyDescent="0.35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 spans="1:26" x14ac:dyDescent="0.35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 spans="1:26" x14ac:dyDescent="0.35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 spans="1:26" x14ac:dyDescent="0.35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 spans="1:26" x14ac:dyDescent="0.35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 spans="1:26" x14ac:dyDescent="0.35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 spans="1:26" x14ac:dyDescent="0.35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 spans="1:26" x14ac:dyDescent="0.35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 spans="1:26" x14ac:dyDescent="0.35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 spans="1:26" x14ac:dyDescent="0.35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 spans="1:26" x14ac:dyDescent="0.35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 spans="1:26" x14ac:dyDescent="0.35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 spans="1:26" x14ac:dyDescent="0.35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 spans="1:26" x14ac:dyDescent="0.35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 spans="1:26" x14ac:dyDescent="0.35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 spans="1:26" x14ac:dyDescent="0.35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 spans="1:26" x14ac:dyDescent="0.35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 spans="1:26" x14ac:dyDescent="0.35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 spans="1:26" x14ac:dyDescent="0.35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 spans="1:26" x14ac:dyDescent="0.35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 spans="1:26" x14ac:dyDescent="0.35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 spans="1:26" x14ac:dyDescent="0.35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 spans="1:26" x14ac:dyDescent="0.35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 spans="1:26" x14ac:dyDescent="0.35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 spans="1:26" x14ac:dyDescent="0.35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 spans="1:26" x14ac:dyDescent="0.35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 spans="1:26" x14ac:dyDescent="0.35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 spans="1:26" x14ac:dyDescent="0.35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 spans="1:26" x14ac:dyDescent="0.35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 spans="1:26" x14ac:dyDescent="0.35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 spans="1:26" x14ac:dyDescent="0.35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 spans="1:26" x14ac:dyDescent="0.35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 spans="1:26" x14ac:dyDescent="0.35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 spans="1:26" x14ac:dyDescent="0.35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 spans="1:26" x14ac:dyDescent="0.35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 spans="1:26" x14ac:dyDescent="0.35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 spans="1:26" x14ac:dyDescent="0.35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 spans="1:26" x14ac:dyDescent="0.35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 spans="1:26" x14ac:dyDescent="0.35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 spans="1:26" x14ac:dyDescent="0.35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 spans="1:26" x14ac:dyDescent="0.35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 spans="1:26" x14ac:dyDescent="0.35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 spans="1:26" x14ac:dyDescent="0.35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 spans="1:26" x14ac:dyDescent="0.35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 spans="1:26" x14ac:dyDescent="0.35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 spans="1:26" x14ac:dyDescent="0.35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 spans="1:26" x14ac:dyDescent="0.35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 spans="1:26" x14ac:dyDescent="0.35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 spans="1:26" x14ac:dyDescent="0.35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 spans="1:26" x14ac:dyDescent="0.35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 spans="1:26" x14ac:dyDescent="0.35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 spans="1:26" x14ac:dyDescent="0.35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 spans="1:26" x14ac:dyDescent="0.35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 spans="1:26" x14ac:dyDescent="0.35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 spans="1:26" x14ac:dyDescent="0.35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 spans="1:26" x14ac:dyDescent="0.35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 spans="1:26" x14ac:dyDescent="0.35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 spans="1:26" x14ac:dyDescent="0.35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 spans="1:26" x14ac:dyDescent="0.35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 spans="1:26" x14ac:dyDescent="0.35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 spans="1:26" x14ac:dyDescent="0.35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 spans="1:26" x14ac:dyDescent="0.35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 spans="1:26" x14ac:dyDescent="0.35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 spans="1:26" x14ac:dyDescent="0.35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 spans="1:26" x14ac:dyDescent="0.35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 spans="1:26" x14ac:dyDescent="0.35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 spans="1:26" x14ac:dyDescent="0.35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 spans="1:26" x14ac:dyDescent="0.35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 spans="1:26" x14ac:dyDescent="0.35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 spans="1:26" x14ac:dyDescent="0.35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 spans="1:26" x14ac:dyDescent="0.35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 spans="1:26" x14ac:dyDescent="0.35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 spans="1:26" x14ac:dyDescent="0.35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 spans="1:26" x14ac:dyDescent="0.35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 spans="1:26" x14ac:dyDescent="0.35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 spans="1:26" x14ac:dyDescent="0.35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 spans="1:26" x14ac:dyDescent="0.35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 spans="1:26" x14ac:dyDescent="0.35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 spans="1:26" x14ac:dyDescent="0.35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 spans="1:26" x14ac:dyDescent="0.35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 spans="1:26" x14ac:dyDescent="0.35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 spans="1:26" x14ac:dyDescent="0.35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 spans="1:26" x14ac:dyDescent="0.35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 spans="1:26" x14ac:dyDescent="0.35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 spans="1:26" x14ac:dyDescent="0.35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 spans="1:26" x14ac:dyDescent="0.35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 spans="1:26" x14ac:dyDescent="0.35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 spans="1:26" x14ac:dyDescent="0.35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 spans="1:26" x14ac:dyDescent="0.35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 spans="1:26" x14ac:dyDescent="0.35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 spans="1:26" x14ac:dyDescent="0.35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spans="1:26" x14ac:dyDescent="0.35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spans="1:26" x14ac:dyDescent="0.35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 spans="1:26" x14ac:dyDescent="0.35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 spans="1:26" x14ac:dyDescent="0.35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 spans="1:26" x14ac:dyDescent="0.35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 spans="1:26" x14ac:dyDescent="0.35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 spans="1:26" x14ac:dyDescent="0.35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 spans="1:26" x14ac:dyDescent="0.35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 spans="1:26" x14ac:dyDescent="0.35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 spans="1:26" x14ac:dyDescent="0.35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 spans="1:26" x14ac:dyDescent="0.35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 spans="1:26" x14ac:dyDescent="0.35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 spans="1:26" x14ac:dyDescent="0.35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 spans="1:26" x14ac:dyDescent="0.35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 spans="1:26" x14ac:dyDescent="0.35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 spans="1:26" x14ac:dyDescent="0.35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 spans="1:26" x14ac:dyDescent="0.35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 spans="1:26" x14ac:dyDescent="0.35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 spans="1:26" x14ac:dyDescent="0.35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 spans="1:26" x14ac:dyDescent="0.35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 spans="1:26" x14ac:dyDescent="0.35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 spans="1:26" x14ac:dyDescent="0.35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 spans="1:26" x14ac:dyDescent="0.35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 spans="1:26" x14ac:dyDescent="0.35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 spans="1:26" x14ac:dyDescent="0.35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 spans="1:26" x14ac:dyDescent="0.35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 spans="1:26" x14ac:dyDescent="0.35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 spans="1:26" x14ac:dyDescent="0.35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 spans="1:26" x14ac:dyDescent="0.35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 spans="1:26" x14ac:dyDescent="0.35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 spans="1:26" x14ac:dyDescent="0.35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 spans="1:26" x14ac:dyDescent="0.35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 spans="1:26" x14ac:dyDescent="0.35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 spans="1:26" x14ac:dyDescent="0.35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 spans="1:26" x14ac:dyDescent="0.35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 spans="1:26" x14ac:dyDescent="0.35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 spans="1:26" x14ac:dyDescent="0.35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 spans="1:26" x14ac:dyDescent="0.35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 spans="1:26" x14ac:dyDescent="0.35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 spans="1:26" x14ac:dyDescent="0.35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 spans="1:26" x14ac:dyDescent="0.35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 spans="1:26" x14ac:dyDescent="0.35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 spans="1:26" x14ac:dyDescent="0.35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 spans="1:26" x14ac:dyDescent="0.35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 spans="1:26" x14ac:dyDescent="0.35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 spans="1:26" x14ac:dyDescent="0.35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 spans="1:26" x14ac:dyDescent="0.35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 spans="1:26" x14ac:dyDescent="0.35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 spans="1:26" x14ac:dyDescent="0.35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 spans="1:26" x14ac:dyDescent="0.35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 spans="1:26" x14ac:dyDescent="0.35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</row>
    <row r="562" spans="1:26" x14ac:dyDescent="0.35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</row>
    <row r="563" spans="1:26" x14ac:dyDescent="0.35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 spans="1:26" x14ac:dyDescent="0.35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 spans="1:26" x14ac:dyDescent="0.35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 spans="1:26" x14ac:dyDescent="0.35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 spans="1:26" x14ac:dyDescent="0.35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 spans="1:26" x14ac:dyDescent="0.35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 spans="1:26" x14ac:dyDescent="0.35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 spans="1:26" x14ac:dyDescent="0.35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 spans="1:26" x14ac:dyDescent="0.35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 spans="1:26" x14ac:dyDescent="0.35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</row>
    <row r="573" spans="1:26" x14ac:dyDescent="0.35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</row>
    <row r="574" spans="1:26" x14ac:dyDescent="0.35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</row>
    <row r="575" spans="1:26" x14ac:dyDescent="0.35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</row>
    <row r="576" spans="1:26" x14ac:dyDescent="0.35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</row>
    <row r="577" spans="1:26" x14ac:dyDescent="0.35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</row>
    <row r="578" spans="1:26" x14ac:dyDescent="0.35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</row>
    <row r="579" spans="1:26" x14ac:dyDescent="0.35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</row>
    <row r="580" spans="1:26" x14ac:dyDescent="0.35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</row>
    <row r="581" spans="1:26" x14ac:dyDescent="0.35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</row>
    <row r="582" spans="1:26" x14ac:dyDescent="0.35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</row>
    <row r="583" spans="1:26" x14ac:dyDescent="0.35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</row>
    <row r="584" spans="1:26" x14ac:dyDescent="0.35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</row>
    <row r="585" spans="1:26" x14ac:dyDescent="0.35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</row>
    <row r="586" spans="1:26" x14ac:dyDescent="0.35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</row>
    <row r="587" spans="1:26" x14ac:dyDescent="0.35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</row>
    <row r="588" spans="1:26" x14ac:dyDescent="0.35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</row>
    <row r="589" spans="1:26" x14ac:dyDescent="0.35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</row>
    <row r="590" spans="1:26" x14ac:dyDescent="0.35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</row>
    <row r="591" spans="1:26" x14ac:dyDescent="0.35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</row>
    <row r="592" spans="1:26" x14ac:dyDescent="0.35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</row>
    <row r="593" spans="1:26" x14ac:dyDescent="0.35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</row>
    <row r="594" spans="1:26" x14ac:dyDescent="0.35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</row>
    <row r="595" spans="1:26" x14ac:dyDescent="0.35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</row>
    <row r="596" spans="1:26" x14ac:dyDescent="0.35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</row>
    <row r="597" spans="1:26" x14ac:dyDescent="0.35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</row>
    <row r="598" spans="1:26" x14ac:dyDescent="0.35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</row>
    <row r="599" spans="1:26" x14ac:dyDescent="0.35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</row>
    <row r="600" spans="1:26" x14ac:dyDescent="0.35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</row>
    <row r="601" spans="1:26" x14ac:dyDescent="0.35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</row>
    <row r="602" spans="1:26" x14ac:dyDescent="0.35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</row>
    <row r="603" spans="1:26" x14ac:dyDescent="0.35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</row>
    <row r="604" spans="1:26" x14ac:dyDescent="0.35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</row>
    <row r="605" spans="1:26" x14ac:dyDescent="0.35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</row>
    <row r="606" spans="1:26" x14ac:dyDescent="0.35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</row>
    <row r="607" spans="1:26" x14ac:dyDescent="0.35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</row>
    <row r="608" spans="1:26" x14ac:dyDescent="0.35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</row>
    <row r="609" spans="1:26" x14ac:dyDescent="0.35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</row>
    <row r="610" spans="1:26" x14ac:dyDescent="0.35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</row>
    <row r="611" spans="1:26" x14ac:dyDescent="0.35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</row>
    <row r="612" spans="1:26" x14ac:dyDescent="0.35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</row>
    <row r="613" spans="1:26" x14ac:dyDescent="0.35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</row>
    <row r="614" spans="1:26" x14ac:dyDescent="0.35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</row>
    <row r="615" spans="1:26" x14ac:dyDescent="0.35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</row>
    <row r="616" spans="1:26" x14ac:dyDescent="0.35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</row>
    <row r="617" spans="1:26" x14ac:dyDescent="0.35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</row>
    <row r="618" spans="1:26" x14ac:dyDescent="0.35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</row>
    <row r="619" spans="1:26" x14ac:dyDescent="0.35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</row>
    <row r="620" spans="1:26" x14ac:dyDescent="0.35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</row>
    <row r="621" spans="1:26" x14ac:dyDescent="0.35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</row>
    <row r="622" spans="1:26" x14ac:dyDescent="0.35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</row>
    <row r="623" spans="1:26" x14ac:dyDescent="0.35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</row>
    <row r="624" spans="1:26" x14ac:dyDescent="0.35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</row>
    <row r="625" spans="1:26" x14ac:dyDescent="0.35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</row>
    <row r="626" spans="1:26" x14ac:dyDescent="0.35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</row>
    <row r="627" spans="1:26" x14ac:dyDescent="0.35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</row>
    <row r="628" spans="1:26" x14ac:dyDescent="0.35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</row>
    <row r="629" spans="1:26" x14ac:dyDescent="0.35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</row>
    <row r="630" spans="1:26" x14ac:dyDescent="0.35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</row>
    <row r="631" spans="1:26" x14ac:dyDescent="0.35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</row>
    <row r="632" spans="1:26" x14ac:dyDescent="0.35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</row>
    <row r="633" spans="1:26" x14ac:dyDescent="0.35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</row>
    <row r="634" spans="1:26" x14ac:dyDescent="0.35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</row>
    <row r="635" spans="1:26" x14ac:dyDescent="0.35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</row>
    <row r="636" spans="1:26" x14ac:dyDescent="0.35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</row>
    <row r="637" spans="1:26" x14ac:dyDescent="0.35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</row>
    <row r="638" spans="1:26" x14ac:dyDescent="0.35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</row>
    <row r="639" spans="1:26" x14ac:dyDescent="0.35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</row>
    <row r="640" spans="1:26" x14ac:dyDescent="0.35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</row>
    <row r="641" spans="1:26" x14ac:dyDescent="0.35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</row>
    <row r="642" spans="1:26" x14ac:dyDescent="0.35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</row>
    <row r="643" spans="1:26" x14ac:dyDescent="0.35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</row>
    <row r="644" spans="1:26" x14ac:dyDescent="0.35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</row>
    <row r="645" spans="1:26" x14ac:dyDescent="0.35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</row>
    <row r="646" spans="1:26" x14ac:dyDescent="0.35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</row>
    <row r="647" spans="1:26" x14ac:dyDescent="0.35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</row>
    <row r="648" spans="1:26" x14ac:dyDescent="0.35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</row>
    <row r="649" spans="1:26" x14ac:dyDescent="0.35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</row>
    <row r="650" spans="1:26" x14ac:dyDescent="0.35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</row>
    <row r="651" spans="1:26" x14ac:dyDescent="0.35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</row>
    <row r="652" spans="1:26" x14ac:dyDescent="0.35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</row>
    <row r="653" spans="1:26" x14ac:dyDescent="0.35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</row>
    <row r="654" spans="1:26" x14ac:dyDescent="0.35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</row>
    <row r="655" spans="1:26" x14ac:dyDescent="0.35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</row>
    <row r="656" spans="1:26" x14ac:dyDescent="0.35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</row>
    <row r="657" spans="1:26" x14ac:dyDescent="0.35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</row>
    <row r="658" spans="1:26" x14ac:dyDescent="0.35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</row>
    <row r="659" spans="1:26" x14ac:dyDescent="0.35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</row>
    <row r="660" spans="1:26" x14ac:dyDescent="0.35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</row>
    <row r="661" spans="1:26" x14ac:dyDescent="0.35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</row>
    <row r="662" spans="1:26" x14ac:dyDescent="0.35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</row>
    <row r="663" spans="1:26" x14ac:dyDescent="0.35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</row>
    <row r="664" spans="1:26" x14ac:dyDescent="0.35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</row>
    <row r="665" spans="1:26" x14ac:dyDescent="0.35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</row>
    <row r="666" spans="1:26" x14ac:dyDescent="0.35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</row>
    <row r="667" spans="1:26" x14ac:dyDescent="0.35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</row>
    <row r="668" spans="1:26" x14ac:dyDescent="0.35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</row>
    <row r="669" spans="1:26" x14ac:dyDescent="0.35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</row>
    <row r="670" spans="1:26" x14ac:dyDescent="0.35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</row>
    <row r="671" spans="1:26" x14ac:dyDescent="0.35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</row>
    <row r="672" spans="1:26" x14ac:dyDescent="0.35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</row>
    <row r="673" spans="1:26" x14ac:dyDescent="0.35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</row>
    <row r="674" spans="1:26" x14ac:dyDescent="0.35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</row>
    <row r="675" spans="1:26" x14ac:dyDescent="0.35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</row>
    <row r="676" spans="1:26" x14ac:dyDescent="0.35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</row>
    <row r="677" spans="1:26" x14ac:dyDescent="0.35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</row>
    <row r="678" spans="1:26" x14ac:dyDescent="0.35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</row>
    <row r="679" spans="1:26" x14ac:dyDescent="0.35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</row>
    <row r="680" spans="1:26" x14ac:dyDescent="0.35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</row>
    <row r="681" spans="1:26" x14ac:dyDescent="0.35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</row>
    <row r="682" spans="1:26" x14ac:dyDescent="0.35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</row>
    <row r="683" spans="1:26" x14ac:dyDescent="0.35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</row>
    <row r="684" spans="1:26" x14ac:dyDescent="0.35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</row>
    <row r="685" spans="1:26" x14ac:dyDescent="0.35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</row>
    <row r="686" spans="1:26" x14ac:dyDescent="0.35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</row>
    <row r="687" spans="1:26" x14ac:dyDescent="0.35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</row>
    <row r="688" spans="1:26" x14ac:dyDescent="0.35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</row>
    <row r="689" spans="1:26" x14ac:dyDescent="0.35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</row>
    <row r="690" spans="1:26" x14ac:dyDescent="0.35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</row>
    <row r="691" spans="1:26" x14ac:dyDescent="0.35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</row>
    <row r="692" spans="1:26" x14ac:dyDescent="0.35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</row>
    <row r="693" spans="1:26" x14ac:dyDescent="0.35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</row>
    <row r="694" spans="1:26" x14ac:dyDescent="0.35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</row>
    <row r="695" spans="1:26" x14ac:dyDescent="0.35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</row>
    <row r="696" spans="1:26" x14ac:dyDescent="0.35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</row>
    <row r="697" spans="1:26" x14ac:dyDescent="0.35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</row>
    <row r="698" spans="1:26" x14ac:dyDescent="0.35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</row>
    <row r="699" spans="1:26" x14ac:dyDescent="0.35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</row>
    <row r="700" spans="1:26" x14ac:dyDescent="0.35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</row>
    <row r="701" spans="1:26" x14ac:dyDescent="0.35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</row>
    <row r="702" spans="1:26" x14ac:dyDescent="0.35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</row>
    <row r="703" spans="1:26" x14ac:dyDescent="0.35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</row>
    <row r="704" spans="1:26" x14ac:dyDescent="0.35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</row>
    <row r="705" spans="1:26" x14ac:dyDescent="0.35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</row>
    <row r="706" spans="1:26" x14ac:dyDescent="0.35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</row>
    <row r="707" spans="1:26" x14ac:dyDescent="0.35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</row>
    <row r="708" spans="1:26" x14ac:dyDescent="0.35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</row>
    <row r="709" spans="1:26" x14ac:dyDescent="0.35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</row>
    <row r="710" spans="1:26" x14ac:dyDescent="0.35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</row>
    <row r="711" spans="1:26" x14ac:dyDescent="0.35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</row>
    <row r="712" spans="1:26" x14ac:dyDescent="0.35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</row>
    <row r="713" spans="1:26" x14ac:dyDescent="0.35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</row>
    <row r="714" spans="1:26" x14ac:dyDescent="0.35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</row>
    <row r="715" spans="1:26" x14ac:dyDescent="0.35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</row>
    <row r="716" spans="1:26" x14ac:dyDescent="0.35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</row>
    <row r="717" spans="1:26" x14ac:dyDescent="0.35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</row>
    <row r="718" spans="1:26" x14ac:dyDescent="0.35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</row>
    <row r="719" spans="1:26" x14ac:dyDescent="0.35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</row>
    <row r="720" spans="1:26" x14ac:dyDescent="0.35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</row>
    <row r="721" spans="1:26" x14ac:dyDescent="0.35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</row>
    <row r="722" spans="1:26" x14ac:dyDescent="0.35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</row>
    <row r="723" spans="1:26" x14ac:dyDescent="0.35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</row>
    <row r="724" spans="1:26" x14ac:dyDescent="0.35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</row>
    <row r="725" spans="1:26" x14ac:dyDescent="0.35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</row>
    <row r="726" spans="1:26" x14ac:dyDescent="0.35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</row>
    <row r="727" spans="1:26" x14ac:dyDescent="0.35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</row>
    <row r="728" spans="1:26" x14ac:dyDescent="0.35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</row>
    <row r="729" spans="1:26" x14ac:dyDescent="0.35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</row>
    <row r="730" spans="1:26" x14ac:dyDescent="0.35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</row>
    <row r="731" spans="1:26" x14ac:dyDescent="0.35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</row>
    <row r="732" spans="1:26" x14ac:dyDescent="0.35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</row>
    <row r="733" spans="1:26" x14ac:dyDescent="0.35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</row>
    <row r="734" spans="1:26" x14ac:dyDescent="0.35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</row>
    <row r="735" spans="1:26" x14ac:dyDescent="0.35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</row>
    <row r="736" spans="1:26" x14ac:dyDescent="0.35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</row>
    <row r="737" spans="1:26" x14ac:dyDescent="0.35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</row>
    <row r="738" spans="1:26" x14ac:dyDescent="0.35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</row>
    <row r="739" spans="1:26" x14ac:dyDescent="0.35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</row>
    <row r="740" spans="1:26" x14ac:dyDescent="0.35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</row>
    <row r="741" spans="1:26" x14ac:dyDescent="0.35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</row>
    <row r="742" spans="1:26" x14ac:dyDescent="0.35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</row>
    <row r="743" spans="1:26" x14ac:dyDescent="0.35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</row>
    <row r="744" spans="1:26" x14ac:dyDescent="0.35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</row>
    <row r="745" spans="1:26" x14ac:dyDescent="0.35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</row>
    <row r="746" spans="1:26" x14ac:dyDescent="0.35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</row>
    <row r="747" spans="1:26" x14ac:dyDescent="0.35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</row>
    <row r="748" spans="1:26" x14ac:dyDescent="0.35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</row>
    <row r="749" spans="1:26" x14ac:dyDescent="0.35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</row>
    <row r="750" spans="1:26" x14ac:dyDescent="0.35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</row>
    <row r="751" spans="1:26" x14ac:dyDescent="0.35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</row>
    <row r="752" spans="1:26" x14ac:dyDescent="0.35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</row>
    <row r="753" spans="1:26" x14ac:dyDescent="0.35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</row>
    <row r="754" spans="1:26" x14ac:dyDescent="0.35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</row>
    <row r="755" spans="1:26" x14ac:dyDescent="0.35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</row>
    <row r="756" spans="1:26" x14ac:dyDescent="0.35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</row>
    <row r="757" spans="1:26" x14ac:dyDescent="0.35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</row>
    <row r="758" spans="1:26" x14ac:dyDescent="0.35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</row>
    <row r="759" spans="1:26" x14ac:dyDescent="0.35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</row>
    <row r="760" spans="1:26" x14ac:dyDescent="0.35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</row>
    <row r="761" spans="1:26" x14ac:dyDescent="0.35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</row>
    <row r="762" spans="1:26" x14ac:dyDescent="0.35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</row>
    <row r="763" spans="1:26" x14ac:dyDescent="0.35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</row>
    <row r="764" spans="1:26" x14ac:dyDescent="0.35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</row>
    <row r="765" spans="1:26" x14ac:dyDescent="0.35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</row>
    <row r="766" spans="1:26" x14ac:dyDescent="0.35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</row>
    <row r="767" spans="1:26" x14ac:dyDescent="0.35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</row>
    <row r="768" spans="1:26" x14ac:dyDescent="0.35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</row>
    <row r="769" spans="1:26" x14ac:dyDescent="0.35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</row>
    <row r="770" spans="1:26" x14ac:dyDescent="0.35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</row>
    <row r="771" spans="1:26" x14ac:dyDescent="0.35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</row>
    <row r="772" spans="1:26" x14ac:dyDescent="0.35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</row>
    <row r="773" spans="1:26" x14ac:dyDescent="0.35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</row>
    <row r="774" spans="1:26" x14ac:dyDescent="0.35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</row>
    <row r="775" spans="1:26" x14ac:dyDescent="0.35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</row>
    <row r="776" spans="1:26" x14ac:dyDescent="0.35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</row>
    <row r="777" spans="1:26" x14ac:dyDescent="0.35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</row>
    <row r="778" spans="1:26" x14ac:dyDescent="0.35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</row>
    <row r="779" spans="1:26" x14ac:dyDescent="0.35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</row>
    <row r="780" spans="1:26" x14ac:dyDescent="0.35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</row>
    <row r="781" spans="1:26" x14ac:dyDescent="0.35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</row>
    <row r="782" spans="1:26" x14ac:dyDescent="0.35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</row>
    <row r="783" spans="1:26" x14ac:dyDescent="0.35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</row>
    <row r="784" spans="1:26" x14ac:dyDescent="0.35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</row>
    <row r="785" spans="1:26" x14ac:dyDescent="0.35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</row>
    <row r="786" spans="1:26" x14ac:dyDescent="0.35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</row>
    <row r="787" spans="1:26" x14ac:dyDescent="0.35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</row>
    <row r="788" spans="1:26" x14ac:dyDescent="0.35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</row>
    <row r="789" spans="1:26" x14ac:dyDescent="0.35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</row>
    <row r="790" spans="1:26" x14ac:dyDescent="0.35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</row>
    <row r="791" spans="1:26" x14ac:dyDescent="0.35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</row>
    <row r="792" spans="1:26" x14ac:dyDescent="0.35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</row>
    <row r="793" spans="1:26" x14ac:dyDescent="0.35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</row>
    <row r="794" spans="1:26" x14ac:dyDescent="0.35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</row>
    <row r="795" spans="1:26" x14ac:dyDescent="0.35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</row>
    <row r="796" spans="1:26" x14ac:dyDescent="0.35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</row>
    <row r="797" spans="1:26" x14ac:dyDescent="0.35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</row>
    <row r="798" spans="1:26" x14ac:dyDescent="0.35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</row>
    <row r="799" spans="1:26" x14ac:dyDescent="0.35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</row>
    <row r="800" spans="1:26" x14ac:dyDescent="0.35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</row>
    <row r="801" spans="1:26" x14ac:dyDescent="0.35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</row>
    <row r="802" spans="1:26" x14ac:dyDescent="0.35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</row>
    <row r="803" spans="1:26" x14ac:dyDescent="0.35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</row>
    <row r="804" spans="1:26" x14ac:dyDescent="0.35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</row>
    <row r="805" spans="1:26" x14ac:dyDescent="0.35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</row>
    <row r="806" spans="1:26" x14ac:dyDescent="0.35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</row>
    <row r="807" spans="1:26" x14ac:dyDescent="0.35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</row>
    <row r="808" spans="1:26" x14ac:dyDescent="0.35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</row>
    <row r="809" spans="1:26" x14ac:dyDescent="0.35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</row>
    <row r="810" spans="1:26" x14ac:dyDescent="0.35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</row>
    <row r="811" spans="1:26" x14ac:dyDescent="0.35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</row>
    <row r="812" spans="1:26" x14ac:dyDescent="0.35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</row>
    <row r="813" spans="1:26" x14ac:dyDescent="0.35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</row>
    <row r="814" spans="1:26" x14ac:dyDescent="0.35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</row>
    <row r="815" spans="1:26" x14ac:dyDescent="0.35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</row>
    <row r="816" spans="1:26" x14ac:dyDescent="0.35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</row>
    <row r="817" spans="1:26" x14ac:dyDescent="0.35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</row>
    <row r="818" spans="1:26" x14ac:dyDescent="0.35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</row>
    <row r="819" spans="1:26" x14ac:dyDescent="0.35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</row>
    <row r="820" spans="1:26" x14ac:dyDescent="0.35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</row>
    <row r="821" spans="1:26" x14ac:dyDescent="0.35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</row>
    <row r="822" spans="1:26" x14ac:dyDescent="0.35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</row>
    <row r="823" spans="1:26" x14ac:dyDescent="0.35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</row>
    <row r="824" spans="1:26" x14ac:dyDescent="0.35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</row>
    <row r="825" spans="1:26" x14ac:dyDescent="0.35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</row>
    <row r="826" spans="1:26" x14ac:dyDescent="0.35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</row>
    <row r="827" spans="1:26" x14ac:dyDescent="0.35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</row>
    <row r="828" spans="1:26" x14ac:dyDescent="0.35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</row>
    <row r="829" spans="1:26" x14ac:dyDescent="0.35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</row>
    <row r="830" spans="1:26" x14ac:dyDescent="0.35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</row>
    <row r="831" spans="1:26" x14ac:dyDescent="0.35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</row>
    <row r="832" spans="1:26" x14ac:dyDescent="0.35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</row>
    <row r="833" spans="1:26" x14ac:dyDescent="0.35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</row>
    <row r="834" spans="1:26" x14ac:dyDescent="0.35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</row>
    <row r="835" spans="1:26" x14ac:dyDescent="0.35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</row>
    <row r="836" spans="1:26" x14ac:dyDescent="0.35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</row>
    <row r="837" spans="1:26" x14ac:dyDescent="0.35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</row>
    <row r="838" spans="1:26" x14ac:dyDescent="0.35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</row>
    <row r="839" spans="1:26" x14ac:dyDescent="0.35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</row>
    <row r="840" spans="1:26" x14ac:dyDescent="0.35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</row>
    <row r="841" spans="1:26" x14ac:dyDescent="0.35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</row>
    <row r="842" spans="1:26" x14ac:dyDescent="0.35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</row>
    <row r="843" spans="1:26" x14ac:dyDescent="0.35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</row>
    <row r="844" spans="1:26" x14ac:dyDescent="0.35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</row>
    <row r="845" spans="1:26" x14ac:dyDescent="0.35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</row>
    <row r="846" spans="1:26" x14ac:dyDescent="0.35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</row>
    <row r="847" spans="1:26" x14ac:dyDescent="0.35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</row>
    <row r="848" spans="1:26" x14ac:dyDescent="0.35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</row>
    <row r="849" spans="1:26" x14ac:dyDescent="0.35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</row>
    <row r="850" spans="1:26" x14ac:dyDescent="0.35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</row>
    <row r="851" spans="1:26" x14ac:dyDescent="0.35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</row>
    <row r="852" spans="1:26" x14ac:dyDescent="0.35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</row>
    <row r="853" spans="1:26" x14ac:dyDescent="0.35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</row>
    <row r="854" spans="1:26" x14ac:dyDescent="0.35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</row>
    <row r="855" spans="1:26" x14ac:dyDescent="0.35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</row>
    <row r="856" spans="1:26" x14ac:dyDescent="0.35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</row>
    <row r="857" spans="1:26" x14ac:dyDescent="0.35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</row>
    <row r="858" spans="1:26" x14ac:dyDescent="0.35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</row>
    <row r="859" spans="1:26" x14ac:dyDescent="0.35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</row>
    <row r="860" spans="1:26" x14ac:dyDescent="0.35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</row>
    <row r="861" spans="1:26" x14ac:dyDescent="0.35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</row>
    <row r="862" spans="1:26" x14ac:dyDescent="0.35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</row>
    <row r="863" spans="1:26" x14ac:dyDescent="0.35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</row>
    <row r="864" spans="1:26" x14ac:dyDescent="0.35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</row>
    <row r="865" spans="1:26" x14ac:dyDescent="0.35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</row>
    <row r="866" spans="1:26" x14ac:dyDescent="0.35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</row>
    <row r="867" spans="1:26" x14ac:dyDescent="0.35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</row>
    <row r="868" spans="1:26" x14ac:dyDescent="0.35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</row>
    <row r="869" spans="1:26" x14ac:dyDescent="0.35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</row>
    <row r="870" spans="1:26" x14ac:dyDescent="0.35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</row>
    <row r="871" spans="1:26" x14ac:dyDescent="0.35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</row>
    <row r="872" spans="1:26" x14ac:dyDescent="0.35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</row>
    <row r="873" spans="1:26" x14ac:dyDescent="0.35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</row>
    <row r="874" spans="1:26" x14ac:dyDescent="0.35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</row>
    <row r="875" spans="1:26" x14ac:dyDescent="0.35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</row>
    <row r="876" spans="1:26" x14ac:dyDescent="0.35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</row>
    <row r="877" spans="1:26" x14ac:dyDescent="0.35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</row>
    <row r="878" spans="1:26" x14ac:dyDescent="0.35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</row>
    <row r="879" spans="1:26" x14ac:dyDescent="0.35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</row>
    <row r="880" spans="1:26" x14ac:dyDescent="0.35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</row>
    <row r="881" spans="1:26" x14ac:dyDescent="0.35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</row>
    <row r="882" spans="1:26" x14ac:dyDescent="0.35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</row>
    <row r="883" spans="1:26" x14ac:dyDescent="0.35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</row>
    <row r="884" spans="1:26" x14ac:dyDescent="0.35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</row>
    <row r="885" spans="1:26" x14ac:dyDescent="0.35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</row>
    <row r="886" spans="1:26" x14ac:dyDescent="0.35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</row>
    <row r="887" spans="1:26" x14ac:dyDescent="0.35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</row>
    <row r="888" spans="1:26" x14ac:dyDescent="0.35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</row>
    <row r="889" spans="1:26" x14ac:dyDescent="0.35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</row>
    <row r="890" spans="1:26" x14ac:dyDescent="0.35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</row>
    <row r="891" spans="1:26" x14ac:dyDescent="0.35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</row>
    <row r="892" spans="1:26" x14ac:dyDescent="0.35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</row>
    <row r="893" spans="1:26" x14ac:dyDescent="0.35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</row>
    <row r="894" spans="1:26" x14ac:dyDescent="0.35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</row>
    <row r="895" spans="1:26" x14ac:dyDescent="0.35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</row>
    <row r="896" spans="1:26" x14ac:dyDescent="0.35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</row>
    <row r="897" spans="1:26" x14ac:dyDescent="0.35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</row>
    <row r="898" spans="1:26" x14ac:dyDescent="0.35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</row>
    <row r="899" spans="1:26" x14ac:dyDescent="0.35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</row>
    <row r="900" spans="1:26" x14ac:dyDescent="0.35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</row>
    <row r="901" spans="1:26" x14ac:dyDescent="0.35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</row>
    <row r="902" spans="1:26" x14ac:dyDescent="0.35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</row>
    <row r="903" spans="1:26" x14ac:dyDescent="0.35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</row>
    <row r="904" spans="1:26" x14ac:dyDescent="0.35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</row>
    <row r="905" spans="1:26" x14ac:dyDescent="0.35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</row>
    <row r="906" spans="1:26" x14ac:dyDescent="0.35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</row>
    <row r="907" spans="1:26" x14ac:dyDescent="0.35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</row>
    <row r="908" spans="1:26" x14ac:dyDescent="0.35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</row>
    <row r="909" spans="1:26" x14ac:dyDescent="0.35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</row>
    <row r="910" spans="1:26" x14ac:dyDescent="0.35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</row>
    <row r="911" spans="1:26" x14ac:dyDescent="0.35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</row>
    <row r="912" spans="1:26" x14ac:dyDescent="0.35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</row>
    <row r="913" spans="1:26" x14ac:dyDescent="0.35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</row>
    <row r="914" spans="1:26" x14ac:dyDescent="0.35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</row>
    <row r="915" spans="1:26" x14ac:dyDescent="0.35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</row>
    <row r="916" spans="1:26" x14ac:dyDescent="0.35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</row>
    <row r="917" spans="1:26" x14ac:dyDescent="0.35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</row>
    <row r="918" spans="1:26" x14ac:dyDescent="0.35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</row>
    <row r="919" spans="1:26" x14ac:dyDescent="0.35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</row>
    <row r="920" spans="1:26" x14ac:dyDescent="0.35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</row>
    <row r="921" spans="1:26" x14ac:dyDescent="0.35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</row>
    <row r="922" spans="1:26" x14ac:dyDescent="0.35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</row>
    <row r="923" spans="1:26" x14ac:dyDescent="0.35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</row>
    <row r="924" spans="1:26" x14ac:dyDescent="0.35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</row>
    <row r="925" spans="1:26" x14ac:dyDescent="0.35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</row>
    <row r="926" spans="1:26" x14ac:dyDescent="0.35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</row>
    <row r="927" spans="1:26" x14ac:dyDescent="0.35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</row>
    <row r="928" spans="1:26" x14ac:dyDescent="0.35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</row>
    <row r="929" spans="1:26" x14ac:dyDescent="0.35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</row>
    <row r="930" spans="1:26" x14ac:dyDescent="0.35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</row>
    <row r="931" spans="1:26" x14ac:dyDescent="0.35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</row>
    <row r="932" spans="1:26" x14ac:dyDescent="0.35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</row>
    <row r="933" spans="1:26" x14ac:dyDescent="0.35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</row>
    <row r="934" spans="1:26" x14ac:dyDescent="0.35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</row>
    <row r="935" spans="1:26" x14ac:dyDescent="0.35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</row>
    <row r="936" spans="1:26" x14ac:dyDescent="0.35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</row>
    <row r="937" spans="1:26" x14ac:dyDescent="0.35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</row>
    <row r="938" spans="1:26" x14ac:dyDescent="0.35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</row>
    <row r="939" spans="1:26" x14ac:dyDescent="0.35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</row>
    <row r="940" spans="1:26" x14ac:dyDescent="0.35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</row>
    <row r="941" spans="1:26" x14ac:dyDescent="0.35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</row>
    <row r="942" spans="1:26" x14ac:dyDescent="0.35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</row>
    <row r="943" spans="1:26" x14ac:dyDescent="0.35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</row>
    <row r="944" spans="1:26" x14ac:dyDescent="0.35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</row>
    <row r="945" spans="1:26" x14ac:dyDescent="0.35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</row>
    <row r="946" spans="1:26" x14ac:dyDescent="0.35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</row>
    <row r="947" spans="1:26" x14ac:dyDescent="0.35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</row>
    <row r="948" spans="1:26" x14ac:dyDescent="0.35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</row>
    <row r="949" spans="1:26" x14ac:dyDescent="0.35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</row>
    <row r="950" spans="1:26" x14ac:dyDescent="0.35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</row>
    <row r="951" spans="1:26" x14ac:dyDescent="0.35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</row>
    <row r="952" spans="1:26" x14ac:dyDescent="0.35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</row>
    <row r="953" spans="1:26" x14ac:dyDescent="0.35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</row>
    <row r="954" spans="1:26" x14ac:dyDescent="0.35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</row>
    <row r="955" spans="1:26" x14ac:dyDescent="0.35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</row>
    <row r="956" spans="1:26" x14ac:dyDescent="0.35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</row>
    <row r="957" spans="1:26" x14ac:dyDescent="0.35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</row>
    <row r="958" spans="1:26" x14ac:dyDescent="0.35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</row>
    <row r="959" spans="1:26" x14ac:dyDescent="0.35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</row>
    <row r="960" spans="1:26" x14ac:dyDescent="0.35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</row>
    <row r="961" spans="1:26" x14ac:dyDescent="0.35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</row>
    <row r="962" spans="1:26" x14ac:dyDescent="0.35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</row>
    <row r="963" spans="1:26" x14ac:dyDescent="0.35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</row>
    <row r="964" spans="1:26" x14ac:dyDescent="0.35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</row>
    <row r="965" spans="1:26" x14ac:dyDescent="0.35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</row>
    <row r="966" spans="1:26" x14ac:dyDescent="0.35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</row>
    <row r="967" spans="1:26" x14ac:dyDescent="0.35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</row>
    <row r="968" spans="1:26" x14ac:dyDescent="0.35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FFFF"/>
    <outlinePr summaryBelow="0" summaryRight="0"/>
  </sheetPr>
  <dimension ref="A1:U49"/>
  <sheetViews>
    <sheetView topLeftCell="A35" workbookViewId="0">
      <selection activeCell="C50" sqref="C50"/>
    </sheetView>
  </sheetViews>
  <sheetFormatPr defaultColWidth="14.453125" defaultRowHeight="15" customHeight="1" x14ac:dyDescent="0.35"/>
  <cols>
    <col min="2" max="2" width="18.81640625" customWidth="1"/>
    <col min="3" max="3" width="30.08984375" customWidth="1"/>
  </cols>
  <sheetData>
    <row r="1" spans="1:21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341</v>
      </c>
      <c r="B2" s="73" t="s">
        <v>77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FIK005317</v>
      </c>
      <c r="C3" s="78" t="str">
        <f>VLOOKUP(D3, 'Rekap Dosen'!$B$5:$C$40, 2, FALSE)</f>
        <v>Rizka Dhini Kurnia, Ph.D</v>
      </c>
      <c r="D3" s="51" t="s">
        <v>319</v>
      </c>
      <c r="E3" s="79">
        <f t="shared" ref="E3:E6" si="0">COUNTIF($D$12:$S$12,D3)</f>
        <v>1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345</v>
      </c>
      <c r="B4" s="77" t="str">
        <f>VLOOKUP($B$2,'Kode MK'!$B$3:$G$72,3)</f>
        <v>KEWIRAUSAHAAN</v>
      </c>
      <c r="C4" s="78" t="str">
        <f>VLOOKUP(D4, 'Rekap Dosen'!$B$5:$C$40, 2, FALSE)</f>
        <v>Hasnan Afif, M.Kom.</v>
      </c>
      <c r="D4" s="51" t="s">
        <v>299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Anna Dwi Marjusalinah, M.Kom.</v>
      </c>
      <c r="D5" s="51" t="s">
        <v>277</v>
      </c>
      <c r="E5" s="79">
        <f t="shared" si="0"/>
        <v>7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347</v>
      </c>
      <c r="B6" s="77" t="str">
        <f>VLOOKUP($B$2,'Kode MK'!$B$3:$G$72,5)</f>
        <v>RABU, 15.20-17.00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DK 3.1</v>
      </c>
      <c r="C7" s="83" t="s">
        <v>334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x14ac:dyDescent="0.35">
      <c r="A12" s="172"/>
      <c r="B12" s="172"/>
      <c r="C12" s="172"/>
      <c r="D12" s="51" t="s">
        <v>277</v>
      </c>
      <c r="E12" s="51" t="s">
        <v>277</v>
      </c>
      <c r="F12" s="51" t="s">
        <v>277</v>
      </c>
      <c r="G12" s="51" t="s">
        <v>277</v>
      </c>
      <c r="H12" s="51" t="s">
        <v>277</v>
      </c>
      <c r="I12" s="51" t="s">
        <v>277</v>
      </c>
      <c r="J12" s="51" t="s">
        <v>319</v>
      </c>
      <c r="K12" s="51" t="s">
        <v>277</v>
      </c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x14ac:dyDescent="0.35">
      <c r="A13" s="90">
        <v>1</v>
      </c>
      <c r="B13" s="97" t="s">
        <v>547</v>
      </c>
      <c r="C13" s="98" t="s">
        <v>548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49" si="2">SUM(D13:S13)</f>
        <v>8</v>
      </c>
      <c r="U13" s="94">
        <f t="shared" ref="U13:U49" si="3">T13/16</f>
        <v>0.5</v>
      </c>
    </row>
    <row r="14" spans="1:21" x14ac:dyDescent="0.35">
      <c r="A14" s="90">
        <v>2</v>
      </c>
      <c r="B14" s="97" t="s">
        <v>549</v>
      </c>
      <c r="C14" s="98" t="s">
        <v>550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8</v>
      </c>
      <c r="U14" s="94">
        <f t="shared" si="3"/>
        <v>0.5</v>
      </c>
    </row>
    <row r="15" spans="1:21" x14ac:dyDescent="0.35">
      <c r="A15" s="90">
        <v>3</v>
      </c>
      <c r="B15" s="97" t="s">
        <v>551</v>
      </c>
      <c r="C15" s="98" t="s">
        <v>552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8</v>
      </c>
      <c r="U15" s="94">
        <f t="shared" si="3"/>
        <v>0.5</v>
      </c>
    </row>
    <row r="16" spans="1:21" x14ac:dyDescent="0.35">
      <c r="A16" s="90">
        <v>4</v>
      </c>
      <c r="B16" s="97" t="s">
        <v>553</v>
      </c>
      <c r="C16" s="98" t="s">
        <v>554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x14ac:dyDescent="0.35">
      <c r="A17" s="90">
        <v>5</v>
      </c>
      <c r="B17" s="97" t="s">
        <v>555</v>
      </c>
      <c r="C17" s="98" t="s">
        <v>556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8</v>
      </c>
      <c r="U17" s="94">
        <f t="shared" si="3"/>
        <v>0.5</v>
      </c>
    </row>
    <row r="18" spans="1:21" x14ac:dyDescent="0.35">
      <c r="A18" s="90">
        <v>6</v>
      </c>
      <c r="B18" s="97" t="s">
        <v>559</v>
      </c>
      <c r="C18" s="98" t="s">
        <v>560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x14ac:dyDescent="0.35">
      <c r="A19" s="90">
        <v>7</v>
      </c>
      <c r="B19" s="97" t="s">
        <v>561</v>
      </c>
      <c r="C19" s="98" t="s">
        <v>562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x14ac:dyDescent="0.35">
      <c r="A20" s="90">
        <v>8</v>
      </c>
      <c r="B20" s="97" t="s">
        <v>563</v>
      </c>
      <c r="C20" s="98" t="s">
        <v>564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8</v>
      </c>
      <c r="U20" s="94">
        <f t="shared" si="3"/>
        <v>0.5</v>
      </c>
    </row>
    <row r="21" spans="1:21" x14ac:dyDescent="0.35">
      <c r="A21" s="90">
        <v>9</v>
      </c>
      <c r="B21" s="97" t="s">
        <v>565</v>
      </c>
      <c r="C21" s="98" t="s">
        <v>566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8</v>
      </c>
      <c r="U21" s="94">
        <f t="shared" si="3"/>
        <v>0.5</v>
      </c>
    </row>
    <row r="22" spans="1:21" x14ac:dyDescent="0.35">
      <c r="A22" s="90">
        <v>10</v>
      </c>
      <c r="B22" s="97" t="s">
        <v>978</v>
      </c>
      <c r="C22" s="98" t="s">
        <v>567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8</v>
      </c>
      <c r="U22" s="94">
        <f t="shared" si="3"/>
        <v>0.5</v>
      </c>
    </row>
    <row r="23" spans="1:21" x14ac:dyDescent="0.35">
      <c r="A23" s="90">
        <v>11</v>
      </c>
      <c r="B23" s="101" t="s">
        <v>1145</v>
      </c>
      <c r="C23" s="98" t="s">
        <v>568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8</v>
      </c>
      <c r="U23" s="94">
        <f t="shared" si="3"/>
        <v>0.5</v>
      </c>
    </row>
    <row r="24" spans="1:21" x14ac:dyDescent="0.35">
      <c r="A24" s="90">
        <v>12</v>
      </c>
      <c r="B24" s="101" t="s">
        <v>1146</v>
      </c>
      <c r="C24" s="98" t="s">
        <v>570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x14ac:dyDescent="0.35">
      <c r="A25" s="90">
        <v>13</v>
      </c>
      <c r="B25" s="101" t="s">
        <v>1147</v>
      </c>
      <c r="C25" s="98" t="s">
        <v>571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8</v>
      </c>
      <c r="U25" s="94">
        <f t="shared" si="3"/>
        <v>0.5</v>
      </c>
    </row>
    <row r="26" spans="1:21" x14ac:dyDescent="0.35">
      <c r="A26" s="90">
        <v>14</v>
      </c>
      <c r="B26" s="101" t="s">
        <v>1148</v>
      </c>
      <c r="C26" s="98" t="s">
        <v>572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8</v>
      </c>
      <c r="U26" s="94">
        <f t="shared" si="3"/>
        <v>0.5</v>
      </c>
    </row>
    <row r="27" spans="1:21" x14ac:dyDescent="0.35">
      <c r="A27" s="90">
        <v>15</v>
      </c>
      <c r="B27" s="101" t="s">
        <v>1149</v>
      </c>
      <c r="C27" s="98" t="s">
        <v>573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8</v>
      </c>
      <c r="U27" s="94">
        <f t="shared" si="3"/>
        <v>0.5</v>
      </c>
    </row>
    <row r="28" spans="1:21" x14ac:dyDescent="0.35">
      <c r="A28" s="90">
        <v>16</v>
      </c>
      <c r="B28" s="101" t="s">
        <v>1150</v>
      </c>
      <c r="C28" s="98" t="s">
        <v>574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x14ac:dyDescent="0.35">
      <c r="A29" s="90">
        <v>17</v>
      </c>
      <c r="B29" s="101" t="s">
        <v>1151</v>
      </c>
      <c r="C29" s="98" t="s">
        <v>575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x14ac:dyDescent="0.35">
      <c r="A30" s="90">
        <v>18</v>
      </c>
      <c r="B30" s="101" t="s">
        <v>1152</v>
      </c>
      <c r="C30" s="98" t="s">
        <v>576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8</v>
      </c>
      <c r="U30" s="94">
        <f t="shared" si="3"/>
        <v>0.5</v>
      </c>
    </row>
    <row r="31" spans="1:21" x14ac:dyDescent="0.35">
      <c r="A31" s="90">
        <v>19</v>
      </c>
      <c r="B31" s="101" t="s">
        <v>1153</v>
      </c>
      <c r="C31" s="98" t="s">
        <v>577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8</v>
      </c>
      <c r="U31" s="94">
        <f t="shared" si="3"/>
        <v>0.5</v>
      </c>
    </row>
    <row r="32" spans="1:21" x14ac:dyDescent="0.35">
      <c r="A32" s="90">
        <v>20</v>
      </c>
      <c r="B32" s="101" t="s">
        <v>1154</v>
      </c>
      <c r="C32" s="98" t="s">
        <v>578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8</v>
      </c>
      <c r="U32" s="94">
        <f t="shared" si="3"/>
        <v>0.5</v>
      </c>
    </row>
    <row r="33" spans="1:21" x14ac:dyDescent="0.35">
      <c r="A33" s="90">
        <v>21</v>
      </c>
      <c r="B33" s="101" t="s">
        <v>1155</v>
      </c>
      <c r="C33" s="98" t="s">
        <v>579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8</v>
      </c>
      <c r="U33" s="94">
        <f t="shared" si="3"/>
        <v>0.5</v>
      </c>
    </row>
    <row r="34" spans="1:21" x14ac:dyDescent="0.35">
      <c r="A34" s="90">
        <v>22</v>
      </c>
      <c r="B34" s="101" t="s">
        <v>1156</v>
      </c>
      <c r="C34" s="98" t="s">
        <v>580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x14ac:dyDescent="0.35">
      <c r="A35" s="90">
        <v>23</v>
      </c>
      <c r="B35" s="101" t="s">
        <v>1157</v>
      </c>
      <c r="C35" s="98" t="s">
        <v>581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8</v>
      </c>
      <c r="U35" s="94">
        <f t="shared" si="3"/>
        <v>0.5</v>
      </c>
    </row>
    <row r="36" spans="1:21" x14ac:dyDescent="0.35">
      <c r="A36" s="90">
        <v>24</v>
      </c>
      <c r="B36" s="101" t="s">
        <v>1158</v>
      </c>
      <c r="C36" s="98" t="s">
        <v>582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8</v>
      </c>
      <c r="U36" s="94">
        <f t="shared" si="3"/>
        <v>0.5</v>
      </c>
    </row>
    <row r="37" spans="1:21" x14ac:dyDescent="0.35">
      <c r="A37" s="90">
        <v>25</v>
      </c>
      <c r="B37" s="101" t="s">
        <v>1159</v>
      </c>
      <c r="C37" s="98" t="s">
        <v>583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 t="s">
        <v>449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7</v>
      </c>
      <c r="U37" s="94">
        <f t="shared" si="3"/>
        <v>0.4375</v>
      </c>
    </row>
    <row r="38" spans="1:21" x14ac:dyDescent="0.35">
      <c r="A38" s="90">
        <v>26</v>
      </c>
      <c r="B38" s="101" t="s">
        <v>1160</v>
      </c>
      <c r="C38" s="98" t="s">
        <v>584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8</v>
      </c>
      <c r="U38" s="94">
        <f t="shared" si="3"/>
        <v>0.5</v>
      </c>
    </row>
    <row r="39" spans="1:21" x14ac:dyDescent="0.35">
      <c r="A39" s="90">
        <v>27</v>
      </c>
      <c r="B39" s="101" t="s">
        <v>1161</v>
      </c>
      <c r="C39" s="98" t="s">
        <v>585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8</v>
      </c>
      <c r="U39" s="94">
        <f t="shared" si="3"/>
        <v>0.5</v>
      </c>
    </row>
    <row r="40" spans="1:21" x14ac:dyDescent="0.35">
      <c r="A40" s="90">
        <v>28</v>
      </c>
      <c r="B40" s="101" t="s">
        <v>1162</v>
      </c>
      <c r="C40" s="98" t="s">
        <v>586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8</v>
      </c>
      <c r="U40" s="94">
        <f t="shared" si="3"/>
        <v>0.5</v>
      </c>
    </row>
    <row r="41" spans="1:21" x14ac:dyDescent="0.35">
      <c r="A41" s="90">
        <v>29</v>
      </c>
      <c r="B41" s="101" t="s">
        <v>1163</v>
      </c>
      <c r="C41" s="98" t="s">
        <v>587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0</v>
      </c>
      <c r="J41" s="51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7</v>
      </c>
      <c r="U41" s="94">
        <f t="shared" si="3"/>
        <v>0.4375</v>
      </c>
    </row>
    <row r="42" spans="1:21" x14ac:dyDescent="0.35">
      <c r="A42" s="90">
        <v>30</v>
      </c>
      <c r="B42" s="101" t="s">
        <v>1164</v>
      </c>
      <c r="C42" s="98" t="s">
        <v>588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8</v>
      </c>
      <c r="U42" s="94">
        <f t="shared" si="3"/>
        <v>0.5</v>
      </c>
    </row>
    <row r="43" spans="1:21" x14ac:dyDescent="0.35">
      <c r="A43" s="90">
        <v>31</v>
      </c>
      <c r="B43" s="101" t="s">
        <v>1165</v>
      </c>
      <c r="C43" s="98" t="s">
        <v>589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8</v>
      </c>
      <c r="U43" s="94">
        <f t="shared" si="3"/>
        <v>0.5</v>
      </c>
    </row>
    <row r="44" spans="1:21" x14ac:dyDescent="0.35">
      <c r="A44" s="90">
        <v>32</v>
      </c>
      <c r="B44" s="101" t="s">
        <v>1166</v>
      </c>
      <c r="C44" s="98" t="s">
        <v>590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/>
      <c r="M44" s="51"/>
      <c r="N44" s="51"/>
      <c r="O44" s="51"/>
      <c r="P44" s="51"/>
      <c r="Q44" s="51"/>
      <c r="R44" s="51"/>
      <c r="S44" s="51"/>
      <c r="T44" s="93">
        <f t="shared" si="2"/>
        <v>8</v>
      </c>
      <c r="U44" s="94">
        <f t="shared" si="3"/>
        <v>0.5</v>
      </c>
    </row>
    <row r="45" spans="1:21" x14ac:dyDescent="0.35">
      <c r="A45" s="90">
        <v>33</v>
      </c>
      <c r="B45" s="101" t="s">
        <v>1167</v>
      </c>
      <c r="C45" s="98" t="s">
        <v>591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/>
      <c r="M45" s="51"/>
      <c r="N45" s="51"/>
      <c r="O45" s="51"/>
      <c r="P45" s="51"/>
      <c r="Q45" s="51"/>
      <c r="R45" s="51"/>
      <c r="S45" s="51"/>
      <c r="T45" s="93">
        <f t="shared" si="2"/>
        <v>8</v>
      </c>
      <c r="U45" s="94">
        <f t="shared" si="3"/>
        <v>0.5</v>
      </c>
    </row>
    <row r="46" spans="1:21" x14ac:dyDescent="0.35">
      <c r="A46" s="90">
        <v>34</v>
      </c>
      <c r="B46" s="101" t="s">
        <v>1168</v>
      </c>
      <c r="C46" s="98" t="s">
        <v>593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1</v>
      </c>
      <c r="J46" s="51">
        <v>1</v>
      </c>
      <c r="K46" s="51">
        <v>1</v>
      </c>
      <c r="L46" s="51"/>
      <c r="M46" s="51"/>
      <c r="N46" s="51"/>
      <c r="O46" s="51"/>
      <c r="P46" s="51"/>
      <c r="Q46" s="51"/>
      <c r="R46" s="51"/>
      <c r="S46" s="51"/>
      <c r="T46" s="93">
        <f t="shared" si="2"/>
        <v>8</v>
      </c>
      <c r="U46" s="94">
        <f t="shared" si="3"/>
        <v>0.5</v>
      </c>
    </row>
    <row r="47" spans="1:21" x14ac:dyDescent="0.35">
      <c r="A47" s="90">
        <v>35</v>
      </c>
      <c r="B47" s="101" t="s">
        <v>1169</v>
      </c>
      <c r="C47" s="98" t="s">
        <v>594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/>
      <c r="M47" s="51"/>
      <c r="N47" s="51"/>
      <c r="O47" s="51"/>
      <c r="P47" s="51"/>
      <c r="Q47" s="51"/>
      <c r="R47" s="51"/>
      <c r="S47" s="51"/>
      <c r="T47" s="93">
        <f t="shared" si="2"/>
        <v>8</v>
      </c>
      <c r="U47" s="94">
        <f t="shared" si="3"/>
        <v>0.5</v>
      </c>
    </row>
    <row r="48" spans="1:21" x14ac:dyDescent="0.35">
      <c r="A48" s="90">
        <v>36</v>
      </c>
      <c r="B48" s="101" t="s">
        <v>1170</v>
      </c>
      <c r="C48" s="98" t="s">
        <v>595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/>
      <c r="M48" s="51"/>
      <c r="N48" s="51"/>
      <c r="O48" s="51"/>
      <c r="P48" s="51"/>
      <c r="Q48" s="51"/>
      <c r="R48" s="51"/>
      <c r="S48" s="51"/>
      <c r="T48" s="93">
        <f t="shared" si="2"/>
        <v>8</v>
      </c>
      <c r="U48" s="94">
        <f t="shared" si="3"/>
        <v>0.5</v>
      </c>
    </row>
    <row r="49" spans="1:21" x14ac:dyDescent="0.35">
      <c r="A49" s="90">
        <v>37</v>
      </c>
      <c r="B49" s="90" t="s">
        <v>1171</v>
      </c>
      <c r="C49" s="92" t="s">
        <v>479</v>
      </c>
      <c r="D49" s="55">
        <v>1</v>
      </c>
      <c r="E49" s="51">
        <v>1</v>
      </c>
      <c r="F49" s="51">
        <v>1</v>
      </c>
      <c r="G49" s="51">
        <v>0</v>
      </c>
      <c r="H49" s="51">
        <v>0</v>
      </c>
      <c r="I49" s="51">
        <v>0</v>
      </c>
      <c r="J49" s="51">
        <v>1</v>
      </c>
      <c r="K49" s="51">
        <v>1</v>
      </c>
      <c r="L49" s="51"/>
      <c r="M49" s="51"/>
      <c r="N49" s="51"/>
      <c r="O49" s="51"/>
      <c r="P49" s="51"/>
      <c r="Q49" s="51"/>
      <c r="R49" s="51"/>
      <c r="S49" s="51"/>
      <c r="T49" s="93">
        <f t="shared" si="2"/>
        <v>5</v>
      </c>
      <c r="U49" s="94">
        <f t="shared" si="3"/>
        <v>0.3125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I45 L13:S45 J13:K49">
    <cfRule type="cellIs" dxfId="125" priority="2" operator="equal">
      <formula>0</formula>
    </cfRule>
  </conditionalFormatting>
  <conditionalFormatting sqref="D46:S49">
    <cfRule type="cellIs" dxfId="124" priority="4" operator="equal">
      <formula>0</formula>
    </cfRule>
  </conditionalFormatting>
  <conditionalFormatting sqref="U13:U49">
    <cfRule type="cellIs" dxfId="123" priority="1" operator="lessThan">
      <formula>"50%"</formula>
    </cfRule>
  </conditionalFormatting>
  <hyperlinks>
    <hyperlink ref="A1" location="'Rekap Dosen'!A1" display="BACK" xr:uid="{00000000-0004-0000-12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FFFF"/>
    <outlinePr summaryBelow="0" summaryRight="0"/>
  </sheetPr>
  <dimension ref="A1:U49"/>
  <sheetViews>
    <sheetView topLeftCell="A36" workbookViewId="0"/>
  </sheetViews>
  <sheetFormatPr defaultColWidth="14.453125" defaultRowHeight="15" customHeight="1" x14ac:dyDescent="0.35"/>
  <cols>
    <col min="2" max="2" width="23.26953125" customWidth="1"/>
    <col min="3" max="3" width="37.7265625" customWidth="1"/>
  </cols>
  <sheetData>
    <row r="1" spans="1:21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341</v>
      </c>
      <c r="B2" s="73" t="s">
        <v>83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FIK005317</v>
      </c>
      <c r="C3" s="78" t="str">
        <f>VLOOKUP(D3, 'Rekap Dosen'!$B$5:$C$40, 2, FALSE)</f>
        <v>Rizka Dhini Kurnia, Ph.D</v>
      </c>
      <c r="D3" s="51" t="s">
        <v>319</v>
      </c>
      <c r="E3" s="79">
        <f t="shared" ref="E3:E6" si="0">COUNTIF($D$12:$S$12,D3)</f>
        <v>2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345</v>
      </c>
      <c r="B4" s="77" t="str">
        <f>VLOOKUP($B$2,'Kode MK'!$B$3:$G$72,3)</f>
        <v>KEWIRAUSAHAAN</v>
      </c>
      <c r="C4" s="78" t="str">
        <f>VLOOKUP(D4, 'Rekap Dosen'!$B$5:$C$40, 2, FALSE)</f>
        <v>Hasnan Afif, M.Kom.</v>
      </c>
      <c r="D4" s="51" t="s">
        <v>299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Anna Dwi Marjusalinah, M.Kom.</v>
      </c>
      <c r="D5" s="51" t="s">
        <v>277</v>
      </c>
      <c r="E5" s="79">
        <f t="shared" si="0"/>
        <v>7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347</v>
      </c>
      <c r="B6" s="77" t="str">
        <f>VLOOKUP($B$2,'Kode MK'!$B$3:$G$72,5)</f>
        <v>KAMIS, 15.00-16.40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DK 3.2</v>
      </c>
      <c r="C7" s="83" t="s">
        <v>334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5"/>
      <c r="U11" s="178"/>
    </row>
    <row r="12" spans="1:21" x14ac:dyDescent="0.35">
      <c r="A12" s="172"/>
      <c r="B12" s="172"/>
      <c r="C12" s="172"/>
      <c r="D12" s="51" t="s">
        <v>277</v>
      </c>
      <c r="E12" s="51" t="s">
        <v>277</v>
      </c>
      <c r="F12" s="51" t="s">
        <v>277</v>
      </c>
      <c r="G12" s="51" t="s">
        <v>277</v>
      </c>
      <c r="H12" s="51" t="s">
        <v>277</v>
      </c>
      <c r="I12" s="51" t="s">
        <v>277</v>
      </c>
      <c r="J12" s="51" t="s">
        <v>319</v>
      </c>
      <c r="K12" s="51" t="s">
        <v>277</v>
      </c>
      <c r="L12" s="51" t="s">
        <v>319</v>
      </c>
      <c r="M12" s="51"/>
      <c r="N12" s="51"/>
      <c r="O12" s="51"/>
      <c r="P12" s="51"/>
      <c r="Q12" s="51"/>
      <c r="R12" s="51"/>
      <c r="S12" s="51"/>
      <c r="T12" s="176"/>
      <c r="U12" s="179"/>
    </row>
    <row r="13" spans="1:21" x14ac:dyDescent="0.35">
      <c r="A13" s="90">
        <v>1</v>
      </c>
      <c r="B13" s="97" t="s">
        <v>437</v>
      </c>
      <c r="C13" s="98" t="s">
        <v>438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/>
      <c r="N13" s="51"/>
      <c r="O13" s="51"/>
      <c r="P13" s="51"/>
      <c r="Q13" s="51"/>
      <c r="R13" s="51"/>
      <c r="S13" s="51"/>
      <c r="T13" s="93">
        <f t="shared" ref="T13:T49" si="2">SUM(D13:S13)</f>
        <v>9</v>
      </c>
      <c r="U13" s="94">
        <f t="shared" ref="U13:U49" si="3">T13/16</f>
        <v>0.5625</v>
      </c>
    </row>
    <row r="14" spans="1:21" x14ac:dyDescent="0.35">
      <c r="A14" s="90">
        <v>2</v>
      </c>
      <c r="B14" s="97" t="s">
        <v>915</v>
      </c>
      <c r="C14" s="98" t="s">
        <v>440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/>
      <c r="N14" s="51"/>
      <c r="O14" s="51"/>
      <c r="P14" s="51"/>
      <c r="Q14" s="51"/>
      <c r="R14" s="51"/>
      <c r="S14" s="51"/>
      <c r="T14" s="93">
        <f t="shared" si="2"/>
        <v>9</v>
      </c>
      <c r="U14" s="94">
        <f t="shared" si="3"/>
        <v>0.5625</v>
      </c>
    </row>
    <row r="15" spans="1:21" x14ac:dyDescent="0.35">
      <c r="A15" s="90">
        <v>3</v>
      </c>
      <c r="B15" s="97" t="s">
        <v>916</v>
      </c>
      <c r="C15" s="98" t="s">
        <v>442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/>
      <c r="N15" s="51"/>
      <c r="O15" s="51"/>
      <c r="P15" s="51"/>
      <c r="Q15" s="51"/>
      <c r="R15" s="51"/>
      <c r="S15" s="51"/>
      <c r="T15" s="93">
        <f t="shared" si="2"/>
        <v>9</v>
      </c>
      <c r="U15" s="94">
        <f t="shared" si="3"/>
        <v>0.5625</v>
      </c>
    </row>
    <row r="16" spans="1:21" x14ac:dyDescent="0.35">
      <c r="A16" s="90">
        <v>4</v>
      </c>
      <c r="B16" s="97" t="s">
        <v>917</v>
      </c>
      <c r="C16" s="98" t="s">
        <v>444</v>
      </c>
      <c r="D16" s="55">
        <v>1</v>
      </c>
      <c r="E16" s="51">
        <v>1</v>
      </c>
      <c r="F16" s="51">
        <v>0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x14ac:dyDescent="0.35">
      <c r="A17" s="90">
        <v>5</v>
      </c>
      <c r="B17" s="97" t="s">
        <v>918</v>
      </c>
      <c r="C17" s="98" t="s">
        <v>446</v>
      </c>
      <c r="D17" s="55">
        <v>1</v>
      </c>
      <c r="E17" s="51">
        <v>1</v>
      </c>
      <c r="F17" s="51">
        <v>0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/>
      <c r="N17" s="51"/>
      <c r="O17" s="51"/>
      <c r="P17" s="51"/>
      <c r="Q17" s="51"/>
      <c r="R17" s="51"/>
      <c r="S17" s="51"/>
      <c r="T17" s="93">
        <f t="shared" si="2"/>
        <v>8</v>
      </c>
      <c r="U17" s="94">
        <f t="shared" si="3"/>
        <v>0.5</v>
      </c>
    </row>
    <row r="18" spans="1:21" x14ac:dyDescent="0.35">
      <c r="A18" s="90">
        <v>6</v>
      </c>
      <c r="B18" s="97" t="s">
        <v>919</v>
      </c>
      <c r="C18" s="98" t="s">
        <v>920</v>
      </c>
      <c r="D18" s="55" t="s">
        <v>449</v>
      </c>
      <c r="E18" s="51">
        <v>1</v>
      </c>
      <c r="F18" s="51">
        <v>0</v>
      </c>
      <c r="G18" s="51">
        <v>1</v>
      </c>
      <c r="H18" s="51">
        <v>1</v>
      </c>
      <c r="I18" s="51">
        <v>1</v>
      </c>
      <c r="J18" s="51">
        <v>0</v>
      </c>
      <c r="K18" s="51">
        <v>1</v>
      </c>
      <c r="L18" s="51">
        <v>1</v>
      </c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x14ac:dyDescent="0.35">
      <c r="A19" s="90">
        <v>7</v>
      </c>
      <c r="B19" s="97" t="s">
        <v>921</v>
      </c>
      <c r="C19" s="98" t="s">
        <v>455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/>
      <c r="N19" s="51"/>
      <c r="O19" s="51"/>
      <c r="P19" s="51"/>
      <c r="Q19" s="51"/>
      <c r="R19" s="51"/>
      <c r="S19" s="51"/>
      <c r="T19" s="93">
        <f t="shared" si="2"/>
        <v>9</v>
      </c>
      <c r="U19" s="94">
        <f t="shared" si="3"/>
        <v>0.5625</v>
      </c>
    </row>
    <row r="20" spans="1:21" x14ac:dyDescent="0.35">
      <c r="A20" s="90">
        <v>8</v>
      </c>
      <c r="B20" s="97" t="s">
        <v>922</v>
      </c>
      <c r="C20" s="98" t="s">
        <v>923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/>
      <c r="N20" s="51"/>
      <c r="O20" s="51"/>
      <c r="P20" s="51"/>
      <c r="Q20" s="51"/>
      <c r="R20" s="51"/>
      <c r="S20" s="51"/>
      <c r="T20" s="93">
        <f t="shared" si="2"/>
        <v>9</v>
      </c>
      <c r="U20" s="94">
        <f t="shared" si="3"/>
        <v>0.5625</v>
      </c>
    </row>
    <row r="21" spans="1:21" x14ac:dyDescent="0.35">
      <c r="A21" s="90">
        <v>9</v>
      </c>
      <c r="B21" s="97" t="s">
        <v>924</v>
      </c>
      <c r="C21" s="98" t="s">
        <v>925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/>
      <c r="N21" s="51"/>
      <c r="O21" s="51"/>
      <c r="P21" s="51"/>
      <c r="Q21" s="51"/>
      <c r="R21" s="51"/>
      <c r="S21" s="51"/>
      <c r="T21" s="93">
        <f t="shared" si="2"/>
        <v>9</v>
      </c>
      <c r="U21" s="94">
        <f t="shared" si="3"/>
        <v>0.5625</v>
      </c>
    </row>
    <row r="22" spans="1:21" x14ac:dyDescent="0.35">
      <c r="A22" s="90">
        <v>10</v>
      </c>
      <c r="B22" s="97" t="s">
        <v>926</v>
      </c>
      <c r="C22" s="98" t="s">
        <v>927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/>
      <c r="N22" s="51"/>
      <c r="O22" s="51"/>
      <c r="P22" s="51"/>
      <c r="Q22" s="51"/>
      <c r="R22" s="51"/>
      <c r="S22" s="51"/>
      <c r="T22" s="93">
        <f t="shared" si="2"/>
        <v>9</v>
      </c>
      <c r="U22" s="94">
        <f t="shared" si="3"/>
        <v>0.5625</v>
      </c>
    </row>
    <row r="23" spans="1:21" x14ac:dyDescent="0.35">
      <c r="A23" s="90">
        <v>11</v>
      </c>
      <c r="B23" s="97" t="s">
        <v>928</v>
      </c>
      <c r="C23" s="98" t="s">
        <v>929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/>
      <c r="N23" s="51"/>
      <c r="O23" s="51"/>
      <c r="P23" s="51"/>
      <c r="Q23" s="51"/>
      <c r="R23" s="51"/>
      <c r="S23" s="51"/>
      <c r="T23" s="93">
        <f t="shared" si="2"/>
        <v>9</v>
      </c>
      <c r="U23" s="94">
        <f t="shared" si="3"/>
        <v>0.5625</v>
      </c>
    </row>
    <row r="24" spans="1:21" x14ac:dyDescent="0.35">
      <c r="A24" s="90">
        <v>12</v>
      </c>
      <c r="B24" s="97" t="s">
        <v>930</v>
      </c>
      <c r="C24" s="98" t="s">
        <v>460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/>
      <c r="N24" s="51"/>
      <c r="O24" s="51"/>
      <c r="P24" s="51"/>
      <c r="Q24" s="51"/>
      <c r="R24" s="51"/>
      <c r="S24" s="51"/>
      <c r="T24" s="93">
        <f t="shared" si="2"/>
        <v>9</v>
      </c>
      <c r="U24" s="94">
        <f t="shared" si="3"/>
        <v>0.5625</v>
      </c>
    </row>
    <row r="25" spans="1:21" x14ac:dyDescent="0.35">
      <c r="A25" s="90">
        <v>13</v>
      </c>
      <c r="B25" s="97" t="s">
        <v>931</v>
      </c>
      <c r="C25" s="98" t="s">
        <v>932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/>
      <c r="N25" s="51"/>
      <c r="O25" s="51"/>
      <c r="P25" s="51"/>
      <c r="Q25" s="51"/>
      <c r="R25" s="51"/>
      <c r="S25" s="51"/>
      <c r="T25" s="93">
        <f t="shared" si="2"/>
        <v>9</v>
      </c>
      <c r="U25" s="94">
        <f t="shared" si="3"/>
        <v>0.5625</v>
      </c>
    </row>
    <row r="26" spans="1:21" x14ac:dyDescent="0.35">
      <c r="A26" s="90">
        <v>14</v>
      </c>
      <c r="B26" s="97" t="s">
        <v>933</v>
      </c>
      <c r="C26" s="98" t="s">
        <v>462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/>
      <c r="N26" s="51"/>
      <c r="O26" s="51"/>
      <c r="P26" s="51"/>
      <c r="Q26" s="51"/>
      <c r="R26" s="51"/>
      <c r="S26" s="51"/>
      <c r="T26" s="93">
        <f t="shared" si="2"/>
        <v>9</v>
      </c>
      <c r="U26" s="94">
        <f t="shared" si="3"/>
        <v>0.5625</v>
      </c>
    </row>
    <row r="27" spans="1:21" x14ac:dyDescent="0.35">
      <c r="A27" s="90">
        <v>15</v>
      </c>
      <c r="B27" s="97" t="s">
        <v>934</v>
      </c>
      <c r="C27" s="98" t="s">
        <v>463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/>
      <c r="N27" s="51"/>
      <c r="O27" s="51"/>
      <c r="P27" s="51"/>
      <c r="Q27" s="51"/>
      <c r="R27" s="51"/>
      <c r="S27" s="51"/>
      <c r="T27" s="93">
        <f t="shared" si="2"/>
        <v>9</v>
      </c>
      <c r="U27" s="94">
        <f t="shared" si="3"/>
        <v>0.5625</v>
      </c>
    </row>
    <row r="28" spans="1:21" x14ac:dyDescent="0.35">
      <c r="A28" s="90">
        <v>16</v>
      </c>
      <c r="B28" s="97" t="s">
        <v>935</v>
      </c>
      <c r="C28" s="98" t="s">
        <v>467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/>
      <c r="N28" s="51"/>
      <c r="O28" s="51"/>
      <c r="P28" s="51"/>
      <c r="Q28" s="51"/>
      <c r="R28" s="51"/>
      <c r="S28" s="51"/>
      <c r="T28" s="93">
        <f t="shared" si="2"/>
        <v>9</v>
      </c>
      <c r="U28" s="94">
        <f t="shared" si="3"/>
        <v>0.5625</v>
      </c>
    </row>
    <row r="29" spans="1:21" x14ac:dyDescent="0.35">
      <c r="A29" s="90">
        <v>17</v>
      </c>
      <c r="B29" s="97" t="s">
        <v>936</v>
      </c>
      <c r="C29" s="98" t="s">
        <v>468</v>
      </c>
      <c r="D29" s="55">
        <v>1</v>
      </c>
      <c r="E29" s="51">
        <v>1</v>
      </c>
      <c r="F29" s="51">
        <v>0</v>
      </c>
      <c r="G29" s="51">
        <v>1</v>
      </c>
      <c r="H29" s="51">
        <v>1</v>
      </c>
      <c r="I29" s="51">
        <v>1</v>
      </c>
      <c r="J29" s="51">
        <v>0</v>
      </c>
      <c r="K29" s="51">
        <v>1</v>
      </c>
      <c r="L29" s="51">
        <v>1</v>
      </c>
      <c r="M29" s="51"/>
      <c r="N29" s="51"/>
      <c r="O29" s="51"/>
      <c r="P29" s="51"/>
      <c r="Q29" s="51"/>
      <c r="R29" s="51"/>
      <c r="S29" s="51"/>
      <c r="T29" s="93">
        <f t="shared" si="2"/>
        <v>7</v>
      </c>
      <c r="U29" s="94">
        <f t="shared" si="3"/>
        <v>0.4375</v>
      </c>
    </row>
    <row r="30" spans="1:21" x14ac:dyDescent="0.35">
      <c r="A30" s="90">
        <v>18</v>
      </c>
      <c r="B30" s="97" t="s">
        <v>937</v>
      </c>
      <c r="C30" s="98" t="s">
        <v>469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/>
      <c r="N30" s="51"/>
      <c r="O30" s="51"/>
      <c r="P30" s="51"/>
      <c r="Q30" s="51"/>
      <c r="R30" s="51"/>
      <c r="S30" s="51"/>
      <c r="T30" s="93">
        <f t="shared" si="2"/>
        <v>9</v>
      </c>
      <c r="U30" s="94">
        <f t="shared" si="3"/>
        <v>0.5625</v>
      </c>
    </row>
    <row r="31" spans="1:21" x14ac:dyDescent="0.35">
      <c r="A31" s="90">
        <v>19</v>
      </c>
      <c r="B31" s="97" t="s">
        <v>938</v>
      </c>
      <c r="C31" s="98" t="s">
        <v>470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/>
      <c r="N31" s="51"/>
      <c r="O31" s="51"/>
      <c r="P31" s="51"/>
      <c r="Q31" s="51"/>
      <c r="R31" s="51"/>
      <c r="S31" s="51"/>
      <c r="T31" s="93">
        <f t="shared" si="2"/>
        <v>9</v>
      </c>
      <c r="U31" s="94">
        <f t="shared" si="3"/>
        <v>0.5625</v>
      </c>
    </row>
    <row r="32" spans="1:21" x14ac:dyDescent="0.35">
      <c r="A32" s="90">
        <v>20</v>
      </c>
      <c r="B32" s="97" t="s">
        <v>939</v>
      </c>
      <c r="C32" s="98" t="s">
        <v>471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/>
      <c r="N32" s="51"/>
      <c r="O32" s="51"/>
      <c r="P32" s="51"/>
      <c r="Q32" s="51"/>
      <c r="R32" s="51"/>
      <c r="S32" s="51"/>
      <c r="T32" s="93">
        <f t="shared" si="2"/>
        <v>9</v>
      </c>
      <c r="U32" s="94">
        <f t="shared" si="3"/>
        <v>0.5625</v>
      </c>
    </row>
    <row r="33" spans="1:21" x14ac:dyDescent="0.35">
      <c r="A33" s="90">
        <v>21</v>
      </c>
      <c r="B33" s="97" t="s">
        <v>940</v>
      </c>
      <c r="C33" s="98" t="s">
        <v>941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/>
      <c r="N33" s="51"/>
      <c r="O33" s="51"/>
      <c r="P33" s="51"/>
      <c r="Q33" s="51"/>
      <c r="R33" s="51"/>
      <c r="S33" s="51"/>
      <c r="T33" s="93">
        <f t="shared" si="2"/>
        <v>9</v>
      </c>
      <c r="U33" s="94">
        <f t="shared" si="3"/>
        <v>0.5625</v>
      </c>
    </row>
    <row r="34" spans="1:21" x14ac:dyDescent="0.35">
      <c r="A34" s="90">
        <v>22</v>
      </c>
      <c r="B34" s="97" t="s">
        <v>942</v>
      </c>
      <c r="C34" s="98" t="s">
        <v>473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/>
      <c r="N34" s="51"/>
      <c r="O34" s="51"/>
      <c r="P34" s="51"/>
      <c r="Q34" s="51"/>
      <c r="R34" s="51"/>
      <c r="S34" s="51"/>
      <c r="T34" s="93">
        <f t="shared" si="2"/>
        <v>9</v>
      </c>
      <c r="U34" s="94">
        <f t="shared" si="3"/>
        <v>0.5625</v>
      </c>
    </row>
    <row r="35" spans="1:21" x14ac:dyDescent="0.35">
      <c r="A35" s="90">
        <v>23</v>
      </c>
      <c r="B35" s="97" t="s">
        <v>943</v>
      </c>
      <c r="C35" s="98" t="s">
        <v>474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/>
      <c r="N35" s="51"/>
      <c r="O35" s="51"/>
      <c r="P35" s="51"/>
      <c r="Q35" s="51"/>
      <c r="R35" s="51"/>
      <c r="S35" s="51"/>
      <c r="T35" s="93">
        <f t="shared" si="2"/>
        <v>9</v>
      </c>
      <c r="U35" s="94">
        <f t="shared" si="3"/>
        <v>0.5625</v>
      </c>
    </row>
    <row r="36" spans="1:21" x14ac:dyDescent="0.35">
      <c r="A36" s="90">
        <v>24</v>
      </c>
      <c r="B36" s="97" t="s">
        <v>944</v>
      </c>
      <c r="C36" s="98" t="s">
        <v>476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/>
      <c r="N36" s="51"/>
      <c r="O36" s="51"/>
      <c r="P36" s="51"/>
      <c r="Q36" s="51"/>
      <c r="R36" s="51"/>
      <c r="S36" s="51"/>
      <c r="T36" s="93">
        <f t="shared" si="2"/>
        <v>9</v>
      </c>
      <c r="U36" s="94">
        <f t="shared" si="3"/>
        <v>0.5625</v>
      </c>
    </row>
    <row r="37" spans="1:21" x14ac:dyDescent="0.35">
      <c r="A37" s="90">
        <v>25</v>
      </c>
      <c r="B37" s="97" t="s">
        <v>945</v>
      </c>
      <c r="C37" s="98" t="s">
        <v>477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/>
      <c r="N37" s="51"/>
      <c r="O37" s="51"/>
      <c r="P37" s="51"/>
      <c r="Q37" s="51"/>
      <c r="R37" s="51"/>
      <c r="S37" s="51"/>
      <c r="T37" s="93">
        <f t="shared" si="2"/>
        <v>9</v>
      </c>
      <c r="U37" s="94">
        <f t="shared" si="3"/>
        <v>0.5625</v>
      </c>
    </row>
    <row r="38" spans="1:21" x14ac:dyDescent="0.35">
      <c r="A38" s="90">
        <v>26</v>
      </c>
      <c r="B38" s="97" t="s">
        <v>946</v>
      </c>
      <c r="C38" s="98" t="s">
        <v>947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/>
      <c r="N38" s="51"/>
      <c r="O38" s="51"/>
      <c r="P38" s="51"/>
      <c r="Q38" s="51"/>
      <c r="R38" s="51"/>
      <c r="S38" s="51"/>
      <c r="T38" s="93">
        <f t="shared" si="2"/>
        <v>9</v>
      </c>
      <c r="U38" s="94">
        <f t="shared" si="3"/>
        <v>0.5625</v>
      </c>
    </row>
    <row r="39" spans="1:21" x14ac:dyDescent="0.35">
      <c r="A39" s="90">
        <v>27</v>
      </c>
      <c r="B39" s="97" t="s">
        <v>948</v>
      </c>
      <c r="C39" s="98" t="s">
        <v>483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/>
      <c r="N39" s="51"/>
      <c r="O39" s="51"/>
      <c r="P39" s="51"/>
      <c r="Q39" s="51"/>
      <c r="R39" s="51"/>
      <c r="S39" s="51"/>
      <c r="T39" s="93">
        <f t="shared" si="2"/>
        <v>9</v>
      </c>
      <c r="U39" s="94">
        <f t="shared" si="3"/>
        <v>0.5625</v>
      </c>
    </row>
    <row r="40" spans="1:21" x14ac:dyDescent="0.35">
      <c r="A40" s="90">
        <v>28</v>
      </c>
      <c r="B40" s="97" t="s">
        <v>949</v>
      </c>
      <c r="C40" s="98" t="s">
        <v>484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0</v>
      </c>
      <c r="J40" s="51">
        <v>1</v>
      </c>
      <c r="K40" s="51">
        <v>1</v>
      </c>
      <c r="L40" s="51">
        <v>1</v>
      </c>
      <c r="M40" s="51"/>
      <c r="N40" s="51"/>
      <c r="O40" s="51"/>
      <c r="P40" s="51"/>
      <c r="Q40" s="51"/>
      <c r="R40" s="51"/>
      <c r="S40" s="51"/>
      <c r="T40" s="93">
        <f t="shared" si="2"/>
        <v>8</v>
      </c>
      <c r="U40" s="94">
        <f t="shared" si="3"/>
        <v>0.5</v>
      </c>
    </row>
    <row r="41" spans="1:21" x14ac:dyDescent="0.35">
      <c r="A41" s="90">
        <v>29</v>
      </c>
      <c r="B41" s="97" t="s">
        <v>950</v>
      </c>
      <c r="C41" s="98" t="s">
        <v>486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0</v>
      </c>
      <c r="J41" s="51">
        <v>1</v>
      </c>
      <c r="K41" s="51">
        <v>1</v>
      </c>
      <c r="L41" s="51">
        <v>1</v>
      </c>
      <c r="M41" s="51"/>
      <c r="N41" s="51"/>
      <c r="O41" s="51"/>
      <c r="P41" s="51"/>
      <c r="Q41" s="51"/>
      <c r="R41" s="51"/>
      <c r="S41" s="51"/>
      <c r="T41" s="93">
        <f t="shared" si="2"/>
        <v>8</v>
      </c>
      <c r="U41" s="94">
        <f t="shared" si="3"/>
        <v>0.5</v>
      </c>
    </row>
    <row r="42" spans="1:21" x14ac:dyDescent="0.35">
      <c r="A42" s="90">
        <v>30</v>
      </c>
      <c r="B42" s="97" t="s">
        <v>951</v>
      </c>
      <c r="C42" s="98" t="s">
        <v>487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/>
      <c r="N42" s="51"/>
      <c r="O42" s="51"/>
      <c r="P42" s="51"/>
      <c r="Q42" s="51"/>
      <c r="R42" s="51"/>
      <c r="S42" s="51"/>
      <c r="T42" s="93">
        <f t="shared" si="2"/>
        <v>9</v>
      </c>
      <c r="U42" s="94">
        <f t="shared" si="3"/>
        <v>0.5625</v>
      </c>
    </row>
    <row r="43" spans="1:21" x14ac:dyDescent="0.35">
      <c r="A43" s="90">
        <v>31</v>
      </c>
      <c r="B43" s="97" t="s">
        <v>952</v>
      </c>
      <c r="C43" s="98" t="s">
        <v>488</v>
      </c>
      <c r="D43" s="55">
        <v>1</v>
      </c>
      <c r="E43" s="51">
        <v>1</v>
      </c>
      <c r="F43" s="51">
        <v>0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/>
      <c r="N43" s="51"/>
      <c r="O43" s="51"/>
      <c r="P43" s="51"/>
      <c r="Q43" s="51"/>
      <c r="R43" s="51"/>
      <c r="S43" s="51"/>
      <c r="T43" s="93">
        <f t="shared" si="2"/>
        <v>8</v>
      </c>
      <c r="U43" s="94">
        <f t="shared" si="3"/>
        <v>0.5</v>
      </c>
    </row>
    <row r="44" spans="1:21" x14ac:dyDescent="0.35">
      <c r="A44" s="90">
        <v>32</v>
      </c>
      <c r="B44" s="97" t="s">
        <v>953</v>
      </c>
      <c r="C44" s="98" t="s">
        <v>954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0</v>
      </c>
      <c r="J44" s="51">
        <v>1</v>
      </c>
      <c r="K44" s="51">
        <v>1</v>
      </c>
      <c r="L44" s="51">
        <v>1</v>
      </c>
      <c r="M44" s="51"/>
      <c r="N44" s="51"/>
      <c r="O44" s="51"/>
      <c r="P44" s="51"/>
      <c r="Q44" s="51"/>
      <c r="R44" s="51"/>
      <c r="S44" s="51"/>
      <c r="T44" s="93">
        <f t="shared" si="2"/>
        <v>8</v>
      </c>
      <c r="U44" s="94">
        <f t="shared" si="3"/>
        <v>0.5</v>
      </c>
    </row>
    <row r="45" spans="1:21" x14ac:dyDescent="0.35">
      <c r="A45" s="90">
        <v>33</v>
      </c>
      <c r="B45" s="97" t="s">
        <v>955</v>
      </c>
      <c r="C45" s="98" t="s">
        <v>501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0</v>
      </c>
      <c r="J45" s="51">
        <v>1</v>
      </c>
      <c r="K45" s="51">
        <v>1</v>
      </c>
      <c r="L45" s="51">
        <v>1</v>
      </c>
      <c r="M45" s="51"/>
      <c r="N45" s="51"/>
      <c r="O45" s="51"/>
      <c r="P45" s="51"/>
      <c r="Q45" s="51"/>
      <c r="R45" s="51"/>
      <c r="S45" s="51"/>
      <c r="T45" s="93">
        <f t="shared" si="2"/>
        <v>8</v>
      </c>
      <c r="U45" s="94">
        <f t="shared" si="3"/>
        <v>0.5</v>
      </c>
    </row>
    <row r="46" spans="1:21" x14ac:dyDescent="0.35">
      <c r="A46" s="90">
        <v>34</v>
      </c>
      <c r="B46" s="97" t="s">
        <v>956</v>
      </c>
      <c r="C46" s="98" t="s">
        <v>957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0</v>
      </c>
      <c r="J46" s="51">
        <v>1</v>
      </c>
      <c r="K46" s="51">
        <v>1</v>
      </c>
      <c r="L46" s="51">
        <v>1</v>
      </c>
      <c r="M46" s="51"/>
      <c r="N46" s="51"/>
      <c r="O46" s="51"/>
      <c r="P46" s="51"/>
      <c r="Q46" s="51"/>
      <c r="R46" s="51"/>
      <c r="S46" s="51"/>
      <c r="T46" s="93">
        <f t="shared" si="2"/>
        <v>8</v>
      </c>
      <c r="U46" s="94">
        <f t="shared" si="3"/>
        <v>0.5</v>
      </c>
    </row>
    <row r="47" spans="1:21" x14ac:dyDescent="0.35">
      <c r="A47" s="90">
        <v>35</v>
      </c>
      <c r="B47" s="97" t="s">
        <v>958</v>
      </c>
      <c r="C47" s="98" t="s">
        <v>512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0</v>
      </c>
      <c r="J47" s="51">
        <v>1</v>
      </c>
      <c r="K47" s="51">
        <v>1</v>
      </c>
      <c r="L47" s="51">
        <v>1</v>
      </c>
      <c r="M47" s="51"/>
      <c r="N47" s="51"/>
      <c r="O47" s="51"/>
      <c r="P47" s="51"/>
      <c r="Q47" s="51"/>
      <c r="R47" s="51"/>
      <c r="S47" s="51"/>
      <c r="T47" s="93">
        <f t="shared" si="2"/>
        <v>8</v>
      </c>
      <c r="U47" s="94">
        <f t="shared" si="3"/>
        <v>0.5</v>
      </c>
    </row>
    <row r="48" spans="1:21" x14ac:dyDescent="0.35">
      <c r="A48" s="90">
        <v>36</v>
      </c>
      <c r="B48" s="97" t="s">
        <v>959</v>
      </c>
      <c r="C48" s="98" t="s">
        <v>520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0</v>
      </c>
      <c r="J48" s="51">
        <v>1</v>
      </c>
      <c r="K48" s="51">
        <v>1</v>
      </c>
      <c r="L48" s="51">
        <v>1</v>
      </c>
      <c r="M48" s="51"/>
      <c r="N48" s="51"/>
      <c r="O48" s="51"/>
      <c r="P48" s="51"/>
      <c r="Q48" s="51"/>
      <c r="R48" s="51"/>
      <c r="S48" s="51"/>
      <c r="T48" s="93">
        <f t="shared" si="2"/>
        <v>8</v>
      </c>
      <c r="U48" s="94">
        <f t="shared" si="3"/>
        <v>0.5</v>
      </c>
    </row>
    <row r="49" spans="1:21" x14ac:dyDescent="0.35">
      <c r="A49" s="90">
        <v>37</v>
      </c>
      <c r="B49" s="97" t="s">
        <v>960</v>
      </c>
      <c r="C49" s="98" t="s">
        <v>528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0</v>
      </c>
      <c r="J49" s="51">
        <v>1</v>
      </c>
      <c r="K49" s="51">
        <v>1</v>
      </c>
      <c r="L49" s="51">
        <v>1</v>
      </c>
      <c r="M49" s="51"/>
      <c r="N49" s="51"/>
      <c r="O49" s="51"/>
      <c r="P49" s="51"/>
      <c r="Q49" s="51"/>
      <c r="R49" s="51"/>
      <c r="S49" s="51"/>
      <c r="T49" s="93">
        <f t="shared" si="2"/>
        <v>8</v>
      </c>
      <c r="U49" s="94">
        <f t="shared" si="3"/>
        <v>0.5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I47 M13:S47 J13:L49">
    <cfRule type="cellIs" dxfId="122" priority="2" operator="equal">
      <formula>0</formula>
    </cfRule>
  </conditionalFormatting>
  <conditionalFormatting sqref="D48:S49">
    <cfRule type="cellIs" dxfId="121" priority="4" operator="equal">
      <formula>0</formula>
    </cfRule>
  </conditionalFormatting>
  <conditionalFormatting sqref="U13:U49">
    <cfRule type="cellIs" dxfId="120" priority="1" operator="lessThan">
      <formula>"50%"</formula>
    </cfRule>
  </conditionalFormatting>
  <hyperlinks>
    <hyperlink ref="A1" location="'Rekap Dosen'!A1" display="BACK" xr:uid="{00000000-0004-0000-13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4CCCC"/>
    <outlinePr summaryBelow="0" summaryRight="0"/>
  </sheetPr>
  <dimension ref="A1:U45"/>
  <sheetViews>
    <sheetView topLeftCell="A34" workbookViewId="0"/>
  </sheetViews>
  <sheetFormatPr defaultColWidth="14.453125" defaultRowHeight="15" customHeight="1" x14ac:dyDescent="0.35"/>
  <cols>
    <col min="2" max="2" width="23.26953125" customWidth="1"/>
    <col min="3" max="3" width="37.7265625" customWidth="1"/>
  </cols>
  <sheetData>
    <row r="1" spans="1:21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341</v>
      </c>
      <c r="B2" s="73" t="s">
        <v>85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MI704317</v>
      </c>
      <c r="C3" s="78" t="str">
        <f>VLOOKUP(D3, 'Rekap Dosen'!$B$5:$C$40, 2, FALSE)</f>
        <v>Iin Seprina, M.Kom.</v>
      </c>
      <c r="D3" s="51" t="s">
        <v>303</v>
      </c>
      <c r="E3" s="79">
        <f t="shared" ref="E3:E6" si="0">COUNTIF($D$12:$S$12,D3)</f>
        <v>9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345</v>
      </c>
      <c r="B4" s="77" t="str">
        <f>VLOOKUP($B$2,'Kode MK'!$B$3:$G$72,3)</f>
        <v>MANAJEMEN KEARSIPAN</v>
      </c>
      <c r="C4" s="78" t="str">
        <f>VLOOKUP(D4, 'Rekap Dosen'!$B$5:$C$40, 2, FALSE)</f>
        <v>Hasnan Afif, M.Kom.</v>
      </c>
      <c r="D4" s="51" t="s">
        <v>299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Rizka Dhini Kurnia, Ph.D</v>
      </c>
      <c r="D5" s="51" t="s">
        <v>319</v>
      </c>
      <c r="E5" s="79">
        <f t="shared" si="0"/>
        <v>2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347</v>
      </c>
      <c r="B6" s="77" t="str">
        <f>VLOOKUP($B$2,'Kode MK'!$B$3:$G$72,5)</f>
        <v>SELASA, 08.00-09.40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DK 3.1</v>
      </c>
      <c r="C7" s="83" t="s">
        <v>334</v>
      </c>
      <c r="D7" s="84"/>
      <c r="E7" s="85">
        <f>SUM(E3:E6)</f>
        <v>11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5"/>
      <c r="U11" s="178"/>
    </row>
    <row r="12" spans="1:21" x14ac:dyDescent="0.35">
      <c r="A12" s="172"/>
      <c r="B12" s="172"/>
      <c r="C12" s="172"/>
      <c r="D12" s="51" t="s">
        <v>303</v>
      </c>
      <c r="E12" s="51" t="s">
        <v>319</v>
      </c>
      <c r="F12" s="51" t="s">
        <v>319</v>
      </c>
      <c r="G12" s="51" t="s">
        <v>303</v>
      </c>
      <c r="H12" s="51" t="s">
        <v>303</v>
      </c>
      <c r="I12" s="51" t="s">
        <v>303</v>
      </c>
      <c r="J12" s="51" t="s">
        <v>303</v>
      </c>
      <c r="K12" s="51" t="s">
        <v>303</v>
      </c>
      <c r="L12" s="51" t="s">
        <v>303</v>
      </c>
      <c r="M12" s="51" t="s">
        <v>303</v>
      </c>
      <c r="N12" s="51" t="s">
        <v>303</v>
      </c>
      <c r="O12" s="51"/>
      <c r="P12" s="51"/>
      <c r="Q12" s="51"/>
      <c r="R12" s="51"/>
      <c r="S12" s="51"/>
      <c r="T12" s="176"/>
      <c r="U12" s="179"/>
    </row>
    <row r="13" spans="1:21" x14ac:dyDescent="0.35">
      <c r="A13" s="90">
        <v>1</v>
      </c>
      <c r="B13" s="97" t="s">
        <v>720</v>
      </c>
      <c r="C13" s="98" t="s">
        <v>721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/>
      <c r="Q13" s="51"/>
      <c r="R13" s="51"/>
      <c r="S13" s="51"/>
      <c r="T13" s="93">
        <f t="shared" ref="T13:T45" si="2">SUM(D13:S13)</f>
        <v>11</v>
      </c>
      <c r="U13" s="94">
        <f t="shared" ref="U13:U45" si="3">T13/16</f>
        <v>0.6875</v>
      </c>
    </row>
    <row r="14" spans="1:21" x14ac:dyDescent="0.35">
      <c r="A14" s="90">
        <v>2</v>
      </c>
      <c r="B14" s="97" t="s">
        <v>722</v>
      </c>
      <c r="C14" s="98" t="s">
        <v>723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/>
      <c r="R14" s="51"/>
      <c r="S14" s="51"/>
      <c r="T14" s="93">
        <f t="shared" si="2"/>
        <v>11</v>
      </c>
      <c r="U14" s="94">
        <f t="shared" si="3"/>
        <v>0.6875</v>
      </c>
    </row>
    <row r="15" spans="1:21" x14ac:dyDescent="0.35">
      <c r="A15" s="90">
        <v>3</v>
      </c>
      <c r="B15" s="97" t="s">
        <v>724</v>
      </c>
      <c r="C15" s="98" t="s">
        <v>725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 t="s">
        <v>616</v>
      </c>
      <c r="O15" s="51"/>
      <c r="P15" s="51"/>
      <c r="Q15" s="51"/>
      <c r="R15" s="51"/>
      <c r="S15" s="51"/>
      <c r="T15" s="93">
        <f t="shared" si="2"/>
        <v>10</v>
      </c>
      <c r="U15" s="94">
        <f t="shared" si="3"/>
        <v>0.625</v>
      </c>
    </row>
    <row r="16" spans="1:21" x14ac:dyDescent="0.35">
      <c r="A16" s="90">
        <v>4</v>
      </c>
      <c r="B16" s="97" t="s">
        <v>726</v>
      </c>
      <c r="C16" s="98" t="s">
        <v>727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 t="s">
        <v>961</v>
      </c>
      <c r="M16" s="51">
        <v>1</v>
      </c>
      <c r="N16" s="51">
        <v>1</v>
      </c>
      <c r="O16" s="51"/>
      <c r="P16" s="51"/>
      <c r="Q16" s="51"/>
      <c r="R16" s="51"/>
      <c r="S16" s="51"/>
      <c r="T16" s="93">
        <f t="shared" si="2"/>
        <v>10</v>
      </c>
      <c r="U16" s="94">
        <f t="shared" si="3"/>
        <v>0.625</v>
      </c>
    </row>
    <row r="17" spans="1:21" x14ac:dyDescent="0.35">
      <c r="A17" s="90">
        <v>5</v>
      </c>
      <c r="B17" s="97" t="s">
        <v>728</v>
      </c>
      <c r="C17" s="98" t="s">
        <v>729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 t="s">
        <v>961</v>
      </c>
      <c r="M17" s="51">
        <v>1</v>
      </c>
      <c r="N17" s="51" t="s">
        <v>961</v>
      </c>
      <c r="O17" s="51"/>
      <c r="P17" s="51"/>
      <c r="Q17" s="51"/>
      <c r="R17" s="51"/>
      <c r="S17" s="51"/>
      <c r="T17" s="93">
        <f t="shared" si="2"/>
        <v>9</v>
      </c>
      <c r="U17" s="94">
        <f t="shared" si="3"/>
        <v>0.5625</v>
      </c>
    </row>
    <row r="18" spans="1:21" x14ac:dyDescent="0.35">
      <c r="A18" s="90">
        <v>6</v>
      </c>
      <c r="B18" s="97" t="s">
        <v>730</v>
      </c>
      <c r="C18" s="98" t="s">
        <v>731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/>
      <c r="R18" s="51"/>
      <c r="S18" s="51"/>
      <c r="T18" s="93">
        <f t="shared" si="2"/>
        <v>11</v>
      </c>
      <c r="U18" s="94">
        <f t="shared" si="3"/>
        <v>0.6875</v>
      </c>
    </row>
    <row r="19" spans="1:21" x14ac:dyDescent="0.35">
      <c r="A19" s="90">
        <v>7</v>
      </c>
      <c r="B19" s="97" t="s">
        <v>732</v>
      </c>
      <c r="C19" s="98" t="s">
        <v>733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/>
      <c r="R19" s="51"/>
      <c r="S19" s="51"/>
      <c r="T19" s="93">
        <f t="shared" si="2"/>
        <v>11</v>
      </c>
      <c r="U19" s="94">
        <f t="shared" si="3"/>
        <v>0.6875</v>
      </c>
    </row>
    <row r="20" spans="1:21" x14ac:dyDescent="0.35">
      <c r="A20" s="90">
        <v>8</v>
      </c>
      <c r="B20" s="97" t="s">
        <v>734</v>
      </c>
      <c r="C20" s="98" t="s">
        <v>735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/>
      <c r="R20" s="51"/>
      <c r="S20" s="51"/>
      <c r="T20" s="93">
        <f t="shared" si="2"/>
        <v>11</v>
      </c>
      <c r="U20" s="94">
        <f t="shared" si="3"/>
        <v>0.6875</v>
      </c>
    </row>
    <row r="21" spans="1:21" x14ac:dyDescent="0.35">
      <c r="A21" s="90">
        <v>9</v>
      </c>
      <c r="B21" s="97" t="s">
        <v>736</v>
      </c>
      <c r="C21" s="98" t="s">
        <v>737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 t="s">
        <v>961</v>
      </c>
      <c r="M21" s="51">
        <v>1</v>
      </c>
      <c r="N21" s="51" t="s">
        <v>961</v>
      </c>
      <c r="O21" s="51"/>
      <c r="P21" s="51"/>
      <c r="Q21" s="51"/>
      <c r="R21" s="51"/>
      <c r="S21" s="51"/>
      <c r="T21" s="93">
        <f t="shared" si="2"/>
        <v>9</v>
      </c>
      <c r="U21" s="94">
        <f t="shared" si="3"/>
        <v>0.5625</v>
      </c>
    </row>
    <row r="22" spans="1:21" x14ac:dyDescent="0.35">
      <c r="A22" s="90">
        <v>10</v>
      </c>
      <c r="B22" s="97" t="s">
        <v>738</v>
      </c>
      <c r="C22" s="98" t="s">
        <v>739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/>
      <c r="R22" s="51"/>
      <c r="S22" s="51"/>
      <c r="T22" s="93">
        <f t="shared" si="2"/>
        <v>11</v>
      </c>
      <c r="U22" s="94">
        <f t="shared" si="3"/>
        <v>0.6875</v>
      </c>
    </row>
    <row r="23" spans="1:21" x14ac:dyDescent="0.35">
      <c r="A23" s="90">
        <v>11</v>
      </c>
      <c r="B23" s="97" t="s">
        <v>740</v>
      </c>
      <c r="C23" s="98" t="s">
        <v>741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 t="s">
        <v>961</v>
      </c>
      <c r="M23" s="51">
        <v>1</v>
      </c>
      <c r="N23" s="51">
        <v>1</v>
      </c>
      <c r="O23" s="51"/>
      <c r="P23" s="51"/>
      <c r="Q23" s="51"/>
      <c r="R23" s="51"/>
      <c r="S23" s="51"/>
      <c r="T23" s="93">
        <f t="shared" si="2"/>
        <v>10</v>
      </c>
      <c r="U23" s="94">
        <f t="shared" si="3"/>
        <v>0.625</v>
      </c>
    </row>
    <row r="24" spans="1:21" x14ac:dyDescent="0.35">
      <c r="A24" s="90">
        <v>12</v>
      </c>
      <c r="B24" s="97" t="s">
        <v>742</v>
      </c>
      <c r="C24" s="98" t="s">
        <v>743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/>
      <c r="R24" s="51"/>
      <c r="S24" s="51"/>
      <c r="T24" s="93">
        <f t="shared" si="2"/>
        <v>11</v>
      </c>
      <c r="U24" s="94">
        <f t="shared" si="3"/>
        <v>0.6875</v>
      </c>
    </row>
    <row r="25" spans="1:21" x14ac:dyDescent="0.35">
      <c r="A25" s="90">
        <v>13</v>
      </c>
      <c r="B25" s="97" t="s">
        <v>744</v>
      </c>
      <c r="C25" s="98" t="s">
        <v>962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 t="s">
        <v>616</v>
      </c>
      <c r="O25" s="51"/>
      <c r="P25" s="51"/>
      <c r="Q25" s="51"/>
      <c r="R25" s="51"/>
      <c r="S25" s="51"/>
      <c r="T25" s="93">
        <f t="shared" si="2"/>
        <v>10</v>
      </c>
      <c r="U25" s="94">
        <f t="shared" si="3"/>
        <v>0.625</v>
      </c>
    </row>
    <row r="26" spans="1:21" x14ac:dyDescent="0.35">
      <c r="A26" s="90">
        <v>14</v>
      </c>
      <c r="B26" s="97" t="s">
        <v>746</v>
      </c>
      <c r="C26" s="98" t="s">
        <v>747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/>
      <c r="R26" s="51"/>
      <c r="S26" s="51"/>
      <c r="T26" s="93">
        <f t="shared" si="2"/>
        <v>11</v>
      </c>
      <c r="U26" s="94">
        <f t="shared" si="3"/>
        <v>0.6875</v>
      </c>
    </row>
    <row r="27" spans="1:21" x14ac:dyDescent="0.35">
      <c r="A27" s="90">
        <v>15</v>
      </c>
      <c r="B27" s="97" t="s">
        <v>748</v>
      </c>
      <c r="C27" s="98" t="s">
        <v>749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 t="s">
        <v>961</v>
      </c>
      <c r="O27" s="51"/>
      <c r="P27" s="51"/>
      <c r="Q27" s="51"/>
      <c r="R27" s="51"/>
      <c r="S27" s="51"/>
      <c r="T27" s="93">
        <f t="shared" si="2"/>
        <v>10</v>
      </c>
      <c r="U27" s="94">
        <f t="shared" si="3"/>
        <v>0.625</v>
      </c>
    </row>
    <row r="28" spans="1:21" x14ac:dyDescent="0.35">
      <c r="A28" s="90">
        <v>16</v>
      </c>
      <c r="B28" s="97" t="s">
        <v>750</v>
      </c>
      <c r="C28" s="98" t="s">
        <v>963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 t="s">
        <v>616</v>
      </c>
      <c r="O28" s="51"/>
      <c r="P28" s="51"/>
      <c r="Q28" s="51"/>
      <c r="R28" s="51"/>
      <c r="S28" s="51"/>
      <c r="T28" s="93">
        <f t="shared" si="2"/>
        <v>10</v>
      </c>
      <c r="U28" s="94">
        <f t="shared" si="3"/>
        <v>0.625</v>
      </c>
    </row>
    <row r="29" spans="1:21" x14ac:dyDescent="0.35">
      <c r="A29" s="90">
        <v>17</v>
      </c>
      <c r="B29" s="97" t="s">
        <v>752</v>
      </c>
      <c r="C29" s="98" t="s">
        <v>753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 t="s">
        <v>616</v>
      </c>
      <c r="O29" s="51"/>
      <c r="P29" s="51"/>
      <c r="Q29" s="51"/>
      <c r="R29" s="51"/>
      <c r="S29" s="51"/>
      <c r="T29" s="93">
        <f t="shared" si="2"/>
        <v>10</v>
      </c>
      <c r="U29" s="94">
        <f t="shared" si="3"/>
        <v>0.625</v>
      </c>
    </row>
    <row r="30" spans="1:21" x14ac:dyDescent="0.35">
      <c r="A30" s="90">
        <v>18</v>
      </c>
      <c r="B30" s="97" t="s">
        <v>754</v>
      </c>
      <c r="C30" s="98" t="s">
        <v>755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 t="s">
        <v>961</v>
      </c>
      <c r="M30" s="51">
        <v>1</v>
      </c>
      <c r="N30" s="51" t="s">
        <v>961</v>
      </c>
      <c r="O30" s="51"/>
      <c r="P30" s="51"/>
      <c r="Q30" s="51"/>
      <c r="R30" s="51"/>
      <c r="S30" s="51"/>
      <c r="T30" s="93">
        <f t="shared" si="2"/>
        <v>9</v>
      </c>
      <c r="U30" s="94">
        <f t="shared" si="3"/>
        <v>0.5625</v>
      </c>
    </row>
    <row r="31" spans="1:21" x14ac:dyDescent="0.35">
      <c r="A31" s="90">
        <v>19</v>
      </c>
      <c r="B31" s="97" t="s">
        <v>756</v>
      </c>
      <c r="C31" s="98" t="s">
        <v>757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 t="s">
        <v>961</v>
      </c>
      <c r="M31" s="51">
        <v>1</v>
      </c>
      <c r="N31" s="51" t="s">
        <v>961</v>
      </c>
      <c r="O31" s="51"/>
      <c r="P31" s="51"/>
      <c r="Q31" s="51"/>
      <c r="R31" s="51"/>
      <c r="S31" s="51"/>
      <c r="T31" s="93">
        <f t="shared" si="2"/>
        <v>9</v>
      </c>
      <c r="U31" s="94">
        <f t="shared" si="3"/>
        <v>0.5625</v>
      </c>
    </row>
    <row r="32" spans="1:21" x14ac:dyDescent="0.35">
      <c r="A32" s="90">
        <v>20</v>
      </c>
      <c r="B32" s="97" t="s">
        <v>758</v>
      </c>
      <c r="C32" s="98" t="s">
        <v>759</v>
      </c>
      <c r="D32" s="55">
        <v>0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 t="s">
        <v>961</v>
      </c>
      <c r="M32" s="51">
        <v>1</v>
      </c>
      <c r="N32" s="51" t="s">
        <v>961</v>
      </c>
      <c r="O32" s="51"/>
      <c r="P32" s="51"/>
      <c r="Q32" s="51"/>
      <c r="R32" s="51"/>
      <c r="S32" s="51"/>
      <c r="T32" s="93">
        <f t="shared" si="2"/>
        <v>8</v>
      </c>
      <c r="U32" s="94">
        <f t="shared" si="3"/>
        <v>0.5</v>
      </c>
    </row>
    <row r="33" spans="1:21" x14ac:dyDescent="0.35">
      <c r="A33" s="90">
        <v>21</v>
      </c>
      <c r="B33" s="97" t="s">
        <v>760</v>
      </c>
      <c r="C33" s="98" t="s">
        <v>964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/>
      <c r="Q33" s="51"/>
      <c r="R33" s="51"/>
      <c r="S33" s="51"/>
      <c r="T33" s="93">
        <f t="shared" si="2"/>
        <v>11</v>
      </c>
      <c r="U33" s="94">
        <f t="shared" si="3"/>
        <v>0.6875</v>
      </c>
    </row>
    <row r="34" spans="1:21" x14ac:dyDescent="0.35">
      <c r="A34" s="90">
        <v>22</v>
      </c>
      <c r="B34" s="97" t="s">
        <v>762</v>
      </c>
      <c r="C34" s="98" t="s">
        <v>763</v>
      </c>
      <c r="D34" s="55">
        <v>1</v>
      </c>
      <c r="E34" s="51">
        <v>1</v>
      </c>
      <c r="F34" s="138" t="s">
        <v>499</v>
      </c>
      <c r="G34" s="51">
        <v>1</v>
      </c>
      <c r="H34" s="51">
        <v>1</v>
      </c>
      <c r="I34" s="138" t="s">
        <v>499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/>
      <c r="R34" s="51"/>
      <c r="S34" s="51"/>
      <c r="T34" s="93">
        <f t="shared" si="2"/>
        <v>9</v>
      </c>
      <c r="U34" s="94">
        <f t="shared" si="3"/>
        <v>0.5625</v>
      </c>
    </row>
    <row r="35" spans="1:21" x14ac:dyDescent="0.35">
      <c r="A35" s="90">
        <v>23</v>
      </c>
      <c r="B35" s="97" t="s">
        <v>764</v>
      </c>
      <c r="C35" s="98" t="s">
        <v>765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/>
      <c r="R35" s="51"/>
      <c r="S35" s="51"/>
      <c r="T35" s="93">
        <f t="shared" si="2"/>
        <v>11</v>
      </c>
      <c r="U35" s="94">
        <f t="shared" si="3"/>
        <v>0.6875</v>
      </c>
    </row>
    <row r="36" spans="1:21" x14ac:dyDescent="0.35">
      <c r="A36" s="90">
        <v>24</v>
      </c>
      <c r="B36" s="97" t="s">
        <v>766</v>
      </c>
      <c r="C36" s="98" t="s">
        <v>767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/>
      <c r="R36" s="51"/>
      <c r="S36" s="51"/>
      <c r="T36" s="93">
        <f t="shared" si="2"/>
        <v>11</v>
      </c>
      <c r="U36" s="94">
        <f t="shared" si="3"/>
        <v>0.6875</v>
      </c>
    </row>
    <row r="37" spans="1:21" x14ac:dyDescent="0.35">
      <c r="A37" s="90">
        <v>25</v>
      </c>
      <c r="B37" s="97" t="s">
        <v>768</v>
      </c>
      <c r="C37" s="98" t="s">
        <v>965</v>
      </c>
      <c r="D37" s="55">
        <v>0</v>
      </c>
      <c r="E37" s="51">
        <v>1</v>
      </c>
      <c r="F37" s="51">
        <v>0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/>
      <c r="R37" s="51"/>
      <c r="S37" s="51"/>
      <c r="T37" s="93">
        <f t="shared" si="2"/>
        <v>9</v>
      </c>
      <c r="U37" s="94">
        <f t="shared" si="3"/>
        <v>0.5625</v>
      </c>
    </row>
    <row r="38" spans="1:21" x14ac:dyDescent="0.35">
      <c r="A38" s="90">
        <v>26</v>
      </c>
      <c r="B38" s="97" t="s">
        <v>770</v>
      </c>
      <c r="C38" s="98" t="s">
        <v>771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 t="s">
        <v>616</v>
      </c>
      <c r="O38" s="51"/>
      <c r="P38" s="51"/>
      <c r="Q38" s="51"/>
      <c r="R38" s="51"/>
      <c r="S38" s="51"/>
      <c r="T38" s="93">
        <f t="shared" si="2"/>
        <v>10</v>
      </c>
      <c r="U38" s="94">
        <f t="shared" si="3"/>
        <v>0.625</v>
      </c>
    </row>
    <row r="39" spans="1:21" x14ac:dyDescent="0.35">
      <c r="A39" s="90">
        <v>27</v>
      </c>
      <c r="B39" s="97" t="s">
        <v>772</v>
      </c>
      <c r="C39" s="98" t="s">
        <v>773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/>
      <c r="Q39" s="51"/>
      <c r="R39" s="51"/>
      <c r="S39" s="51"/>
      <c r="T39" s="93">
        <f t="shared" si="2"/>
        <v>11</v>
      </c>
      <c r="U39" s="94">
        <f t="shared" si="3"/>
        <v>0.6875</v>
      </c>
    </row>
    <row r="40" spans="1:21" x14ac:dyDescent="0.35">
      <c r="A40" s="90">
        <v>28</v>
      </c>
      <c r="B40" s="97" t="s">
        <v>774</v>
      </c>
      <c r="C40" s="98" t="s">
        <v>775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 t="s">
        <v>616</v>
      </c>
      <c r="O40" s="51"/>
      <c r="P40" s="51"/>
      <c r="Q40" s="51"/>
      <c r="R40" s="51"/>
      <c r="S40" s="51"/>
      <c r="T40" s="93">
        <f t="shared" si="2"/>
        <v>10</v>
      </c>
      <c r="U40" s="94">
        <f t="shared" si="3"/>
        <v>0.625</v>
      </c>
    </row>
    <row r="41" spans="1:21" x14ac:dyDescent="0.35">
      <c r="A41" s="90">
        <v>29</v>
      </c>
      <c r="B41" s="97" t="s">
        <v>776</v>
      </c>
      <c r="C41" s="98" t="s">
        <v>777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/>
      <c r="R41" s="51"/>
      <c r="S41" s="51"/>
      <c r="T41" s="93">
        <f t="shared" si="2"/>
        <v>11</v>
      </c>
      <c r="U41" s="94">
        <f t="shared" si="3"/>
        <v>0.6875</v>
      </c>
    </row>
    <row r="42" spans="1:21" x14ac:dyDescent="0.35">
      <c r="A42" s="90">
        <v>30</v>
      </c>
      <c r="B42" s="97" t="s">
        <v>778</v>
      </c>
      <c r="C42" s="98" t="s">
        <v>779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 t="s">
        <v>961</v>
      </c>
      <c r="O42" s="51"/>
      <c r="P42" s="51"/>
      <c r="Q42" s="51"/>
      <c r="R42" s="51"/>
      <c r="S42" s="51"/>
      <c r="T42" s="93">
        <f t="shared" si="2"/>
        <v>10</v>
      </c>
      <c r="U42" s="94">
        <f t="shared" si="3"/>
        <v>0.625</v>
      </c>
    </row>
    <row r="43" spans="1:21" x14ac:dyDescent="0.35">
      <c r="A43" s="90">
        <v>31</v>
      </c>
      <c r="B43" s="97" t="s">
        <v>780</v>
      </c>
      <c r="C43" s="98" t="s">
        <v>781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/>
      <c r="R43" s="51"/>
      <c r="S43" s="51"/>
      <c r="T43" s="93">
        <f t="shared" si="2"/>
        <v>11</v>
      </c>
      <c r="U43" s="94">
        <f t="shared" si="3"/>
        <v>0.6875</v>
      </c>
    </row>
    <row r="44" spans="1:21" x14ac:dyDescent="0.35">
      <c r="A44" s="90">
        <v>32</v>
      </c>
      <c r="B44" s="97" t="s">
        <v>782</v>
      </c>
      <c r="C44" s="98" t="s">
        <v>783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 t="s">
        <v>961</v>
      </c>
      <c r="M44" s="51">
        <v>1</v>
      </c>
      <c r="N44" s="51" t="s">
        <v>961</v>
      </c>
      <c r="O44" s="51"/>
      <c r="P44" s="51"/>
      <c r="Q44" s="51"/>
      <c r="R44" s="51"/>
      <c r="S44" s="51"/>
      <c r="T44" s="93">
        <f t="shared" si="2"/>
        <v>9</v>
      </c>
      <c r="U44" s="94">
        <f t="shared" si="3"/>
        <v>0.5625</v>
      </c>
    </row>
    <row r="45" spans="1:21" x14ac:dyDescent="0.35">
      <c r="A45" s="90">
        <v>33</v>
      </c>
      <c r="B45" s="97" t="s">
        <v>784</v>
      </c>
      <c r="C45" s="98" t="s">
        <v>785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 t="s">
        <v>616</v>
      </c>
      <c r="O45" s="51"/>
      <c r="P45" s="51"/>
      <c r="Q45" s="51"/>
      <c r="R45" s="51"/>
      <c r="S45" s="51"/>
      <c r="T45" s="93">
        <f t="shared" si="2"/>
        <v>10</v>
      </c>
      <c r="U45" s="94">
        <f t="shared" si="3"/>
        <v>0.625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119" priority="2" operator="equal">
      <formula>0</formula>
    </cfRule>
  </conditionalFormatting>
  <conditionalFormatting sqref="U13:U45">
    <cfRule type="cellIs" dxfId="118" priority="1" operator="lessThan">
      <formula>"50%"</formula>
    </cfRule>
  </conditionalFormatting>
  <hyperlinks>
    <hyperlink ref="A1" location="'Rekap Dosen'!A1" display="BACK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4CCCC"/>
    <outlinePr summaryBelow="0" summaryRight="0"/>
  </sheetPr>
  <dimension ref="A1:U44"/>
  <sheetViews>
    <sheetView topLeftCell="A30" workbookViewId="0"/>
  </sheetViews>
  <sheetFormatPr defaultColWidth="14.453125" defaultRowHeight="15" customHeight="1" x14ac:dyDescent="0.35"/>
  <cols>
    <col min="2" max="2" width="23.26953125" customWidth="1"/>
    <col min="3" max="3" width="37.7265625" customWidth="1"/>
  </cols>
  <sheetData>
    <row r="1" spans="1:21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341</v>
      </c>
      <c r="B2" s="73" t="s">
        <v>90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MI704317</v>
      </c>
      <c r="C3" s="78" t="str">
        <f>VLOOKUP(D3, 'Rekap Dosen'!$B$5:$C$40, 2, FALSE)</f>
        <v>Iin Seprina, M.Kom.</v>
      </c>
      <c r="D3" s="51" t="s">
        <v>303</v>
      </c>
      <c r="E3" s="79">
        <f t="shared" ref="E3:E6" si="0">COUNTIF($D$12:$S$12,D3)</f>
        <v>5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345</v>
      </c>
      <c r="B4" s="77" t="str">
        <f>VLOOKUP($B$2,'Kode MK'!$B$3:$G$72,3)</f>
        <v>MANAJEMEN KEARSIPAN</v>
      </c>
      <c r="C4" s="78" t="str">
        <f>VLOOKUP(D4, 'Rekap Dosen'!$B$5:$C$40, 2, FALSE)</f>
        <v>Hasnan Afif, M.Kom.</v>
      </c>
      <c r="D4" s="51" t="s">
        <v>299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Rizka Dhini Kurnia, Ph.D</v>
      </c>
      <c r="D5" s="51" t="s">
        <v>319</v>
      </c>
      <c r="E5" s="79">
        <f t="shared" si="0"/>
        <v>2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347</v>
      </c>
      <c r="B6" s="77" t="str">
        <f>VLOOKUP($B$2,'Kode MK'!$B$3:$G$72,5)</f>
        <v>SELASA, 09.45-11.25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DK3.1</v>
      </c>
      <c r="C7" s="83" t="s">
        <v>334</v>
      </c>
      <c r="D7" s="84"/>
      <c r="E7" s="85">
        <f>SUM(E3:E6)</f>
        <v>7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5"/>
      <c r="U11" s="178"/>
    </row>
    <row r="12" spans="1:21" x14ac:dyDescent="0.35">
      <c r="A12" s="172"/>
      <c r="B12" s="172"/>
      <c r="C12" s="172"/>
      <c r="D12" s="51" t="s">
        <v>303</v>
      </c>
      <c r="E12" s="51" t="s">
        <v>319</v>
      </c>
      <c r="F12" s="51" t="s">
        <v>319</v>
      </c>
      <c r="G12" s="51" t="s">
        <v>303</v>
      </c>
      <c r="H12" s="51" t="s">
        <v>303</v>
      </c>
      <c r="I12" s="51" t="s">
        <v>303</v>
      </c>
      <c r="J12" s="51" t="s">
        <v>303</v>
      </c>
      <c r="K12" s="57"/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x14ac:dyDescent="0.35">
      <c r="A13" s="90">
        <v>1</v>
      </c>
      <c r="B13" s="97" t="s">
        <v>786</v>
      </c>
      <c r="C13" s="98" t="s">
        <v>787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7"/>
      <c r="L13" s="51"/>
      <c r="M13" s="51"/>
      <c r="N13" s="51"/>
      <c r="O13" s="51"/>
      <c r="P13" s="51"/>
      <c r="Q13" s="51"/>
      <c r="R13" s="51"/>
      <c r="S13" s="51"/>
      <c r="T13" s="93">
        <f t="shared" ref="T13:T44" si="2">SUM(D13:S13)</f>
        <v>7</v>
      </c>
      <c r="U13" s="94">
        <f t="shared" ref="U13:U44" si="3">T13/16</f>
        <v>0.4375</v>
      </c>
    </row>
    <row r="14" spans="1:21" x14ac:dyDescent="0.35">
      <c r="A14" s="90">
        <v>2</v>
      </c>
      <c r="B14" s="97" t="s">
        <v>788</v>
      </c>
      <c r="C14" s="98" t="s">
        <v>789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7"/>
      <c r="L14" s="51"/>
      <c r="M14" s="51"/>
      <c r="N14" s="51"/>
      <c r="O14" s="51"/>
      <c r="P14" s="51"/>
      <c r="Q14" s="51"/>
      <c r="R14" s="51"/>
      <c r="S14" s="51"/>
      <c r="T14" s="93">
        <f t="shared" si="2"/>
        <v>7</v>
      </c>
      <c r="U14" s="94">
        <f t="shared" si="3"/>
        <v>0.4375</v>
      </c>
    </row>
    <row r="15" spans="1:21" x14ac:dyDescent="0.35">
      <c r="A15" s="90">
        <v>3</v>
      </c>
      <c r="B15" s="97" t="s">
        <v>790</v>
      </c>
      <c r="C15" s="98" t="s">
        <v>791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7"/>
      <c r="L15" s="51"/>
      <c r="M15" s="51"/>
      <c r="N15" s="51"/>
      <c r="O15" s="51"/>
      <c r="P15" s="51"/>
      <c r="Q15" s="51"/>
      <c r="R15" s="51"/>
      <c r="S15" s="51"/>
      <c r="T15" s="93">
        <f t="shared" si="2"/>
        <v>7</v>
      </c>
      <c r="U15" s="94">
        <f t="shared" si="3"/>
        <v>0.4375</v>
      </c>
    </row>
    <row r="16" spans="1:21" x14ac:dyDescent="0.35">
      <c r="A16" s="90">
        <v>4</v>
      </c>
      <c r="B16" s="97" t="s">
        <v>792</v>
      </c>
      <c r="C16" s="98" t="s">
        <v>793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7"/>
      <c r="L16" s="51"/>
      <c r="M16" s="51"/>
      <c r="N16" s="51"/>
      <c r="O16" s="51"/>
      <c r="P16" s="51"/>
      <c r="Q16" s="51"/>
      <c r="R16" s="51"/>
      <c r="S16" s="51"/>
      <c r="T16" s="93">
        <f t="shared" si="2"/>
        <v>7</v>
      </c>
      <c r="U16" s="94">
        <f t="shared" si="3"/>
        <v>0.4375</v>
      </c>
    </row>
    <row r="17" spans="1:21" x14ac:dyDescent="0.35">
      <c r="A17" s="90">
        <v>5</v>
      </c>
      <c r="B17" s="97" t="s">
        <v>794</v>
      </c>
      <c r="C17" s="98" t="s">
        <v>795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7"/>
      <c r="L17" s="51"/>
      <c r="M17" s="51"/>
      <c r="N17" s="51"/>
      <c r="O17" s="51"/>
      <c r="P17" s="51"/>
      <c r="Q17" s="51"/>
      <c r="R17" s="51"/>
      <c r="S17" s="51"/>
      <c r="T17" s="93">
        <f t="shared" si="2"/>
        <v>7</v>
      </c>
      <c r="U17" s="94">
        <f t="shared" si="3"/>
        <v>0.4375</v>
      </c>
    </row>
    <row r="18" spans="1:21" x14ac:dyDescent="0.35">
      <c r="A18" s="90">
        <v>6</v>
      </c>
      <c r="B18" s="97" t="s">
        <v>796</v>
      </c>
      <c r="C18" s="98" t="s">
        <v>966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7"/>
      <c r="L18" s="51"/>
      <c r="M18" s="51"/>
      <c r="N18" s="51"/>
      <c r="O18" s="51"/>
      <c r="P18" s="51"/>
      <c r="Q18" s="51"/>
      <c r="R18" s="51"/>
      <c r="S18" s="51"/>
      <c r="T18" s="93">
        <f t="shared" si="2"/>
        <v>7</v>
      </c>
      <c r="U18" s="94">
        <f t="shared" si="3"/>
        <v>0.4375</v>
      </c>
    </row>
    <row r="19" spans="1:21" x14ac:dyDescent="0.35">
      <c r="A19" s="90">
        <v>7</v>
      </c>
      <c r="B19" s="97" t="s">
        <v>798</v>
      </c>
      <c r="C19" s="98" t="s">
        <v>799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7"/>
      <c r="L19" s="51"/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x14ac:dyDescent="0.35">
      <c r="A20" s="90">
        <v>8</v>
      </c>
      <c r="B20" s="97" t="s">
        <v>800</v>
      </c>
      <c r="C20" s="98" t="s">
        <v>801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7"/>
      <c r="L20" s="51"/>
      <c r="M20" s="51"/>
      <c r="N20" s="51"/>
      <c r="O20" s="51"/>
      <c r="P20" s="51"/>
      <c r="Q20" s="51"/>
      <c r="R20" s="51"/>
      <c r="S20" s="51"/>
      <c r="T20" s="93">
        <f t="shared" si="2"/>
        <v>7</v>
      </c>
      <c r="U20" s="94">
        <f t="shared" si="3"/>
        <v>0.4375</v>
      </c>
    </row>
    <row r="21" spans="1:21" x14ac:dyDescent="0.35">
      <c r="A21" s="90">
        <v>9</v>
      </c>
      <c r="B21" s="97" t="s">
        <v>802</v>
      </c>
      <c r="C21" s="98" t="s">
        <v>803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7"/>
      <c r="L21" s="51"/>
      <c r="M21" s="51"/>
      <c r="N21" s="51"/>
      <c r="O21" s="51"/>
      <c r="P21" s="51"/>
      <c r="Q21" s="51"/>
      <c r="R21" s="51"/>
      <c r="S21" s="51"/>
      <c r="T21" s="93">
        <f t="shared" si="2"/>
        <v>7</v>
      </c>
      <c r="U21" s="94">
        <f t="shared" si="3"/>
        <v>0.4375</v>
      </c>
    </row>
    <row r="22" spans="1:21" x14ac:dyDescent="0.35">
      <c r="A22" s="90">
        <v>10</v>
      </c>
      <c r="B22" s="97" t="s">
        <v>804</v>
      </c>
      <c r="C22" s="98" t="s">
        <v>805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7"/>
      <c r="L22" s="51"/>
      <c r="M22" s="51"/>
      <c r="N22" s="51"/>
      <c r="O22" s="51"/>
      <c r="P22" s="51"/>
      <c r="Q22" s="51"/>
      <c r="R22" s="51"/>
      <c r="S22" s="51"/>
      <c r="T22" s="93">
        <f t="shared" si="2"/>
        <v>7</v>
      </c>
      <c r="U22" s="94">
        <f t="shared" si="3"/>
        <v>0.4375</v>
      </c>
    </row>
    <row r="23" spans="1:21" x14ac:dyDescent="0.35">
      <c r="A23" s="90">
        <v>11</v>
      </c>
      <c r="B23" s="97" t="s">
        <v>806</v>
      </c>
      <c r="C23" s="98" t="s">
        <v>807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7"/>
      <c r="L23" s="51"/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x14ac:dyDescent="0.35">
      <c r="A24" s="90">
        <v>12</v>
      </c>
      <c r="B24" s="97" t="s">
        <v>808</v>
      </c>
      <c r="C24" s="98" t="s">
        <v>809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7"/>
      <c r="L24" s="51"/>
      <c r="M24" s="51"/>
      <c r="N24" s="51"/>
      <c r="O24" s="51"/>
      <c r="P24" s="51"/>
      <c r="Q24" s="51"/>
      <c r="R24" s="51"/>
      <c r="S24" s="51"/>
      <c r="T24" s="93">
        <f t="shared" si="2"/>
        <v>7</v>
      </c>
      <c r="U24" s="94">
        <f t="shared" si="3"/>
        <v>0.4375</v>
      </c>
    </row>
    <row r="25" spans="1:21" x14ac:dyDescent="0.35">
      <c r="A25" s="90">
        <v>13</v>
      </c>
      <c r="B25" s="97" t="s">
        <v>810</v>
      </c>
      <c r="C25" s="98" t="s">
        <v>811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7"/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x14ac:dyDescent="0.35">
      <c r="A26" s="90">
        <v>14</v>
      </c>
      <c r="B26" s="97" t="s">
        <v>812</v>
      </c>
      <c r="C26" s="98" t="s">
        <v>813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7"/>
      <c r="L26" s="51"/>
      <c r="M26" s="51"/>
      <c r="N26" s="51"/>
      <c r="O26" s="51"/>
      <c r="P26" s="51"/>
      <c r="Q26" s="51"/>
      <c r="R26" s="51"/>
      <c r="S26" s="51"/>
      <c r="T26" s="93">
        <f t="shared" si="2"/>
        <v>7</v>
      </c>
      <c r="U26" s="94">
        <f t="shared" si="3"/>
        <v>0.4375</v>
      </c>
    </row>
    <row r="27" spans="1:21" x14ac:dyDescent="0.35">
      <c r="A27" s="90">
        <v>15</v>
      </c>
      <c r="B27" s="97" t="s">
        <v>814</v>
      </c>
      <c r="C27" s="98" t="s">
        <v>815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7"/>
      <c r="L27" s="51"/>
      <c r="M27" s="51"/>
      <c r="N27" s="51"/>
      <c r="O27" s="51"/>
      <c r="P27" s="51"/>
      <c r="Q27" s="51"/>
      <c r="R27" s="51"/>
      <c r="S27" s="51"/>
      <c r="T27" s="93">
        <f t="shared" si="2"/>
        <v>7</v>
      </c>
      <c r="U27" s="94">
        <f t="shared" si="3"/>
        <v>0.4375</v>
      </c>
    </row>
    <row r="28" spans="1:21" x14ac:dyDescent="0.35">
      <c r="A28" s="90">
        <v>16</v>
      </c>
      <c r="B28" s="97" t="s">
        <v>816</v>
      </c>
      <c r="C28" s="98" t="s">
        <v>817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7"/>
      <c r="L28" s="51"/>
      <c r="M28" s="51"/>
      <c r="N28" s="51"/>
      <c r="O28" s="51"/>
      <c r="P28" s="51"/>
      <c r="Q28" s="51"/>
      <c r="R28" s="51"/>
      <c r="S28" s="51"/>
      <c r="T28" s="93">
        <f t="shared" si="2"/>
        <v>7</v>
      </c>
      <c r="U28" s="94">
        <f t="shared" si="3"/>
        <v>0.4375</v>
      </c>
    </row>
    <row r="29" spans="1:21" x14ac:dyDescent="0.35">
      <c r="A29" s="90">
        <v>17</v>
      </c>
      <c r="B29" s="97" t="s">
        <v>818</v>
      </c>
      <c r="C29" s="98" t="s">
        <v>819</v>
      </c>
      <c r="D29" s="55">
        <v>0</v>
      </c>
      <c r="E29" s="51">
        <v>1</v>
      </c>
      <c r="F29" s="51">
        <v>1</v>
      </c>
      <c r="G29" s="51">
        <v>1</v>
      </c>
      <c r="H29" s="51">
        <v>0</v>
      </c>
      <c r="I29" s="51">
        <v>0</v>
      </c>
      <c r="J29" s="51">
        <v>1</v>
      </c>
      <c r="K29" s="57"/>
      <c r="L29" s="51"/>
      <c r="M29" s="51"/>
      <c r="N29" s="51"/>
      <c r="O29" s="51"/>
      <c r="P29" s="51"/>
      <c r="Q29" s="51"/>
      <c r="R29" s="51"/>
      <c r="S29" s="51"/>
      <c r="T29" s="93">
        <f t="shared" si="2"/>
        <v>4</v>
      </c>
      <c r="U29" s="94">
        <f t="shared" si="3"/>
        <v>0.25</v>
      </c>
    </row>
    <row r="30" spans="1:21" x14ac:dyDescent="0.35">
      <c r="A30" s="90">
        <v>18</v>
      </c>
      <c r="B30" s="97" t="s">
        <v>820</v>
      </c>
      <c r="C30" s="98" t="s">
        <v>967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7"/>
      <c r="L30" s="51"/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x14ac:dyDescent="0.35">
      <c r="A31" s="90">
        <v>19</v>
      </c>
      <c r="B31" s="97" t="s">
        <v>822</v>
      </c>
      <c r="C31" s="98" t="s">
        <v>823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7"/>
      <c r="L31" s="51"/>
      <c r="M31" s="51"/>
      <c r="N31" s="51"/>
      <c r="O31" s="51"/>
      <c r="P31" s="51"/>
      <c r="Q31" s="51"/>
      <c r="R31" s="51"/>
      <c r="S31" s="51"/>
      <c r="T31" s="93">
        <f t="shared" si="2"/>
        <v>7</v>
      </c>
      <c r="U31" s="94">
        <f t="shared" si="3"/>
        <v>0.4375</v>
      </c>
    </row>
    <row r="32" spans="1:21" x14ac:dyDescent="0.35">
      <c r="A32" s="90">
        <v>20</v>
      </c>
      <c r="B32" s="97" t="s">
        <v>543</v>
      </c>
      <c r="C32" s="98" t="s">
        <v>968</v>
      </c>
      <c r="D32" s="55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7"/>
      <c r="L32" s="51"/>
      <c r="M32" s="51"/>
      <c r="N32" s="51"/>
      <c r="O32" s="51"/>
      <c r="P32" s="51"/>
      <c r="Q32" s="51"/>
      <c r="R32" s="51"/>
      <c r="S32" s="51"/>
      <c r="T32" s="93">
        <f t="shared" si="2"/>
        <v>0</v>
      </c>
      <c r="U32" s="94">
        <f t="shared" si="3"/>
        <v>0</v>
      </c>
    </row>
    <row r="33" spans="1:21" x14ac:dyDescent="0.35">
      <c r="A33" s="90">
        <v>21</v>
      </c>
      <c r="B33" s="97" t="s">
        <v>969</v>
      </c>
      <c r="C33" s="98" t="s">
        <v>825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7"/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x14ac:dyDescent="0.35">
      <c r="A34" s="90">
        <v>22</v>
      </c>
      <c r="B34" s="97" t="s">
        <v>970</v>
      </c>
      <c r="C34" s="98" t="s">
        <v>827</v>
      </c>
      <c r="D34" s="55">
        <v>0</v>
      </c>
      <c r="E34" s="51">
        <v>0</v>
      </c>
      <c r="F34" s="139">
        <v>1</v>
      </c>
      <c r="G34" s="51">
        <v>1</v>
      </c>
      <c r="H34" s="51">
        <v>1</v>
      </c>
      <c r="I34" s="138">
        <v>0</v>
      </c>
      <c r="J34" s="138">
        <v>0</v>
      </c>
      <c r="K34" s="57"/>
      <c r="L34" s="51"/>
      <c r="M34" s="51"/>
      <c r="N34" s="51"/>
      <c r="O34" s="51"/>
      <c r="P34" s="51"/>
      <c r="Q34" s="51"/>
      <c r="R34" s="51"/>
      <c r="S34" s="51"/>
      <c r="T34" s="93">
        <f t="shared" si="2"/>
        <v>3</v>
      </c>
      <c r="U34" s="94">
        <f t="shared" si="3"/>
        <v>0.1875</v>
      </c>
    </row>
    <row r="35" spans="1:21" x14ac:dyDescent="0.35">
      <c r="A35" s="90">
        <v>23</v>
      </c>
      <c r="B35" s="97" t="s">
        <v>971</v>
      </c>
      <c r="C35" s="98" t="s">
        <v>972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7"/>
      <c r="L35" s="51"/>
      <c r="M35" s="51"/>
      <c r="N35" s="51"/>
      <c r="O35" s="51"/>
      <c r="P35" s="51"/>
      <c r="Q35" s="51"/>
      <c r="R35" s="51"/>
      <c r="S35" s="51"/>
      <c r="T35" s="93">
        <f t="shared" si="2"/>
        <v>7</v>
      </c>
      <c r="U35" s="94">
        <f t="shared" si="3"/>
        <v>0.4375</v>
      </c>
    </row>
    <row r="36" spans="1:21" x14ac:dyDescent="0.35">
      <c r="A36" s="90">
        <v>24</v>
      </c>
      <c r="B36" s="97" t="s">
        <v>973</v>
      </c>
      <c r="C36" s="98" t="s">
        <v>831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7"/>
      <c r="L36" s="51"/>
      <c r="M36" s="51"/>
      <c r="N36" s="51"/>
      <c r="O36" s="51"/>
      <c r="P36" s="51"/>
      <c r="Q36" s="51"/>
      <c r="R36" s="51"/>
      <c r="S36" s="51"/>
      <c r="T36" s="93">
        <f t="shared" si="2"/>
        <v>7</v>
      </c>
      <c r="U36" s="94">
        <f t="shared" si="3"/>
        <v>0.4375</v>
      </c>
    </row>
    <row r="37" spans="1:21" x14ac:dyDescent="0.35">
      <c r="A37" s="90">
        <v>25</v>
      </c>
      <c r="B37" s="97" t="s">
        <v>974</v>
      </c>
      <c r="C37" s="98" t="s">
        <v>833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7"/>
      <c r="L37" s="51"/>
      <c r="M37" s="51"/>
      <c r="N37" s="51"/>
      <c r="O37" s="51"/>
      <c r="P37" s="51"/>
      <c r="Q37" s="51"/>
      <c r="R37" s="51"/>
      <c r="S37" s="51"/>
      <c r="T37" s="93">
        <f t="shared" si="2"/>
        <v>7</v>
      </c>
      <c r="U37" s="94">
        <f t="shared" si="3"/>
        <v>0.4375</v>
      </c>
    </row>
    <row r="38" spans="1:21" x14ac:dyDescent="0.35">
      <c r="A38" s="90">
        <v>26</v>
      </c>
      <c r="B38" s="97" t="s">
        <v>975</v>
      </c>
      <c r="C38" s="98" t="s">
        <v>835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7"/>
      <c r="L38" s="51"/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x14ac:dyDescent="0.35">
      <c r="A39" s="90">
        <v>27</v>
      </c>
      <c r="B39" s="97" t="s">
        <v>976</v>
      </c>
      <c r="C39" s="98" t="s">
        <v>837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0</v>
      </c>
      <c r="K39" s="57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x14ac:dyDescent="0.35">
      <c r="A40" s="90">
        <v>28</v>
      </c>
      <c r="B40" s="97" t="s">
        <v>838</v>
      </c>
      <c r="C40" s="98" t="s">
        <v>839</v>
      </c>
      <c r="D40" s="55">
        <v>1</v>
      </c>
      <c r="E40" s="51">
        <v>0</v>
      </c>
      <c r="F40" s="51">
        <v>1</v>
      </c>
      <c r="G40" s="51">
        <v>1</v>
      </c>
      <c r="H40" s="51">
        <v>1</v>
      </c>
      <c r="I40" s="51">
        <v>1</v>
      </c>
      <c r="J40" s="51">
        <v>0</v>
      </c>
      <c r="K40" s="57"/>
      <c r="L40" s="51"/>
      <c r="M40" s="51"/>
      <c r="N40" s="51"/>
      <c r="O40" s="51"/>
      <c r="P40" s="51"/>
      <c r="Q40" s="51"/>
      <c r="R40" s="51"/>
      <c r="S40" s="51"/>
      <c r="T40" s="93">
        <f t="shared" si="2"/>
        <v>5</v>
      </c>
      <c r="U40" s="94">
        <f t="shared" si="3"/>
        <v>0.3125</v>
      </c>
    </row>
    <row r="41" spans="1:21" x14ac:dyDescent="0.35">
      <c r="A41" s="90">
        <v>29</v>
      </c>
      <c r="B41" s="97" t="s">
        <v>977</v>
      </c>
      <c r="C41" s="98" t="s">
        <v>841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7"/>
      <c r="L41" s="51"/>
      <c r="M41" s="51"/>
      <c r="N41" s="51"/>
      <c r="O41" s="51"/>
      <c r="P41" s="51"/>
      <c r="Q41" s="51"/>
      <c r="R41" s="51"/>
      <c r="S41" s="51"/>
      <c r="T41" s="93">
        <f t="shared" si="2"/>
        <v>7</v>
      </c>
      <c r="U41" s="94">
        <f t="shared" si="3"/>
        <v>0.4375</v>
      </c>
    </row>
    <row r="42" spans="1:21" x14ac:dyDescent="0.35">
      <c r="A42" s="90">
        <v>30</v>
      </c>
      <c r="B42" s="97" t="s">
        <v>842</v>
      </c>
      <c r="C42" s="98" t="s">
        <v>843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7"/>
      <c r="L42" s="51"/>
      <c r="M42" s="51"/>
      <c r="N42" s="51"/>
      <c r="O42" s="51"/>
      <c r="P42" s="51"/>
      <c r="Q42" s="51"/>
      <c r="R42" s="51"/>
      <c r="S42" s="51"/>
      <c r="T42" s="93">
        <f t="shared" si="2"/>
        <v>7</v>
      </c>
      <c r="U42" s="94">
        <f t="shared" si="3"/>
        <v>0.4375</v>
      </c>
    </row>
    <row r="43" spans="1:21" x14ac:dyDescent="0.35">
      <c r="A43" s="90">
        <v>31</v>
      </c>
      <c r="B43" s="97" t="s">
        <v>844</v>
      </c>
      <c r="C43" s="98" t="s">
        <v>845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7"/>
      <c r="L43" s="51"/>
      <c r="M43" s="51"/>
      <c r="N43" s="51"/>
      <c r="O43" s="51"/>
      <c r="P43" s="51"/>
      <c r="Q43" s="51"/>
      <c r="R43" s="51"/>
      <c r="S43" s="51"/>
      <c r="T43" s="93">
        <f t="shared" si="2"/>
        <v>7</v>
      </c>
      <c r="U43" s="94">
        <f t="shared" si="3"/>
        <v>0.4375</v>
      </c>
    </row>
    <row r="44" spans="1:21" x14ac:dyDescent="0.35">
      <c r="A44" s="90">
        <v>32</v>
      </c>
      <c r="B44" s="97" t="s">
        <v>846</v>
      </c>
      <c r="C44" s="98" t="s">
        <v>847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7"/>
      <c r="L44" s="51"/>
      <c r="M44" s="51"/>
      <c r="N44" s="51"/>
      <c r="O44" s="51"/>
      <c r="P44" s="51"/>
      <c r="Q44" s="51"/>
      <c r="R44" s="51"/>
      <c r="S44" s="51"/>
      <c r="T44" s="93">
        <f t="shared" si="2"/>
        <v>7</v>
      </c>
      <c r="U44" s="94">
        <f t="shared" si="3"/>
        <v>0.4375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117" priority="2" operator="equal">
      <formula>0</formula>
    </cfRule>
  </conditionalFormatting>
  <conditionalFormatting sqref="U13:U44">
    <cfRule type="cellIs" dxfId="116" priority="1" operator="lessThan">
      <formula>"50%"</formula>
    </cfRule>
  </conditionalFormatting>
  <hyperlinks>
    <hyperlink ref="A1" location="'Rekap Dosen'!A1" display="BACK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FFFF"/>
    <outlinePr summaryBelow="0" summaryRight="0"/>
  </sheetPr>
  <dimension ref="A1:U1000"/>
  <sheetViews>
    <sheetView topLeftCell="A24" workbookViewId="0"/>
  </sheetViews>
  <sheetFormatPr defaultColWidth="14.453125" defaultRowHeight="15" customHeight="1" x14ac:dyDescent="0.35"/>
  <cols>
    <col min="1" max="1" width="9.54296875" customWidth="1"/>
    <col min="2" max="2" width="22.4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73" t="s">
        <v>93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MI704317</v>
      </c>
      <c r="C3" s="78" t="str">
        <f>VLOOKUP(D3, 'Rekap Dosen'!$B$5:$C$40, 2, FALSE)</f>
        <v>Rizka Dhini Kurnia, Ph.D</v>
      </c>
      <c r="D3" s="51" t="s">
        <v>319</v>
      </c>
      <c r="E3" s="79">
        <f t="shared" ref="E3:E6" si="0">COUNTIF($D$12:$S$12,D3)</f>
        <v>2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MANAJEMEN KEARSIPAN</v>
      </c>
      <c r="C4" s="78" t="str">
        <f>VLOOKUP(D4, 'Rekap Dosen'!$B$5:$C$40, 2, FALSE)</f>
        <v>Hasnan Afif, M.Kom.</v>
      </c>
      <c r="D4" s="51" t="s">
        <v>299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Iin Seprina, M.Kom.</v>
      </c>
      <c r="D5" s="51" t="s">
        <v>303</v>
      </c>
      <c r="E5" s="79">
        <f t="shared" si="0"/>
        <v>9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SELASA, 11.30-13.10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334</v>
      </c>
      <c r="D7" s="84"/>
      <c r="E7" s="85">
        <f>SUM(E3:E6)</f>
        <v>11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5"/>
      <c r="U11" s="178"/>
    </row>
    <row r="12" spans="1:21" ht="14.5" x14ac:dyDescent="0.35">
      <c r="A12" s="172"/>
      <c r="B12" s="172"/>
      <c r="C12" s="172"/>
      <c r="D12" s="51" t="s">
        <v>303</v>
      </c>
      <c r="E12" s="51" t="s">
        <v>319</v>
      </c>
      <c r="F12" s="51" t="s">
        <v>319</v>
      </c>
      <c r="G12" s="51" t="s">
        <v>303</v>
      </c>
      <c r="H12" s="51" t="s">
        <v>303</v>
      </c>
      <c r="I12" s="51" t="s">
        <v>303</v>
      </c>
      <c r="J12" s="51" t="s">
        <v>303</v>
      </c>
      <c r="K12" s="51" t="s">
        <v>303</v>
      </c>
      <c r="L12" s="51" t="s">
        <v>303</v>
      </c>
      <c r="M12" s="51" t="s">
        <v>303</v>
      </c>
      <c r="N12" s="51" t="s">
        <v>303</v>
      </c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489</v>
      </c>
      <c r="C13" s="98" t="s">
        <v>490</v>
      </c>
      <c r="D13" s="55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/>
      <c r="P13" s="51"/>
      <c r="Q13" s="51"/>
      <c r="R13" s="51"/>
      <c r="S13" s="51"/>
      <c r="T13" s="93">
        <f t="shared" ref="T13:T57" si="2">SUM(D13:S13)</f>
        <v>0</v>
      </c>
      <c r="U13" s="94">
        <f t="shared" ref="U13:U57" si="3">T13/16</f>
        <v>0</v>
      </c>
    </row>
    <row r="14" spans="1:21" ht="14.5" x14ac:dyDescent="0.35">
      <c r="A14" s="90">
        <v>2</v>
      </c>
      <c r="B14" s="97" t="s">
        <v>506</v>
      </c>
      <c r="C14" s="98" t="s">
        <v>507</v>
      </c>
      <c r="D14" s="55">
        <v>1</v>
      </c>
      <c r="E14" s="51">
        <v>1</v>
      </c>
      <c r="F14" s="51">
        <v>1</v>
      </c>
      <c r="G14" s="51">
        <v>0</v>
      </c>
      <c r="H14" s="51">
        <v>1</v>
      </c>
      <c r="I14" s="51" t="s">
        <v>449</v>
      </c>
      <c r="J14" s="51">
        <v>1</v>
      </c>
      <c r="K14" s="51">
        <v>0</v>
      </c>
      <c r="L14" s="51">
        <v>0</v>
      </c>
      <c r="M14" s="51">
        <v>1</v>
      </c>
      <c r="N14" s="51">
        <v>0</v>
      </c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643</v>
      </c>
      <c r="C15" s="98" t="s">
        <v>530</v>
      </c>
      <c r="D15" s="55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/>
      <c r="P15" s="51"/>
      <c r="Q15" s="51"/>
      <c r="R15" s="51"/>
      <c r="S15" s="51"/>
      <c r="T15" s="93">
        <f t="shared" si="2"/>
        <v>0</v>
      </c>
      <c r="U15" s="94">
        <f t="shared" si="3"/>
        <v>0</v>
      </c>
    </row>
    <row r="16" spans="1:21" ht="14.5" x14ac:dyDescent="0.35">
      <c r="A16" s="90">
        <v>4</v>
      </c>
      <c r="B16" s="97" t="s">
        <v>848</v>
      </c>
      <c r="C16" s="98" t="s">
        <v>849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/>
      <c r="R16" s="51"/>
      <c r="S16" s="51"/>
      <c r="T16" s="93">
        <f t="shared" si="2"/>
        <v>11</v>
      </c>
      <c r="U16" s="94">
        <f t="shared" si="3"/>
        <v>0.6875</v>
      </c>
    </row>
    <row r="17" spans="1:21" ht="14.5" x14ac:dyDescent="0.35">
      <c r="A17" s="90">
        <v>5</v>
      </c>
      <c r="B17" s="97" t="s">
        <v>850</v>
      </c>
      <c r="C17" s="98" t="s">
        <v>851</v>
      </c>
      <c r="D17" s="55">
        <v>1</v>
      </c>
      <c r="E17" s="51">
        <v>0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/>
      <c r="R17" s="51"/>
      <c r="S17" s="51"/>
      <c r="T17" s="93">
        <f t="shared" si="2"/>
        <v>10</v>
      </c>
      <c r="U17" s="94">
        <f t="shared" si="3"/>
        <v>0.625</v>
      </c>
    </row>
    <row r="18" spans="1:21" ht="14.5" x14ac:dyDescent="0.35">
      <c r="A18" s="90">
        <v>6</v>
      </c>
      <c r="B18" s="97" t="s">
        <v>852</v>
      </c>
      <c r="C18" s="98" t="s">
        <v>853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/>
      <c r="R18" s="51"/>
      <c r="S18" s="51"/>
      <c r="T18" s="93">
        <f t="shared" si="2"/>
        <v>11</v>
      </c>
      <c r="U18" s="94">
        <f t="shared" si="3"/>
        <v>0.6875</v>
      </c>
    </row>
    <row r="19" spans="1:21" ht="14.5" x14ac:dyDescent="0.35">
      <c r="A19" s="90">
        <v>7</v>
      </c>
      <c r="B19" s="97" t="s">
        <v>854</v>
      </c>
      <c r="C19" s="98" t="s">
        <v>855</v>
      </c>
      <c r="D19" s="55">
        <v>1</v>
      </c>
      <c r="E19" s="51">
        <v>0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/>
      <c r="R19" s="51"/>
      <c r="S19" s="51"/>
      <c r="T19" s="93">
        <f t="shared" si="2"/>
        <v>10</v>
      </c>
      <c r="U19" s="94">
        <f t="shared" si="3"/>
        <v>0.625</v>
      </c>
    </row>
    <row r="20" spans="1:21" ht="14.5" x14ac:dyDescent="0.35">
      <c r="A20" s="90">
        <v>8</v>
      </c>
      <c r="B20" s="97" t="s">
        <v>856</v>
      </c>
      <c r="C20" s="98" t="s">
        <v>649</v>
      </c>
      <c r="D20" s="55">
        <v>1</v>
      </c>
      <c r="E20" s="51">
        <v>0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/>
      <c r="R20" s="51"/>
      <c r="S20" s="51"/>
      <c r="T20" s="93">
        <f t="shared" si="2"/>
        <v>10</v>
      </c>
      <c r="U20" s="94">
        <f t="shared" si="3"/>
        <v>0.625</v>
      </c>
    </row>
    <row r="21" spans="1:21" ht="15.75" customHeight="1" x14ac:dyDescent="0.35">
      <c r="A21" s="90">
        <v>9</v>
      </c>
      <c r="B21" s="97" t="s">
        <v>857</v>
      </c>
      <c r="C21" s="98" t="s">
        <v>858</v>
      </c>
      <c r="D21" s="55">
        <v>1</v>
      </c>
      <c r="E21" s="51">
        <v>0</v>
      </c>
      <c r="F21" s="51">
        <v>1</v>
      </c>
      <c r="G21" s="51">
        <v>1</v>
      </c>
      <c r="H21" s="51">
        <v>1</v>
      </c>
      <c r="I21" s="51">
        <v>0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/>
      <c r="R21" s="51"/>
      <c r="S21" s="51"/>
      <c r="T21" s="93">
        <f t="shared" si="2"/>
        <v>9</v>
      </c>
      <c r="U21" s="94">
        <f t="shared" si="3"/>
        <v>0.5625</v>
      </c>
    </row>
    <row r="22" spans="1:21" ht="15.75" customHeight="1" x14ac:dyDescent="0.35">
      <c r="A22" s="90">
        <v>10</v>
      </c>
      <c r="B22" s="97" t="s">
        <v>859</v>
      </c>
      <c r="C22" s="98" t="s">
        <v>860</v>
      </c>
      <c r="D22" s="55">
        <v>1</v>
      </c>
      <c r="E22" s="51">
        <v>0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/>
      <c r="R22" s="51"/>
      <c r="S22" s="51"/>
      <c r="T22" s="93">
        <f t="shared" si="2"/>
        <v>10</v>
      </c>
      <c r="U22" s="94">
        <f t="shared" si="3"/>
        <v>0.625</v>
      </c>
    </row>
    <row r="23" spans="1:21" ht="15.75" customHeight="1" x14ac:dyDescent="0.35">
      <c r="A23" s="90">
        <v>11</v>
      </c>
      <c r="B23" s="109" t="s">
        <v>861</v>
      </c>
      <c r="C23" s="98" t="s">
        <v>862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/>
      <c r="R23" s="51"/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90">
        <v>12</v>
      </c>
      <c r="B24" s="109" t="s">
        <v>863</v>
      </c>
      <c r="C24" s="98" t="s">
        <v>864</v>
      </c>
      <c r="D24" s="55">
        <v>1</v>
      </c>
      <c r="E24" s="51">
        <v>0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/>
      <c r="R24" s="51"/>
      <c r="S24" s="51"/>
      <c r="T24" s="93">
        <f t="shared" si="2"/>
        <v>10</v>
      </c>
      <c r="U24" s="94">
        <f t="shared" si="3"/>
        <v>0.625</v>
      </c>
    </row>
    <row r="25" spans="1:21" ht="15.75" customHeight="1" x14ac:dyDescent="0.35">
      <c r="A25" s="90">
        <v>13</v>
      </c>
      <c r="B25" s="109" t="s">
        <v>865</v>
      </c>
      <c r="C25" s="98" t="s">
        <v>866</v>
      </c>
      <c r="D25" s="55">
        <v>1</v>
      </c>
      <c r="E25" s="51">
        <v>0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/>
      <c r="R25" s="51"/>
      <c r="S25" s="51"/>
      <c r="T25" s="93">
        <f t="shared" si="2"/>
        <v>10</v>
      </c>
      <c r="U25" s="94">
        <f t="shared" si="3"/>
        <v>0.625</v>
      </c>
    </row>
    <row r="26" spans="1:21" ht="15.75" customHeight="1" x14ac:dyDescent="0.35">
      <c r="A26" s="90">
        <v>14</v>
      </c>
      <c r="B26" s="109" t="s">
        <v>867</v>
      </c>
      <c r="C26" s="98" t="s">
        <v>868</v>
      </c>
      <c r="D26" s="55">
        <v>1</v>
      </c>
      <c r="E26" s="51">
        <v>0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/>
      <c r="R26" s="51"/>
      <c r="S26" s="51"/>
      <c r="T26" s="93">
        <f t="shared" si="2"/>
        <v>10</v>
      </c>
      <c r="U26" s="94">
        <f t="shared" si="3"/>
        <v>0.625</v>
      </c>
    </row>
    <row r="27" spans="1:21" ht="15.75" customHeight="1" x14ac:dyDescent="0.35">
      <c r="A27" s="90">
        <v>15</v>
      </c>
      <c r="B27" s="109" t="s">
        <v>869</v>
      </c>
      <c r="C27" s="98" t="s">
        <v>870</v>
      </c>
      <c r="D27" s="55">
        <v>1</v>
      </c>
      <c r="E27" s="51">
        <v>0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/>
      <c r="R27" s="51"/>
      <c r="S27" s="51"/>
      <c r="T27" s="93">
        <f t="shared" si="2"/>
        <v>10</v>
      </c>
      <c r="U27" s="94">
        <f t="shared" si="3"/>
        <v>0.625</v>
      </c>
    </row>
    <row r="28" spans="1:21" ht="15.75" customHeight="1" x14ac:dyDescent="0.35">
      <c r="A28" s="90">
        <v>16</v>
      </c>
      <c r="B28" s="109" t="s">
        <v>871</v>
      </c>
      <c r="C28" s="98" t="s">
        <v>872</v>
      </c>
      <c r="D28" s="55">
        <v>1</v>
      </c>
      <c r="E28" s="51">
        <v>0</v>
      </c>
      <c r="F28" s="51">
        <v>1</v>
      </c>
      <c r="G28" s="51">
        <v>1</v>
      </c>
      <c r="H28" s="51">
        <v>1</v>
      </c>
      <c r="I28" s="51">
        <v>0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/>
      <c r="R28" s="51"/>
      <c r="S28" s="51"/>
      <c r="T28" s="93">
        <f t="shared" si="2"/>
        <v>9</v>
      </c>
      <c r="U28" s="94">
        <f t="shared" si="3"/>
        <v>0.5625</v>
      </c>
    </row>
    <row r="29" spans="1:21" ht="15.75" customHeight="1" x14ac:dyDescent="0.35">
      <c r="A29" s="90">
        <v>17</v>
      </c>
      <c r="B29" s="109" t="s">
        <v>873</v>
      </c>
      <c r="C29" s="98" t="s">
        <v>874</v>
      </c>
      <c r="D29" s="55">
        <v>1</v>
      </c>
      <c r="E29" s="51">
        <v>0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0</v>
      </c>
      <c r="M29" s="51">
        <v>1</v>
      </c>
      <c r="N29" s="51">
        <v>0</v>
      </c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ht="15.75" customHeight="1" x14ac:dyDescent="0.35">
      <c r="A30" s="90">
        <v>18</v>
      </c>
      <c r="B30" s="109" t="s">
        <v>875</v>
      </c>
      <c r="C30" s="98" t="s">
        <v>876</v>
      </c>
      <c r="D30" s="55">
        <v>1</v>
      </c>
      <c r="E30" s="51">
        <v>0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 t="s">
        <v>449</v>
      </c>
      <c r="M30" s="51">
        <v>1</v>
      </c>
      <c r="N30" s="51">
        <v>1</v>
      </c>
      <c r="O30" s="51"/>
      <c r="P30" s="51"/>
      <c r="Q30" s="51"/>
      <c r="R30" s="51"/>
      <c r="S30" s="51"/>
      <c r="T30" s="93">
        <f t="shared" si="2"/>
        <v>9</v>
      </c>
      <c r="U30" s="94">
        <f t="shared" si="3"/>
        <v>0.5625</v>
      </c>
    </row>
    <row r="31" spans="1:21" ht="15.75" customHeight="1" x14ac:dyDescent="0.35">
      <c r="A31" s="90">
        <v>19</v>
      </c>
      <c r="B31" s="109" t="s">
        <v>877</v>
      </c>
      <c r="C31" s="98" t="s">
        <v>878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 t="s">
        <v>616</v>
      </c>
      <c r="O31" s="51"/>
      <c r="P31" s="51"/>
      <c r="Q31" s="51"/>
      <c r="R31" s="51"/>
      <c r="S31" s="51"/>
      <c r="T31" s="93">
        <f t="shared" si="2"/>
        <v>10</v>
      </c>
      <c r="U31" s="94">
        <f t="shared" si="3"/>
        <v>0.625</v>
      </c>
    </row>
    <row r="32" spans="1:21" ht="15.75" customHeight="1" x14ac:dyDescent="0.35">
      <c r="A32" s="90">
        <v>20</v>
      </c>
      <c r="B32" s="109" t="s">
        <v>879</v>
      </c>
      <c r="C32" s="98" t="s">
        <v>880</v>
      </c>
      <c r="D32" s="55">
        <v>1</v>
      </c>
      <c r="E32" s="51">
        <v>0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/>
      <c r="R32" s="51"/>
      <c r="S32" s="51"/>
      <c r="T32" s="93">
        <f t="shared" si="2"/>
        <v>10</v>
      </c>
      <c r="U32" s="94">
        <f t="shared" si="3"/>
        <v>0.625</v>
      </c>
    </row>
    <row r="33" spans="1:21" ht="15.75" customHeight="1" x14ac:dyDescent="0.35">
      <c r="A33" s="90">
        <v>21</v>
      </c>
      <c r="B33" s="109" t="s">
        <v>881</v>
      </c>
      <c r="C33" s="98" t="s">
        <v>882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0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/>
      <c r="Q33" s="51"/>
      <c r="R33" s="51"/>
      <c r="S33" s="51"/>
      <c r="T33" s="93">
        <f t="shared" si="2"/>
        <v>10</v>
      </c>
      <c r="U33" s="94">
        <f t="shared" si="3"/>
        <v>0.625</v>
      </c>
    </row>
    <row r="34" spans="1:21" ht="15.75" customHeight="1" x14ac:dyDescent="0.35">
      <c r="A34" s="90">
        <v>22</v>
      </c>
      <c r="B34" s="109" t="s">
        <v>883</v>
      </c>
      <c r="C34" s="98" t="s">
        <v>884</v>
      </c>
      <c r="D34" s="55">
        <v>1</v>
      </c>
      <c r="E34" s="51">
        <v>0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0</v>
      </c>
      <c r="M34" s="51">
        <v>1</v>
      </c>
      <c r="N34" s="51">
        <v>0</v>
      </c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ht="15.75" customHeight="1" x14ac:dyDescent="0.35">
      <c r="A35" s="90">
        <v>23</v>
      </c>
      <c r="B35" s="109" t="s">
        <v>885</v>
      </c>
      <c r="C35" s="98" t="s">
        <v>886</v>
      </c>
      <c r="D35" s="55">
        <v>1</v>
      </c>
      <c r="E35" s="51">
        <v>0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/>
      <c r="R35" s="51"/>
      <c r="S35" s="51"/>
      <c r="T35" s="93">
        <f t="shared" si="2"/>
        <v>10</v>
      </c>
      <c r="U35" s="94">
        <f t="shared" si="3"/>
        <v>0.625</v>
      </c>
    </row>
    <row r="36" spans="1:21" ht="15.75" customHeight="1" x14ac:dyDescent="0.35">
      <c r="A36" s="90">
        <v>24</v>
      </c>
      <c r="B36" s="109" t="s">
        <v>887</v>
      </c>
      <c r="C36" s="98" t="s">
        <v>888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/>
      <c r="R36" s="51"/>
      <c r="S36" s="51"/>
      <c r="T36" s="93">
        <f t="shared" si="2"/>
        <v>11</v>
      </c>
      <c r="U36" s="94">
        <f t="shared" si="3"/>
        <v>0.6875</v>
      </c>
    </row>
    <row r="37" spans="1:21" ht="15.75" customHeight="1" x14ac:dyDescent="0.35">
      <c r="A37" s="90">
        <v>25</v>
      </c>
      <c r="B37" s="109" t="s">
        <v>889</v>
      </c>
      <c r="C37" s="98" t="s">
        <v>890</v>
      </c>
      <c r="D37" s="55">
        <v>1</v>
      </c>
      <c r="E37" s="51">
        <v>0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/>
      <c r="R37" s="51"/>
      <c r="S37" s="51"/>
      <c r="T37" s="93">
        <f t="shared" si="2"/>
        <v>10</v>
      </c>
      <c r="U37" s="94">
        <f t="shared" si="3"/>
        <v>0.625</v>
      </c>
    </row>
    <row r="38" spans="1:21" ht="15.75" customHeight="1" x14ac:dyDescent="0.35">
      <c r="A38" s="90">
        <v>26</v>
      </c>
      <c r="B38" s="109" t="s">
        <v>891</v>
      </c>
      <c r="C38" s="98" t="s">
        <v>892</v>
      </c>
      <c r="D38" s="55">
        <v>1</v>
      </c>
      <c r="E38" s="51">
        <v>1</v>
      </c>
      <c r="F38" s="51">
        <v>1</v>
      </c>
      <c r="G38" s="51">
        <v>0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/>
      <c r="Q38" s="51"/>
      <c r="R38" s="51"/>
      <c r="S38" s="51"/>
      <c r="T38" s="93">
        <f t="shared" si="2"/>
        <v>10</v>
      </c>
      <c r="U38" s="94">
        <f t="shared" si="3"/>
        <v>0.625</v>
      </c>
    </row>
    <row r="39" spans="1:21" ht="15.75" customHeight="1" x14ac:dyDescent="0.35">
      <c r="A39" s="90">
        <v>27</v>
      </c>
      <c r="B39" s="109" t="s">
        <v>893</v>
      </c>
      <c r="C39" s="98" t="s">
        <v>894</v>
      </c>
      <c r="D39" s="55">
        <v>1</v>
      </c>
      <c r="E39" s="51">
        <v>0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/>
      <c r="Q39" s="51"/>
      <c r="R39" s="51"/>
      <c r="S39" s="51"/>
      <c r="T39" s="93">
        <f t="shared" si="2"/>
        <v>10</v>
      </c>
      <c r="U39" s="94">
        <f t="shared" si="3"/>
        <v>0.625</v>
      </c>
    </row>
    <row r="40" spans="1:21" ht="15.75" customHeight="1" x14ac:dyDescent="0.35">
      <c r="A40" s="90">
        <v>28</v>
      </c>
      <c r="B40" s="109" t="s">
        <v>895</v>
      </c>
      <c r="C40" s="98" t="s">
        <v>896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/>
      <c r="Q40" s="51"/>
      <c r="R40" s="51"/>
      <c r="S40" s="51"/>
      <c r="T40" s="93">
        <f t="shared" si="2"/>
        <v>11</v>
      </c>
      <c r="U40" s="94">
        <f t="shared" si="3"/>
        <v>0.6875</v>
      </c>
    </row>
    <row r="41" spans="1:21" ht="15.75" customHeight="1" x14ac:dyDescent="0.35">
      <c r="A41" s="90">
        <v>29</v>
      </c>
      <c r="B41" s="109" t="s">
        <v>897</v>
      </c>
      <c r="C41" s="98" t="s">
        <v>898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0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/>
      <c r="R41" s="51"/>
      <c r="S41" s="51"/>
      <c r="T41" s="93">
        <f t="shared" si="2"/>
        <v>10</v>
      </c>
      <c r="U41" s="94">
        <f t="shared" si="3"/>
        <v>0.625</v>
      </c>
    </row>
    <row r="42" spans="1:21" ht="15.75" customHeight="1" x14ac:dyDescent="0.35">
      <c r="A42" s="90">
        <v>30</v>
      </c>
      <c r="B42" s="109" t="s">
        <v>899</v>
      </c>
      <c r="C42" s="98" t="s">
        <v>900</v>
      </c>
      <c r="D42" s="55">
        <v>1</v>
      </c>
      <c r="E42" s="51">
        <v>0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0</v>
      </c>
      <c r="M42" s="51">
        <v>1</v>
      </c>
      <c r="N42" s="51">
        <v>1</v>
      </c>
      <c r="O42" s="51"/>
      <c r="P42" s="51"/>
      <c r="Q42" s="51"/>
      <c r="R42" s="51"/>
      <c r="S42" s="51"/>
      <c r="T42" s="93">
        <f t="shared" si="2"/>
        <v>9</v>
      </c>
      <c r="U42" s="94">
        <f t="shared" si="3"/>
        <v>0.5625</v>
      </c>
    </row>
    <row r="43" spans="1:21" ht="15.75" customHeight="1" x14ac:dyDescent="0.35">
      <c r="A43" s="90">
        <v>31</v>
      </c>
      <c r="B43" s="109" t="s">
        <v>901</v>
      </c>
      <c r="C43" s="98" t="s">
        <v>902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/>
      <c r="R43" s="51"/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9" t="s">
        <v>903</v>
      </c>
      <c r="C44" s="98" t="s">
        <v>904</v>
      </c>
      <c r="D44" s="55">
        <v>1</v>
      </c>
      <c r="E44" s="51">
        <v>0</v>
      </c>
      <c r="F44" s="51">
        <v>1</v>
      </c>
      <c r="G44" s="51">
        <v>1</v>
      </c>
      <c r="H44" s="51">
        <v>1</v>
      </c>
      <c r="I44" s="51">
        <v>0</v>
      </c>
      <c r="J44" s="51">
        <v>1</v>
      </c>
      <c r="K44" s="51">
        <v>1</v>
      </c>
      <c r="L44" s="51">
        <v>1</v>
      </c>
      <c r="M44" s="51">
        <v>1</v>
      </c>
      <c r="N44" s="51">
        <v>1</v>
      </c>
      <c r="O44" s="51"/>
      <c r="P44" s="51"/>
      <c r="Q44" s="51"/>
      <c r="R44" s="51"/>
      <c r="S44" s="51"/>
      <c r="T44" s="93">
        <f t="shared" si="2"/>
        <v>9</v>
      </c>
      <c r="U44" s="94">
        <f t="shared" si="3"/>
        <v>0.5625</v>
      </c>
    </row>
    <row r="45" spans="1:21" ht="15.75" customHeight="1" x14ac:dyDescent="0.35">
      <c r="A45" s="90">
        <v>33</v>
      </c>
      <c r="B45" s="109" t="s">
        <v>905</v>
      </c>
      <c r="C45" s="98" t="s">
        <v>906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/>
      <c r="Q45" s="51"/>
      <c r="R45" s="51"/>
      <c r="S45" s="51"/>
      <c r="T45" s="93">
        <f t="shared" si="2"/>
        <v>11</v>
      </c>
      <c r="U45" s="94">
        <f t="shared" si="3"/>
        <v>0.6875</v>
      </c>
    </row>
    <row r="46" spans="1:21" ht="15.75" customHeight="1" x14ac:dyDescent="0.35">
      <c r="A46" s="90">
        <v>34</v>
      </c>
      <c r="B46" s="109" t="s">
        <v>907</v>
      </c>
      <c r="C46" s="98" t="s">
        <v>908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0</v>
      </c>
      <c r="J46" s="51">
        <v>0</v>
      </c>
      <c r="K46" s="51">
        <v>1</v>
      </c>
      <c r="L46" s="51">
        <v>1</v>
      </c>
      <c r="M46" s="51">
        <v>1</v>
      </c>
      <c r="N46" s="51">
        <v>1</v>
      </c>
      <c r="O46" s="51"/>
      <c r="P46" s="51"/>
      <c r="Q46" s="51"/>
      <c r="R46" s="51"/>
      <c r="S46" s="51"/>
      <c r="T46" s="93">
        <f t="shared" si="2"/>
        <v>9</v>
      </c>
      <c r="U46" s="94">
        <f t="shared" si="3"/>
        <v>0.5625</v>
      </c>
    </row>
    <row r="47" spans="1:21" ht="15.75" customHeight="1" x14ac:dyDescent="0.35">
      <c r="A47" s="90">
        <v>35</v>
      </c>
      <c r="B47" s="90"/>
      <c r="C47" s="92"/>
      <c r="D47" s="55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0</v>
      </c>
      <c r="U47" s="94">
        <f t="shared" si="3"/>
        <v>0</v>
      </c>
    </row>
    <row r="48" spans="1:21" ht="15.75" customHeight="1" x14ac:dyDescent="0.35">
      <c r="A48" s="90">
        <v>36</v>
      </c>
      <c r="B48" s="90"/>
      <c r="C48" s="92"/>
      <c r="D48" s="55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0</v>
      </c>
      <c r="U48" s="94">
        <f t="shared" si="3"/>
        <v>0</v>
      </c>
    </row>
    <row r="49" spans="1:21" ht="15.75" customHeight="1" x14ac:dyDescent="0.35">
      <c r="A49" s="90">
        <v>37</v>
      </c>
      <c r="B49" s="90"/>
      <c r="C49" s="92"/>
      <c r="D49" s="55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0</v>
      </c>
      <c r="U49" s="94">
        <f t="shared" si="3"/>
        <v>0</v>
      </c>
    </row>
    <row r="50" spans="1:21" ht="15.75" customHeight="1" x14ac:dyDescent="0.35">
      <c r="A50" s="90">
        <v>38</v>
      </c>
      <c r="B50" s="90"/>
      <c r="C50" s="92"/>
      <c r="D50" s="55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0</v>
      </c>
      <c r="U50" s="94">
        <f t="shared" si="3"/>
        <v>0</v>
      </c>
    </row>
    <row r="51" spans="1:21" ht="15.75" customHeight="1" x14ac:dyDescent="0.35">
      <c r="A51" s="90">
        <v>39</v>
      </c>
      <c r="B51" s="90"/>
      <c r="C51" s="92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2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15" priority="2" operator="equal">
      <formula>0</formula>
    </cfRule>
  </conditionalFormatting>
  <conditionalFormatting sqref="U13:U57">
    <cfRule type="cellIs" dxfId="114" priority="1" operator="lessThan">
      <formula>"50%"</formula>
    </cfRule>
  </conditionalFormatting>
  <hyperlinks>
    <hyperlink ref="A1" location="'Rekap Dosen'!A1" display="BACK" xr:uid="{00000000-0004-0000-1600-000000000000}"/>
  </hyperlink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1000"/>
  <sheetViews>
    <sheetView topLeftCell="A35" workbookViewId="0"/>
  </sheetViews>
  <sheetFormatPr defaultColWidth="14.453125" defaultRowHeight="15" customHeight="1" x14ac:dyDescent="0.35"/>
  <cols>
    <col min="1" max="1" width="9.54296875" customWidth="1"/>
    <col min="2" max="2" width="22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162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73" t="s">
        <v>96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MI407417</v>
      </c>
      <c r="C3" s="78" t="str">
        <f>VLOOKUP(D3, 'Rekap Dosen'!$B$5:$C$40, 2, FALSE)</f>
        <v>Abdiansah, Dr.</v>
      </c>
      <c r="D3" s="51" t="s">
        <v>264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PEMROGRAMAN VISUAL</v>
      </c>
      <c r="C4" s="78" t="str">
        <f>VLOOKUP(D4, 'Rekap Dosen'!$B$5:$C$40, 2, FALSE)</f>
        <v>Dewi Sartika, M.Kom.</v>
      </c>
      <c r="D4" s="51" t="s">
        <v>290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Yesinta Florensia, M.Kom.</v>
      </c>
      <c r="D5" s="51" t="s">
        <v>327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RABU, 08.00-09.40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334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ht="14.5" x14ac:dyDescent="0.35">
      <c r="A12" s="172"/>
      <c r="B12" s="172"/>
      <c r="C12" s="172"/>
      <c r="D12" s="51" t="s">
        <v>290</v>
      </c>
      <c r="E12" s="51" t="s">
        <v>290</v>
      </c>
      <c r="F12" s="51" t="s">
        <v>290</v>
      </c>
      <c r="G12" s="51" t="s">
        <v>290</v>
      </c>
      <c r="H12" s="51" t="s">
        <v>290</v>
      </c>
      <c r="I12" s="51" t="s">
        <v>290</v>
      </c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101">
        <v>1</v>
      </c>
      <c r="B13" s="97" t="s">
        <v>547</v>
      </c>
      <c r="C13" s="98" t="s">
        <v>548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7" si="2">SUM(D13:S13)</f>
        <v>6</v>
      </c>
      <c r="U13" s="94">
        <f t="shared" ref="U13:U57" si="3">T13/16</f>
        <v>0.375</v>
      </c>
    </row>
    <row r="14" spans="1:21" ht="14.5" x14ac:dyDescent="0.35">
      <c r="A14" s="101">
        <v>2</v>
      </c>
      <c r="B14" s="97" t="s">
        <v>549</v>
      </c>
      <c r="C14" s="98" t="s">
        <v>550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0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5</v>
      </c>
      <c r="U14" s="94">
        <f t="shared" si="3"/>
        <v>0.3125</v>
      </c>
    </row>
    <row r="15" spans="1:21" ht="14.5" x14ac:dyDescent="0.35">
      <c r="A15" s="101">
        <v>3</v>
      </c>
      <c r="B15" s="97" t="s">
        <v>551</v>
      </c>
      <c r="C15" s="98" t="s">
        <v>552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101">
        <v>4</v>
      </c>
      <c r="B16" s="97" t="s">
        <v>553</v>
      </c>
      <c r="C16" s="98" t="s">
        <v>554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101">
        <v>5</v>
      </c>
      <c r="B17" s="97" t="s">
        <v>555</v>
      </c>
      <c r="C17" s="98" t="s">
        <v>556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101">
        <v>6</v>
      </c>
      <c r="B18" s="97" t="s">
        <v>557</v>
      </c>
      <c r="C18" s="98" t="s">
        <v>558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ht="14.5" x14ac:dyDescent="0.35">
      <c r="A19" s="101">
        <v>7</v>
      </c>
      <c r="B19" s="97" t="s">
        <v>559</v>
      </c>
      <c r="C19" s="98" t="s">
        <v>560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6</v>
      </c>
      <c r="U19" s="94">
        <f t="shared" si="3"/>
        <v>0.375</v>
      </c>
    </row>
    <row r="20" spans="1:21" ht="14.5" x14ac:dyDescent="0.35">
      <c r="A20" s="101">
        <v>8</v>
      </c>
      <c r="B20" s="97" t="s">
        <v>561</v>
      </c>
      <c r="C20" s="98" t="s">
        <v>562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101">
        <v>9</v>
      </c>
      <c r="B21" s="97" t="s">
        <v>563</v>
      </c>
      <c r="C21" s="98" t="s">
        <v>564</v>
      </c>
      <c r="D21" s="55">
        <v>1</v>
      </c>
      <c r="E21" s="51">
        <v>1</v>
      </c>
      <c r="F21" s="51">
        <v>1</v>
      </c>
      <c r="G21" s="51">
        <v>0</v>
      </c>
      <c r="H21" s="51">
        <v>1</v>
      </c>
      <c r="I21" s="51">
        <v>1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5</v>
      </c>
      <c r="U21" s="94">
        <f t="shared" si="3"/>
        <v>0.3125</v>
      </c>
    </row>
    <row r="22" spans="1:21" ht="15.75" customHeight="1" x14ac:dyDescent="0.35">
      <c r="A22" s="101">
        <v>10</v>
      </c>
      <c r="B22" s="97" t="s">
        <v>565</v>
      </c>
      <c r="C22" s="98" t="s">
        <v>566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101">
        <v>11</v>
      </c>
      <c r="B23" s="109" t="s">
        <v>978</v>
      </c>
      <c r="C23" s="98" t="s">
        <v>567</v>
      </c>
      <c r="D23" s="55">
        <v>1</v>
      </c>
      <c r="E23" s="51">
        <v>1</v>
      </c>
      <c r="F23" s="51">
        <v>1</v>
      </c>
      <c r="G23" s="51">
        <v>0</v>
      </c>
      <c r="H23" s="51">
        <v>1</v>
      </c>
      <c r="I23" s="51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5</v>
      </c>
      <c r="U23" s="94">
        <f t="shared" si="3"/>
        <v>0.3125</v>
      </c>
    </row>
    <row r="24" spans="1:21" ht="15.75" customHeight="1" x14ac:dyDescent="0.35">
      <c r="A24" s="101">
        <v>12</v>
      </c>
      <c r="B24" s="109" t="s">
        <v>979</v>
      </c>
      <c r="C24" s="98" t="s">
        <v>568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101">
        <v>13</v>
      </c>
      <c r="B25" s="109" t="s">
        <v>980</v>
      </c>
      <c r="C25" s="98" t="s">
        <v>570</v>
      </c>
      <c r="D25" s="55">
        <v>1</v>
      </c>
      <c r="E25" s="51">
        <v>1</v>
      </c>
      <c r="F25" s="51">
        <v>0</v>
      </c>
      <c r="G25" s="51">
        <v>1</v>
      </c>
      <c r="H25" s="51">
        <v>1</v>
      </c>
      <c r="I25" s="51">
        <v>1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5</v>
      </c>
      <c r="U25" s="94">
        <f t="shared" si="3"/>
        <v>0.3125</v>
      </c>
    </row>
    <row r="26" spans="1:21" ht="15.75" customHeight="1" x14ac:dyDescent="0.35">
      <c r="A26" s="101">
        <v>14</v>
      </c>
      <c r="B26" s="109" t="s">
        <v>981</v>
      </c>
      <c r="C26" s="98" t="s">
        <v>571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101">
        <v>15</v>
      </c>
      <c r="B27" s="109" t="s">
        <v>982</v>
      </c>
      <c r="C27" s="98" t="s">
        <v>572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101">
        <v>16</v>
      </c>
      <c r="B28" s="109" t="s">
        <v>983</v>
      </c>
      <c r="C28" s="98" t="s">
        <v>573</v>
      </c>
      <c r="D28" s="55">
        <v>0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5</v>
      </c>
      <c r="U28" s="94">
        <f t="shared" si="3"/>
        <v>0.3125</v>
      </c>
    </row>
    <row r="29" spans="1:21" ht="15.75" customHeight="1" x14ac:dyDescent="0.35">
      <c r="A29" s="101">
        <v>17</v>
      </c>
      <c r="B29" s="109" t="s">
        <v>984</v>
      </c>
      <c r="C29" s="98" t="s">
        <v>574</v>
      </c>
      <c r="D29" s="55">
        <v>0</v>
      </c>
      <c r="E29" s="51">
        <v>1</v>
      </c>
      <c r="F29" s="51">
        <v>1</v>
      </c>
      <c r="G29" s="51">
        <v>1</v>
      </c>
      <c r="H29" s="51">
        <v>0</v>
      </c>
      <c r="I29" s="51">
        <v>1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4</v>
      </c>
      <c r="U29" s="94">
        <f t="shared" si="3"/>
        <v>0.25</v>
      </c>
    </row>
    <row r="30" spans="1:21" ht="15.75" customHeight="1" x14ac:dyDescent="0.35">
      <c r="A30" s="101">
        <v>18</v>
      </c>
      <c r="B30" s="109" t="s">
        <v>985</v>
      </c>
      <c r="C30" s="98" t="s">
        <v>575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101">
        <v>19</v>
      </c>
      <c r="B31" s="109" t="s">
        <v>986</v>
      </c>
      <c r="C31" s="98" t="s">
        <v>576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101">
        <v>20</v>
      </c>
      <c r="B32" s="109" t="s">
        <v>987</v>
      </c>
      <c r="C32" s="98" t="s">
        <v>577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6</v>
      </c>
      <c r="U32" s="94">
        <f t="shared" si="3"/>
        <v>0.375</v>
      </c>
    </row>
    <row r="33" spans="1:21" ht="15.75" customHeight="1" x14ac:dyDescent="0.35">
      <c r="A33" s="101">
        <v>21</v>
      </c>
      <c r="B33" s="109" t="s">
        <v>988</v>
      </c>
      <c r="C33" s="98" t="s">
        <v>578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101">
        <v>22</v>
      </c>
      <c r="B34" s="109" t="s">
        <v>989</v>
      </c>
      <c r="C34" s="98" t="s">
        <v>579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101">
        <v>23</v>
      </c>
      <c r="B35" s="109" t="s">
        <v>990</v>
      </c>
      <c r="C35" s="98" t="s">
        <v>580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101">
        <v>24</v>
      </c>
      <c r="B36" s="109" t="s">
        <v>991</v>
      </c>
      <c r="C36" s="98" t="s">
        <v>581</v>
      </c>
      <c r="D36" s="55">
        <v>0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5</v>
      </c>
      <c r="U36" s="94">
        <f t="shared" si="3"/>
        <v>0.3125</v>
      </c>
    </row>
    <row r="37" spans="1:21" ht="15.75" customHeight="1" x14ac:dyDescent="0.35">
      <c r="A37" s="101">
        <v>25</v>
      </c>
      <c r="B37" s="109" t="s">
        <v>992</v>
      </c>
      <c r="C37" s="98" t="s">
        <v>582</v>
      </c>
      <c r="D37" s="55">
        <v>0</v>
      </c>
      <c r="E37" s="51">
        <v>1</v>
      </c>
      <c r="F37" s="51">
        <v>1</v>
      </c>
      <c r="G37" s="51">
        <v>1</v>
      </c>
      <c r="H37" s="51">
        <v>0</v>
      </c>
      <c r="I37" s="51">
        <v>1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4</v>
      </c>
      <c r="U37" s="94">
        <f t="shared" si="3"/>
        <v>0.25</v>
      </c>
    </row>
    <row r="38" spans="1:21" ht="15.75" customHeight="1" x14ac:dyDescent="0.35">
      <c r="A38" s="101">
        <v>26</v>
      </c>
      <c r="B38" s="109" t="s">
        <v>993</v>
      </c>
      <c r="C38" s="98" t="s">
        <v>583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0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5</v>
      </c>
      <c r="U38" s="94">
        <f t="shared" si="3"/>
        <v>0.3125</v>
      </c>
    </row>
    <row r="39" spans="1:21" ht="15.75" customHeight="1" x14ac:dyDescent="0.35">
      <c r="A39" s="101">
        <v>27</v>
      </c>
      <c r="B39" s="109" t="s">
        <v>994</v>
      </c>
      <c r="C39" s="98" t="s">
        <v>584</v>
      </c>
      <c r="D39" s="55">
        <v>0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5</v>
      </c>
      <c r="U39" s="94">
        <f t="shared" si="3"/>
        <v>0.3125</v>
      </c>
    </row>
    <row r="40" spans="1:21" ht="15.75" customHeight="1" x14ac:dyDescent="0.35">
      <c r="A40" s="101">
        <v>28</v>
      </c>
      <c r="B40" s="109" t="s">
        <v>995</v>
      </c>
      <c r="C40" s="98" t="s">
        <v>585</v>
      </c>
      <c r="D40" s="55">
        <v>0</v>
      </c>
      <c r="E40" s="51">
        <v>1</v>
      </c>
      <c r="F40" s="51">
        <v>1</v>
      </c>
      <c r="G40" s="51">
        <v>0</v>
      </c>
      <c r="H40" s="51">
        <v>1</v>
      </c>
      <c r="I40" s="51">
        <v>1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4</v>
      </c>
      <c r="U40" s="94">
        <f t="shared" si="3"/>
        <v>0.25</v>
      </c>
    </row>
    <row r="41" spans="1:21" ht="15.75" customHeight="1" x14ac:dyDescent="0.35">
      <c r="A41" s="101">
        <v>29</v>
      </c>
      <c r="B41" s="109" t="s">
        <v>996</v>
      </c>
      <c r="C41" s="98" t="s">
        <v>586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101">
        <v>30</v>
      </c>
      <c r="B42" s="109" t="s">
        <v>997</v>
      </c>
      <c r="C42" s="98" t="s">
        <v>587</v>
      </c>
      <c r="D42" s="55">
        <v>0</v>
      </c>
      <c r="E42" s="51">
        <v>1</v>
      </c>
      <c r="F42" s="51">
        <v>1</v>
      </c>
      <c r="G42" s="51">
        <v>0</v>
      </c>
      <c r="H42" s="51">
        <v>0</v>
      </c>
      <c r="I42" s="51">
        <v>0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2</v>
      </c>
      <c r="U42" s="94">
        <f t="shared" si="3"/>
        <v>0.125</v>
      </c>
    </row>
    <row r="43" spans="1:21" ht="15.75" customHeight="1" x14ac:dyDescent="0.35">
      <c r="A43" s="101">
        <v>31</v>
      </c>
      <c r="B43" s="109" t="s">
        <v>998</v>
      </c>
      <c r="C43" s="98" t="s">
        <v>588</v>
      </c>
      <c r="D43" s="55">
        <v>0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5</v>
      </c>
      <c r="U43" s="94">
        <f t="shared" si="3"/>
        <v>0.3125</v>
      </c>
    </row>
    <row r="44" spans="1:21" ht="15.75" customHeight="1" x14ac:dyDescent="0.35">
      <c r="A44" s="101">
        <v>32</v>
      </c>
      <c r="B44" s="109" t="s">
        <v>999</v>
      </c>
      <c r="C44" s="98" t="s">
        <v>589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101">
        <v>33</v>
      </c>
      <c r="B45" s="109" t="s">
        <v>1000</v>
      </c>
      <c r="C45" s="98" t="s">
        <v>590</v>
      </c>
      <c r="D45" s="55">
        <v>0</v>
      </c>
      <c r="E45" s="51">
        <v>1</v>
      </c>
      <c r="F45" s="51">
        <v>1</v>
      </c>
      <c r="G45" s="51">
        <v>1</v>
      </c>
      <c r="H45" s="51">
        <v>0</v>
      </c>
      <c r="I45" s="51">
        <v>1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4</v>
      </c>
      <c r="U45" s="94">
        <f t="shared" si="3"/>
        <v>0.25</v>
      </c>
    </row>
    <row r="46" spans="1:21" ht="15.75" customHeight="1" x14ac:dyDescent="0.35">
      <c r="A46" s="101">
        <v>34</v>
      </c>
      <c r="B46" s="109" t="s">
        <v>1001</v>
      </c>
      <c r="C46" s="98" t="s">
        <v>591</v>
      </c>
      <c r="D46" s="55">
        <v>0</v>
      </c>
      <c r="E46" s="51">
        <v>1</v>
      </c>
      <c r="F46" s="51">
        <v>1</v>
      </c>
      <c r="G46" s="51">
        <v>1</v>
      </c>
      <c r="H46" s="51">
        <v>1</v>
      </c>
      <c r="I46" s="51">
        <v>0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4</v>
      </c>
      <c r="U46" s="94">
        <f t="shared" si="3"/>
        <v>0.25</v>
      </c>
    </row>
    <row r="47" spans="1:21" ht="15.75" customHeight="1" x14ac:dyDescent="0.35">
      <c r="A47" s="101">
        <v>35</v>
      </c>
      <c r="B47" s="109" t="s">
        <v>912</v>
      </c>
      <c r="C47" s="98" t="s">
        <v>592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6</v>
      </c>
      <c r="U47" s="94">
        <f t="shared" si="3"/>
        <v>0.375</v>
      </c>
    </row>
    <row r="48" spans="1:21" ht="15.75" customHeight="1" x14ac:dyDescent="0.35">
      <c r="A48" s="101">
        <v>36</v>
      </c>
      <c r="B48" s="109" t="s">
        <v>1002</v>
      </c>
      <c r="C48" s="98" t="s">
        <v>593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6</v>
      </c>
      <c r="U48" s="94">
        <f t="shared" si="3"/>
        <v>0.375</v>
      </c>
    </row>
    <row r="49" spans="1:21" ht="15.75" customHeight="1" x14ac:dyDescent="0.35">
      <c r="A49" s="101">
        <v>37</v>
      </c>
      <c r="B49" s="109" t="s">
        <v>1003</v>
      </c>
      <c r="C49" s="98" t="s">
        <v>594</v>
      </c>
      <c r="D49" s="55">
        <v>0</v>
      </c>
      <c r="E49" s="51">
        <v>1</v>
      </c>
      <c r="F49" s="51">
        <v>1</v>
      </c>
      <c r="G49" s="51">
        <v>1</v>
      </c>
      <c r="H49" s="51">
        <v>0</v>
      </c>
      <c r="I49" s="51">
        <v>1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4</v>
      </c>
      <c r="U49" s="94">
        <f t="shared" si="3"/>
        <v>0.25</v>
      </c>
    </row>
    <row r="50" spans="1:21" ht="15.75" customHeight="1" x14ac:dyDescent="0.35">
      <c r="A50" s="101">
        <v>38</v>
      </c>
      <c r="B50" s="109" t="s">
        <v>1004</v>
      </c>
      <c r="C50" s="98" t="s">
        <v>595</v>
      </c>
      <c r="D50" s="55">
        <v>0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5</v>
      </c>
      <c r="U50" s="94">
        <f t="shared" si="3"/>
        <v>0.3125</v>
      </c>
    </row>
    <row r="51" spans="1:21" ht="15.75" customHeight="1" x14ac:dyDescent="0.35">
      <c r="A51" s="90">
        <v>39</v>
      </c>
      <c r="B51" s="90"/>
      <c r="C51" s="92"/>
      <c r="D51" s="55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0</v>
      </c>
      <c r="U51" s="94">
        <f t="shared" si="3"/>
        <v>0</v>
      </c>
    </row>
    <row r="52" spans="1:21" ht="15.75" customHeight="1" x14ac:dyDescent="0.35">
      <c r="A52" s="90">
        <v>40</v>
      </c>
      <c r="B52" s="90"/>
      <c r="C52" s="92"/>
      <c r="D52" s="55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0</v>
      </c>
      <c r="U52" s="94">
        <f t="shared" si="3"/>
        <v>0</v>
      </c>
    </row>
    <row r="53" spans="1:21" ht="15.75" customHeight="1" x14ac:dyDescent="0.35">
      <c r="A53" s="90">
        <v>41</v>
      </c>
      <c r="B53" s="90"/>
      <c r="C53" s="92"/>
      <c r="D53" s="55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0</v>
      </c>
      <c r="U53" s="94">
        <f t="shared" si="3"/>
        <v>0</v>
      </c>
    </row>
    <row r="54" spans="1:21" ht="15.75" customHeight="1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0</v>
      </c>
      <c r="U54" s="94">
        <f t="shared" si="3"/>
        <v>0</v>
      </c>
    </row>
    <row r="55" spans="1:21" ht="15.75" customHeight="1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0</v>
      </c>
      <c r="U55" s="94">
        <f t="shared" si="3"/>
        <v>0</v>
      </c>
    </row>
    <row r="56" spans="1:21" ht="15.75" customHeight="1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93">
        <f t="shared" si="2"/>
        <v>0</v>
      </c>
      <c r="U56" s="94">
        <f t="shared" si="3"/>
        <v>0</v>
      </c>
    </row>
    <row r="57" spans="1:21" ht="15.75" customHeight="1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93">
        <f t="shared" si="2"/>
        <v>0</v>
      </c>
      <c r="U57" s="94">
        <f t="shared" si="3"/>
        <v>0</v>
      </c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4:20" ht="15.75" customHeight="1" x14ac:dyDescent="0.35"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4:20" ht="15.75" customHeight="1" x14ac:dyDescent="0.35"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13" priority="2" operator="equal">
      <formula>0</formula>
    </cfRule>
  </conditionalFormatting>
  <conditionalFormatting sqref="U13:U57">
    <cfRule type="cellIs" dxfId="112" priority="1" operator="lessThan">
      <formula>"50%"</formula>
    </cfRule>
  </conditionalFormatting>
  <hyperlinks>
    <hyperlink ref="A1" location="'Rekap Dosen'!A1" display="BACK" xr:uid="{00000000-0004-0000-1700-000000000000}"/>
  </hyperlink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S57"/>
  <sheetViews>
    <sheetView topLeftCell="A40" workbookViewId="0"/>
  </sheetViews>
  <sheetFormatPr defaultColWidth="14.453125" defaultRowHeight="15" customHeight="1" x14ac:dyDescent="0.35"/>
  <cols>
    <col min="2" max="2" width="22.08984375" customWidth="1"/>
    <col min="3" max="3" width="23" customWidth="1"/>
  </cols>
  <sheetData>
    <row r="1" spans="1:19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</row>
    <row r="2" spans="1:19" x14ac:dyDescent="0.35">
      <c r="A2" s="72" t="s">
        <v>341</v>
      </c>
      <c r="B2" s="73" t="s">
        <v>101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</row>
    <row r="3" spans="1:19" x14ac:dyDescent="0.35">
      <c r="A3" s="72" t="s">
        <v>4</v>
      </c>
      <c r="B3" s="77" t="str">
        <f>VLOOKUP($B$2,'Kode MK'!$B$3:$G$72,2)</f>
        <v>MI407417</v>
      </c>
      <c r="C3" s="78" t="str">
        <f>VLOOKUP(D3, 'Rekap Dosen'!$B$5:$C$40, 2, FALSE)</f>
        <v>Abdiansah, Dr.</v>
      </c>
      <c r="D3" s="51" t="s">
        <v>264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</row>
    <row r="4" spans="1:19" x14ac:dyDescent="0.35">
      <c r="A4" s="72" t="s">
        <v>345</v>
      </c>
      <c r="B4" s="77" t="str">
        <f>VLOOKUP($B$2,'Kode MK'!$B$3:$G$72,3)</f>
        <v>PEMROGRAMAN VISUAL</v>
      </c>
      <c r="C4" s="78" t="str">
        <f>VLOOKUP(D4, 'Rekap Dosen'!$B$5:$C$40, 2, FALSE)</f>
        <v>Dewi Sartika, M.Kom.</v>
      </c>
      <c r="D4" s="51" t="s">
        <v>290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</row>
    <row r="5" spans="1:19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Yesinta Florensia, M.Kom.</v>
      </c>
      <c r="D5" s="51" t="s">
        <v>327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</row>
    <row r="6" spans="1:19" x14ac:dyDescent="0.35">
      <c r="A6" s="72" t="s">
        <v>347</v>
      </c>
      <c r="B6" s="77" t="str">
        <f>VLOOKUP($B$2,'Kode MK'!$B$3:$G$72,5)</f>
        <v>RABU, 09.45-11.25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</row>
    <row r="7" spans="1:19" x14ac:dyDescent="0.35">
      <c r="A7" s="72" t="s">
        <v>8</v>
      </c>
      <c r="B7" s="77" t="str">
        <f>VLOOKUP($B$2,'Kode MK'!$B$3:$G$72,6)</f>
        <v>DK.3.1</v>
      </c>
      <c r="C7" s="83" t="s">
        <v>334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</row>
    <row r="8" spans="1:19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</row>
    <row r="9" spans="1:19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</row>
    <row r="10" spans="1:19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</row>
    <row r="11" spans="1:19" x14ac:dyDescent="0.35">
      <c r="A11" s="171"/>
      <c r="B11" s="171"/>
      <c r="C11" s="171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</row>
    <row r="12" spans="1:19" x14ac:dyDescent="0.35">
      <c r="A12" s="172"/>
      <c r="B12" s="172"/>
      <c r="C12" s="172"/>
      <c r="D12" s="51" t="s">
        <v>290</v>
      </c>
      <c r="E12" s="51" t="s">
        <v>290</v>
      </c>
      <c r="F12" s="51" t="s">
        <v>290</v>
      </c>
      <c r="G12" s="51" t="s">
        <v>290</v>
      </c>
      <c r="H12" s="51" t="s">
        <v>290</v>
      </c>
      <c r="I12" s="51" t="s">
        <v>290</v>
      </c>
      <c r="J12" s="51"/>
      <c r="K12" s="51"/>
      <c r="L12" s="51"/>
      <c r="M12" s="51"/>
      <c r="N12" s="51"/>
      <c r="O12" s="51"/>
      <c r="P12" s="51"/>
      <c r="Q12" s="51"/>
      <c r="R12" s="51"/>
      <c r="S12" s="51"/>
    </row>
    <row r="13" spans="1:19" x14ac:dyDescent="0.35">
      <c r="A13" s="90">
        <v>1</v>
      </c>
      <c r="B13" s="97" t="s">
        <v>435</v>
      </c>
      <c r="C13" s="98" t="s">
        <v>436</v>
      </c>
      <c r="D13" s="55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</row>
    <row r="14" spans="1:19" x14ac:dyDescent="0.35">
      <c r="A14" s="90">
        <v>2</v>
      </c>
      <c r="B14" s="97" t="s">
        <v>437</v>
      </c>
      <c r="C14" s="98" t="s">
        <v>1005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</row>
    <row r="15" spans="1:19" x14ac:dyDescent="0.35">
      <c r="A15" s="90">
        <v>3</v>
      </c>
      <c r="B15" s="97" t="s">
        <v>439</v>
      </c>
      <c r="C15" s="98" t="s">
        <v>440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</row>
    <row r="16" spans="1:19" x14ac:dyDescent="0.35">
      <c r="A16" s="90">
        <v>4</v>
      </c>
      <c r="B16" s="97" t="s">
        <v>441</v>
      </c>
      <c r="C16" s="98" t="s">
        <v>1006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</row>
    <row r="17" spans="1:19" x14ac:dyDescent="0.35">
      <c r="A17" s="90">
        <v>5</v>
      </c>
      <c r="B17" s="97" t="s">
        <v>443</v>
      </c>
      <c r="C17" s="98" t="s">
        <v>444</v>
      </c>
      <c r="D17" s="55">
        <v>1</v>
      </c>
      <c r="E17" s="51">
        <v>1</v>
      </c>
      <c r="F17" s="51">
        <v>1</v>
      </c>
      <c r="G17" s="51">
        <v>1</v>
      </c>
      <c r="H17" s="51">
        <v>0</v>
      </c>
      <c r="I17" s="51">
        <v>0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</row>
    <row r="18" spans="1:19" x14ac:dyDescent="0.35">
      <c r="A18" s="90">
        <v>6</v>
      </c>
      <c r="B18" s="97" t="s">
        <v>445</v>
      </c>
      <c r="C18" s="98" t="s">
        <v>446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</row>
    <row r="19" spans="1:19" x14ac:dyDescent="0.35">
      <c r="A19" s="90">
        <v>7</v>
      </c>
      <c r="B19" s="97" t="s">
        <v>447</v>
      </c>
      <c r="C19" s="98" t="s">
        <v>1007</v>
      </c>
      <c r="D19" s="55" t="s">
        <v>449</v>
      </c>
      <c r="E19" s="51">
        <v>1</v>
      </c>
      <c r="F19" s="51">
        <v>0</v>
      </c>
      <c r="G19" s="51">
        <v>1</v>
      </c>
      <c r="H19" s="51">
        <v>1</v>
      </c>
      <c r="I19" s="51">
        <v>1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</row>
    <row r="20" spans="1:19" x14ac:dyDescent="0.35">
      <c r="A20" s="90">
        <v>8</v>
      </c>
      <c r="B20" s="97" t="s">
        <v>450</v>
      </c>
      <c r="C20" s="98" t="s">
        <v>451</v>
      </c>
      <c r="D20" s="55">
        <v>0</v>
      </c>
      <c r="E20" s="51">
        <v>1</v>
      </c>
      <c r="F20" s="51">
        <v>0</v>
      </c>
      <c r="G20" s="51" t="s">
        <v>449</v>
      </c>
      <c r="H20" s="51">
        <v>0</v>
      </c>
      <c r="I20" s="51">
        <v>0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</row>
    <row r="21" spans="1:19" x14ac:dyDescent="0.35">
      <c r="A21" s="90">
        <v>9</v>
      </c>
      <c r="B21" s="97" t="s">
        <v>1008</v>
      </c>
      <c r="C21" s="98" t="s">
        <v>564</v>
      </c>
      <c r="D21" s="55">
        <v>1</v>
      </c>
      <c r="E21" s="51">
        <v>1</v>
      </c>
      <c r="F21" s="51">
        <v>1</v>
      </c>
      <c r="G21" s="51">
        <v>0</v>
      </c>
      <c r="H21" s="51">
        <v>1</v>
      </c>
      <c r="I21" s="51">
        <v>1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</row>
    <row r="22" spans="1:19" x14ac:dyDescent="0.35">
      <c r="A22" s="90">
        <v>10</v>
      </c>
      <c r="B22" s="97" t="s">
        <v>454</v>
      </c>
      <c r="C22" s="98" t="s">
        <v>455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</row>
    <row r="23" spans="1:19" x14ac:dyDescent="0.35">
      <c r="A23" s="90">
        <v>11</v>
      </c>
      <c r="B23" s="109" t="s">
        <v>596</v>
      </c>
      <c r="C23" s="98" t="s">
        <v>456</v>
      </c>
      <c r="D23" s="55">
        <v>1</v>
      </c>
      <c r="E23" s="51">
        <v>1</v>
      </c>
      <c r="F23" s="51">
        <v>1</v>
      </c>
      <c r="G23" s="51">
        <v>0</v>
      </c>
      <c r="H23" s="51">
        <v>1</v>
      </c>
      <c r="I23" s="51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</row>
    <row r="24" spans="1:19" x14ac:dyDescent="0.35">
      <c r="A24" s="90">
        <v>12</v>
      </c>
      <c r="B24" s="109" t="s">
        <v>597</v>
      </c>
      <c r="C24" s="98" t="s">
        <v>457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</row>
    <row r="25" spans="1:19" x14ac:dyDescent="0.35">
      <c r="A25" s="90">
        <v>13</v>
      </c>
      <c r="B25" s="109" t="s">
        <v>598</v>
      </c>
      <c r="C25" s="98" t="s">
        <v>458</v>
      </c>
      <c r="D25" s="55">
        <v>0</v>
      </c>
      <c r="E25" s="51">
        <v>1</v>
      </c>
      <c r="F25" s="51">
        <v>0</v>
      </c>
      <c r="G25" s="51">
        <v>1</v>
      </c>
      <c r="H25" s="51">
        <v>1</v>
      </c>
      <c r="I25" s="51">
        <v>1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</row>
    <row r="26" spans="1:19" x14ac:dyDescent="0.35">
      <c r="A26" s="90">
        <v>14</v>
      </c>
      <c r="B26" s="109" t="s">
        <v>599</v>
      </c>
      <c r="C26" s="98" t="s">
        <v>459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</row>
    <row r="27" spans="1:19" x14ac:dyDescent="0.35">
      <c r="A27" s="90">
        <v>15</v>
      </c>
      <c r="B27" s="109" t="s">
        <v>600</v>
      </c>
      <c r="C27" s="98" t="s">
        <v>460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</row>
    <row r="28" spans="1:19" x14ac:dyDescent="0.35">
      <c r="A28" s="90">
        <v>16</v>
      </c>
      <c r="B28" s="109" t="s">
        <v>601</v>
      </c>
      <c r="C28" s="98" t="s">
        <v>1009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</row>
    <row r="29" spans="1:19" x14ac:dyDescent="0.35">
      <c r="A29" s="90">
        <v>17</v>
      </c>
      <c r="B29" s="109" t="s">
        <v>602</v>
      </c>
      <c r="C29" s="98" t="s">
        <v>462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</row>
    <row r="30" spans="1:19" x14ac:dyDescent="0.35">
      <c r="A30" s="90">
        <v>18</v>
      </c>
      <c r="B30" s="109" t="s">
        <v>603</v>
      </c>
      <c r="C30" s="98" t="s">
        <v>463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</row>
    <row r="31" spans="1:19" x14ac:dyDescent="0.35">
      <c r="A31" s="90">
        <v>19</v>
      </c>
      <c r="B31" s="109" t="s">
        <v>604</v>
      </c>
      <c r="C31" s="98" t="s">
        <v>464</v>
      </c>
      <c r="D31" s="55">
        <v>0</v>
      </c>
      <c r="E31" s="51">
        <v>1</v>
      </c>
      <c r="F31" s="51">
        <v>1</v>
      </c>
      <c r="G31" s="51">
        <v>1</v>
      </c>
      <c r="H31" s="51">
        <v>1</v>
      </c>
      <c r="I31" s="51">
        <v>0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</row>
    <row r="32" spans="1:19" x14ac:dyDescent="0.35">
      <c r="A32" s="90">
        <v>20</v>
      </c>
      <c r="B32" s="109" t="s">
        <v>605</v>
      </c>
      <c r="C32" s="98" t="s">
        <v>465</v>
      </c>
      <c r="D32" s="55" t="s">
        <v>449</v>
      </c>
      <c r="E32" s="51">
        <v>1</v>
      </c>
      <c r="F32" s="51">
        <v>1</v>
      </c>
      <c r="G32" s="51">
        <v>1</v>
      </c>
      <c r="H32" s="51">
        <v>1</v>
      </c>
      <c r="I32" s="51">
        <v>0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</row>
    <row r="33" spans="1:19" x14ac:dyDescent="0.35">
      <c r="A33" s="90">
        <v>21</v>
      </c>
      <c r="B33" s="109" t="s">
        <v>606</v>
      </c>
      <c r="C33" s="98" t="s">
        <v>466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0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</row>
    <row r="34" spans="1:19" x14ac:dyDescent="0.35">
      <c r="A34" s="90">
        <v>22</v>
      </c>
      <c r="B34" s="109" t="s">
        <v>607</v>
      </c>
      <c r="C34" s="98" t="s">
        <v>467</v>
      </c>
      <c r="D34" s="55" t="s">
        <v>499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</row>
    <row r="35" spans="1:19" x14ac:dyDescent="0.35">
      <c r="A35" s="90">
        <v>23</v>
      </c>
      <c r="B35" s="109" t="s">
        <v>608</v>
      </c>
      <c r="C35" s="98" t="s">
        <v>468</v>
      </c>
      <c r="D35" s="55">
        <v>1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</row>
    <row r="36" spans="1:19" x14ac:dyDescent="0.35">
      <c r="A36" s="90">
        <v>24</v>
      </c>
      <c r="B36" s="109" t="s">
        <v>609</v>
      </c>
      <c r="C36" s="98" t="s">
        <v>469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</row>
    <row r="37" spans="1:19" x14ac:dyDescent="0.35">
      <c r="A37" s="90">
        <v>25</v>
      </c>
      <c r="B37" s="109" t="s">
        <v>610</v>
      </c>
      <c r="C37" s="98" t="s">
        <v>470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</row>
    <row r="38" spans="1:19" x14ac:dyDescent="0.35">
      <c r="A38" s="90">
        <v>26</v>
      </c>
      <c r="B38" s="109" t="s">
        <v>611</v>
      </c>
      <c r="C38" s="98" t="s">
        <v>471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</row>
    <row r="39" spans="1:19" x14ac:dyDescent="0.35">
      <c r="A39" s="90">
        <v>27</v>
      </c>
      <c r="B39" s="109" t="s">
        <v>612</v>
      </c>
      <c r="C39" s="98" t="s">
        <v>472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</row>
    <row r="40" spans="1:19" x14ac:dyDescent="0.35">
      <c r="A40" s="90">
        <v>28</v>
      </c>
      <c r="B40" s="109" t="s">
        <v>613</v>
      </c>
      <c r="C40" s="98" t="s">
        <v>473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</row>
    <row r="41" spans="1:19" x14ac:dyDescent="0.35">
      <c r="A41" s="90">
        <v>29</v>
      </c>
      <c r="B41" s="109" t="s">
        <v>614</v>
      </c>
      <c r="C41" s="98" t="s">
        <v>474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</row>
    <row r="42" spans="1:19" x14ac:dyDescent="0.35">
      <c r="A42" s="90">
        <v>30</v>
      </c>
      <c r="B42" s="109" t="s">
        <v>615</v>
      </c>
      <c r="C42" s="98" t="s">
        <v>1010</v>
      </c>
      <c r="D42" s="55">
        <v>1</v>
      </c>
      <c r="E42" s="51">
        <v>1</v>
      </c>
      <c r="F42" s="51">
        <v>1</v>
      </c>
      <c r="G42" s="51" t="s">
        <v>499</v>
      </c>
      <c r="H42" s="51">
        <v>0</v>
      </c>
      <c r="I42" s="51">
        <v>0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</row>
    <row r="43" spans="1:19" x14ac:dyDescent="0.35">
      <c r="A43" s="90">
        <v>31</v>
      </c>
      <c r="B43" s="109" t="s">
        <v>617</v>
      </c>
      <c r="C43" s="98" t="s">
        <v>476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</row>
    <row r="44" spans="1:19" x14ac:dyDescent="0.35">
      <c r="A44" s="90">
        <v>32</v>
      </c>
      <c r="B44" s="109" t="s">
        <v>618</v>
      </c>
      <c r="C44" s="98" t="s">
        <v>1011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</row>
    <row r="45" spans="1:19" x14ac:dyDescent="0.35">
      <c r="A45" s="90">
        <v>33</v>
      </c>
      <c r="B45" s="109" t="s">
        <v>621</v>
      </c>
      <c r="C45" s="98" t="s">
        <v>480</v>
      </c>
      <c r="D45" s="55">
        <v>1</v>
      </c>
      <c r="E45" s="51">
        <v>0</v>
      </c>
      <c r="F45" s="51">
        <v>1</v>
      </c>
      <c r="G45" s="51">
        <v>0</v>
      </c>
      <c r="H45" s="51">
        <v>1</v>
      </c>
      <c r="I45" s="51">
        <v>0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</row>
    <row r="46" spans="1:19" x14ac:dyDescent="0.35">
      <c r="A46" s="90">
        <v>34</v>
      </c>
      <c r="B46" s="109" t="s">
        <v>622</v>
      </c>
      <c r="C46" s="98" t="s">
        <v>481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0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</row>
    <row r="47" spans="1:19" x14ac:dyDescent="0.35">
      <c r="A47" s="90">
        <v>35</v>
      </c>
      <c r="B47" s="109" t="s">
        <v>623</v>
      </c>
      <c r="C47" s="98" t="s">
        <v>482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</row>
    <row r="48" spans="1:19" x14ac:dyDescent="0.35">
      <c r="A48" s="90">
        <v>36</v>
      </c>
      <c r="B48" s="109" t="s">
        <v>624</v>
      </c>
      <c r="C48" s="98" t="s">
        <v>483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</row>
    <row r="49" spans="1:19" x14ac:dyDescent="0.35">
      <c r="A49" s="90">
        <v>37</v>
      </c>
      <c r="B49" s="109" t="s">
        <v>625</v>
      </c>
      <c r="C49" s="98" t="s">
        <v>484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</row>
    <row r="50" spans="1:19" x14ac:dyDescent="0.35">
      <c r="A50" s="90">
        <v>38</v>
      </c>
      <c r="B50" s="109" t="s">
        <v>626</v>
      </c>
      <c r="C50" s="98" t="s">
        <v>485</v>
      </c>
      <c r="D50" s="55">
        <v>1</v>
      </c>
      <c r="E50" s="51">
        <v>0</v>
      </c>
      <c r="F50" s="51">
        <v>1</v>
      </c>
      <c r="G50" s="51">
        <v>0</v>
      </c>
      <c r="H50" s="51">
        <v>0</v>
      </c>
      <c r="I50" s="51">
        <v>0</v>
      </c>
      <c r="J50" s="51"/>
      <c r="K50" s="51"/>
      <c r="L50" s="51"/>
      <c r="M50" s="51"/>
      <c r="N50" s="51"/>
      <c r="O50" s="51"/>
      <c r="P50" s="51"/>
      <c r="Q50" s="51"/>
      <c r="R50" s="51"/>
      <c r="S50" s="51"/>
    </row>
    <row r="51" spans="1:19" x14ac:dyDescent="0.35">
      <c r="A51" s="90">
        <v>39</v>
      </c>
      <c r="B51" s="95" t="s">
        <v>627</v>
      </c>
      <c r="C51" s="92" t="s">
        <v>486</v>
      </c>
      <c r="D51" s="55" t="s">
        <v>449</v>
      </c>
      <c r="E51" s="51">
        <v>1</v>
      </c>
      <c r="F51" s="51">
        <v>1</v>
      </c>
      <c r="G51" s="51">
        <v>1</v>
      </c>
      <c r="H51" s="51">
        <v>1</v>
      </c>
      <c r="I51" s="51">
        <v>1</v>
      </c>
      <c r="J51" s="51"/>
      <c r="K51" s="51"/>
      <c r="L51" s="51"/>
      <c r="M51" s="51"/>
      <c r="N51" s="51"/>
      <c r="O51" s="51"/>
      <c r="P51" s="51"/>
      <c r="Q51" s="51"/>
      <c r="R51" s="51"/>
      <c r="S51" s="51"/>
    </row>
    <row r="52" spans="1:19" x14ac:dyDescent="0.35">
      <c r="A52" s="90">
        <v>40</v>
      </c>
      <c r="B52" s="95" t="s">
        <v>628</v>
      </c>
      <c r="C52" s="92" t="s">
        <v>487</v>
      </c>
      <c r="D52" s="55">
        <v>0</v>
      </c>
      <c r="E52" s="51">
        <v>1</v>
      </c>
      <c r="F52" s="51">
        <v>1</v>
      </c>
      <c r="G52" s="51">
        <v>1</v>
      </c>
      <c r="H52" s="51">
        <v>1</v>
      </c>
      <c r="I52" s="51">
        <v>1</v>
      </c>
      <c r="J52" s="51"/>
      <c r="K52" s="51"/>
      <c r="L52" s="51"/>
      <c r="M52" s="51"/>
      <c r="N52" s="51"/>
      <c r="O52" s="51"/>
      <c r="P52" s="51"/>
      <c r="Q52" s="51"/>
      <c r="R52" s="51"/>
      <c r="S52" s="51"/>
    </row>
    <row r="53" spans="1:19" x14ac:dyDescent="0.35">
      <c r="A53" s="90">
        <v>41</v>
      </c>
      <c r="B53" s="95" t="s">
        <v>629</v>
      </c>
      <c r="C53" s="92" t="s">
        <v>488</v>
      </c>
      <c r="D53" s="55">
        <v>1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</row>
    <row r="54" spans="1:19" x14ac:dyDescent="0.35">
      <c r="A54" s="90">
        <v>42</v>
      </c>
      <c r="B54" s="90"/>
      <c r="C54" s="92"/>
      <c r="D54" s="55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</row>
    <row r="55" spans="1:19" x14ac:dyDescent="0.35">
      <c r="A55" s="90">
        <v>43</v>
      </c>
      <c r="B55" s="90"/>
      <c r="C55" s="92"/>
      <c r="D55" s="55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</row>
    <row r="56" spans="1:19" x14ac:dyDescent="0.35">
      <c r="A56" s="90">
        <v>44</v>
      </c>
      <c r="B56" s="90"/>
      <c r="C56" s="92"/>
      <c r="D56" s="55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</row>
    <row r="57" spans="1:19" x14ac:dyDescent="0.35">
      <c r="A57" s="90">
        <v>45</v>
      </c>
      <c r="B57" s="90"/>
      <c r="C57" s="92"/>
      <c r="D57" s="55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</row>
  </sheetData>
  <mergeCells count="5">
    <mergeCell ref="G2:K2"/>
    <mergeCell ref="A9:A12"/>
    <mergeCell ref="B9:B12"/>
    <mergeCell ref="C9:C12"/>
    <mergeCell ref="D9:S9"/>
  </mergeCells>
  <conditionalFormatting sqref="D13:S57">
    <cfRule type="cellIs" dxfId="111" priority="1" operator="equal">
      <formula>0</formula>
    </cfRule>
  </conditionalFormatting>
  <hyperlinks>
    <hyperlink ref="A1" location="'Rekap Dosen'!A1" display="BACK" xr:uid="{00000000-0004-0000-18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U49"/>
  <sheetViews>
    <sheetView topLeftCell="A36" workbookViewId="0"/>
  </sheetViews>
  <sheetFormatPr defaultColWidth="14.453125" defaultRowHeight="15" customHeight="1" x14ac:dyDescent="0.35"/>
  <cols>
    <col min="2" max="2" width="23" customWidth="1"/>
    <col min="3" max="3" width="28.7265625" customWidth="1"/>
  </cols>
  <sheetData>
    <row r="1" spans="1:21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</row>
    <row r="2" spans="1:21" x14ac:dyDescent="0.35">
      <c r="A2" s="72" t="s">
        <v>341</v>
      </c>
      <c r="B2" s="73" t="s">
        <v>103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</row>
    <row r="3" spans="1:21" x14ac:dyDescent="0.35">
      <c r="A3" s="72" t="s">
        <v>4</v>
      </c>
      <c r="B3" s="77" t="str">
        <f>VLOOKUP($B$2,'Kode MK'!$B$3:$G$72,2)</f>
        <v>MI407417</v>
      </c>
      <c r="C3" s="78" t="str">
        <f>VLOOKUP(D3, 'Rekap Dosen'!$B$5:$C$40, 2, FALSE)</f>
        <v>Abdiansah, Dr.</v>
      </c>
      <c r="D3" s="51" t="s">
        <v>264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</row>
    <row r="4" spans="1:21" x14ac:dyDescent="0.35">
      <c r="A4" s="72" t="s">
        <v>345</v>
      </c>
      <c r="B4" s="77" t="str">
        <f>VLOOKUP($B$2,'Kode MK'!$B$3:$G$72,3)</f>
        <v>PEMROGRAMAN VISUAL</v>
      </c>
      <c r="C4" s="78" t="str">
        <f>VLOOKUP(D4, 'Rekap Dosen'!$B$5:$C$40, 2, FALSE)</f>
        <v>Dewi Sartika, M.Kom.</v>
      </c>
      <c r="D4" s="51" t="s">
        <v>290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Yesinta Florensia, M.Kom.</v>
      </c>
      <c r="D5" s="51" t="s">
        <v>327</v>
      </c>
      <c r="E5" s="79">
        <f t="shared" si="0"/>
        <v>0</v>
      </c>
      <c r="F5" s="58"/>
      <c r="G5" s="58"/>
      <c r="H5" s="58"/>
      <c r="I5" s="58"/>
      <c r="J5" s="58"/>
      <c r="K5" s="58"/>
    </row>
    <row r="6" spans="1:21" x14ac:dyDescent="0.35">
      <c r="A6" s="72" t="s">
        <v>347</v>
      </c>
      <c r="B6" s="77" t="str">
        <f>VLOOKUP($B$2,'Kode MK'!$B$3:$G$72,5)</f>
        <v>RABU, 11.30-13.10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</row>
    <row r="7" spans="1:21" x14ac:dyDescent="0.35">
      <c r="A7" s="72" t="s">
        <v>8</v>
      </c>
      <c r="B7" s="77" t="str">
        <f>VLOOKUP($B$2,'Kode MK'!$B$3:$G$72,6)</f>
        <v>DK.3.2</v>
      </c>
      <c r="C7" s="83" t="s">
        <v>334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5"/>
      <c r="U11" s="178"/>
    </row>
    <row r="12" spans="1:21" x14ac:dyDescent="0.35">
      <c r="A12" s="172"/>
      <c r="B12" s="172"/>
      <c r="C12" s="172"/>
      <c r="D12" s="51" t="s">
        <v>290</v>
      </c>
      <c r="E12" s="51" t="s">
        <v>290</v>
      </c>
      <c r="F12" s="51" t="s">
        <v>290</v>
      </c>
      <c r="G12" s="51" t="s">
        <v>290</v>
      </c>
      <c r="H12" s="51" t="s">
        <v>290</v>
      </c>
      <c r="I12" s="51" t="s">
        <v>290</v>
      </c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x14ac:dyDescent="0.35">
      <c r="A13" s="101">
        <v>1</v>
      </c>
      <c r="B13" s="109" t="s">
        <v>489</v>
      </c>
      <c r="C13" s="98" t="s">
        <v>490</v>
      </c>
      <c r="D13" s="140">
        <v>1</v>
      </c>
      <c r="E13" s="140">
        <v>1</v>
      </c>
      <c r="F13" s="140">
        <v>0</v>
      </c>
      <c r="G13" s="140">
        <v>1</v>
      </c>
      <c r="H13" s="140">
        <v>1</v>
      </c>
      <c r="I13" s="140">
        <v>1</v>
      </c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93">
        <f t="shared" ref="T13:T49" si="2">SUM(D13:S13)</f>
        <v>5</v>
      </c>
      <c r="U13" s="94">
        <f t="shared" ref="U13:U49" si="3">T13/16</f>
        <v>0.3125</v>
      </c>
    </row>
    <row r="14" spans="1:21" x14ac:dyDescent="0.35">
      <c r="A14" s="101">
        <v>2</v>
      </c>
      <c r="B14" s="109" t="s">
        <v>491</v>
      </c>
      <c r="C14" s="98" t="s">
        <v>492</v>
      </c>
      <c r="D14" s="140">
        <v>1</v>
      </c>
      <c r="E14" s="140">
        <v>1</v>
      </c>
      <c r="F14" s="140">
        <v>0</v>
      </c>
      <c r="G14" s="140">
        <v>1</v>
      </c>
      <c r="H14" s="140">
        <v>1</v>
      </c>
      <c r="I14" s="140">
        <v>1</v>
      </c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93">
        <f t="shared" si="2"/>
        <v>5</v>
      </c>
      <c r="U14" s="94">
        <f t="shared" si="3"/>
        <v>0.3125</v>
      </c>
    </row>
    <row r="15" spans="1:21" x14ac:dyDescent="0.35">
      <c r="A15" s="101">
        <v>3</v>
      </c>
      <c r="B15" s="109" t="s">
        <v>493</v>
      </c>
      <c r="C15" s="98" t="s">
        <v>494</v>
      </c>
      <c r="D15" s="140">
        <v>1</v>
      </c>
      <c r="E15" s="140">
        <v>1</v>
      </c>
      <c r="F15" s="140">
        <v>1</v>
      </c>
      <c r="G15" s="140">
        <v>1</v>
      </c>
      <c r="H15" s="140">
        <v>1</v>
      </c>
      <c r="I15" s="140">
        <v>1</v>
      </c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93">
        <f t="shared" si="2"/>
        <v>6</v>
      </c>
      <c r="U15" s="94">
        <f t="shared" si="3"/>
        <v>0.375</v>
      </c>
    </row>
    <row r="16" spans="1:21" x14ac:dyDescent="0.35">
      <c r="A16" s="101">
        <v>4</v>
      </c>
      <c r="B16" s="109" t="s">
        <v>495</v>
      </c>
      <c r="C16" s="98" t="s">
        <v>496</v>
      </c>
      <c r="D16" s="140">
        <v>0</v>
      </c>
      <c r="E16" s="140">
        <v>0</v>
      </c>
      <c r="F16" s="140">
        <v>0</v>
      </c>
      <c r="G16" s="140">
        <v>0</v>
      </c>
      <c r="H16" s="140">
        <v>1</v>
      </c>
      <c r="I16" s="140">
        <v>0</v>
      </c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93">
        <f t="shared" si="2"/>
        <v>1</v>
      </c>
      <c r="U16" s="94">
        <f t="shared" si="3"/>
        <v>6.25E-2</v>
      </c>
    </row>
    <row r="17" spans="1:21" x14ac:dyDescent="0.35">
      <c r="A17" s="101">
        <v>5</v>
      </c>
      <c r="B17" s="109" t="s">
        <v>497</v>
      </c>
      <c r="C17" s="98" t="s">
        <v>498</v>
      </c>
      <c r="D17" s="140">
        <v>1</v>
      </c>
      <c r="E17" s="140">
        <v>1</v>
      </c>
      <c r="F17" s="140">
        <v>1</v>
      </c>
      <c r="G17" s="140">
        <v>1</v>
      </c>
      <c r="H17" s="140">
        <v>1</v>
      </c>
      <c r="I17" s="140">
        <v>1</v>
      </c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93">
        <f t="shared" si="2"/>
        <v>6</v>
      </c>
      <c r="U17" s="94">
        <f t="shared" si="3"/>
        <v>0.375</v>
      </c>
    </row>
    <row r="18" spans="1:21" x14ac:dyDescent="0.35">
      <c r="A18" s="101">
        <v>6</v>
      </c>
      <c r="B18" s="109" t="s">
        <v>500</v>
      </c>
      <c r="C18" s="98" t="s">
        <v>501</v>
      </c>
      <c r="D18" s="140">
        <v>1</v>
      </c>
      <c r="E18" s="140">
        <v>1</v>
      </c>
      <c r="F18" s="140">
        <v>1</v>
      </c>
      <c r="G18" s="140">
        <v>1</v>
      </c>
      <c r="H18" s="140">
        <v>1</v>
      </c>
      <c r="I18" s="140">
        <v>1</v>
      </c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93">
        <f t="shared" si="2"/>
        <v>6</v>
      </c>
      <c r="U18" s="94">
        <f t="shared" si="3"/>
        <v>0.375</v>
      </c>
    </row>
    <row r="19" spans="1:21" x14ac:dyDescent="0.35">
      <c r="A19" s="101">
        <v>7</v>
      </c>
      <c r="B19" s="109" t="s">
        <v>502</v>
      </c>
      <c r="C19" s="98" t="s">
        <v>503</v>
      </c>
      <c r="D19" s="140">
        <v>1</v>
      </c>
      <c r="E19" s="140">
        <v>1</v>
      </c>
      <c r="F19" s="140">
        <v>1</v>
      </c>
      <c r="G19" s="140">
        <v>1</v>
      </c>
      <c r="H19" s="140">
        <v>0</v>
      </c>
      <c r="I19" s="140">
        <v>0</v>
      </c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93">
        <f t="shared" si="2"/>
        <v>4</v>
      </c>
      <c r="U19" s="94">
        <f t="shared" si="3"/>
        <v>0.25</v>
      </c>
    </row>
    <row r="20" spans="1:21" x14ac:dyDescent="0.35">
      <c r="A20" s="101">
        <v>8</v>
      </c>
      <c r="B20" s="109" t="s">
        <v>504</v>
      </c>
      <c r="C20" s="98" t="s">
        <v>505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93">
        <f t="shared" si="2"/>
        <v>6</v>
      </c>
      <c r="U20" s="94">
        <f t="shared" si="3"/>
        <v>0.375</v>
      </c>
    </row>
    <row r="21" spans="1:21" x14ac:dyDescent="0.35">
      <c r="A21" s="101">
        <v>9</v>
      </c>
      <c r="B21" s="109" t="s">
        <v>506</v>
      </c>
      <c r="C21" s="98" t="s">
        <v>507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93">
        <f t="shared" si="2"/>
        <v>6</v>
      </c>
      <c r="U21" s="94">
        <f t="shared" si="3"/>
        <v>0.375</v>
      </c>
    </row>
    <row r="22" spans="1:21" x14ac:dyDescent="0.35">
      <c r="A22" s="101">
        <v>10</v>
      </c>
      <c r="B22" s="109" t="s">
        <v>509</v>
      </c>
      <c r="C22" s="98" t="s">
        <v>510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93">
        <f t="shared" si="2"/>
        <v>6</v>
      </c>
      <c r="U22" s="94">
        <f t="shared" si="3"/>
        <v>0.375</v>
      </c>
    </row>
    <row r="23" spans="1:21" x14ac:dyDescent="0.35">
      <c r="A23" s="101">
        <v>11</v>
      </c>
      <c r="B23" s="109" t="s">
        <v>511</v>
      </c>
      <c r="C23" s="98" t="s">
        <v>512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93">
        <f t="shared" si="2"/>
        <v>6</v>
      </c>
      <c r="U23" s="94">
        <f t="shared" si="3"/>
        <v>0.375</v>
      </c>
    </row>
    <row r="24" spans="1:21" x14ac:dyDescent="0.35">
      <c r="A24" s="101">
        <v>12</v>
      </c>
      <c r="B24" s="109" t="s">
        <v>513</v>
      </c>
      <c r="C24" s="98" t="s">
        <v>514</v>
      </c>
      <c r="D24" s="140">
        <v>1</v>
      </c>
      <c r="E24" s="140">
        <v>1</v>
      </c>
      <c r="F24" s="140">
        <v>0</v>
      </c>
      <c r="G24" s="140">
        <v>1</v>
      </c>
      <c r="H24" s="140">
        <v>1</v>
      </c>
      <c r="I24" s="140">
        <v>1</v>
      </c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93">
        <f t="shared" si="2"/>
        <v>5</v>
      </c>
      <c r="U24" s="94">
        <f t="shared" si="3"/>
        <v>0.3125</v>
      </c>
    </row>
    <row r="25" spans="1:21" x14ac:dyDescent="0.35">
      <c r="A25" s="101">
        <v>13</v>
      </c>
      <c r="B25" s="109" t="s">
        <v>515</v>
      </c>
      <c r="C25" s="98" t="s">
        <v>516</v>
      </c>
      <c r="D25" s="140">
        <v>1</v>
      </c>
      <c r="E25" s="140">
        <v>1</v>
      </c>
      <c r="F25" s="140">
        <v>1</v>
      </c>
      <c r="G25" s="140">
        <v>1</v>
      </c>
      <c r="H25" s="140">
        <v>1</v>
      </c>
      <c r="I25" s="140">
        <v>1</v>
      </c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93">
        <f t="shared" si="2"/>
        <v>6</v>
      </c>
      <c r="U25" s="94">
        <f t="shared" si="3"/>
        <v>0.375</v>
      </c>
    </row>
    <row r="26" spans="1:21" x14ac:dyDescent="0.35">
      <c r="A26" s="101">
        <v>14</v>
      </c>
      <c r="B26" s="109" t="s">
        <v>630</v>
      </c>
      <c r="C26" s="98" t="s">
        <v>517</v>
      </c>
      <c r="D26" s="140">
        <v>1</v>
      </c>
      <c r="E26" s="140">
        <v>1</v>
      </c>
      <c r="F26" s="140">
        <v>0</v>
      </c>
      <c r="G26" s="140">
        <v>1</v>
      </c>
      <c r="H26" s="140">
        <v>1</v>
      </c>
      <c r="I26" s="140">
        <v>0</v>
      </c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93">
        <f t="shared" si="2"/>
        <v>4</v>
      </c>
      <c r="U26" s="94">
        <f t="shared" si="3"/>
        <v>0.25</v>
      </c>
    </row>
    <row r="27" spans="1:21" x14ac:dyDescent="0.35">
      <c r="A27" s="101">
        <v>15</v>
      </c>
      <c r="B27" s="109" t="s">
        <v>631</v>
      </c>
      <c r="C27" s="98" t="s">
        <v>518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I27" s="140">
        <v>1</v>
      </c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93">
        <f t="shared" si="2"/>
        <v>6</v>
      </c>
      <c r="U27" s="94">
        <f t="shared" si="3"/>
        <v>0.375</v>
      </c>
    </row>
    <row r="28" spans="1:21" x14ac:dyDescent="0.35">
      <c r="A28" s="101">
        <v>16</v>
      </c>
      <c r="B28" s="109" t="s">
        <v>632</v>
      </c>
      <c r="C28" s="98" t="s">
        <v>519</v>
      </c>
      <c r="D28" s="140">
        <v>1</v>
      </c>
      <c r="E28" s="140">
        <v>1</v>
      </c>
      <c r="F28" s="140">
        <v>1</v>
      </c>
      <c r="G28" s="140">
        <v>0</v>
      </c>
      <c r="H28" s="140">
        <v>1</v>
      </c>
      <c r="I28" s="140">
        <v>1</v>
      </c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93">
        <f t="shared" si="2"/>
        <v>5</v>
      </c>
      <c r="U28" s="94">
        <f t="shared" si="3"/>
        <v>0.3125</v>
      </c>
    </row>
    <row r="29" spans="1:21" x14ac:dyDescent="0.35">
      <c r="A29" s="101">
        <v>17</v>
      </c>
      <c r="B29" s="109" t="s">
        <v>633</v>
      </c>
      <c r="C29" s="98" t="s">
        <v>520</v>
      </c>
      <c r="D29" s="140">
        <v>1</v>
      </c>
      <c r="E29" s="140">
        <v>1</v>
      </c>
      <c r="F29" s="140">
        <v>1</v>
      </c>
      <c r="G29" s="140">
        <v>1</v>
      </c>
      <c r="H29" s="140">
        <v>1</v>
      </c>
      <c r="I29" s="140">
        <v>1</v>
      </c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93">
        <f t="shared" si="2"/>
        <v>6</v>
      </c>
      <c r="U29" s="94">
        <f t="shared" si="3"/>
        <v>0.375</v>
      </c>
    </row>
    <row r="30" spans="1:21" x14ac:dyDescent="0.35">
      <c r="A30" s="101">
        <v>18</v>
      </c>
      <c r="B30" s="109" t="s">
        <v>634</v>
      </c>
      <c r="C30" s="98" t="s">
        <v>521</v>
      </c>
      <c r="D30" s="140">
        <v>1</v>
      </c>
      <c r="E30" s="140">
        <v>0</v>
      </c>
      <c r="F30" s="140">
        <v>0</v>
      </c>
      <c r="G30" s="140">
        <v>1</v>
      </c>
      <c r="H30" s="140">
        <v>1</v>
      </c>
      <c r="I30" s="140">
        <v>1</v>
      </c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93">
        <f t="shared" si="2"/>
        <v>4</v>
      </c>
      <c r="U30" s="94">
        <f t="shared" si="3"/>
        <v>0.25</v>
      </c>
    </row>
    <row r="31" spans="1:21" x14ac:dyDescent="0.35">
      <c r="A31" s="101">
        <v>19</v>
      </c>
      <c r="B31" s="109" t="s">
        <v>635</v>
      </c>
      <c r="C31" s="98" t="s">
        <v>522</v>
      </c>
      <c r="D31" s="140">
        <v>1</v>
      </c>
      <c r="E31" s="140">
        <v>1</v>
      </c>
      <c r="F31" s="140">
        <v>1</v>
      </c>
      <c r="G31" s="140">
        <v>1</v>
      </c>
      <c r="H31" s="140">
        <v>1</v>
      </c>
      <c r="I31" s="140">
        <v>1</v>
      </c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93">
        <f t="shared" si="2"/>
        <v>6</v>
      </c>
      <c r="U31" s="94">
        <f t="shared" si="3"/>
        <v>0.375</v>
      </c>
    </row>
    <row r="32" spans="1:21" x14ac:dyDescent="0.35">
      <c r="A32" s="101">
        <v>20</v>
      </c>
      <c r="B32" s="109" t="s">
        <v>636</v>
      </c>
      <c r="C32" s="98" t="s">
        <v>523</v>
      </c>
      <c r="D32" s="140">
        <v>1</v>
      </c>
      <c r="E32" s="140">
        <v>1</v>
      </c>
      <c r="F32" s="140">
        <v>1</v>
      </c>
      <c r="G32" s="140">
        <v>1</v>
      </c>
      <c r="H32" s="140">
        <v>1</v>
      </c>
      <c r="I32" s="140">
        <v>1</v>
      </c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93">
        <f t="shared" si="2"/>
        <v>6</v>
      </c>
      <c r="U32" s="94">
        <f t="shared" si="3"/>
        <v>0.375</v>
      </c>
    </row>
    <row r="33" spans="1:21" x14ac:dyDescent="0.35">
      <c r="A33" s="101">
        <v>21</v>
      </c>
      <c r="B33" s="109" t="s">
        <v>637</v>
      </c>
      <c r="C33" s="98" t="s">
        <v>524</v>
      </c>
      <c r="D33" s="140">
        <v>1</v>
      </c>
      <c r="E33" s="140">
        <v>1</v>
      </c>
      <c r="F33" s="140">
        <v>1</v>
      </c>
      <c r="G33" s="140">
        <v>1</v>
      </c>
      <c r="H33" s="140">
        <v>1</v>
      </c>
      <c r="I33" s="140">
        <v>1</v>
      </c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93">
        <f t="shared" si="2"/>
        <v>6</v>
      </c>
      <c r="U33" s="94">
        <f t="shared" si="3"/>
        <v>0.375</v>
      </c>
    </row>
    <row r="34" spans="1:21" x14ac:dyDescent="0.35">
      <c r="A34" s="101">
        <v>22</v>
      </c>
      <c r="B34" s="109" t="s">
        <v>638</v>
      </c>
      <c r="C34" s="98" t="s">
        <v>525</v>
      </c>
      <c r="D34" s="140">
        <v>0</v>
      </c>
      <c r="E34" s="140">
        <v>1</v>
      </c>
      <c r="F34" s="140">
        <v>0</v>
      </c>
      <c r="G34" s="140">
        <v>0</v>
      </c>
      <c r="H34" s="140">
        <v>1</v>
      </c>
      <c r="I34" s="140">
        <v>0</v>
      </c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93">
        <f t="shared" si="2"/>
        <v>2</v>
      </c>
      <c r="U34" s="94">
        <f t="shared" si="3"/>
        <v>0.125</v>
      </c>
    </row>
    <row r="35" spans="1:21" x14ac:dyDescent="0.35">
      <c r="A35" s="101">
        <v>23</v>
      </c>
      <c r="B35" s="109" t="s">
        <v>639</v>
      </c>
      <c r="C35" s="98" t="s">
        <v>526</v>
      </c>
      <c r="D35" s="140">
        <v>1</v>
      </c>
      <c r="E35" s="140">
        <v>1</v>
      </c>
      <c r="F35" s="140">
        <v>1</v>
      </c>
      <c r="G35" s="140">
        <v>1</v>
      </c>
      <c r="H35" s="140">
        <v>1</v>
      </c>
      <c r="I35" s="140">
        <v>1</v>
      </c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93">
        <f t="shared" si="2"/>
        <v>6</v>
      </c>
      <c r="U35" s="94">
        <f t="shared" si="3"/>
        <v>0.375</v>
      </c>
    </row>
    <row r="36" spans="1:21" x14ac:dyDescent="0.35">
      <c r="A36" s="101">
        <v>24</v>
      </c>
      <c r="B36" s="109" t="s">
        <v>640</v>
      </c>
      <c r="C36" s="98" t="s">
        <v>527</v>
      </c>
      <c r="D36" s="140">
        <v>1</v>
      </c>
      <c r="E36" s="140">
        <v>1</v>
      </c>
      <c r="F36" s="140">
        <v>1</v>
      </c>
      <c r="G36" s="140">
        <v>1</v>
      </c>
      <c r="H36" s="140">
        <v>1</v>
      </c>
      <c r="I36" s="140">
        <v>1</v>
      </c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93">
        <f t="shared" si="2"/>
        <v>6</v>
      </c>
      <c r="U36" s="94">
        <f t="shared" si="3"/>
        <v>0.375</v>
      </c>
    </row>
    <row r="37" spans="1:21" x14ac:dyDescent="0.35">
      <c r="A37" s="101">
        <v>25</v>
      </c>
      <c r="B37" s="109" t="s">
        <v>641</v>
      </c>
      <c r="C37" s="98" t="s">
        <v>528</v>
      </c>
      <c r="D37" s="140">
        <v>1</v>
      </c>
      <c r="E37" s="140">
        <v>1</v>
      </c>
      <c r="F37" s="140">
        <v>1</v>
      </c>
      <c r="G37" s="140">
        <v>1</v>
      </c>
      <c r="H37" s="140">
        <v>1</v>
      </c>
      <c r="I37" s="140">
        <v>1</v>
      </c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93">
        <f t="shared" si="2"/>
        <v>6</v>
      </c>
      <c r="U37" s="94">
        <f t="shared" si="3"/>
        <v>0.375</v>
      </c>
    </row>
    <row r="38" spans="1:21" x14ac:dyDescent="0.35">
      <c r="A38" s="101">
        <v>26</v>
      </c>
      <c r="B38" s="109" t="s">
        <v>642</v>
      </c>
      <c r="C38" s="98" t="s">
        <v>529</v>
      </c>
      <c r="D38" s="140">
        <v>1</v>
      </c>
      <c r="E38" s="140">
        <v>0</v>
      </c>
      <c r="F38" s="140">
        <v>0</v>
      </c>
      <c r="G38" s="140">
        <v>0</v>
      </c>
      <c r="H38" s="140">
        <v>1</v>
      </c>
      <c r="I38" s="140">
        <v>0</v>
      </c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93">
        <f t="shared" si="2"/>
        <v>2</v>
      </c>
      <c r="U38" s="94">
        <f t="shared" si="3"/>
        <v>0.125</v>
      </c>
    </row>
    <row r="39" spans="1:21" x14ac:dyDescent="0.35">
      <c r="A39" s="101">
        <v>27</v>
      </c>
      <c r="B39" s="109" t="s">
        <v>643</v>
      </c>
      <c r="C39" s="98" t="s">
        <v>530</v>
      </c>
      <c r="D39" s="140">
        <v>0</v>
      </c>
      <c r="E39" s="140">
        <v>0</v>
      </c>
      <c r="F39" s="140">
        <v>0</v>
      </c>
      <c r="G39" s="140">
        <v>0</v>
      </c>
      <c r="H39" s="140">
        <v>0</v>
      </c>
      <c r="I39" s="140">
        <v>0</v>
      </c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93">
        <f t="shared" si="2"/>
        <v>0</v>
      </c>
      <c r="U39" s="94">
        <f t="shared" si="3"/>
        <v>0</v>
      </c>
    </row>
    <row r="40" spans="1:21" x14ac:dyDescent="0.35">
      <c r="A40" s="101">
        <v>28</v>
      </c>
      <c r="B40" s="109" t="s">
        <v>644</v>
      </c>
      <c r="C40" s="98" t="s">
        <v>531</v>
      </c>
      <c r="D40" s="140">
        <v>1</v>
      </c>
      <c r="E40" s="140">
        <v>1</v>
      </c>
      <c r="F40" s="140">
        <v>1</v>
      </c>
      <c r="G40" s="140">
        <v>1</v>
      </c>
      <c r="H40" s="140">
        <v>1</v>
      </c>
      <c r="I40" s="140">
        <v>1</v>
      </c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93">
        <f t="shared" si="2"/>
        <v>6</v>
      </c>
      <c r="U40" s="94">
        <f t="shared" si="3"/>
        <v>0.375</v>
      </c>
    </row>
    <row r="41" spans="1:21" x14ac:dyDescent="0.35">
      <c r="A41" s="101">
        <v>29</v>
      </c>
      <c r="B41" s="109" t="s">
        <v>645</v>
      </c>
      <c r="C41" s="98" t="s">
        <v>532</v>
      </c>
      <c r="D41" s="140">
        <v>1</v>
      </c>
      <c r="E41" s="140">
        <v>1</v>
      </c>
      <c r="F41" s="140">
        <v>1</v>
      </c>
      <c r="G41" s="140">
        <v>1</v>
      </c>
      <c r="H41" s="140">
        <v>1</v>
      </c>
      <c r="I41" s="140">
        <v>1</v>
      </c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93">
        <f t="shared" si="2"/>
        <v>6</v>
      </c>
      <c r="U41" s="94">
        <f t="shared" si="3"/>
        <v>0.375</v>
      </c>
    </row>
    <row r="42" spans="1:21" x14ac:dyDescent="0.35">
      <c r="A42" s="101">
        <v>30</v>
      </c>
      <c r="B42" s="109" t="s">
        <v>646</v>
      </c>
      <c r="C42" s="98" t="s">
        <v>533</v>
      </c>
      <c r="D42" s="140">
        <v>1</v>
      </c>
      <c r="E42" s="140">
        <v>1</v>
      </c>
      <c r="F42" s="140">
        <v>0</v>
      </c>
      <c r="G42" s="140">
        <v>1</v>
      </c>
      <c r="H42" s="140">
        <v>1</v>
      </c>
      <c r="I42" s="140">
        <v>0</v>
      </c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93">
        <f t="shared" si="2"/>
        <v>4</v>
      </c>
      <c r="U42" s="94">
        <f t="shared" si="3"/>
        <v>0.25</v>
      </c>
    </row>
    <row r="43" spans="1:21" x14ac:dyDescent="0.35">
      <c r="A43" s="101">
        <v>31</v>
      </c>
      <c r="B43" s="109" t="s">
        <v>647</v>
      </c>
      <c r="C43" s="98" t="s">
        <v>534</v>
      </c>
      <c r="D43" s="140">
        <v>1</v>
      </c>
      <c r="E43" s="140">
        <v>1</v>
      </c>
      <c r="F43" s="140">
        <v>1</v>
      </c>
      <c r="G43" s="140">
        <v>1</v>
      </c>
      <c r="H43" s="140">
        <v>1</v>
      </c>
      <c r="I43" s="140">
        <v>1</v>
      </c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93">
        <f t="shared" si="2"/>
        <v>6</v>
      </c>
      <c r="U43" s="94">
        <f t="shared" si="3"/>
        <v>0.375</v>
      </c>
    </row>
    <row r="44" spans="1:21" x14ac:dyDescent="0.35">
      <c r="A44" s="101">
        <v>32</v>
      </c>
      <c r="B44" s="109" t="s">
        <v>648</v>
      </c>
      <c r="C44" s="98" t="s">
        <v>535</v>
      </c>
      <c r="D44" s="140">
        <v>1</v>
      </c>
      <c r="E44" s="140">
        <v>1</v>
      </c>
      <c r="F44" s="140">
        <v>0</v>
      </c>
      <c r="G44" s="140">
        <v>1</v>
      </c>
      <c r="H44" s="140">
        <v>1</v>
      </c>
      <c r="I44" s="140">
        <v>1</v>
      </c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93">
        <f t="shared" si="2"/>
        <v>5</v>
      </c>
      <c r="U44" s="94">
        <f t="shared" si="3"/>
        <v>0.3125</v>
      </c>
    </row>
    <row r="45" spans="1:21" x14ac:dyDescent="0.35">
      <c r="A45" s="101">
        <v>33</v>
      </c>
      <c r="B45" s="109" t="s">
        <v>536</v>
      </c>
      <c r="C45" s="98" t="s">
        <v>537</v>
      </c>
      <c r="D45" s="140">
        <v>1</v>
      </c>
      <c r="E45" s="140">
        <v>1</v>
      </c>
      <c r="F45" s="140">
        <v>1</v>
      </c>
      <c r="G45" s="140">
        <v>1</v>
      </c>
      <c r="H45" s="140">
        <v>1</v>
      </c>
      <c r="I45" s="140">
        <v>1</v>
      </c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93">
        <f t="shared" si="2"/>
        <v>6</v>
      </c>
      <c r="U45" s="94">
        <f t="shared" si="3"/>
        <v>0.375</v>
      </c>
    </row>
    <row r="46" spans="1:21" x14ac:dyDescent="0.35">
      <c r="A46" s="101">
        <v>34</v>
      </c>
      <c r="B46" s="109" t="s">
        <v>538</v>
      </c>
      <c r="C46" s="98" t="s">
        <v>539</v>
      </c>
      <c r="D46" s="140">
        <v>1</v>
      </c>
      <c r="E46" s="140">
        <v>0</v>
      </c>
      <c r="F46" s="140">
        <v>1</v>
      </c>
      <c r="G46" s="140">
        <v>0</v>
      </c>
      <c r="H46" s="140">
        <v>0</v>
      </c>
      <c r="I46" s="140">
        <v>0</v>
      </c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93">
        <f t="shared" si="2"/>
        <v>2</v>
      </c>
      <c r="U46" s="94">
        <f t="shared" si="3"/>
        <v>0.125</v>
      </c>
    </row>
    <row r="47" spans="1:21" x14ac:dyDescent="0.35">
      <c r="A47" s="101">
        <v>35</v>
      </c>
      <c r="B47" s="109" t="s">
        <v>540</v>
      </c>
      <c r="C47" s="98" t="s">
        <v>541</v>
      </c>
      <c r="D47" s="140">
        <v>1</v>
      </c>
      <c r="E47" s="140">
        <v>1</v>
      </c>
      <c r="F47" s="140">
        <v>1</v>
      </c>
      <c r="G47" s="140">
        <v>1</v>
      </c>
      <c r="H47" s="140">
        <v>0</v>
      </c>
      <c r="I47" s="140">
        <v>1</v>
      </c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93">
        <f t="shared" si="2"/>
        <v>5</v>
      </c>
      <c r="U47" s="94">
        <f t="shared" si="3"/>
        <v>0.3125</v>
      </c>
    </row>
    <row r="48" spans="1:21" x14ac:dyDescent="0.35">
      <c r="A48" s="101">
        <v>36</v>
      </c>
      <c r="B48" s="109" t="s">
        <v>543</v>
      </c>
      <c r="C48" s="98" t="s">
        <v>544</v>
      </c>
      <c r="D48" s="140">
        <v>0</v>
      </c>
      <c r="E48" s="140">
        <v>0</v>
      </c>
      <c r="F48" s="140">
        <v>0</v>
      </c>
      <c r="G48" s="140">
        <v>0</v>
      </c>
      <c r="H48" s="140">
        <v>1</v>
      </c>
      <c r="I48" s="140">
        <v>1</v>
      </c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93">
        <f t="shared" si="2"/>
        <v>2</v>
      </c>
      <c r="U48" s="94">
        <f t="shared" si="3"/>
        <v>0.125</v>
      </c>
    </row>
    <row r="49" spans="1:21" x14ac:dyDescent="0.35">
      <c r="A49" s="101">
        <v>37</v>
      </c>
      <c r="B49" s="109" t="s">
        <v>545</v>
      </c>
      <c r="C49" s="98" t="s">
        <v>546</v>
      </c>
      <c r="D49" s="140">
        <v>1</v>
      </c>
      <c r="E49" s="140">
        <v>0</v>
      </c>
      <c r="F49" s="140">
        <v>0</v>
      </c>
      <c r="G49" s="140">
        <v>1</v>
      </c>
      <c r="H49" s="140">
        <v>1</v>
      </c>
      <c r="I49" s="140">
        <v>0</v>
      </c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93">
        <f t="shared" si="2"/>
        <v>3</v>
      </c>
      <c r="U49" s="94">
        <f t="shared" si="3"/>
        <v>0.1875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U13:U49">
    <cfRule type="cellIs" dxfId="110" priority="1" operator="lessThan">
      <formula>"50%"</formula>
    </cfRule>
  </conditionalFormatting>
  <hyperlinks>
    <hyperlink ref="A1" location="'Rekap Dosen'!A1" display="BACK" xr:uid="{00000000-0004-0000-19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FFFF"/>
    <outlinePr summaryBelow="0" summaryRight="0"/>
  </sheetPr>
  <dimension ref="A1:U975"/>
  <sheetViews>
    <sheetView topLeftCell="A32" workbookViewId="0"/>
  </sheetViews>
  <sheetFormatPr defaultColWidth="14.453125" defaultRowHeight="15" customHeight="1" x14ac:dyDescent="0.35"/>
  <cols>
    <col min="1" max="1" width="9.54296875" customWidth="1"/>
    <col min="2" max="2" width="30.81640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105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UNI10208</v>
      </c>
      <c r="C3" s="78" t="str">
        <f>VLOOKUP(D3, 'Rekap Dosen'!$B$5:$C$40, 2, FALSE)</f>
        <v>Alif Bahtiar Pamulaan, M.Hum</v>
      </c>
      <c r="D3" s="51" t="s">
        <v>271</v>
      </c>
      <c r="E3" s="79">
        <f t="shared" ref="E3:E6" si="0">COUNTIF($D$12:$S$12,D3)</f>
        <v>8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PENDIDIKAN KEWARGANEGARAAN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Jumat, 08.00-09.40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DK.3.2</v>
      </c>
      <c r="C7" s="83" t="s">
        <v>334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5"/>
      <c r="U11" s="178"/>
    </row>
    <row r="12" spans="1:21" ht="14.5" x14ac:dyDescent="0.35">
      <c r="A12" s="172"/>
      <c r="B12" s="172"/>
      <c r="C12" s="172"/>
      <c r="D12" s="51" t="s">
        <v>271</v>
      </c>
      <c r="E12" s="51" t="s">
        <v>271</v>
      </c>
      <c r="F12" s="51" t="s">
        <v>271</v>
      </c>
      <c r="G12" s="51" t="s">
        <v>271</v>
      </c>
      <c r="H12" s="51" t="s">
        <v>271</v>
      </c>
      <c r="I12" s="51" t="s">
        <v>271</v>
      </c>
      <c r="J12" s="51" t="s">
        <v>271</v>
      </c>
      <c r="K12" s="51" t="s">
        <v>271</v>
      </c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720</v>
      </c>
      <c r="C13" s="98" t="s">
        <v>721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45" si="2">SUM(D13:S13)</f>
        <v>8</v>
      </c>
      <c r="U13" s="94">
        <f t="shared" ref="U13:U45" si="3">T13/16</f>
        <v>0.5</v>
      </c>
    </row>
    <row r="14" spans="1:21" ht="14.5" x14ac:dyDescent="0.35">
      <c r="A14" s="90">
        <v>2</v>
      </c>
      <c r="B14" s="97" t="s">
        <v>722</v>
      </c>
      <c r="C14" s="98" t="s">
        <v>723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8</v>
      </c>
      <c r="U14" s="94">
        <f t="shared" si="3"/>
        <v>0.5</v>
      </c>
    </row>
    <row r="15" spans="1:21" ht="14.5" x14ac:dyDescent="0.35">
      <c r="A15" s="90">
        <v>3</v>
      </c>
      <c r="B15" s="97" t="s">
        <v>724</v>
      </c>
      <c r="C15" s="98" t="s">
        <v>725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8</v>
      </c>
      <c r="U15" s="94">
        <f t="shared" si="3"/>
        <v>0.5</v>
      </c>
    </row>
    <row r="16" spans="1:21" ht="14.5" x14ac:dyDescent="0.35">
      <c r="A16" s="90">
        <v>4</v>
      </c>
      <c r="B16" s="97" t="s">
        <v>726</v>
      </c>
      <c r="C16" s="98" t="s">
        <v>727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ht="14.5" x14ac:dyDescent="0.35">
      <c r="A17" s="90">
        <v>5</v>
      </c>
      <c r="B17" s="97" t="s">
        <v>728</v>
      </c>
      <c r="C17" s="98" t="s">
        <v>729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8</v>
      </c>
      <c r="U17" s="94">
        <f t="shared" si="3"/>
        <v>0.5</v>
      </c>
    </row>
    <row r="18" spans="1:21" ht="14.5" x14ac:dyDescent="0.35">
      <c r="A18" s="90">
        <v>6</v>
      </c>
      <c r="B18" s="97" t="s">
        <v>730</v>
      </c>
      <c r="C18" s="98" t="s">
        <v>731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ht="14.5" x14ac:dyDescent="0.35">
      <c r="A19" s="90">
        <v>7</v>
      </c>
      <c r="B19" s="97" t="s">
        <v>732</v>
      </c>
      <c r="C19" s="98" t="s">
        <v>733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ht="14.5" x14ac:dyDescent="0.35">
      <c r="A20" s="90">
        <v>8</v>
      </c>
      <c r="B20" s="97" t="s">
        <v>734</v>
      </c>
      <c r="C20" s="98" t="s">
        <v>735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8</v>
      </c>
      <c r="U20" s="94">
        <f t="shared" si="3"/>
        <v>0.5</v>
      </c>
    </row>
    <row r="21" spans="1:21" ht="15.75" customHeight="1" x14ac:dyDescent="0.35">
      <c r="A21" s="90">
        <v>9</v>
      </c>
      <c r="B21" s="97" t="s">
        <v>736</v>
      </c>
      <c r="C21" s="98" t="s">
        <v>737</v>
      </c>
      <c r="D21" s="55">
        <v>1</v>
      </c>
      <c r="E21" s="51" t="s">
        <v>449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7</v>
      </c>
      <c r="U21" s="94">
        <f t="shared" si="3"/>
        <v>0.4375</v>
      </c>
    </row>
    <row r="22" spans="1:21" ht="15.75" customHeight="1" x14ac:dyDescent="0.35">
      <c r="A22" s="90">
        <v>10</v>
      </c>
      <c r="B22" s="97" t="s">
        <v>738</v>
      </c>
      <c r="C22" s="98" t="s">
        <v>739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8</v>
      </c>
      <c r="U22" s="94">
        <f t="shared" si="3"/>
        <v>0.5</v>
      </c>
    </row>
    <row r="23" spans="1:21" ht="15.75" customHeight="1" x14ac:dyDescent="0.35">
      <c r="A23" s="90">
        <v>11</v>
      </c>
      <c r="B23" s="163" t="s">
        <v>740</v>
      </c>
      <c r="C23" s="98" t="s">
        <v>741</v>
      </c>
      <c r="D23" s="55">
        <v>1</v>
      </c>
      <c r="E23" s="51">
        <v>0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ht="15.75" customHeight="1" x14ac:dyDescent="0.35">
      <c r="A24" s="90">
        <v>12</v>
      </c>
      <c r="B24" s="101" t="s">
        <v>1173</v>
      </c>
      <c r="C24" s="98" t="s">
        <v>743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ht="15.75" customHeight="1" x14ac:dyDescent="0.35">
      <c r="A25" s="90">
        <v>13</v>
      </c>
      <c r="B25" s="101" t="s">
        <v>1174</v>
      </c>
      <c r="C25" s="98" t="s">
        <v>745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 t="s">
        <v>616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ht="15.75" customHeight="1" x14ac:dyDescent="0.35">
      <c r="A26" s="90">
        <v>14</v>
      </c>
      <c r="B26" s="101" t="s">
        <v>1175</v>
      </c>
      <c r="C26" s="98" t="s">
        <v>747</v>
      </c>
      <c r="D26" s="55">
        <v>1</v>
      </c>
      <c r="E26" s="51">
        <v>0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7</v>
      </c>
      <c r="U26" s="94">
        <f t="shared" si="3"/>
        <v>0.4375</v>
      </c>
    </row>
    <row r="27" spans="1:21" ht="15.75" customHeight="1" x14ac:dyDescent="0.35">
      <c r="A27" s="90">
        <v>15</v>
      </c>
      <c r="B27" s="101" t="s">
        <v>1176</v>
      </c>
      <c r="C27" s="98" t="s">
        <v>749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8</v>
      </c>
      <c r="U27" s="94">
        <f t="shared" si="3"/>
        <v>0.5</v>
      </c>
    </row>
    <row r="28" spans="1:21" ht="15.75" customHeight="1" x14ac:dyDescent="0.35">
      <c r="A28" s="90">
        <v>16</v>
      </c>
      <c r="B28" s="101" t="s">
        <v>1177</v>
      </c>
      <c r="C28" s="98" t="s">
        <v>751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ht="15.75" customHeight="1" x14ac:dyDescent="0.35">
      <c r="A29" s="90">
        <v>17</v>
      </c>
      <c r="B29" s="101" t="s">
        <v>1178</v>
      </c>
      <c r="C29" s="98" t="s">
        <v>753</v>
      </c>
      <c r="D29" s="55">
        <v>1</v>
      </c>
      <c r="E29" s="51">
        <v>1</v>
      </c>
      <c r="F29" s="51">
        <v>1</v>
      </c>
      <c r="G29" s="51">
        <v>0</v>
      </c>
      <c r="H29" s="51">
        <v>1</v>
      </c>
      <c r="I29" s="51">
        <v>1</v>
      </c>
      <c r="J29" s="51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7</v>
      </c>
      <c r="U29" s="94">
        <f t="shared" si="3"/>
        <v>0.4375</v>
      </c>
    </row>
    <row r="30" spans="1:21" ht="15.75" customHeight="1" x14ac:dyDescent="0.35">
      <c r="A30" s="90">
        <v>18</v>
      </c>
      <c r="B30" s="101" t="s">
        <v>1179</v>
      </c>
      <c r="C30" s="98" t="s">
        <v>755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8</v>
      </c>
      <c r="U30" s="94">
        <f t="shared" si="3"/>
        <v>0.5</v>
      </c>
    </row>
    <row r="31" spans="1:21" ht="15.75" customHeight="1" x14ac:dyDescent="0.35">
      <c r="A31" s="90">
        <v>19</v>
      </c>
      <c r="B31" s="101" t="s">
        <v>1180</v>
      </c>
      <c r="C31" s="98" t="s">
        <v>757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8</v>
      </c>
      <c r="U31" s="94">
        <f t="shared" si="3"/>
        <v>0.5</v>
      </c>
    </row>
    <row r="32" spans="1:21" ht="15.75" customHeight="1" x14ac:dyDescent="0.35">
      <c r="A32" s="90">
        <v>20</v>
      </c>
      <c r="B32" s="101" t="s">
        <v>1181</v>
      </c>
      <c r="C32" s="98" t="s">
        <v>759</v>
      </c>
      <c r="D32" s="55">
        <v>1</v>
      </c>
      <c r="E32" s="51">
        <v>1</v>
      </c>
      <c r="F32" s="51">
        <v>0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101" t="s">
        <v>1182</v>
      </c>
      <c r="C33" s="98" t="s">
        <v>761</v>
      </c>
      <c r="D33" s="55">
        <v>1</v>
      </c>
      <c r="E33" s="51">
        <v>1</v>
      </c>
      <c r="F33" s="51">
        <v>0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90">
        <v>22</v>
      </c>
      <c r="B34" s="101" t="s">
        <v>1183</v>
      </c>
      <c r="C34" s="98" t="s">
        <v>763</v>
      </c>
      <c r="D34" s="55">
        <v>1</v>
      </c>
      <c r="E34" s="51">
        <v>1</v>
      </c>
      <c r="F34" s="51">
        <v>0</v>
      </c>
      <c r="G34" s="51">
        <v>1</v>
      </c>
      <c r="H34" s="51">
        <v>1</v>
      </c>
      <c r="I34" s="51">
        <v>1</v>
      </c>
      <c r="J34" s="51" t="s">
        <v>616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101" t="s">
        <v>1184</v>
      </c>
      <c r="C35" s="98" t="s">
        <v>765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8</v>
      </c>
      <c r="U35" s="94">
        <f t="shared" si="3"/>
        <v>0.5</v>
      </c>
    </row>
    <row r="36" spans="1:21" ht="15.75" customHeight="1" x14ac:dyDescent="0.35">
      <c r="A36" s="90">
        <v>24</v>
      </c>
      <c r="B36" s="101" t="s">
        <v>1185</v>
      </c>
      <c r="C36" s="98" t="s">
        <v>767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8</v>
      </c>
      <c r="U36" s="94">
        <f t="shared" si="3"/>
        <v>0.5</v>
      </c>
    </row>
    <row r="37" spans="1:21" ht="15.75" customHeight="1" x14ac:dyDescent="0.35">
      <c r="A37" s="90">
        <v>25</v>
      </c>
      <c r="B37" s="101" t="s">
        <v>1186</v>
      </c>
      <c r="C37" s="98" t="s">
        <v>769</v>
      </c>
      <c r="D37" s="55">
        <v>1</v>
      </c>
      <c r="E37" s="51">
        <v>0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7</v>
      </c>
      <c r="U37" s="94">
        <f t="shared" si="3"/>
        <v>0.4375</v>
      </c>
    </row>
    <row r="38" spans="1:21" ht="15.75" customHeight="1" x14ac:dyDescent="0.35">
      <c r="A38" s="90">
        <v>26</v>
      </c>
      <c r="B38" s="101" t="s">
        <v>1187</v>
      </c>
      <c r="C38" s="98" t="s">
        <v>771</v>
      </c>
      <c r="D38" s="55">
        <v>1</v>
      </c>
      <c r="E38" s="51">
        <v>0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ht="15.75" customHeight="1" x14ac:dyDescent="0.35">
      <c r="A39" s="90">
        <v>27</v>
      </c>
      <c r="B39" s="101" t="s">
        <v>1188</v>
      </c>
      <c r="C39" s="98" t="s">
        <v>773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8</v>
      </c>
      <c r="U39" s="94">
        <f t="shared" si="3"/>
        <v>0.5</v>
      </c>
    </row>
    <row r="40" spans="1:21" ht="15.75" customHeight="1" x14ac:dyDescent="0.35">
      <c r="A40" s="90">
        <v>28</v>
      </c>
      <c r="B40" s="101" t="s">
        <v>1189</v>
      </c>
      <c r="C40" s="98" t="s">
        <v>775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8</v>
      </c>
      <c r="U40" s="94">
        <f t="shared" si="3"/>
        <v>0.5</v>
      </c>
    </row>
    <row r="41" spans="1:21" ht="15.75" customHeight="1" x14ac:dyDescent="0.35">
      <c r="A41" s="90">
        <v>29</v>
      </c>
      <c r="B41" s="101" t="s">
        <v>1190</v>
      </c>
      <c r="C41" s="98" t="s">
        <v>777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8</v>
      </c>
      <c r="U41" s="94">
        <f t="shared" si="3"/>
        <v>0.5</v>
      </c>
    </row>
    <row r="42" spans="1:21" ht="15.75" customHeight="1" x14ac:dyDescent="0.35">
      <c r="A42" s="90">
        <v>30</v>
      </c>
      <c r="B42" s="101" t="s">
        <v>1191</v>
      </c>
      <c r="C42" s="98" t="s">
        <v>779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 t="s">
        <v>616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7</v>
      </c>
      <c r="U42" s="94">
        <f t="shared" si="3"/>
        <v>0.4375</v>
      </c>
    </row>
    <row r="43" spans="1:21" ht="15.75" customHeight="1" x14ac:dyDescent="0.35">
      <c r="A43" s="90">
        <v>31</v>
      </c>
      <c r="B43" s="101" t="s">
        <v>1192</v>
      </c>
      <c r="C43" s="98" t="s">
        <v>781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8</v>
      </c>
      <c r="U43" s="94">
        <f t="shared" si="3"/>
        <v>0.5</v>
      </c>
    </row>
    <row r="44" spans="1:21" ht="15.75" customHeight="1" x14ac:dyDescent="0.35">
      <c r="A44" s="90">
        <v>32</v>
      </c>
      <c r="B44" s="101" t="s">
        <v>1193</v>
      </c>
      <c r="C44" s="98" t="s">
        <v>783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/>
      <c r="M44" s="51"/>
      <c r="N44" s="51"/>
      <c r="O44" s="51"/>
      <c r="P44" s="51"/>
      <c r="Q44" s="51"/>
      <c r="R44" s="51"/>
      <c r="S44" s="51"/>
      <c r="T44" s="93">
        <f t="shared" si="2"/>
        <v>8</v>
      </c>
      <c r="U44" s="94">
        <f t="shared" si="3"/>
        <v>0.5</v>
      </c>
    </row>
    <row r="45" spans="1:21" ht="15.75" customHeight="1" x14ac:dyDescent="0.35">
      <c r="A45" s="90">
        <v>33</v>
      </c>
      <c r="B45" s="101" t="s">
        <v>1194</v>
      </c>
      <c r="C45" s="98" t="s">
        <v>785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/>
      <c r="M45" s="51"/>
      <c r="N45" s="51"/>
      <c r="O45" s="51"/>
      <c r="P45" s="51"/>
      <c r="Q45" s="51"/>
      <c r="R45" s="51"/>
      <c r="S45" s="51"/>
      <c r="T45" s="93">
        <f t="shared" si="2"/>
        <v>8</v>
      </c>
      <c r="U45" s="94">
        <f t="shared" si="3"/>
        <v>0.5</v>
      </c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/>
    <row r="234" spans="4:20" ht="15.75" customHeight="1" x14ac:dyDescent="0.35"/>
    <row r="235" spans="4:20" ht="15.75" customHeight="1" x14ac:dyDescent="0.35"/>
    <row r="236" spans="4:20" ht="15.75" customHeight="1" x14ac:dyDescent="0.35"/>
    <row r="237" spans="4:20" ht="15.75" customHeight="1" x14ac:dyDescent="0.35"/>
    <row r="238" spans="4:20" ht="15.75" customHeight="1" x14ac:dyDescent="0.35"/>
    <row r="239" spans="4:20" ht="15.75" customHeight="1" x14ac:dyDescent="0.35"/>
    <row r="240" spans="4:2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109" priority="2" operator="equal">
      <formula>0</formula>
    </cfRule>
  </conditionalFormatting>
  <conditionalFormatting sqref="U13:U45">
    <cfRule type="cellIs" dxfId="108" priority="1" operator="lessThan">
      <formula>"50%"</formula>
    </cfRule>
  </conditionalFormatting>
  <hyperlinks>
    <hyperlink ref="A1" location="'Rekap Dosen'!A1" display="BACK" xr:uid="{00000000-0004-0000-1A00-000000000000}"/>
  </hyperlink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FFFF"/>
    <outlinePr summaryBelow="0" summaryRight="0"/>
  </sheetPr>
  <dimension ref="A1:U43"/>
  <sheetViews>
    <sheetView topLeftCell="A29" workbookViewId="0"/>
  </sheetViews>
  <sheetFormatPr defaultColWidth="14.453125" defaultRowHeight="15" customHeight="1" x14ac:dyDescent="0.35"/>
  <cols>
    <col min="2" max="2" width="30.81640625" customWidth="1"/>
    <col min="3" max="3" width="22.26953125" customWidth="1"/>
    <col min="5" max="5" width="13.08984375" customWidth="1"/>
    <col min="6" max="6" width="13.26953125" customWidth="1"/>
    <col min="7" max="7" width="14.453125" customWidth="1"/>
  </cols>
  <sheetData>
    <row r="1" spans="1:21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341</v>
      </c>
      <c r="B2" s="73" t="s">
        <v>111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UNI10208</v>
      </c>
      <c r="C3" s="78" t="str">
        <f>VLOOKUP(D3, 'Rekap Dosen'!$B$5:$C$40, 2, FALSE)</f>
        <v>Dea Lestari, M.Pd</v>
      </c>
      <c r="D3" s="51" t="s">
        <v>295</v>
      </c>
      <c r="E3" s="79">
        <f t="shared" ref="E3:E6" si="0">COUNTIF($D$12:$S$12,D3)</f>
        <v>8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345</v>
      </c>
      <c r="B4" s="77" t="str">
        <f>VLOOKUP($B$2,'Kode MK'!$B$3:$G$72,3)</f>
        <v>PENDIDIKAN KEWARGANEGARAAN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242P2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347</v>
      </c>
      <c r="B6" s="77">
        <f>VLOOKUP($B$2,'Kode MK'!$B$3:$G$72,5)</f>
        <v>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>
        <f>VLOOKUP($B$2,'Kode MK'!$B$3:$G$72,6)</f>
        <v>0</v>
      </c>
      <c r="C7" s="83" t="s">
        <v>334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5"/>
      <c r="U11" s="178"/>
    </row>
    <row r="12" spans="1:21" x14ac:dyDescent="0.35">
      <c r="A12" s="172"/>
      <c r="B12" s="172"/>
      <c r="C12" s="172"/>
      <c r="D12" s="51" t="s">
        <v>295</v>
      </c>
      <c r="E12" s="51" t="s">
        <v>295</v>
      </c>
      <c r="F12" s="51" t="s">
        <v>295</v>
      </c>
      <c r="G12" s="51" t="s">
        <v>295</v>
      </c>
      <c r="H12" s="51" t="s">
        <v>295</v>
      </c>
      <c r="I12" s="51" t="s">
        <v>295</v>
      </c>
      <c r="J12" s="51" t="s">
        <v>295</v>
      </c>
      <c r="K12" s="51" t="s">
        <v>295</v>
      </c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x14ac:dyDescent="0.35">
      <c r="A13" s="90">
        <v>1</v>
      </c>
      <c r="B13" s="97" t="s">
        <v>786</v>
      </c>
      <c r="C13" s="98" t="s">
        <v>787</v>
      </c>
      <c r="D13" s="51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43" si="2">SUM(D13:S13)</f>
        <v>8</v>
      </c>
      <c r="U13" s="94">
        <f t="shared" ref="U13:U43" si="3">T13/16</f>
        <v>0.5</v>
      </c>
    </row>
    <row r="14" spans="1:21" x14ac:dyDescent="0.35">
      <c r="A14" s="90">
        <v>2</v>
      </c>
      <c r="B14" s="97" t="s">
        <v>788</v>
      </c>
      <c r="C14" s="98" t="s">
        <v>789</v>
      </c>
      <c r="D14" s="51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8</v>
      </c>
      <c r="U14" s="94">
        <f t="shared" si="3"/>
        <v>0.5</v>
      </c>
    </row>
    <row r="15" spans="1:21" x14ac:dyDescent="0.35">
      <c r="A15" s="90">
        <v>3</v>
      </c>
      <c r="B15" s="97" t="s">
        <v>790</v>
      </c>
      <c r="C15" s="98" t="s">
        <v>791</v>
      </c>
      <c r="D15" s="51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8</v>
      </c>
      <c r="U15" s="94">
        <f t="shared" si="3"/>
        <v>0.5</v>
      </c>
    </row>
    <row r="16" spans="1:21" x14ac:dyDescent="0.35">
      <c r="A16" s="90">
        <v>4</v>
      </c>
      <c r="B16" s="97" t="s">
        <v>792</v>
      </c>
      <c r="C16" s="98" t="s">
        <v>793</v>
      </c>
      <c r="D16" s="51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x14ac:dyDescent="0.35">
      <c r="A17" s="90">
        <v>5</v>
      </c>
      <c r="B17" s="97" t="s">
        <v>794</v>
      </c>
      <c r="C17" s="98" t="s">
        <v>795</v>
      </c>
      <c r="D17" s="51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8</v>
      </c>
      <c r="U17" s="94">
        <f t="shared" si="3"/>
        <v>0.5</v>
      </c>
    </row>
    <row r="18" spans="1:21" x14ac:dyDescent="0.35">
      <c r="A18" s="90">
        <v>6</v>
      </c>
      <c r="B18" s="97" t="s">
        <v>796</v>
      </c>
      <c r="C18" s="98" t="s">
        <v>797</v>
      </c>
      <c r="D18" s="51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x14ac:dyDescent="0.35">
      <c r="A19" s="90">
        <v>7</v>
      </c>
      <c r="B19" s="97" t="s">
        <v>798</v>
      </c>
      <c r="C19" s="98" t="s">
        <v>799</v>
      </c>
      <c r="D19" s="51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x14ac:dyDescent="0.35">
      <c r="A20" s="90">
        <v>8</v>
      </c>
      <c r="B20" s="97" t="s">
        <v>800</v>
      </c>
      <c r="C20" s="98" t="s">
        <v>801</v>
      </c>
      <c r="D20" s="51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8</v>
      </c>
      <c r="U20" s="94">
        <f t="shared" si="3"/>
        <v>0.5</v>
      </c>
    </row>
    <row r="21" spans="1:21" x14ac:dyDescent="0.35">
      <c r="A21" s="90">
        <v>9</v>
      </c>
      <c r="B21" s="97" t="s">
        <v>802</v>
      </c>
      <c r="C21" s="98" t="s">
        <v>803</v>
      </c>
      <c r="D21" s="51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8</v>
      </c>
      <c r="U21" s="94">
        <f t="shared" si="3"/>
        <v>0.5</v>
      </c>
    </row>
    <row r="22" spans="1:21" x14ac:dyDescent="0.35">
      <c r="A22" s="90">
        <v>10</v>
      </c>
      <c r="B22" s="97" t="s">
        <v>804</v>
      </c>
      <c r="C22" s="98" t="s">
        <v>805</v>
      </c>
      <c r="D22" s="51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8</v>
      </c>
      <c r="U22" s="94">
        <f t="shared" si="3"/>
        <v>0.5</v>
      </c>
    </row>
    <row r="23" spans="1:21" x14ac:dyDescent="0.35">
      <c r="A23" s="90">
        <v>11</v>
      </c>
      <c r="B23" s="109" t="s">
        <v>806</v>
      </c>
      <c r="C23" s="98" t="s">
        <v>807</v>
      </c>
      <c r="D23" s="51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8</v>
      </c>
      <c r="U23" s="94">
        <f t="shared" si="3"/>
        <v>0.5</v>
      </c>
    </row>
    <row r="24" spans="1:21" x14ac:dyDescent="0.35">
      <c r="A24" s="90">
        <v>12</v>
      </c>
      <c r="B24" s="109" t="s">
        <v>808</v>
      </c>
      <c r="C24" s="98" t="s">
        <v>809</v>
      </c>
      <c r="D24" s="51">
        <v>1</v>
      </c>
      <c r="E24" s="51">
        <v>0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7</v>
      </c>
      <c r="U24" s="94">
        <f t="shared" si="3"/>
        <v>0.4375</v>
      </c>
    </row>
    <row r="25" spans="1:21" x14ac:dyDescent="0.35">
      <c r="A25" s="90">
        <v>13</v>
      </c>
      <c r="B25" s="109" t="s">
        <v>810</v>
      </c>
      <c r="C25" s="98" t="s">
        <v>811</v>
      </c>
      <c r="D25" s="51">
        <v>1</v>
      </c>
      <c r="E25" s="51">
        <v>0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x14ac:dyDescent="0.35">
      <c r="A26" s="90">
        <v>14</v>
      </c>
      <c r="B26" s="109" t="s">
        <v>812</v>
      </c>
      <c r="C26" s="98" t="s">
        <v>813</v>
      </c>
      <c r="D26" s="51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8</v>
      </c>
      <c r="U26" s="94">
        <f t="shared" si="3"/>
        <v>0.5</v>
      </c>
    </row>
    <row r="27" spans="1:21" x14ac:dyDescent="0.35">
      <c r="A27" s="90">
        <v>15</v>
      </c>
      <c r="B27" s="109" t="s">
        <v>814</v>
      </c>
      <c r="C27" s="98" t="s">
        <v>815</v>
      </c>
      <c r="D27" s="51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8</v>
      </c>
      <c r="U27" s="94">
        <f t="shared" si="3"/>
        <v>0.5</v>
      </c>
    </row>
    <row r="28" spans="1:21" x14ac:dyDescent="0.35">
      <c r="A28" s="90">
        <v>16</v>
      </c>
      <c r="B28" s="101" t="s">
        <v>816</v>
      </c>
      <c r="C28" s="98" t="s">
        <v>817</v>
      </c>
      <c r="D28" s="51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x14ac:dyDescent="0.35">
      <c r="A29" s="90">
        <v>17</v>
      </c>
      <c r="B29" s="101" t="s">
        <v>818</v>
      </c>
      <c r="C29" s="98" t="s">
        <v>819</v>
      </c>
      <c r="D29" s="51">
        <v>1</v>
      </c>
      <c r="E29" s="51">
        <v>1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2</v>
      </c>
      <c r="U29" s="94">
        <f t="shared" si="3"/>
        <v>0.125</v>
      </c>
    </row>
    <row r="30" spans="1:21" x14ac:dyDescent="0.35">
      <c r="A30" s="90">
        <v>18</v>
      </c>
      <c r="B30" s="101" t="s">
        <v>820</v>
      </c>
      <c r="C30" s="98" t="s">
        <v>821</v>
      </c>
      <c r="D30" s="51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8</v>
      </c>
      <c r="U30" s="94">
        <f t="shared" si="3"/>
        <v>0.5</v>
      </c>
    </row>
    <row r="31" spans="1:21" x14ac:dyDescent="0.35">
      <c r="A31" s="90">
        <v>19</v>
      </c>
      <c r="B31" s="101" t="s">
        <v>822</v>
      </c>
      <c r="C31" s="98" t="s">
        <v>823</v>
      </c>
      <c r="D31" s="51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8</v>
      </c>
      <c r="U31" s="94">
        <f t="shared" si="3"/>
        <v>0.5</v>
      </c>
    </row>
    <row r="32" spans="1:21" x14ac:dyDescent="0.35">
      <c r="A32" s="90">
        <v>20</v>
      </c>
      <c r="B32" s="101" t="s">
        <v>824</v>
      </c>
      <c r="C32" s="98" t="s">
        <v>825</v>
      </c>
      <c r="D32" s="51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8</v>
      </c>
      <c r="U32" s="94">
        <f t="shared" si="3"/>
        <v>0.5</v>
      </c>
    </row>
    <row r="33" spans="1:21" x14ac:dyDescent="0.35">
      <c r="A33" s="90">
        <v>21</v>
      </c>
      <c r="B33" s="101" t="s">
        <v>826</v>
      </c>
      <c r="C33" s="98" t="s">
        <v>827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0</v>
      </c>
      <c r="U33" s="94">
        <f t="shared" si="3"/>
        <v>0</v>
      </c>
    </row>
    <row r="34" spans="1:21" x14ac:dyDescent="0.35">
      <c r="A34" s="90">
        <v>22</v>
      </c>
      <c r="B34" s="101" t="s">
        <v>828</v>
      </c>
      <c r="C34" s="98" t="s">
        <v>829</v>
      </c>
      <c r="D34" s="51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x14ac:dyDescent="0.35">
      <c r="A35" s="90">
        <v>23</v>
      </c>
      <c r="B35" s="101" t="s">
        <v>830</v>
      </c>
      <c r="C35" s="98" t="s">
        <v>831</v>
      </c>
      <c r="D35" s="51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8</v>
      </c>
      <c r="U35" s="94">
        <f t="shared" si="3"/>
        <v>0.5</v>
      </c>
    </row>
    <row r="36" spans="1:21" x14ac:dyDescent="0.35">
      <c r="A36" s="90">
        <v>24</v>
      </c>
      <c r="B36" s="101" t="s">
        <v>832</v>
      </c>
      <c r="C36" s="98" t="s">
        <v>833</v>
      </c>
      <c r="D36" s="51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8</v>
      </c>
      <c r="U36" s="94">
        <f t="shared" si="3"/>
        <v>0.5</v>
      </c>
    </row>
    <row r="37" spans="1:21" x14ac:dyDescent="0.35">
      <c r="A37" s="90">
        <v>25</v>
      </c>
      <c r="B37" s="101" t="s">
        <v>834</v>
      </c>
      <c r="C37" s="98" t="s">
        <v>835</v>
      </c>
      <c r="D37" s="51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8</v>
      </c>
      <c r="U37" s="94">
        <f t="shared" si="3"/>
        <v>0.5</v>
      </c>
    </row>
    <row r="38" spans="1:21" x14ac:dyDescent="0.35">
      <c r="A38" s="90">
        <v>26</v>
      </c>
      <c r="B38" s="101" t="s">
        <v>836</v>
      </c>
      <c r="C38" s="98" t="s">
        <v>837</v>
      </c>
      <c r="D38" s="51">
        <v>0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x14ac:dyDescent="0.35">
      <c r="A39" s="90">
        <v>27</v>
      </c>
      <c r="B39" s="109" t="s">
        <v>838</v>
      </c>
      <c r="C39" s="98" t="s">
        <v>839</v>
      </c>
      <c r="D39" s="51">
        <v>0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7</v>
      </c>
      <c r="U39" s="94">
        <f t="shared" si="3"/>
        <v>0.4375</v>
      </c>
    </row>
    <row r="40" spans="1:21" x14ac:dyDescent="0.35">
      <c r="A40" s="90">
        <v>28</v>
      </c>
      <c r="B40" s="109" t="s">
        <v>840</v>
      </c>
      <c r="C40" s="98" t="s">
        <v>841</v>
      </c>
      <c r="D40" s="51">
        <v>0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7</v>
      </c>
      <c r="U40" s="94">
        <f t="shared" si="3"/>
        <v>0.4375</v>
      </c>
    </row>
    <row r="41" spans="1:21" x14ac:dyDescent="0.35">
      <c r="A41" s="90">
        <v>29</v>
      </c>
      <c r="B41" s="109" t="s">
        <v>842</v>
      </c>
      <c r="C41" s="98" t="s">
        <v>843</v>
      </c>
      <c r="D41" s="51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8</v>
      </c>
      <c r="U41" s="94">
        <f t="shared" si="3"/>
        <v>0.5</v>
      </c>
    </row>
    <row r="42" spans="1:21" x14ac:dyDescent="0.35">
      <c r="A42" s="90">
        <v>30</v>
      </c>
      <c r="B42" s="109" t="s">
        <v>844</v>
      </c>
      <c r="C42" s="98" t="s">
        <v>845</v>
      </c>
      <c r="D42" s="51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8</v>
      </c>
      <c r="U42" s="94">
        <f t="shared" si="3"/>
        <v>0.5</v>
      </c>
    </row>
    <row r="43" spans="1:21" x14ac:dyDescent="0.35">
      <c r="A43" s="90">
        <v>31</v>
      </c>
      <c r="B43" s="109" t="s">
        <v>846</v>
      </c>
      <c r="C43" s="98" t="s">
        <v>847</v>
      </c>
      <c r="D43" s="51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8</v>
      </c>
      <c r="U43" s="94">
        <f t="shared" si="3"/>
        <v>0.5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107" priority="2" operator="equal">
      <formula>0</formula>
    </cfRule>
  </conditionalFormatting>
  <conditionalFormatting sqref="U13:U43">
    <cfRule type="cellIs" dxfId="106" priority="1" operator="lessThan">
      <formula>"50%"</formula>
    </cfRule>
  </conditionalFormatting>
  <hyperlinks>
    <hyperlink ref="A1" location="'Rekap Dosen'!A1" display="BACK" xr:uid="{00000000-0004-0000-1B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FFFF"/>
    <outlinePr summaryBelow="0" summaryRight="0"/>
  </sheetPr>
  <dimension ref="A1:U45"/>
  <sheetViews>
    <sheetView topLeftCell="A28" workbookViewId="0">
      <selection activeCell="B14" sqref="B14"/>
    </sheetView>
  </sheetViews>
  <sheetFormatPr defaultColWidth="14.453125" defaultRowHeight="15" customHeight="1" x14ac:dyDescent="0.35"/>
  <cols>
    <col min="2" max="2" width="30.81640625" customWidth="1"/>
    <col min="3" max="3" width="28.08984375" customWidth="1"/>
    <col min="5" max="5" width="13.08984375" customWidth="1"/>
  </cols>
  <sheetData>
    <row r="1" spans="1:21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341</v>
      </c>
      <c r="B2" s="73" t="s">
        <v>112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UNI10208</v>
      </c>
      <c r="C3" s="78" t="str">
        <f>VLOOKUP(D3, 'Rekap Dosen'!$B$5:$C$40, 2, FALSE)</f>
        <v>Alif Bahtiar Pamulaan, M.Hum</v>
      </c>
      <c r="D3" s="51" t="s">
        <v>271</v>
      </c>
      <c r="E3" s="79">
        <f t="shared" ref="E3:E6" si="0">COUNTIF($D$12:$S$12,D3)</f>
        <v>8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345</v>
      </c>
      <c r="B4" s="77" t="str">
        <f>VLOOKUP($B$2,'Kode MK'!$B$3:$G$72,3)</f>
        <v>PENDIDIKAN KEWARGANEGARAAN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242P3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347</v>
      </c>
      <c r="B6" s="77" t="str">
        <f>VLOOKUP($B$2,'Kode MK'!$B$3:$G$72,5)</f>
        <v>Jumat, 13:15-14:55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DK.3.2</v>
      </c>
      <c r="C7" s="83" t="s">
        <v>334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5"/>
      <c r="U11" s="178"/>
    </row>
    <row r="12" spans="1:21" x14ac:dyDescent="0.35">
      <c r="A12" s="172"/>
      <c r="B12" s="172"/>
      <c r="C12" s="172"/>
      <c r="D12" s="51" t="s">
        <v>271</v>
      </c>
      <c r="E12" s="51" t="s">
        <v>271</v>
      </c>
      <c r="F12" s="51" t="s">
        <v>271</v>
      </c>
      <c r="G12" s="51" t="s">
        <v>271</v>
      </c>
      <c r="H12" s="51" t="s">
        <v>271</v>
      </c>
      <c r="I12" s="51" t="s">
        <v>271</v>
      </c>
      <c r="J12" s="51" t="s">
        <v>271</v>
      </c>
      <c r="K12" s="51" t="s">
        <v>271</v>
      </c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x14ac:dyDescent="0.35">
      <c r="A13" s="90">
        <v>1</v>
      </c>
      <c r="B13" s="142" t="s">
        <v>491</v>
      </c>
      <c r="C13" s="143" t="s">
        <v>492</v>
      </c>
      <c r="D13" s="55">
        <v>1</v>
      </c>
      <c r="E13" s="51">
        <v>1</v>
      </c>
      <c r="F13" s="51">
        <v>1</v>
      </c>
      <c r="G13" s="51">
        <v>0</v>
      </c>
      <c r="H13" s="51">
        <v>0</v>
      </c>
      <c r="I13" s="51">
        <v>1</v>
      </c>
      <c r="J13" s="51">
        <v>0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45" si="2">SUM(D13:S13)</f>
        <v>5</v>
      </c>
      <c r="U13" s="94">
        <f t="shared" ref="U13:U45" si="3">T13/16</f>
        <v>0.3125</v>
      </c>
    </row>
    <row r="14" spans="1:21" x14ac:dyDescent="0.35">
      <c r="A14" s="90">
        <v>2</v>
      </c>
      <c r="B14" s="97" t="s">
        <v>493</v>
      </c>
      <c r="C14" s="143" t="s">
        <v>521</v>
      </c>
      <c r="D14" s="55">
        <v>1</v>
      </c>
      <c r="E14" s="51">
        <v>1</v>
      </c>
      <c r="F14" s="51">
        <v>1</v>
      </c>
      <c r="G14" s="51">
        <v>0</v>
      </c>
      <c r="H14" s="51">
        <v>0</v>
      </c>
      <c r="I14" s="51">
        <v>1</v>
      </c>
      <c r="J14" s="51">
        <v>0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5</v>
      </c>
      <c r="U14" s="94">
        <f t="shared" si="3"/>
        <v>0.3125</v>
      </c>
    </row>
    <row r="15" spans="1:21" x14ac:dyDescent="0.35">
      <c r="A15" s="90">
        <v>3</v>
      </c>
      <c r="B15" s="142" t="s">
        <v>848</v>
      </c>
      <c r="C15" s="143" t="s">
        <v>849</v>
      </c>
      <c r="D15" s="55">
        <v>1</v>
      </c>
      <c r="E15" s="51">
        <v>1</v>
      </c>
      <c r="F15" s="51">
        <v>1</v>
      </c>
      <c r="G15" s="51">
        <v>1</v>
      </c>
      <c r="H15" s="51">
        <v>0</v>
      </c>
      <c r="I15" s="51">
        <v>1</v>
      </c>
      <c r="J15" s="51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7</v>
      </c>
      <c r="U15" s="94">
        <f t="shared" si="3"/>
        <v>0.4375</v>
      </c>
    </row>
    <row r="16" spans="1:21" x14ac:dyDescent="0.35">
      <c r="A16" s="90">
        <v>4</v>
      </c>
      <c r="B16" s="142" t="s">
        <v>850</v>
      </c>
      <c r="C16" s="143" t="s">
        <v>851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x14ac:dyDescent="0.35">
      <c r="A17" s="90">
        <v>5</v>
      </c>
      <c r="B17" s="142" t="s">
        <v>728</v>
      </c>
      <c r="C17" s="143" t="s">
        <v>853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8</v>
      </c>
      <c r="U17" s="94">
        <f t="shared" si="3"/>
        <v>0.5</v>
      </c>
    </row>
    <row r="18" spans="1:21" x14ac:dyDescent="0.35">
      <c r="A18" s="90">
        <v>6</v>
      </c>
      <c r="B18" s="97" t="s">
        <v>852</v>
      </c>
      <c r="C18" s="143" t="s">
        <v>855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x14ac:dyDescent="0.35">
      <c r="A19" s="90">
        <v>7</v>
      </c>
      <c r="B19" s="142" t="s">
        <v>856</v>
      </c>
      <c r="C19" s="143" t="s">
        <v>649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x14ac:dyDescent="0.35">
      <c r="A20" s="90">
        <v>8</v>
      </c>
      <c r="B20" s="142" t="s">
        <v>857</v>
      </c>
      <c r="C20" s="143" t="s">
        <v>858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8</v>
      </c>
      <c r="U20" s="94">
        <f t="shared" si="3"/>
        <v>0.5</v>
      </c>
    </row>
    <row r="21" spans="1:21" x14ac:dyDescent="0.35">
      <c r="A21" s="90">
        <v>9</v>
      </c>
      <c r="B21" s="142" t="s">
        <v>859</v>
      </c>
      <c r="C21" s="98" t="s">
        <v>860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8</v>
      </c>
      <c r="U21" s="94">
        <f t="shared" si="3"/>
        <v>0.5</v>
      </c>
    </row>
    <row r="22" spans="1:21" x14ac:dyDescent="0.35">
      <c r="A22" s="90">
        <v>10</v>
      </c>
      <c r="B22" s="142" t="s">
        <v>861</v>
      </c>
      <c r="C22" s="144" t="s">
        <v>862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8</v>
      </c>
      <c r="U22" s="94">
        <f t="shared" si="3"/>
        <v>0.5</v>
      </c>
    </row>
    <row r="23" spans="1:21" x14ac:dyDescent="0.35">
      <c r="A23" s="90">
        <v>11</v>
      </c>
      <c r="B23" s="142" t="s">
        <v>863</v>
      </c>
      <c r="C23" s="98" t="s">
        <v>864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8</v>
      </c>
      <c r="U23" s="94">
        <f t="shared" si="3"/>
        <v>0.5</v>
      </c>
    </row>
    <row r="24" spans="1:21" x14ac:dyDescent="0.35">
      <c r="A24" s="90">
        <v>12</v>
      </c>
      <c r="B24" s="142" t="s">
        <v>865</v>
      </c>
      <c r="C24" s="98" t="s">
        <v>866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x14ac:dyDescent="0.35">
      <c r="A25" s="90">
        <v>13</v>
      </c>
      <c r="B25" s="142" t="s">
        <v>867</v>
      </c>
      <c r="C25" s="143" t="s">
        <v>868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8</v>
      </c>
      <c r="U25" s="94">
        <f t="shared" si="3"/>
        <v>0.5</v>
      </c>
    </row>
    <row r="26" spans="1:21" x14ac:dyDescent="0.35">
      <c r="A26" s="90">
        <v>14</v>
      </c>
      <c r="B26" s="142" t="s">
        <v>869</v>
      </c>
      <c r="C26" s="143" t="s">
        <v>870</v>
      </c>
      <c r="D26" s="55">
        <v>1</v>
      </c>
      <c r="E26" s="51">
        <v>1</v>
      </c>
      <c r="F26" s="51">
        <v>1</v>
      </c>
      <c r="G26" s="51" t="s">
        <v>508</v>
      </c>
      <c r="H26" s="51">
        <v>1</v>
      </c>
      <c r="I26" s="51">
        <v>1</v>
      </c>
      <c r="J26" s="51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7</v>
      </c>
      <c r="U26" s="94">
        <f t="shared" si="3"/>
        <v>0.4375</v>
      </c>
    </row>
    <row r="27" spans="1:21" x14ac:dyDescent="0.35">
      <c r="A27" s="90">
        <v>15</v>
      </c>
      <c r="B27" s="142" t="s">
        <v>871</v>
      </c>
      <c r="C27" s="98" t="s">
        <v>872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0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7</v>
      </c>
      <c r="U27" s="94">
        <f t="shared" si="3"/>
        <v>0.4375</v>
      </c>
    </row>
    <row r="28" spans="1:21" x14ac:dyDescent="0.35">
      <c r="A28" s="90">
        <v>16</v>
      </c>
      <c r="B28" s="142" t="s">
        <v>873</v>
      </c>
      <c r="C28" s="98" t="s">
        <v>874</v>
      </c>
      <c r="D28" s="55">
        <v>1</v>
      </c>
      <c r="E28" s="51">
        <v>1</v>
      </c>
      <c r="F28" s="51">
        <v>1</v>
      </c>
      <c r="G28" s="51">
        <v>0</v>
      </c>
      <c r="H28" s="51">
        <v>1</v>
      </c>
      <c r="I28" s="51">
        <v>1</v>
      </c>
      <c r="J28" s="51" t="s">
        <v>508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x14ac:dyDescent="0.35">
      <c r="A29" s="90">
        <v>17</v>
      </c>
      <c r="B29" s="142" t="s">
        <v>875</v>
      </c>
      <c r="C29" s="143" t="s">
        <v>876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x14ac:dyDescent="0.35">
      <c r="A30" s="90">
        <v>18</v>
      </c>
      <c r="B30" s="142" t="s">
        <v>877</v>
      </c>
      <c r="C30" s="143" t="s">
        <v>878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8</v>
      </c>
      <c r="U30" s="94">
        <f t="shared" si="3"/>
        <v>0.5</v>
      </c>
    </row>
    <row r="31" spans="1:21" x14ac:dyDescent="0.35">
      <c r="A31" s="90">
        <v>19</v>
      </c>
      <c r="B31" s="142" t="s">
        <v>879</v>
      </c>
      <c r="C31" s="143" t="s">
        <v>880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0</v>
      </c>
      <c r="J31" s="51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7</v>
      </c>
      <c r="U31" s="94">
        <f t="shared" si="3"/>
        <v>0.4375</v>
      </c>
    </row>
    <row r="32" spans="1:21" x14ac:dyDescent="0.35">
      <c r="A32" s="90">
        <v>20</v>
      </c>
      <c r="B32" s="142" t="s">
        <v>881</v>
      </c>
      <c r="C32" s="143" t="s">
        <v>882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8</v>
      </c>
      <c r="U32" s="94">
        <f t="shared" si="3"/>
        <v>0.5</v>
      </c>
    </row>
    <row r="33" spans="1:21" x14ac:dyDescent="0.35">
      <c r="A33" s="90">
        <v>21</v>
      </c>
      <c r="B33" s="142" t="s">
        <v>883</v>
      </c>
      <c r="C33" s="143" t="s">
        <v>884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8</v>
      </c>
      <c r="U33" s="94">
        <f t="shared" si="3"/>
        <v>0.5</v>
      </c>
    </row>
    <row r="34" spans="1:21" x14ac:dyDescent="0.35">
      <c r="A34" s="90">
        <v>22</v>
      </c>
      <c r="B34" s="97" t="s">
        <v>885</v>
      </c>
      <c r="C34" s="143" t="s">
        <v>886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x14ac:dyDescent="0.35">
      <c r="A35" s="90">
        <v>23</v>
      </c>
      <c r="B35" s="142" t="s">
        <v>887</v>
      </c>
      <c r="C35" s="143" t="s">
        <v>888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8</v>
      </c>
      <c r="U35" s="94">
        <f t="shared" si="3"/>
        <v>0.5</v>
      </c>
    </row>
    <row r="36" spans="1:21" x14ac:dyDescent="0.35">
      <c r="A36" s="90">
        <v>24</v>
      </c>
      <c r="B36" s="142" t="s">
        <v>889</v>
      </c>
      <c r="C36" s="143" t="s">
        <v>890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8</v>
      </c>
      <c r="U36" s="94">
        <f t="shared" si="3"/>
        <v>0.5</v>
      </c>
    </row>
    <row r="37" spans="1:21" x14ac:dyDescent="0.35">
      <c r="A37" s="90">
        <v>25</v>
      </c>
      <c r="B37" s="97" t="s">
        <v>891</v>
      </c>
      <c r="C37" s="143" t="s">
        <v>892</v>
      </c>
      <c r="D37" s="55">
        <v>1</v>
      </c>
      <c r="E37" s="51">
        <v>1</v>
      </c>
      <c r="F37" s="51">
        <v>1</v>
      </c>
      <c r="G37" s="51">
        <v>1</v>
      </c>
      <c r="H37" s="51">
        <v>0</v>
      </c>
      <c r="I37" s="51">
        <v>1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7</v>
      </c>
      <c r="U37" s="94">
        <f t="shared" si="3"/>
        <v>0.4375</v>
      </c>
    </row>
    <row r="38" spans="1:21" x14ac:dyDescent="0.35">
      <c r="A38" s="90">
        <v>26</v>
      </c>
      <c r="B38" s="142" t="s">
        <v>893</v>
      </c>
      <c r="C38" s="143" t="s">
        <v>894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8</v>
      </c>
      <c r="U38" s="94">
        <f t="shared" si="3"/>
        <v>0.5</v>
      </c>
    </row>
    <row r="39" spans="1:21" x14ac:dyDescent="0.35">
      <c r="A39" s="90">
        <v>27</v>
      </c>
      <c r="B39" s="142" t="s">
        <v>895</v>
      </c>
      <c r="C39" s="143" t="s">
        <v>896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8</v>
      </c>
      <c r="U39" s="94">
        <f t="shared" si="3"/>
        <v>0.5</v>
      </c>
    </row>
    <row r="40" spans="1:21" x14ac:dyDescent="0.35">
      <c r="A40" s="90">
        <v>28</v>
      </c>
      <c r="B40" s="142" t="s">
        <v>897</v>
      </c>
      <c r="C40" s="143" t="s">
        <v>898</v>
      </c>
      <c r="D40" s="55">
        <v>1</v>
      </c>
      <c r="E40" s="51">
        <v>1</v>
      </c>
      <c r="F40" s="51">
        <v>0</v>
      </c>
      <c r="G40" s="51">
        <v>1</v>
      </c>
      <c r="H40" s="51" t="s">
        <v>1012</v>
      </c>
      <c r="I40" s="51" t="s">
        <v>1012</v>
      </c>
      <c r="J40" s="51">
        <v>0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4</v>
      </c>
      <c r="U40" s="94">
        <f t="shared" si="3"/>
        <v>0.25</v>
      </c>
    </row>
    <row r="41" spans="1:21" x14ac:dyDescent="0.35">
      <c r="A41" s="90">
        <v>29</v>
      </c>
      <c r="B41" s="142" t="s">
        <v>899</v>
      </c>
      <c r="C41" s="98" t="s">
        <v>900</v>
      </c>
      <c r="D41" s="55">
        <v>1</v>
      </c>
      <c r="E41" s="51">
        <v>1</v>
      </c>
      <c r="F41" s="51">
        <v>1</v>
      </c>
      <c r="G41" s="51" t="s">
        <v>1012</v>
      </c>
      <c r="H41" s="51">
        <v>1</v>
      </c>
      <c r="I41" s="51">
        <v>1</v>
      </c>
      <c r="J41" s="51">
        <v>0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x14ac:dyDescent="0.35">
      <c r="A42" s="90">
        <v>30</v>
      </c>
      <c r="B42" s="142" t="s">
        <v>901</v>
      </c>
      <c r="C42" s="143" t="s">
        <v>902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8</v>
      </c>
      <c r="U42" s="94">
        <f t="shared" si="3"/>
        <v>0.5</v>
      </c>
    </row>
    <row r="43" spans="1:21" x14ac:dyDescent="0.35">
      <c r="A43" s="90">
        <v>31</v>
      </c>
      <c r="B43" s="97" t="s">
        <v>903</v>
      </c>
      <c r="C43" s="143" t="s">
        <v>904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0</v>
      </c>
      <c r="K43" s="51">
        <v>1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7</v>
      </c>
      <c r="U43" s="94">
        <f t="shared" si="3"/>
        <v>0.4375</v>
      </c>
    </row>
    <row r="44" spans="1:21" x14ac:dyDescent="0.35">
      <c r="A44" s="90">
        <v>32</v>
      </c>
      <c r="B44" s="97" t="s">
        <v>905</v>
      </c>
      <c r="C44" s="143" t="s">
        <v>906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/>
      <c r="M44" s="51"/>
      <c r="N44" s="51"/>
      <c r="O44" s="51"/>
      <c r="P44" s="51"/>
      <c r="Q44" s="51"/>
      <c r="R44" s="51"/>
      <c r="S44" s="51"/>
      <c r="T44" s="93">
        <f t="shared" si="2"/>
        <v>8</v>
      </c>
      <c r="U44" s="94">
        <f t="shared" si="3"/>
        <v>0.5</v>
      </c>
    </row>
    <row r="45" spans="1:21" x14ac:dyDescent="0.35">
      <c r="A45" s="90">
        <v>33</v>
      </c>
      <c r="B45" s="142" t="s">
        <v>907</v>
      </c>
      <c r="C45" s="98" t="s">
        <v>908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/>
      <c r="M45" s="51"/>
      <c r="N45" s="51"/>
      <c r="O45" s="51"/>
      <c r="P45" s="51"/>
      <c r="Q45" s="51"/>
      <c r="R45" s="51"/>
      <c r="S45" s="51"/>
      <c r="T45" s="93">
        <f t="shared" si="2"/>
        <v>8</v>
      </c>
      <c r="U45" s="94">
        <f t="shared" si="3"/>
        <v>0.5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105" priority="2" operator="equal">
      <formula>0</formula>
    </cfRule>
  </conditionalFormatting>
  <conditionalFormatting sqref="U13:U45">
    <cfRule type="cellIs" dxfId="104" priority="1" operator="lessThan">
      <formula>"50%"</formula>
    </cfRule>
  </conditionalFormatting>
  <hyperlinks>
    <hyperlink ref="A1" location="'Rekap Dosen'!A1" display="BACK" xr:uid="{00000000-0004-0000-1C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FFFF"/>
    <outlinePr summaryBelow="0" summaryRight="0"/>
  </sheetPr>
  <dimension ref="A1:U962"/>
  <sheetViews>
    <sheetView topLeftCell="A35" workbookViewId="0">
      <selection activeCell="C49" sqref="C49"/>
    </sheetView>
  </sheetViews>
  <sheetFormatPr defaultColWidth="14.453125" defaultRowHeight="15" customHeight="1" x14ac:dyDescent="0.35"/>
  <cols>
    <col min="1" max="1" width="9.54296875" customWidth="1"/>
    <col min="2" max="2" width="21.7265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114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UNI10508</v>
      </c>
      <c r="C3" s="78" t="str">
        <f>VLOOKUP(D3, 'Rekap Dosen'!$B$5:$C$40, 2, FALSE)</f>
        <v>Ahmad Solihun, M.H.</v>
      </c>
      <c r="D3" s="51" t="s">
        <v>269</v>
      </c>
      <c r="E3" s="79">
        <f t="shared" ref="E3:E6" si="0">COUNTIF($D$12:$S$12,D3)</f>
        <v>1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PENDIDIKAN PANCASILA</v>
      </c>
      <c r="C4" s="78" t="str">
        <f>VLOOKUP(D4, 'Rekap Dosen'!$B$5:$C$40, 2, FALSE)</f>
        <v>Husnul Fatihah, S.Pd., M.Pd.</v>
      </c>
      <c r="D4" s="51" t="s">
        <v>301</v>
      </c>
      <c r="E4" s="79">
        <f t="shared" si="0"/>
        <v>8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Kamis, 08.00-09.40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334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ht="14.5" x14ac:dyDescent="0.35">
      <c r="A12" s="172"/>
      <c r="B12" s="172"/>
      <c r="C12" s="172"/>
      <c r="D12" s="51" t="s">
        <v>301</v>
      </c>
      <c r="E12" s="51" t="s">
        <v>301</v>
      </c>
      <c r="F12" s="51" t="s">
        <v>301</v>
      </c>
      <c r="G12" s="51" t="s">
        <v>301</v>
      </c>
      <c r="H12" s="51" t="s">
        <v>301</v>
      </c>
      <c r="I12" s="51" t="s">
        <v>301</v>
      </c>
      <c r="J12" s="51" t="s">
        <v>301</v>
      </c>
      <c r="K12" s="51" t="s">
        <v>301</v>
      </c>
      <c r="L12" s="51" t="s">
        <v>269</v>
      </c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720</v>
      </c>
      <c r="C13" s="98" t="s">
        <v>721</v>
      </c>
      <c r="D13" s="55">
        <v>1</v>
      </c>
      <c r="E13" s="51">
        <v>1</v>
      </c>
      <c r="F13" s="51">
        <v>0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/>
      <c r="N13" s="51"/>
      <c r="O13" s="51"/>
      <c r="P13" s="51"/>
      <c r="Q13" s="51"/>
      <c r="R13" s="51"/>
      <c r="S13" s="51"/>
      <c r="T13" s="93">
        <f t="shared" ref="T13:T45" si="2">SUM(D13:S13)</f>
        <v>8</v>
      </c>
      <c r="U13" s="94">
        <f t="shared" ref="U13:U45" si="3">T13/16</f>
        <v>0.5</v>
      </c>
    </row>
    <row r="14" spans="1:21" ht="14.5" x14ac:dyDescent="0.35">
      <c r="A14" s="90">
        <v>2</v>
      </c>
      <c r="B14" s="97" t="s">
        <v>722</v>
      </c>
      <c r="C14" s="98" t="s">
        <v>723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/>
      <c r="N14" s="51"/>
      <c r="O14" s="51"/>
      <c r="P14" s="51"/>
      <c r="Q14" s="51"/>
      <c r="R14" s="51"/>
      <c r="S14" s="51"/>
      <c r="T14" s="93">
        <f t="shared" si="2"/>
        <v>9</v>
      </c>
      <c r="U14" s="94">
        <f t="shared" si="3"/>
        <v>0.5625</v>
      </c>
    </row>
    <row r="15" spans="1:21" ht="14.5" x14ac:dyDescent="0.35">
      <c r="A15" s="90">
        <v>3</v>
      </c>
      <c r="B15" s="97" t="s">
        <v>724</v>
      </c>
      <c r="C15" s="98" t="s">
        <v>725</v>
      </c>
      <c r="D15" s="55">
        <v>1</v>
      </c>
      <c r="E15" s="51">
        <v>0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/>
      <c r="N15" s="51"/>
      <c r="O15" s="51"/>
      <c r="P15" s="51"/>
      <c r="Q15" s="51"/>
      <c r="R15" s="51"/>
      <c r="S15" s="51"/>
      <c r="T15" s="93">
        <f t="shared" si="2"/>
        <v>8</v>
      </c>
      <c r="U15" s="94">
        <f t="shared" si="3"/>
        <v>0.5</v>
      </c>
    </row>
    <row r="16" spans="1:21" ht="14.5" x14ac:dyDescent="0.35">
      <c r="A16" s="90">
        <v>4</v>
      </c>
      <c r="B16" s="97" t="s">
        <v>726</v>
      </c>
      <c r="C16" s="98" t="s">
        <v>727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/>
      <c r="N16" s="51"/>
      <c r="O16" s="51"/>
      <c r="P16" s="51"/>
      <c r="Q16" s="51"/>
      <c r="R16" s="51"/>
      <c r="S16" s="51"/>
      <c r="T16" s="93">
        <f t="shared" si="2"/>
        <v>9</v>
      </c>
      <c r="U16" s="94">
        <f t="shared" si="3"/>
        <v>0.5625</v>
      </c>
    </row>
    <row r="17" spans="1:21" ht="14.5" x14ac:dyDescent="0.35">
      <c r="A17" s="90">
        <v>5</v>
      </c>
      <c r="B17" s="97" t="s">
        <v>728</v>
      </c>
      <c r="C17" s="98" t="s">
        <v>729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/>
      <c r="N17" s="51"/>
      <c r="O17" s="51"/>
      <c r="P17" s="51"/>
      <c r="Q17" s="51"/>
      <c r="R17" s="51"/>
      <c r="S17" s="51"/>
      <c r="T17" s="93">
        <f t="shared" si="2"/>
        <v>9</v>
      </c>
      <c r="U17" s="94">
        <f t="shared" si="3"/>
        <v>0.5625</v>
      </c>
    </row>
    <row r="18" spans="1:21" ht="14.5" x14ac:dyDescent="0.35">
      <c r="A18" s="90">
        <v>6</v>
      </c>
      <c r="B18" s="97" t="s">
        <v>730</v>
      </c>
      <c r="C18" s="98" t="s">
        <v>731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/>
      <c r="N18" s="51"/>
      <c r="O18" s="51"/>
      <c r="P18" s="51"/>
      <c r="Q18" s="51"/>
      <c r="R18" s="51"/>
      <c r="S18" s="51"/>
      <c r="T18" s="93">
        <f t="shared" si="2"/>
        <v>9</v>
      </c>
      <c r="U18" s="94">
        <f t="shared" si="3"/>
        <v>0.5625</v>
      </c>
    </row>
    <row r="19" spans="1:21" ht="14.5" x14ac:dyDescent="0.35">
      <c r="A19" s="90">
        <v>7</v>
      </c>
      <c r="B19" s="97" t="s">
        <v>732</v>
      </c>
      <c r="C19" s="98" t="s">
        <v>733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/>
      <c r="N19" s="51"/>
      <c r="O19" s="51"/>
      <c r="P19" s="51"/>
      <c r="Q19" s="51"/>
      <c r="R19" s="51"/>
      <c r="S19" s="51"/>
      <c r="T19" s="93">
        <f t="shared" si="2"/>
        <v>9</v>
      </c>
      <c r="U19" s="94">
        <f t="shared" si="3"/>
        <v>0.5625</v>
      </c>
    </row>
    <row r="20" spans="1:21" ht="14.5" x14ac:dyDescent="0.35">
      <c r="A20" s="90">
        <v>8</v>
      </c>
      <c r="B20" s="97" t="s">
        <v>734</v>
      </c>
      <c r="C20" s="98" t="s">
        <v>735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 t="s">
        <v>449</v>
      </c>
      <c r="M20" s="51"/>
      <c r="N20" s="51"/>
      <c r="O20" s="51"/>
      <c r="P20" s="51"/>
      <c r="Q20" s="51"/>
      <c r="R20" s="51"/>
      <c r="S20" s="51"/>
      <c r="T20" s="93">
        <f t="shared" si="2"/>
        <v>8</v>
      </c>
      <c r="U20" s="94">
        <f t="shared" si="3"/>
        <v>0.5</v>
      </c>
    </row>
    <row r="21" spans="1:21" ht="15.75" customHeight="1" x14ac:dyDescent="0.35">
      <c r="A21" s="90">
        <v>9</v>
      </c>
      <c r="B21" s="97" t="s">
        <v>736</v>
      </c>
      <c r="C21" s="98" t="s">
        <v>737</v>
      </c>
      <c r="D21" s="55">
        <v>1</v>
      </c>
      <c r="E21" s="51">
        <v>1</v>
      </c>
      <c r="F21" s="51" t="s">
        <v>616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/>
      <c r="N21" s="51"/>
      <c r="O21" s="51"/>
      <c r="P21" s="51"/>
      <c r="Q21" s="51"/>
      <c r="R21" s="51"/>
      <c r="S21" s="51"/>
      <c r="T21" s="93">
        <f t="shared" si="2"/>
        <v>8</v>
      </c>
      <c r="U21" s="94">
        <f t="shared" si="3"/>
        <v>0.5</v>
      </c>
    </row>
    <row r="22" spans="1:21" ht="15.75" customHeight="1" x14ac:dyDescent="0.35">
      <c r="A22" s="90">
        <v>10</v>
      </c>
      <c r="B22" s="97" t="s">
        <v>738</v>
      </c>
      <c r="C22" s="98" t="s">
        <v>739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/>
      <c r="N22" s="51"/>
      <c r="O22" s="51"/>
      <c r="P22" s="51"/>
      <c r="Q22" s="51"/>
      <c r="R22" s="51"/>
      <c r="S22" s="51"/>
      <c r="T22" s="93">
        <f t="shared" si="2"/>
        <v>9</v>
      </c>
      <c r="U22" s="94">
        <f t="shared" si="3"/>
        <v>0.5625</v>
      </c>
    </row>
    <row r="23" spans="1:21" ht="15.75" customHeight="1" x14ac:dyDescent="0.35">
      <c r="A23" s="90">
        <v>11</v>
      </c>
      <c r="B23" s="101" t="s">
        <v>1172</v>
      </c>
      <c r="C23" s="98" t="s">
        <v>741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/>
      <c r="N23" s="51"/>
      <c r="O23" s="51"/>
      <c r="P23" s="51"/>
      <c r="Q23" s="51"/>
      <c r="R23" s="51"/>
      <c r="S23" s="51"/>
      <c r="T23" s="93">
        <f t="shared" si="2"/>
        <v>9</v>
      </c>
      <c r="U23" s="94">
        <f t="shared" si="3"/>
        <v>0.5625</v>
      </c>
    </row>
    <row r="24" spans="1:21" ht="15.75" customHeight="1" x14ac:dyDescent="0.35">
      <c r="A24" s="90">
        <v>12</v>
      </c>
      <c r="B24" s="101" t="s">
        <v>1173</v>
      </c>
      <c r="C24" s="98" t="s">
        <v>743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/>
      <c r="N24" s="51"/>
      <c r="O24" s="51"/>
      <c r="P24" s="51"/>
      <c r="Q24" s="51"/>
      <c r="R24" s="51"/>
      <c r="S24" s="51"/>
      <c r="T24" s="93">
        <f t="shared" si="2"/>
        <v>9</v>
      </c>
      <c r="U24" s="94">
        <f t="shared" si="3"/>
        <v>0.5625</v>
      </c>
    </row>
    <row r="25" spans="1:21" ht="15.75" customHeight="1" x14ac:dyDescent="0.35">
      <c r="A25" s="90">
        <v>13</v>
      </c>
      <c r="B25" s="101" t="s">
        <v>1174</v>
      </c>
      <c r="C25" s="98" t="s">
        <v>745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/>
      <c r="N25" s="51"/>
      <c r="O25" s="51"/>
      <c r="P25" s="51"/>
      <c r="Q25" s="51"/>
      <c r="R25" s="51"/>
      <c r="S25" s="51"/>
      <c r="T25" s="93">
        <f t="shared" si="2"/>
        <v>9</v>
      </c>
      <c r="U25" s="94">
        <f t="shared" si="3"/>
        <v>0.5625</v>
      </c>
    </row>
    <row r="26" spans="1:21" ht="15.75" customHeight="1" x14ac:dyDescent="0.35">
      <c r="A26" s="90">
        <v>14</v>
      </c>
      <c r="B26" s="101" t="s">
        <v>1175</v>
      </c>
      <c r="C26" s="98" t="s">
        <v>747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/>
      <c r="N26" s="51"/>
      <c r="O26" s="51"/>
      <c r="P26" s="51"/>
      <c r="Q26" s="51"/>
      <c r="R26" s="51"/>
      <c r="S26" s="51"/>
      <c r="T26" s="93">
        <f t="shared" si="2"/>
        <v>9</v>
      </c>
      <c r="U26" s="94">
        <f t="shared" si="3"/>
        <v>0.5625</v>
      </c>
    </row>
    <row r="27" spans="1:21" ht="15.75" customHeight="1" x14ac:dyDescent="0.35">
      <c r="A27" s="90">
        <v>15</v>
      </c>
      <c r="B27" s="101" t="s">
        <v>1176</v>
      </c>
      <c r="C27" s="98" t="s">
        <v>749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/>
      <c r="N27" s="51"/>
      <c r="O27" s="51"/>
      <c r="P27" s="51"/>
      <c r="Q27" s="51"/>
      <c r="R27" s="51"/>
      <c r="S27" s="51"/>
      <c r="T27" s="93">
        <f t="shared" si="2"/>
        <v>9</v>
      </c>
      <c r="U27" s="94">
        <f t="shared" si="3"/>
        <v>0.5625</v>
      </c>
    </row>
    <row r="28" spans="1:21" ht="15.75" customHeight="1" x14ac:dyDescent="0.35">
      <c r="A28" s="90">
        <v>16</v>
      </c>
      <c r="B28" s="101" t="s">
        <v>1177</v>
      </c>
      <c r="C28" s="98" t="s">
        <v>751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/>
      <c r="N28" s="51"/>
      <c r="O28" s="51"/>
      <c r="P28" s="51"/>
      <c r="Q28" s="51"/>
      <c r="R28" s="51"/>
      <c r="S28" s="51"/>
      <c r="T28" s="93">
        <f t="shared" si="2"/>
        <v>9</v>
      </c>
      <c r="U28" s="94">
        <f t="shared" si="3"/>
        <v>0.5625</v>
      </c>
    </row>
    <row r="29" spans="1:21" ht="15.75" customHeight="1" x14ac:dyDescent="0.35">
      <c r="A29" s="90">
        <v>17</v>
      </c>
      <c r="B29" s="101" t="s">
        <v>1178</v>
      </c>
      <c r="C29" s="98" t="s">
        <v>753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/>
      <c r="N29" s="51"/>
      <c r="O29" s="51"/>
      <c r="P29" s="51"/>
      <c r="Q29" s="51"/>
      <c r="R29" s="51"/>
      <c r="S29" s="51"/>
      <c r="T29" s="93">
        <f t="shared" si="2"/>
        <v>9</v>
      </c>
      <c r="U29" s="94">
        <f t="shared" si="3"/>
        <v>0.5625</v>
      </c>
    </row>
    <row r="30" spans="1:21" ht="15.75" customHeight="1" x14ac:dyDescent="0.35">
      <c r="A30" s="90">
        <v>18</v>
      </c>
      <c r="B30" s="101" t="s">
        <v>1179</v>
      </c>
      <c r="C30" s="98" t="s">
        <v>755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/>
      <c r="N30" s="51"/>
      <c r="O30" s="51"/>
      <c r="P30" s="51"/>
      <c r="Q30" s="51"/>
      <c r="R30" s="51"/>
      <c r="S30" s="51"/>
      <c r="T30" s="93">
        <f t="shared" si="2"/>
        <v>9</v>
      </c>
      <c r="U30" s="94">
        <f t="shared" si="3"/>
        <v>0.5625</v>
      </c>
    </row>
    <row r="31" spans="1:21" ht="15.75" customHeight="1" x14ac:dyDescent="0.35">
      <c r="A31" s="90">
        <v>19</v>
      </c>
      <c r="B31" s="101" t="s">
        <v>1180</v>
      </c>
      <c r="C31" s="98" t="s">
        <v>757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/>
      <c r="N31" s="51"/>
      <c r="O31" s="51"/>
      <c r="P31" s="51"/>
      <c r="Q31" s="51"/>
      <c r="R31" s="51"/>
      <c r="S31" s="51"/>
      <c r="T31" s="93">
        <f t="shared" si="2"/>
        <v>9</v>
      </c>
      <c r="U31" s="94">
        <f t="shared" si="3"/>
        <v>0.5625</v>
      </c>
    </row>
    <row r="32" spans="1:21" ht="15.75" customHeight="1" x14ac:dyDescent="0.35">
      <c r="A32" s="90">
        <v>20</v>
      </c>
      <c r="B32" s="101" t="s">
        <v>1181</v>
      </c>
      <c r="C32" s="98" t="s">
        <v>759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/>
      <c r="N32" s="51"/>
      <c r="O32" s="51"/>
      <c r="P32" s="51"/>
      <c r="Q32" s="51"/>
      <c r="R32" s="51"/>
      <c r="S32" s="51"/>
      <c r="T32" s="93">
        <f t="shared" si="2"/>
        <v>9</v>
      </c>
      <c r="U32" s="94">
        <f t="shared" si="3"/>
        <v>0.5625</v>
      </c>
    </row>
    <row r="33" spans="1:21" ht="15.75" customHeight="1" x14ac:dyDescent="0.35">
      <c r="A33" s="90">
        <v>21</v>
      </c>
      <c r="B33" s="101" t="s">
        <v>1182</v>
      </c>
      <c r="C33" s="98" t="s">
        <v>761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/>
      <c r="N33" s="51"/>
      <c r="O33" s="51"/>
      <c r="P33" s="51"/>
      <c r="Q33" s="51"/>
      <c r="R33" s="51"/>
      <c r="S33" s="51"/>
      <c r="T33" s="93">
        <f t="shared" si="2"/>
        <v>9</v>
      </c>
      <c r="U33" s="94">
        <f t="shared" si="3"/>
        <v>0.5625</v>
      </c>
    </row>
    <row r="34" spans="1:21" ht="15.75" customHeight="1" x14ac:dyDescent="0.35">
      <c r="A34" s="90">
        <v>22</v>
      </c>
      <c r="B34" s="101" t="s">
        <v>1183</v>
      </c>
      <c r="C34" s="98" t="s">
        <v>763</v>
      </c>
      <c r="D34" s="55">
        <v>1</v>
      </c>
      <c r="E34" s="51">
        <v>1</v>
      </c>
      <c r="F34" s="51">
        <v>1</v>
      </c>
      <c r="G34" s="51">
        <v>0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ht="15.75" customHeight="1" x14ac:dyDescent="0.35">
      <c r="A35" s="90">
        <v>23</v>
      </c>
      <c r="B35" s="101" t="s">
        <v>1184</v>
      </c>
      <c r="C35" s="98" t="s">
        <v>765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/>
      <c r="N35" s="51"/>
      <c r="O35" s="51"/>
      <c r="P35" s="51"/>
      <c r="Q35" s="51"/>
      <c r="R35" s="51"/>
      <c r="S35" s="51"/>
      <c r="T35" s="93">
        <f t="shared" si="2"/>
        <v>9</v>
      </c>
      <c r="U35" s="94">
        <f t="shared" si="3"/>
        <v>0.5625</v>
      </c>
    </row>
    <row r="36" spans="1:21" ht="15.75" customHeight="1" x14ac:dyDescent="0.35">
      <c r="A36" s="90">
        <v>24</v>
      </c>
      <c r="B36" s="101" t="s">
        <v>1185</v>
      </c>
      <c r="C36" s="98" t="s">
        <v>767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/>
      <c r="N36" s="51"/>
      <c r="O36" s="51"/>
      <c r="P36" s="51"/>
      <c r="Q36" s="51"/>
      <c r="R36" s="51"/>
      <c r="S36" s="51"/>
      <c r="T36" s="93">
        <f t="shared" si="2"/>
        <v>9</v>
      </c>
      <c r="U36" s="94">
        <f t="shared" si="3"/>
        <v>0.5625</v>
      </c>
    </row>
    <row r="37" spans="1:21" ht="15.75" customHeight="1" x14ac:dyDescent="0.35">
      <c r="A37" s="90">
        <v>25</v>
      </c>
      <c r="B37" s="101" t="s">
        <v>1186</v>
      </c>
      <c r="C37" s="98" t="s">
        <v>769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/>
      <c r="N37" s="51"/>
      <c r="O37" s="51"/>
      <c r="P37" s="51"/>
      <c r="Q37" s="51"/>
      <c r="R37" s="51"/>
      <c r="S37" s="51"/>
      <c r="T37" s="93">
        <f t="shared" si="2"/>
        <v>9</v>
      </c>
      <c r="U37" s="94">
        <f t="shared" si="3"/>
        <v>0.5625</v>
      </c>
    </row>
    <row r="38" spans="1:21" ht="15.75" customHeight="1" x14ac:dyDescent="0.35">
      <c r="A38" s="90">
        <v>26</v>
      </c>
      <c r="B38" s="101" t="s">
        <v>1187</v>
      </c>
      <c r="C38" s="98" t="s">
        <v>771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/>
      <c r="N38" s="51"/>
      <c r="O38" s="51"/>
      <c r="P38" s="51"/>
      <c r="Q38" s="51"/>
      <c r="R38" s="51"/>
      <c r="S38" s="51"/>
      <c r="T38" s="93">
        <f t="shared" si="2"/>
        <v>9</v>
      </c>
      <c r="U38" s="94">
        <f t="shared" si="3"/>
        <v>0.5625</v>
      </c>
    </row>
    <row r="39" spans="1:21" ht="15.75" customHeight="1" x14ac:dyDescent="0.35">
      <c r="A39" s="90">
        <v>27</v>
      </c>
      <c r="B39" s="101" t="s">
        <v>1188</v>
      </c>
      <c r="C39" s="98" t="s">
        <v>773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/>
      <c r="N39" s="51"/>
      <c r="O39" s="51"/>
      <c r="P39" s="51"/>
      <c r="Q39" s="51"/>
      <c r="R39" s="51"/>
      <c r="S39" s="51"/>
      <c r="T39" s="93">
        <f t="shared" si="2"/>
        <v>9</v>
      </c>
      <c r="U39" s="94">
        <f t="shared" si="3"/>
        <v>0.5625</v>
      </c>
    </row>
    <row r="40" spans="1:21" ht="15.75" customHeight="1" x14ac:dyDescent="0.35">
      <c r="A40" s="90">
        <v>28</v>
      </c>
      <c r="B40" s="101" t="s">
        <v>1189</v>
      </c>
      <c r="C40" s="98" t="s">
        <v>775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/>
      <c r="N40" s="51"/>
      <c r="O40" s="51"/>
      <c r="P40" s="51"/>
      <c r="Q40" s="51"/>
      <c r="R40" s="51"/>
      <c r="S40" s="51"/>
      <c r="T40" s="93">
        <f t="shared" si="2"/>
        <v>9</v>
      </c>
      <c r="U40" s="94">
        <f t="shared" si="3"/>
        <v>0.5625</v>
      </c>
    </row>
    <row r="41" spans="1:21" ht="15.75" customHeight="1" x14ac:dyDescent="0.35">
      <c r="A41" s="90">
        <v>29</v>
      </c>
      <c r="B41" s="101" t="s">
        <v>1190</v>
      </c>
      <c r="C41" s="98" t="s">
        <v>777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/>
      <c r="N41" s="51"/>
      <c r="O41" s="51"/>
      <c r="P41" s="51"/>
      <c r="Q41" s="51"/>
      <c r="R41" s="51"/>
      <c r="S41" s="51"/>
      <c r="T41" s="93">
        <f t="shared" si="2"/>
        <v>9</v>
      </c>
      <c r="U41" s="94">
        <f t="shared" si="3"/>
        <v>0.5625</v>
      </c>
    </row>
    <row r="42" spans="1:21" ht="15.75" customHeight="1" x14ac:dyDescent="0.35">
      <c r="A42" s="90">
        <v>30</v>
      </c>
      <c r="B42" s="101" t="s">
        <v>1191</v>
      </c>
      <c r="C42" s="98" t="s">
        <v>779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/>
      <c r="N42" s="51"/>
      <c r="O42" s="51"/>
      <c r="P42" s="51"/>
      <c r="Q42" s="51"/>
      <c r="R42" s="51"/>
      <c r="S42" s="51"/>
      <c r="T42" s="93">
        <f t="shared" si="2"/>
        <v>9</v>
      </c>
      <c r="U42" s="94">
        <f t="shared" si="3"/>
        <v>0.5625</v>
      </c>
    </row>
    <row r="43" spans="1:21" ht="15.75" customHeight="1" x14ac:dyDescent="0.35">
      <c r="A43" s="90">
        <v>31</v>
      </c>
      <c r="B43" s="101" t="s">
        <v>1192</v>
      </c>
      <c r="C43" s="98" t="s">
        <v>781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/>
      <c r="N43" s="51"/>
      <c r="O43" s="51"/>
      <c r="P43" s="51"/>
      <c r="Q43" s="51"/>
      <c r="R43" s="51"/>
      <c r="S43" s="51"/>
      <c r="T43" s="93">
        <f t="shared" si="2"/>
        <v>9</v>
      </c>
      <c r="U43" s="94">
        <f t="shared" si="3"/>
        <v>0.5625</v>
      </c>
    </row>
    <row r="44" spans="1:21" ht="15.75" customHeight="1" x14ac:dyDescent="0.35">
      <c r="A44" s="90">
        <v>32</v>
      </c>
      <c r="B44" s="101" t="s">
        <v>1193</v>
      </c>
      <c r="C44" s="98" t="s">
        <v>783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/>
      <c r="N44" s="51"/>
      <c r="O44" s="51"/>
      <c r="P44" s="51"/>
      <c r="Q44" s="51"/>
      <c r="R44" s="51"/>
      <c r="S44" s="51"/>
      <c r="T44" s="93">
        <f t="shared" si="2"/>
        <v>9</v>
      </c>
      <c r="U44" s="94">
        <f t="shared" si="3"/>
        <v>0.5625</v>
      </c>
    </row>
    <row r="45" spans="1:21" ht="15.75" customHeight="1" x14ac:dyDescent="0.35">
      <c r="A45" s="90">
        <v>33</v>
      </c>
      <c r="B45" s="101" t="s">
        <v>1194</v>
      </c>
      <c r="C45" s="98" t="s">
        <v>785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/>
      <c r="N45" s="51"/>
      <c r="O45" s="51"/>
      <c r="P45" s="51"/>
      <c r="Q45" s="51"/>
      <c r="R45" s="51"/>
      <c r="S45" s="51"/>
      <c r="T45" s="93">
        <f t="shared" si="2"/>
        <v>9</v>
      </c>
      <c r="U45" s="94">
        <f t="shared" si="3"/>
        <v>0.5625</v>
      </c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103" priority="2" operator="equal">
      <formula>0</formula>
    </cfRule>
  </conditionalFormatting>
  <conditionalFormatting sqref="U13:U45">
    <cfRule type="cellIs" dxfId="102" priority="1" operator="lessThan">
      <formula>"50%"</formula>
    </cfRule>
  </conditionalFormatting>
  <hyperlinks>
    <hyperlink ref="A1" location="'Rekap Dosen'!A1" display="BACK" xr:uid="{00000000-0004-0000-1D00-000000000000}"/>
  </hyperlink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FFFF"/>
    <outlinePr summaryBelow="0" summaryRight="0"/>
  </sheetPr>
  <dimension ref="A1:U981"/>
  <sheetViews>
    <sheetView topLeftCell="A35" workbookViewId="0">
      <selection activeCell="B44" sqref="B44:B62"/>
    </sheetView>
  </sheetViews>
  <sheetFormatPr defaultColWidth="14.453125" defaultRowHeight="15" customHeight="1" x14ac:dyDescent="0.35"/>
  <cols>
    <col min="1" max="1" width="9.54296875" customWidth="1"/>
    <col min="2" max="2" width="19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119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UNI10508</v>
      </c>
      <c r="C3" s="78" t="str">
        <f>VLOOKUP(D3, 'Rekap Dosen'!$B$5:$C$40, 2, FALSE)</f>
        <v>Almira Novia Zulaikha, M.H.</v>
      </c>
      <c r="D3" s="51" t="s">
        <v>273</v>
      </c>
      <c r="E3" s="79">
        <f t="shared" ref="E3:E6" si="0">COUNTIF($D$12:$S$12,D3)</f>
        <v>8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">
        <v>1013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Kamis, 09.45-11.25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DK.3.1</v>
      </c>
      <c r="C7" s="83" t="s">
        <v>334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ht="14.5" x14ac:dyDescent="0.35">
      <c r="A12" s="172"/>
      <c r="B12" s="172"/>
      <c r="C12" s="172"/>
      <c r="D12" s="51" t="s">
        <v>273</v>
      </c>
      <c r="E12" s="51" t="s">
        <v>273</v>
      </c>
      <c r="F12" s="51" t="s">
        <v>273</v>
      </c>
      <c r="G12" s="51" t="s">
        <v>273</v>
      </c>
      <c r="H12" s="51" t="s">
        <v>273</v>
      </c>
      <c r="I12" s="51" t="s">
        <v>273</v>
      </c>
      <c r="J12" s="51" t="s">
        <v>273</v>
      </c>
      <c r="K12" s="51" t="s">
        <v>273</v>
      </c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786</v>
      </c>
      <c r="C13" s="98" t="s">
        <v>787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43" si="2">SUM(D13:S13)</f>
        <v>5</v>
      </c>
      <c r="U13" s="94">
        <f t="shared" ref="U13:U43" si="3">T13/16</f>
        <v>0.3125</v>
      </c>
    </row>
    <row r="14" spans="1:21" ht="14.5" x14ac:dyDescent="0.35">
      <c r="A14" s="90">
        <v>2</v>
      </c>
      <c r="B14" s="97" t="s">
        <v>788</v>
      </c>
      <c r="C14" s="98" t="s">
        <v>789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5</v>
      </c>
      <c r="U14" s="94">
        <f t="shared" si="3"/>
        <v>0.3125</v>
      </c>
    </row>
    <row r="15" spans="1:21" ht="14.5" x14ac:dyDescent="0.35">
      <c r="A15" s="90">
        <v>3</v>
      </c>
      <c r="B15" s="97" t="s">
        <v>790</v>
      </c>
      <c r="C15" s="98" t="s">
        <v>791</v>
      </c>
      <c r="D15" s="55">
        <v>1</v>
      </c>
      <c r="E15" s="51">
        <v>1</v>
      </c>
      <c r="F15" s="51"/>
      <c r="G15" s="51">
        <v>1</v>
      </c>
      <c r="H15" s="51">
        <v>1</v>
      </c>
      <c r="I15" s="51">
        <v>1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5</v>
      </c>
      <c r="U15" s="94">
        <f t="shared" si="3"/>
        <v>0.3125</v>
      </c>
    </row>
    <row r="16" spans="1:21" ht="14.5" x14ac:dyDescent="0.35">
      <c r="A16" s="90">
        <v>4</v>
      </c>
      <c r="B16" s="97" t="s">
        <v>792</v>
      </c>
      <c r="C16" s="98" t="s">
        <v>793</v>
      </c>
      <c r="D16" s="55">
        <v>1</v>
      </c>
      <c r="E16" s="51">
        <v>1</v>
      </c>
      <c r="F16" s="51"/>
      <c r="G16" s="51">
        <v>1</v>
      </c>
      <c r="H16" s="51">
        <v>1</v>
      </c>
      <c r="I16" s="51">
        <v>1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5</v>
      </c>
      <c r="U16" s="94">
        <f t="shared" si="3"/>
        <v>0.3125</v>
      </c>
    </row>
    <row r="17" spans="1:21" ht="14.5" x14ac:dyDescent="0.35">
      <c r="A17" s="90">
        <v>5</v>
      </c>
      <c r="B17" s="97" t="s">
        <v>794</v>
      </c>
      <c r="C17" s="98" t="s">
        <v>795</v>
      </c>
      <c r="D17" s="55">
        <v>1</v>
      </c>
      <c r="E17" s="51">
        <v>1</v>
      </c>
      <c r="F17" s="51"/>
      <c r="G17" s="51">
        <v>1</v>
      </c>
      <c r="H17" s="51">
        <v>1</v>
      </c>
      <c r="I17" s="51">
        <v>1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5</v>
      </c>
      <c r="U17" s="94">
        <f t="shared" si="3"/>
        <v>0.3125</v>
      </c>
    </row>
    <row r="18" spans="1:21" ht="14.5" x14ac:dyDescent="0.35">
      <c r="A18" s="90">
        <v>6</v>
      </c>
      <c r="B18" s="97" t="s">
        <v>796</v>
      </c>
      <c r="C18" s="98" t="s">
        <v>797</v>
      </c>
      <c r="D18" s="55">
        <v>1</v>
      </c>
      <c r="E18" s="51">
        <v>1</v>
      </c>
      <c r="F18" s="51"/>
      <c r="G18" s="51">
        <v>1</v>
      </c>
      <c r="H18" s="51">
        <v>1</v>
      </c>
      <c r="I18" s="51">
        <v>1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5</v>
      </c>
      <c r="U18" s="94">
        <f t="shared" si="3"/>
        <v>0.3125</v>
      </c>
    </row>
    <row r="19" spans="1:21" ht="14.5" x14ac:dyDescent="0.35">
      <c r="A19" s="90">
        <v>7</v>
      </c>
      <c r="B19" s="97" t="s">
        <v>798</v>
      </c>
      <c r="C19" s="98" t="s">
        <v>799</v>
      </c>
      <c r="D19" s="55">
        <v>1</v>
      </c>
      <c r="E19" s="51">
        <v>1</v>
      </c>
      <c r="F19" s="51"/>
      <c r="G19" s="51">
        <v>1</v>
      </c>
      <c r="H19" s="51">
        <v>1</v>
      </c>
      <c r="I19" s="51">
        <v>1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5</v>
      </c>
      <c r="U19" s="94">
        <f t="shared" si="3"/>
        <v>0.3125</v>
      </c>
    </row>
    <row r="20" spans="1:21" ht="14.5" x14ac:dyDescent="0.35">
      <c r="A20" s="90">
        <v>8</v>
      </c>
      <c r="B20" s="97" t="s">
        <v>800</v>
      </c>
      <c r="C20" s="98" t="s">
        <v>801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0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4</v>
      </c>
      <c r="U20" s="94">
        <f t="shared" si="3"/>
        <v>0.25</v>
      </c>
    </row>
    <row r="21" spans="1:21" ht="15.75" customHeight="1" x14ac:dyDescent="0.35">
      <c r="A21" s="90">
        <v>9</v>
      </c>
      <c r="B21" s="97" t="s">
        <v>802</v>
      </c>
      <c r="C21" s="98" t="s">
        <v>803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5</v>
      </c>
      <c r="U21" s="94">
        <f t="shared" si="3"/>
        <v>0.3125</v>
      </c>
    </row>
    <row r="22" spans="1:21" ht="15.75" customHeight="1" x14ac:dyDescent="0.35">
      <c r="A22" s="90">
        <v>10</v>
      </c>
      <c r="B22" s="97" t="s">
        <v>804</v>
      </c>
      <c r="C22" s="98" t="s">
        <v>805</v>
      </c>
      <c r="D22" s="55">
        <v>1</v>
      </c>
      <c r="E22" s="51">
        <v>1</v>
      </c>
      <c r="F22" s="51"/>
      <c r="G22" s="51">
        <v>1</v>
      </c>
      <c r="H22" s="51">
        <v>1</v>
      </c>
      <c r="I22" s="51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5</v>
      </c>
      <c r="U22" s="94">
        <f t="shared" si="3"/>
        <v>0.3125</v>
      </c>
    </row>
    <row r="23" spans="1:21" ht="15.75" customHeight="1" x14ac:dyDescent="0.35">
      <c r="A23" s="90">
        <v>11</v>
      </c>
      <c r="B23" s="97" t="s">
        <v>806</v>
      </c>
      <c r="C23" s="98" t="s">
        <v>807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5</v>
      </c>
      <c r="U23" s="94">
        <f t="shared" si="3"/>
        <v>0.3125</v>
      </c>
    </row>
    <row r="24" spans="1:21" ht="15.75" customHeight="1" x14ac:dyDescent="0.35">
      <c r="A24" s="90">
        <v>12</v>
      </c>
      <c r="B24" s="97" t="s">
        <v>808</v>
      </c>
      <c r="C24" s="98" t="s">
        <v>809</v>
      </c>
      <c r="D24" s="55">
        <v>1</v>
      </c>
      <c r="E24" s="51">
        <v>1</v>
      </c>
      <c r="F24" s="51"/>
      <c r="G24" s="51">
        <v>1</v>
      </c>
      <c r="H24" s="51">
        <v>1</v>
      </c>
      <c r="I24" s="51">
        <v>1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5</v>
      </c>
      <c r="U24" s="94">
        <f t="shared" si="3"/>
        <v>0.3125</v>
      </c>
    </row>
    <row r="25" spans="1:21" ht="15.75" customHeight="1" x14ac:dyDescent="0.35">
      <c r="A25" s="90">
        <v>13</v>
      </c>
      <c r="B25" s="97" t="s">
        <v>810</v>
      </c>
      <c r="C25" s="98" t="s">
        <v>811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0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4</v>
      </c>
      <c r="U25" s="94">
        <f t="shared" si="3"/>
        <v>0.25</v>
      </c>
    </row>
    <row r="26" spans="1:21" ht="15.75" customHeight="1" x14ac:dyDescent="0.35">
      <c r="A26" s="90">
        <v>14</v>
      </c>
      <c r="B26" s="97" t="s">
        <v>812</v>
      </c>
      <c r="C26" s="98" t="s">
        <v>813</v>
      </c>
      <c r="D26" s="55">
        <v>1</v>
      </c>
      <c r="E26" s="51">
        <v>1</v>
      </c>
      <c r="F26" s="51"/>
      <c r="G26" s="51">
        <v>1</v>
      </c>
      <c r="H26" s="51">
        <v>1</v>
      </c>
      <c r="I26" s="51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5</v>
      </c>
      <c r="U26" s="94">
        <f t="shared" si="3"/>
        <v>0.3125</v>
      </c>
    </row>
    <row r="27" spans="1:21" ht="15.75" customHeight="1" x14ac:dyDescent="0.35">
      <c r="A27" s="90">
        <v>15</v>
      </c>
      <c r="B27" s="97" t="s">
        <v>814</v>
      </c>
      <c r="C27" s="98" t="s">
        <v>815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5</v>
      </c>
      <c r="U27" s="94">
        <f t="shared" si="3"/>
        <v>0.3125</v>
      </c>
    </row>
    <row r="28" spans="1:21" ht="15.75" customHeight="1" x14ac:dyDescent="0.35">
      <c r="A28" s="90">
        <v>16</v>
      </c>
      <c r="B28" s="97" t="s">
        <v>816</v>
      </c>
      <c r="C28" s="98" t="s">
        <v>817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5</v>
      </c>
      <c r="U28" s="94">
        <f t="shared" si="3"/>
        <v>0.3125</v>
      </c>
    </row>
    <row r="29" spans="1:21" ht="15.75" customHeight="1" x14ac:dyDescent="0.35">
      <c r="A29" s="90">
        <v>17</v>
      </c>
      <c r="B29" s="97" t="s">
        <v>818</v>
      </c>
      <c r="C29" s="98" t="s">
        <v>819</v>
      </c>
      <c r="D29" s="55">
        <v>1</v>
      </c>
      <c r="E29" s="51">
        <v>1</v>
      </c>
      <c r="F29" s="51"/>
      <c r="G29" s="51">
        <v>1</v>
      </c>
      <c r="H29" s="51">
        <v>1</v>
      </c>
      <c r="I29" s="51">
        <v>0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4</v>
      </c>
      <c r="U29" s="94">
        <f t="shared" si="3"/>
        <v>0.25</v>
      </c>
    </row>
    <row r="30" spans="1:21" ht="15.75" customHeight="1" x14ac:dyDescent="0.35">
      <c r="A30" s="90">
        <v>18</v>
      </c>
      <c r="B30" s="97" t="s">
        <v>820</v>
      </c>
      <c r="C30" s="98" t="s">
        <v>821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5</v>
      </c>
      <c r="U30" s="94">
        <f t="shared" si="3"/>
        <v>0.3125</v>
      </c>
    </row>
    <row r="31" spans="1:21" ht="15.75" customHeight="1" x14ac:dyDescent="0.35">
      <c r="A31" s="90">
        <v>19</v>
      </c>
      <c r="B31" s="97" t="s">
        <v>822</v>
      </c>
      <c r="C31" s="98" t="s">
        <v>823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1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5</v>
      </c>
      <c r="U31" s="94">
        <f t="shared" si="3"/>
        <v>0.3125</v>
      </c>
    </row>
    <row r="32" spans="1:21" ht="15.75" customHeight="1" x14ac:dyDescent="0.35">
      <c r="A32" s="90">
        <v>20</v>
      </c>
      <c r="B32" s="97" t="s">
        <v>969</v>
      </c>
      <c r="C32" s="98" t="s">
        <v>825</v>
      </c>
      <c r="D32" s="55">
        <v>1</v>
      </c>
      <c r="E32" s="51">
        <v>1</v>
      </c>
      <c r="F32" s="51"/>
      <c r="G32" s="51">
        <v>1</v>
      </c>
      <c r="H32" s="51">
        <v>1</v>
      </c>
      <c r="I32" s="51">
        <v>0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4</v>
      </c>
      <c r="U32" s="94">
        <f t="shared" si="3"/>
        <v>0.25</v>
      </c>
    </row>
    <row r="33" spans="1:21" ht="15.75" customHeight="1" x14ac:dyDescent="0.35">
      <c r="A33" s="90">
        <v>21</v>
      </c>
      <c r="B33" s="97" t="s">
        <v>970</v>
      </c>
      <c r="C33" s="98" t="s">
        <v>827</v>
      </c>
      <c r="D33" s="55">
        <v>1</v>
      </c>
      <c r="E33" s="51">
        <v>1</v>
      </c>
      <c r="F33" s="51"/>
      <c r="G33" s="51">
        <v>1</v>
      </c>
      <c r="H33" s="51">
        <v>1</v>
      </c>
      <c r="I33" s="51">
        <v>0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4</v>
      </c>
      <c r="U33" s="94">
        <f t="shared" si="3"/>
        <v>0.25</v>
      </c>
    </row>
    <row r="34" spans="1:21" ht="15.75" customHeight="1" x14ac:dyDescent="0.35">
      <c r="A34" s="90">
        <v>22</v>
      </c>
      <c r="B34" s="97" t="s">
        <v>971</v>
      </c>
      <c r="C34" s="98" t="s">
        <v>829</v>
      </c>
      <c r="D34" s="55">
        <v>1</v>
      </c>
      <c r="E34" s="51">
        <v>1</v>
      </c>
      <c r="F34" s="51"/>
      <c r="G34" s="51">
        <v>1</v>
      </c>
      <c r="H34" s="51">
        <v>1</v>
      </c>
      <c r="I34" s="51">
        <v>1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5</v>
      </c>
      <c r="U34" s="94">
        <f t="shared" si="3"/>
        <v>0.3125</v>
      </c>
    </row>
    <row r="35" spans="1:21" ht="15.75" customHeight="1" x14ac:dyDescent="0.35">
      <c r="A35" s="90">
        <v>23</v>
      </c>
      <c r="B35" s="97" t="s">
        <v>973</v>
      </c>
      <c r="C35" s="98" t="s">
        <v>831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1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5</v>
      </c>
      <c r="U35" s="94">
        <f t="shared" si="3"/>
        <v>0.3125</v>
      </c>
    </row>
    <row r="36" spans="1:21" ht="15.75" customHeight="1" x14ac:dyDescent="0.35">
      <c r="A36" s="90">
        <v>24</v>
      </c>
      <c r="B36" s="97" t="s">
        <v>974</v>
      </c>
      <c r="C36" s="98" t="s">
        <v>833</v>
      </c>
      <c r="D36" s="55">
        <v>1</v>
      </c>
      <c r="E36" s="51">
        <v>1</v>
      </c>
      <c r="F36" s="51"/>
      <c r="G36" s="51">
        <v>1</v>
      </c>
      <c r="H36" s="51">
        <v>1</v>
      </c>
      <c r="I36" s="51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5</v>
      </c>
      <c r="U36" s="94">
        <f t="shared" si="3"/>
        <v>0.3125</v>
      </c>
    </row>
    <row r="37" spans="1:21" ht="15.75" customHeight="1" x14ac:dyDescent="0.35">
      <c r="A37" s="90">
        <v>25</v>
      </c>
      <c r="B37" s="97" t="s">
        <v>975</v>
      </c>
      <c r="C37" s="98" t="s">
        <v>835</v>
      </c>
      <c r="D37" s="55">
        <v>1</v>
      </c>
      <c r="E37" s="51">
        <v>1</v>
      </c>
      <c r="F37" s="51"/>
      <c r="G37" s="51">
        <v>1</v>
      </c>
      <c r="H37" s="51">
        <v>1</v>
      </c>
      <c r="I37" s="51">
        <v>1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5</v>
      </c>
      <c r="U37" s="94">
        <f t="shared" si="3"/>
        <v>0.3125</v>
      </c>
    </row>
    <row r="38" spans="1:21" ht="15.75" customHeight="1" x14ac:dyDescent="0.35">
      <c r="A38" s="90">
        <v>26</v>
      </c>
      <c r="B38" s="97" t="s">
        <v>976</v>
      </c>
      <c r="C38" s="98" t="s">
        <v>837</v>
      </c>
      <c r="D38" s="55">
        <v>1</v>
      </c>
      <c r="E38" s="51">
        <v>1</v>
      </c>
      <c r="F38" s="51"/>
      <c r="G38" s="51">
        <v>1</v>
      </c>
      <c r="H38" s="51">
        <v>1</v>
      </c>
      <c r="I38" s="51">
        <v>0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4</v>
      </c>
      <c r="U38" s="94">
        <f t="shared" si="3"/>
        <v>0.25</v>
      </c>
    </row>
    <row r="39" spans="1:21" ht="15.75" customHeight="1" x14ac:dyDescent="0.35">
      <c r="A39" s="90">
        <v>27</v>
      </c>
      <c r="B39" s="97" t="s">
        <v>838</v>
      </c>
      <c r="C39" s="98" t="s">
        <v>839</v>
      </c>
      <c r="D39" s="55">
        <v>1</v>
      </c>
      <c r="E39" s="51">
        <v>1</v>
      </c>
      <c r="F39" s="51"/>
      <c r="G39" s="51">
        <v>1</v>
      </c>
      <c r="H39" s="51">
        <v>1</v>
      </c>
      <c r="I39" s="51">
        <v>0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4</v>
      </c>
      <c r="U39" s="94">
        <f t="shared" si="3"/>
        <v>0.25</v>
      </c>
    </row>
    <row r="40" spans="1:21" ht="15.75" customHeight="1" x14ac:dyDescent="0.35">
      <c r="A40" s="90">
        <v>28</v>
      </c>
      <c r="B40" s="97" t="s">
        <v>977</v>
      </c>
      <c r="C40" s="98" t="s">
        <v>841</v>
      </c>
      <c r="D40" s="55">
        <v>1</v>
      </c>
      <c r="E40" s="51">
        <v>1</v>
      </c>
      <c r="F40" s="51"/>
      <c r="G40" s="51">
        <v>1</v>
      </c>
      <c r="H40" s="51">
        <v>1</v>
      </c>
      <c r="I40" s="51">
        <v>0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4</v>
      </c>
      <c r="U40" s="94">
        <f t="shared" si="3"/>
        <v>0.25</v>
      </c>
    </row>
    <row r="41" spans="1:21" ht="15.75" customHeight="1" x14ac:dyDescent="0.35">
      <c r="A41" s="90">
        <v>29</v>
      </c>
      <c r="B41" s="97" t="s">
        <v>842</v>
      </c>
      <c r="C41" s="98" t="s">
        <v>843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5</v>
      </c>
      <c r="U41" s="94">
        <f t="shared" si="3"/>
        <v>0.3125</v>
      </c>
    </row>
    <row r="42" spans="1:21" ht="15.75" customHeight="1" x14ac:dyDescent="0.35">
      <c r="A42" s="90">
        <v>30</v>
      </c>
      <c r="B42" s="97" t="s">
        <v>844</v>
      </c>
      <c r="C42" s="98" t="s">
        <v>845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97" t="s">
        <v>846</v>
      </c>
      <c r="C43" s="98" t="s">
        <v>847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5</v>
      </c>
      <c r="U43" s="94">
        <f t="shared" si="3"/>
        <v>0.3125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/>
    <row r="240" spans="4:2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101" priority="2" operator="equal">
      <formula>0</formula>
    </cfRule>
  </conditionalFormatting>
  <conditionalFormatting sqref="U13:U43">
    <cfRule type="cellIs" dxfId="100" priority="1" operator="lessThan">
      <formula>"50%"</formula>
    </cfRule>
  </conditionalFormatting>
  <hyperlinks>
    <hyperlink ref="A1" location="'Rekap Dosen'!A1" display="BACK" xr:uid="{00000000-0004-0000-1E00-000000000000}"/>
  </hyperlink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U949"/>
  <sheetViews>
    <sheetView topLeftCell="A32" workbookViewId="0">
      <selection activeCell="B44" sqref="B44:B78"/>
    </sheetView>
  </sheetViews>
  <sheetFormatPr defaultColWidth="14.453125" defaultRowHeight="15" customHeight="1" x14ac:dyDescent="0.35"/>
  <cols>
    <col min="1" max="1" width="9.54296875" customWidth="1"/>
    <col min="2" max="2" width="21.7265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123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UNI10508</v>
      </c>
      <c r="C3" s="78" t="str">
        <f>VLOOKUP(D3, 'Rekap Dosen'!$B$5:$C$40, 2, FALSE)</f>
        <v>Almira Novia Zulaikha, M.H.</v>
      </c>
      <c r="D3" s="51" t="s">
        <v>273</v>
      </c>
      <c r="E3" s="79">
        <f t="shared" ref="E3:E6" si="0">COUNTIF($D$12:$S$12,D3)</f>
        <v>3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PENDIDIKAN PANCASILA</v>
      </c>
      <c r="C4" s="78" t="e">
        <f>VLOOKUP(D4, 'Rekap Dosen'!$B$5:$C$40, 2, FALSE)</f>
        <v>#N/A</v>
      </c>
      <c r="D4" s="51"/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e">
        <f>VLOOKUP(D5, 'Rekap Dosen'!$B$5:$C$40, 2, FALSE)</f>
        <v>#N/A</v>
      </c>
      <c r="D5" s="51"/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Kamis, 11.30-13.10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D.K.3.1</v>
      </c>
      <c r="C7" s="83" t="s">
        <v>334</v>
      </c>
      <c r="D7" s="84"/>
      <c r="E7" s="85">
        <f>SUM(E3:E6)</f>
        <v>3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ht="14.5" x14ac:dyDescent="0.35">
      <c r="A12" s="172"/>
      <c r="B12" s="172"/>
      <c r="C12" s="172"/>
      <c r="D12" s="51" t="s">
        <v>273</v>
      </c>
      <c r="E12" s="51" t="s">
        <v>273</v>
      </c>
      <c r="F12" s="51"/>
      <c r="G12" s="51" t="s">
        <v>273</v>
      </c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848</v>
      </c>
      <c r="C13" s="98" t="s">
        <v>849</v>
      </c>
      <c r="D13" s="55">
        <v>1</v>
      </c>
      <c r="E13" s="55">
        <v>1</v>
      </c>
      <c r="F13" s="55">
        <v>1</v>
      </c>
      <c r="G13" s="55">
        <v>1</v>
      </c>
      <c r="H13" s="55">
        <v>1</v>
      </c>
      <c r="I13" s="55">
        <v>1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43" si="2">SUM(D13:S13)</f>
        <v>6</v>
      </c>
      <c r="U13" s="94">
        <f t="shared" ref="U13:U43" si="3">T13/16</f>
        <v>0.375</v>
      </c>
    </row>
    <row r="14" spans="1:21" ht="14.5" x14ac:dyDescent="0.35">
      <c r="A14" s="90">
        <v>2</v>
      </c>
      <c r="B14" s="97" t="s">
        <v>850</v>
      </c>
      <c r="C14" s="98" t="s">
        <v>851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852</v>
      </c>
      <c r="C15" s="98" t="s">
        <v>853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90">
        <v>4</v>
      </c>
      <c r="B16" s="97" t="s">
        <v>854</v>
      </c>
      <c r="C16" s="98" t="s">
        <v>855</v>
      </c>
      <c r="D16" s="55">
        <v>1</v>
      </c>
      <c r="E16" s="55">
        <v>1</v>
      </c>
      <c r="F16" s="55">
        <v>1</v>
      </c>
      <c r="G16" s="55">
        <v>1</v>
      </c>
      <c r="H16" s="55">
        <v>1</v>
      </c>
      <c r="I16" s="55">
        <v>1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7" t="s">
        <v>856</v>
      </c>
      <c r="C17" s="98" t="s">
        <v>649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>
        <v>1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90">
        <v>6</v>
      </c>
      <c r="B18" s="97" t="s">
        <v>857</v>
      </c>
      <c r="C18" s="98" t="s">
        <v>858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ht="14.5" x14ac:dyDescent="0.35">
      <c r="A19" s="90">
        <v>7</v>
      </c>
      <c r="B19" s="97" t="s">
        <v>859</v>
      </c>
      <c r="C19" s="98" t="s">
        <v>860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>
        <v>1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6</v>
      </c>
      <c r="U19" s="94">
        <f t="shared" si="3"/>
        <v>0.375</v>
      </c>
    </row>
    <row r="20" spans="1:21" ht="14.5" x14ac:dyDescent="0.35">
      <c r="A20" s="90">
        <v>8</v>
      </c>
      <c r="B20" s="97" t="s">
        <v>861</v>
      </c>
      <c r="C20" s="98" t="s">
        <v>862</v>
      </c>
      <c r="D20" s="55">
        <v>1</v>
      </c>
      <c r="E20" s="55">
        <v>1</v>
      </c>
      <c r="F20" s="55">
        <v>1</v>
      </c>
      <c r="G20" s="55">
        <v>1</v>
      </c>
      <c r="H20" s="55">
        <v>1</v>
      </c>
      <c r="I20" s="55">
        <v>1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90">
        <v>9</v>
      </c>
      <c r="B21" s="97" t="s">
        <v>863</v>
      </c>
      <c r="C21" s="98" t="s">
        <v>864</v>
      </c>
      <c r="D21" s="55">
        <v>1</v>
      </c>
      <c r="E21" s="55">
        <v>1</v>
      </c>
      <c r="F21" s="55">
        <v>1</v>
      </c>
      <c r="G21" s="55">
        <v>1</v>
      </c>
      <c r="H21" s="55">
        <v>1</v>
      </c>
      <c r="I21" s="55">
        <v>1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865</v>
      </c>
      <c r="C22" s="98" t="s">
        <v>866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101" t="s">
        <v>1195</v>
      </c>
      <c r="C23" s="98" t="s">
        <v>868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1" t="s">
        <v>1196</v>
      </c>
      <c r="C24" s="98" t="s">
        <v>870</v>
      </c>
      <c r="D24" s="55">
        <v>1</v>
      </c>
      <c r="E24" s="55">
        <v>1</v>
      </c>
      <c r="F24" s="55">
        <v>1</v>
      </c>
      <c r="G24" s="55">
        <v>1</v>
      </c>
      <c r="H24" s="55">
        <v>1</v>
      </c>
      <c r="I24" s="55">
        <v>1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101" t="s">
        <v>1197</v>
      </c>
      <c r="C25" s="98" t="s">
        <v>872</v>
      </c>
      <c r="D25" s="55">
        <v>1</v>
      </c>
      <c r="E25" s="55">
        <v>1</v>
      </c>
      <c r="F25" s="55">
        <v>1</v>
      </c>
      <c r="G25" s="55">
        <v>1</v>
      </c>
      <c r="H25" s="55">
        <v>1</v>
      </c>
      <c r="I25" s="55">
        <v>1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1" t="s">
        <v>1198</v>
      </c>
      <c r="C26" s="98" t="s">
        <v>874</v>
      </c>
      <c r="D26" s="55">
        <v>1</v>
      </c>
      <c r="E26" s="55">
        <v>1</v>
      </c>
      <c r="F26" s="55">
        <v>0</v>
      </c>
      <c r="G26" s="55">
        <v>1</v>
      </c>
      <c r="H26" s="55">
        <v>1</v>
      </c>
      <c r="I26" s="55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5</v>
      </c>
      <c r="U26" s="94">
        <f t="shared" si="3"/>
        <v>0.3125</v>
      </c>
    </row>
    <row r="27" spans="1:21" ht="15.75" customHeight="1" x14ac:dyDescent="0.35">
      <c r="A27" s="90">
        <v>15</v>
      </c>
      <c r="B27" s="101" t="s">
        <v>1199</v>
      </c>
      <c r="C27" s="98" t="s">
        <v>876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1" t="s">
        <v>1200</v>
      </c>
      <c r="C28" s="98" t="s">
        <v>878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ht="15.75" customHeight="1" x14ac:dyDescent="0.35">
      <c r="A29" s="90">
        <v>17</v>
      </c>
      <c r="B29" s="101" t="s">
        <v>1201</v>
      </c>
      <c r="C29" s="98" t="s">
        <v>880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101" t="s">
        <v>1202</v>
      </c>
      <c r="C30" s="98" t="s">
        <v>882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90">
        <v>19</v>
      </c>
      <c r="B31" s="101" t="s">
        <v>1203</v>
      </c>
      <c r="C31" s="98" t="s">
        <v>884</v>
      </c>
      <c r="D31" s="55">
        <v>1</v>
      </c>
      <c r="E31" s="55">
        <v>1</v>
      </c>
      <c r="F31" s="55">
        <v>1</v>
      </c>
      <c r="G31" s="55"/>
      <c r="H31" s="55"/>
      <c r="I31" s="55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3</v>
      </c>
      <c r="U31" s="94">
        <f t="shared" si="3"/>
        <v>0.1875</v>
      </c>
    </row>
    <row r="32" spans="1:21" ht="15.75" customHeight="1" x14ac:dyDescent="0.35">
      <c r="A32" s="90">
        <v>20</v>
      </c>
      <c r="B32" s="101" t="s">
        <v>1204</v>
      </c>
      <c r="C32" s="98" t="s">
        <v>886</v>
      </c>
      <c r="D32" s="55">
        <v>1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6</v>
      </c>
      <c r="U32" s="94">
        <f t="shared" si="3"/>
        <v>0.375</v>
      </c>
    </row>
    <row r="33" spans="1:21" ht="15.75" customHeight="1" x14ac:dyDescent="0.35">
      <c r="A33" s="90">
        <v>21</v>
      </c>
      <c r="B33" s="101" t="s">
        <v>1205</v>
      </c>
      <c r="C33" s="98" t="s">
        <v>888</v>
      </c>
      <c r="D33" s="55">
        <v>1</v>
      </c>
      <c r="E33" s="55">
        <v>1</v>
      </c>
      <c r="F33" s="55">
        <v>1</v>
      </c>
      <c r="G33" s="55">
        <v>1</v>
      </c>
      <c r="H33" s="55">
        <v>1</v>
      </c>
      <c r="I33" s="55">
        <v>1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90">
        <v>22</v>
      </c>
      <c r="B34" s="101" t="s">
        <v>1206</v>
      </c>
      <c r="C34" s="98" t="s">
        <v>890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101" t="s">
        <v>1207</v>
      </c>
      <c r="C35" s="98" t="s">
        <v>892</v>
      </c>
      <c r="D35" s="55">
        <v>1</v>
      </c>
      <c r="E35" s="55">
        <v>1</v>
      </c>
      <c r="F35" s="55">
        <v>1</v>
      </c>
      <c r="G35" s="55">
        <v>1</v>
      </c>
      <c r="H35" s="55">
        <v>1</v>
      </c>
      <c r="I35" s="55">
        <v>1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1" t="s">
        <v>1208</v>
      </c>
      <c r="C36" s="98" t="s">
        <v>894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1" t="s">
        <v>1209</v>
      </c>
      <c r="C37" s="98" t="s">
        <v>896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101" t="s">
        <v>1210</v>
      </c>
      <c r="C38" s="98" t="s">
        <v>898</v>
      </c>
      <c r="D38" s="55">
        <v>1</v>
      </c>
      <c r="E38" s="55">
        <v>1</v>
      </c>
      <c r="F38" s="55">
        <v>1</v>
      </c>
      <c r="G38" s="55"/>
      <c r="H38" s="55"/>
      <c r="I38" s="55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3</v>
      </c>
      <c r="U38" s="94">
        <f t="shared" si="3"/>
        <v>0.1875</v>
      </c>
    </row>
    <row r="39" spans="1:21" ht="15.75" customHeight="1" x14ac:dyDescent="0.35">
      <c r="A39" s="90">
        <v>27</v>
      </c>
      <c r="B39" s="101" t="s">
        <v>1211</v>
      </c>
      <c r="C39" s="98" t="s">
        <v>900</v>
      </c>
      <c r="D39" s="55">
        <v>1</v>
      </c>
      <c r="E39" s="55">
        <v>1</v>
      </c>
      <c r="F39" s="55">
        <v>0</v>
      </c>
      <c r="G39" s="55">
        <v>1</v>
      </c>
      <c r="H39" s="55">
        <v>1</v>
      </c>
      <c r="I39" s="55">
        <v>1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5</v>
      </c>
      <c r="U39" s="94">
        <f t="shared" si="3"/>
        <v>0.3125</v>
      </c>
    </row>
    <row r="40" spans="1:21" ht="15.75" customHeight="1" x14ac:dyDescent="0.35">
      <c r="A40" s="90">
        <v>28</v>
      </c>
      <c r="B40" s="101" t="s">
        <v>1212</v>
      </c>
      <c r="C40" s="98" t="s">
        <v>902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1" t="s">
        <v>1213</v>
      </c>
      <c r="C41" s="98" t="s">
        <v>904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1" t="s">
        <v>1214</v>
      </c>
      <c r="C42" s="98" t="s">
        <v>906</v>
      </c>
      <c r="D42" s="55">
        <v>1</v>
      </c>
      <c r="E42" s="55">
        <v>1</v>
      </c>
      <c r="F42" s="55">
        <v>1</v>
      </c>
      <c r="G42" s="55">
        <v>1</v>
      </c>
      <c r="H42" s="55">
        <v>1</v>
      </c>
      <c r="I42" s="55">
        <v>1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6</v>
      </c>
      <c r="U42" s="94">
        <f t="shared" si="3"/>
        <v>0.375</v>
      </c>
    </row>
    <row r="43" spans="1:21" ht="15.75" customHeight="1" x14ac:dyDescent="0.35">
      <c r="A43" s="90">
        <v>31</v>
      </c>
      <c r="B43" s="101" t="s">
        <v>1215</v>
      </c>
      <c r="C43" s="98" t="s">
        <v>908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/>
    <row r="208" spans="4:20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99" priority="2" operator="equal">
      <formula>0</formula>
    </cfRule>
  </conditionalFormatting>
  <conditionalFormatting sqref="U13:U43">
    <cfRule type="cellIs" dxfId="98" priority="1" operator="lessThan">
      <formula>"50%"</formula>
    </cfRule>
  </conditionalFormatting>
  <hyperlinks>
    <hyperlink ref="A1" location="'Rekap Dosen'!A1" display="BACK" xr:uid="{00000000-0004-0000-1F00-000000000000}"/>
  </hyperlink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U958"/>
  <sheetViews>
    <sheetView topLeftCell="A36" workbookViewId="0">
      <selection activeCell="B6" sqref="B6"/>
    </sheetView>
  </sheetViews>
  <sheetFormatPr defaultColWidth="14.453125" defaultRowHeight="15" customHeight="1" x14ac:dyDescent="0.35"/>
  <cols>
    <col min="1" max="1" width="9.54296875" customWidth="1"/>
    <col min="2" max="2" width="56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126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MI508417</v>
      </c>
      <c r="C3" s="78" t="str">
        <f>VLOOKUP(D3, 'Rekap Dosen'!$B$5:$C$40, 2, FALSE)</f>
        <v>Purwita Sari, M.Kom.</v>
      </c>
      <c r="D3" s="51" t="s">
        <v>317</v>
      </c>
      <c r="E3" s="79">
        <f t="shared" ref="E3:E6" si="0">COUNTIF($D$12:$S$12,D3)</f>
        <v>6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ANALISA DAN PERANCANGAN SISTEM INFORMASI II</v>
      </c>
      <c r="C4" s="78" t="str">
        <f>VLOOKUP(D4, 'Rekap Dosen'!$B$5:$C$40, 2, FALSE)</f>
        <v>Hasnan Afif, M.Kom.</v>
      </c>
      <c r="D4" s="51" t="s">
        <v>299</v>
      </c>
      <c r="E4" s="79">
        <f t="shared" si="0"/>
        <v>5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Anna Dwi Marjusalinah, M.Kom.</v>
      </c>
      <c r="D5" s="51" t="s">
        <v>277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>
        <f>VLOOKUP($B$2,'Kode MK'!$B$3:$G$72,5)</f>
        <v>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>
        <f>VLOOKUP($B$2,'Kode MK'!$B$3:$G$72,6)</f>
        <v>0</v>
      </c>
      <c r="C7" s="83" t="s">
        <v>334</v>
      </c>
      <c r="D7" s="84"/>
      <c r="E7" s="85">
        <f>SUM(E3:E6)</f>
        <v>12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5"/>
      <c r="U11" s="178"/>
    </row>
    <row r="12" spans="1:21" ht="14.5" x14ac:dyDescent="0.35">
      <c r="A12" s="172"/>
      <c r="B12" s="172"/>
      <c r="C12" s="172"/>
      <c r="D12" s="51" t="s">
        <v>317</v>
      </c>
      <c r="E12" s="51" t="s">
        <v>317</v>
      </c>
      <c r="F12" s="51" t="s">
        <v>266</v>
      </c>
      <c r="G12" s="51" t="s">
        <v>317</v>
      </c>
      <c r="H12" s="51" t="s">
        <v>317</v>
      </c>
      <c r="I12" s="51" t="s">
        <v>317</v>
      </c>
      <c r="J12" s="51" t="s">
        <v>299</v>
      </c>
      <c r="K12" s="51" t="s">
        <v>299</v>
      </c>
      <c r="L12" s="51" t="s">
        <v>317</v>
      </c>
      <c r="M12" s="51" t="s">
        <v>299</v>
      </c>
      <c r="N12" s="51" t="s">
        <v>299</v>
      </c>
      <c r="O12" s="51"/>
      <c r="P12" s="51" t="s">
        <v>299</v>
      </c>
      <c r="Q12" s="51" t="s">
        <v>277</v>
      </c>
      <c r="R12" s="51"/>
      <c r="S12" s="51"/>
      <c r="T12" s="176"/>
      <c r="U12" s="179"/>
    </row>
    <row r="13" spans="1:21" ht="14.5" x14ac:dyDescent="0.35">
      <c r="A13" s="90">
        <v>1</v>
      </c>
      <c r="B13" s="97" t="s">
        <v>547</v>
      </c>
      <c r="C13" s="98" t="s">
        <v>548</v>
      </c>
      <c r="D13" s="55">
        <v>1</v>
      </c>
      <c r="E13" s="55">
        <v>1</v>
      </c>
      <c r="F13" s="51" t="s">
        <v>266</v>
      </c>
      <c r="G13" s="55">
        <v>1</v>
      </c>
      <c r="H13" s="55">
        <v>1</v>
      </c>
      <c r="I13" s="55">
        <v>1</v>
      </c>
      <c r="J13" s="55">
        <v>1</v>
      </c>
      <c r="K13" s="51">
        <v>1</v>
      </c>
      <c r="L13" s="51">
        <v>1</v>
      </c>
      <c r="M13" s="51">
        <v>1</v>
      </c>
      <c r="N13" s="51"/>
      <c r="O13" s="51"/>
      <c r="P13" s="51">
        <v>0</v>
      </c>
      <c r="Q13" s="51">
        <v>1</v>
      </c>
      <c r="R13" s="51"/>
      <c r="S13" s="51"/>
      <c r="T13" s="93">
        <f t="shared" ref="T13:T50" si="2">SUM(D13:S13)</f>
        <v>10</v>
      </c>
      <c r="U13" s="94">
        <f t="shared" ref="U13:U50" si="3">T13/16</f>
        <v>0.625</v>
      </c>
    </row>
    <row r="14" spans="1:21" ht="14.5" x14ac:dyDescent="0.35">
      <c r="A14" s="90">
        <v>2</v>
      </c>
      <c r="B14" s="97" t="s">
        <v>549</v>
      </c>
      <c r="C14" s="98" t="s">
        <v>550</v>
      </c>
      <c r="D14" s="55">
        <v>1</v>
      </c>
      <c r="E14" s="55">
        <v>1</v>
      </c>
      <c r="F14" s="51" t="s">
        <v>266</v>
      </c>
      <c r="G14" s="55">
        <v>1</v>
      </c>
      <c r="H14" s="55">
        <v>1</v>
      </c>
      <c r="I14" s="55">
        <v>1</v>
      </c>
      <c r="J14" s="55">
        <v>1</v>
      </c>
      <c r="K14" s="51">
        <v>1</v>
      </c>
      <c r="L14" s="51">
        <v>1</v>
      </c>
      <c r="M14" s="51">
        <v>1</v>
      </c>
      <c r="N14" s="51"/>
      <c r="O14" s="51"/>
      <c r="P14" s="51">
        <v>0</v>
      </c>
      <c r="Q14" s="51">
        <v>1</v>
      </c>
      <c r="R14" s="51"/>
      <c r="S14" s="51"/>
      <c r="T14" s="93">
        <f t="shared" si="2"/>
        <v>10</v>
      </c>
      <c r="U14" s="94">
        <f t="shared" si="3"/>
        <v>0.625</v>
      </c>
    </row>
    <row r="15" spans="1:21" ht="14.5" x14ac:dyDescent="0.35">
      <c r="A15" s="90">
        <v>3</v>
      </c>
      <c r="B15" s="97" t="s">
        <v>551</v>
      </c>
      <c r="C15" s="98" t="s">
        <v>552</v>
      </c>
      <c r="D15" s="55">
        <v>1</v>
      </c>
      <c r="E15" s="55">
        <v>1</v>
      </c>
      <c r="F15" s="51" t="s">
        <v>266</v>
      </c>
      <c r="G15" s="55">
        <v>1</v>
      </c>
      <c r="H15" s="55">
        <v>1</v>
      </c>
      <c r="I15" s="55">
        <v>1</v>
      </c>
      <c r="J15" s="55">
        <v>1</v>
      </c>
      <c r="K15" s="51">
        <v>1</v>
      </c>
      <c r="L15" s="51">
        <v>1</v>
      </c>
      <c r="M15" s="51">
        <v>1</v>
      </c>
      <c r="N15" s="51"/>
      <c r="O15" s="51"/>
      <c r="P15" s="51">
        <v>1</v>
      </c>
      <c r="Q15" s="51">
        <v>1</v>
      </c>
      <c r="R15" s="51"/>
      <c r="S15" s="51"/>
      <c r="T15" s="93">
        <f t="shared" si="2"/>
        <v>11</v>
      </c>
      <c r="U15" s="94">
        <f t="shared" si="3"/>
        <v>0.6875</v>
      </c>
    </row>
    <row r="16" spans="1:21" ht="14.5" x14ac:dyDescent="0.35">
      <c r="A16" s="90">
        <v>4</v>
      </c>
      <c r="B16" s="97" t="s">
        <v>553</v>
      </c>
      <c r="C16" s="98" t="s">
        <v>554</v>
      </c>
      <c r="D16" s="55">
        <v>1</v>
      </c>
      <c r="E16" s="55">
        <v>1</v>
      </c>
      <c r="F16" s="51" t="s">
        <v>266</v>
      </c>
      <c r="G16" s="55">
        <v>1</v>
      </c>
      <c r="H16" s="55">
        <v>1</v>
      </c>
      <c r="I16" s="55">
        <v>1</v>
      </c>
      <c r="J16" s="55">
        <v>1</v>
      </c>
      <c r="K16" s="51">
        <v>1</v>
      </c>
      <c r="L16" s="51">
        <v>1</v>
      </c>
      <c r="M16" s="51">
        <v>0</v>
      </c>
      <c r="N16" s="51"/>
      <c r="O16" s="51"/>
      <c r="P16" s="51">
        <v>0</v>
      </c>
      <c r="Q16" s="51">
        <v>1</v>
      </c>
      <c r="R16" s="51"/>
      <c r="S16" s="51"/>
      <c r="T16" s="93">
        <f t="shared" si="2"/>
        <v>9</v>
      </c>
      <c r="U16" s="94">
        <f t="shared" si="3"/>
        <v>0.5625</v>
      </c>
    </row>
    <row r="17" spans="1:21" ht="14.5" x14ac:dyDescent="0.35">
      <c r="A17" s="90">
        <v>5</v>
      </c>
      <c r="B17" s="97" t="s">
        <v>555</v>
      </c>
      <c r="C17" s="98" t="s">
        <v>556</v>
      </c>
      <c r="D17" s="55">
        <v>1</v>
      </c>
      <c r="E17" s="55">
        <v>1</v>
      </c>
      <c r="F17" s="51" t="s">
        <v>266</v>
      </c>
      <c r="G17" s="55">
        <v>1</v>
      </c>
      <c r="H17" s="55">
        <v>1</v>
      </c>
      <c r="I17" s="55">
        <v>1</v>
      </c>
      <c r="J17" s="55">
        <v>1</v>
      </c>
      <c r="K17" s="51" t="s">
        <v>449</v>
      </c>
      <c r="L17" s="51">
        <v>1</v>
      </c>
      <c r="M17" s="51">
        <v>1</v>
      </c>
      <c r="N17" s="51"/>
      <c r="O17" s="51"/>
      <c r="P17" s="51">
        <v>1</v>
      </c>
      <c r="Q17" s="51">
        <v>1</v>
      </c>
      <c r="R17" s="51"/>
      <c r="S17" s="51"/>
      <c r="T17" s="93">
        <f t="shared" si="2"/>
        <v>10</v>
      </c>
      <c r="U17" s="94">
        <f t="shared" si="3"/>
        <v>0.625</v>
      </c>
    </row>
    <row r="18" spans="1:21" ht="14.5" x14ac:dyDescent="0.35">
      <c r="A18" s="90">
        <v>6</v>
      </c>
      <c r="B18" s="97" t="s">
        <v>559</v>
      </c>
      <c r="C18" s="98" t="s">
        <v>560</v>
      </c>
      <c r="D18" s="55">
        <v>1</v>
      </c>
      <c r="E18" s="55">
        <v>1</v>
      </c>
      <c r="F18" s="51" t="s">
        <v>266</v>
      </c>
      <c r="G18" s="55">
        <v>1</v>
      </c>
      <c r="H18" s="55">
        <v>1</v>
      </c>
      <c r="I18" s="55">
        <v>1</v>
      </c>
      <c r="J18" s="55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>
        <v>1</v>
      </c>
      <c r="R18" s="51"/>
      <c r="S18" s="51"/>
      <c r="T18" s="93">
        <f t="shared" si="2"/>
        <v>11</v>
      </c>
      <c r="U18" s="94">
        <f t="shared" si="3"/>
        <v>0.6875</v>
      </c>
    </row>
    <row r="19" spans="1:21" ht="14.5" x14ac:dyDescent="0.35">
      <c r="A19" s="90">
        <v>7</v>
      </c>
      <c r="B19" s="97" t="s">
        <v>561</v>
      </c>
      <c r="C19" s="98" t="s">
        <v>562</v>
      </c>
      <c r="D19" s="55">
        <v>1</v>
      </c>
      <c r="E19" s="55">
        <v>1</v>
      </c>
      <c r="F19" s="51" t="s">
        <v>266</v>
      </c>
      <c r="G19" s="55">
        <v>1</v>
      </c>
      <c r="H19" s="55">
        <v>1</v>
      </c>
      <c r="I19" s="55">
        <v>1</v>
      </c>
      <c r="J19" s="55">
        <v>1</v>
      </c>
      <c r="K19" s="51">
        <v>0</v>
      </c>
      <c r="L19" s="51">
        <v>1</v>
      </c>
      <c r="M19" s="51">
        <v>1</v>
      </c>
      <c r="N19" s="51"/>
      <c r="O19" s="51"/>
      <c r="P19" s="51">
        <v>0</v>
      </c>
      <c r="Q19" s="51">
        <v>1</v>
      </c>
      <c r="R19" s="51"/>
      <c r="S19" s="51"/>
      <c r="T19" s="93">
        <f t="shared" si="2"/>
        <v>9</v>
      </c>
      <c r="U19" s="94">
        <f t="shared" si="3"/>
        <v>0.5625</v>
      </c>
    </row>
    <row r="20" spans="1:21" ht="14.5" x14ac:dyDescent="0.35">
      <c r="A20" s="90">
        <v>8</v>
      </c>
      <c r="B20" s="97" t="s">
        <v>563</v>
      </c>
      <c r="C20" s="98" t="s">
        <v>564</v>
      </c>
      <c r="D20" s="55">
        <v>1</v>
      </c>
      <c r="E20" s="51">
        <v>1</v>
      </c>
      <c r="F20" s="51" t="s">
        <v>266</v>
      </c>
      <c r="G20" s="51">
        <v>1</v>
      </c>
      <c r="H20" s="51">
        <v>1</v>
      </c>
      <c r="I20" s="145" t="s">
        <v>449</v>
      </c>
      <c r="J20" s="145" t="s">
        <v>508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>
        <v>0</v>
      </c>
      <c r="R20" s="51"/>
      <c r="S20" s="51"/>
      <c r="T20" s="93">
        <f t="shared" si="2"/>
        <v>8</v>
      </c>
      <c r="U20" s="94">
        <f t="shared" si="3"/>
        <v>0.5</v>
      </c>
    </row>
    <row r="21" spans="1:21" ht="15.75" customHeight="1" x14ac:dyDescent="0.35">
      <c r="A21" s="90">
        <v>9</v>
      </c>
      <c r="B21" s="97" t="s">
        <v>565</v>
      </c>
      <c r="C21" s="98" t="s">
        <v>566</v>
      </c>
      <c r="D21" s="55">
        <v>1</v>
      </c>
      <c r="E21" s="55">
        <v>1</v>
      </c>
      <c r="F21" s="51" t="s">
        <v>266</v>
      </c>
      <c r="G21" s="55">
        <v>1</v>
      </c>
      <c r="H21" s="55">
        <v>1</v>
      </c>
      <c r="I21" s="55">
        <v>1</v>
      </c>
      <c r="J21" s="55">
        <v>1</v>
      </c>
      <c r="K21" s="51">
        <v>1</v>
      </c>
      <c r="L21" s="51">
        <v>1</v>
      </c>
      <c r="M21" s="51">
        <v>1</v>
      </c>
      <c r="N21" s="51"/>
      <c r="O21" s="51"/>
      <c r="P21" s="51">
        <v>1</v>
      </c>
      <c r="Q21" s="51">
        <v>1</v>
      </c>
      <c r="R21" s="51"/>
      <c r="S21" s="51"/>
      <c r="T21" s="93">
        <f t="shared" si="2"/>
        <v>11</v>
      </c>
      <c r="U21" s="94">
        <f t="shared" si="3"/>
        <v>0.6875</v>
      </c>
    </row>
    <row r="22" spans="1:21" ht="15.75" customHeight="1" x14ac:dyDescent="0.35">
      <c r="A22" s="90">
        <v>10</v>
      </c>
      <c r="B22" s="97" t="s">
        <v>978</v>
      </c>
      <c r="C22" s="98" t="s">
        <v>567</v>
      </c>
      <c r="D22" s="55">
        <v>1</v>
      </c>
      <c r="E22" s="55">
        <v>1</v>
      </c>
      <c r="F22" s="51" t="s">
        <v>266</v>
      </c>
      <c r="G22" s="55">
        <v>1</v>
      </c>
      <c r="H22" s="55">
        <v>1</v>
      </c>
      <c r="I22" s="55">
        <v>1</v>
      </c>
      <c r="J22" s="55">
        <v>1</v>
      </c>
      <c r="K22" s="51">
        <v>1</v>
      </c>
      <c r="L22" s="51">
        <v>1</v>
      </c>
      <c r="M22" s="51">
        <v>1</v>
      </c>
      <c r="N22" s="51"/>
      <c r="O22" s="51"/>
      <c r="P22" s="51">
        <v>0</v>
      </c>
      <c r="Q22" s="51">
        <v>1</v>
      </c>
      <c r="R22" s="51"/>
      <c r="S22" s="51"/>
      <c r="T22" s="93">
        <f t="shared" si="2"/>
        <v>10</v>
      </c>
      <c r="U22" s="94">
        <f t="shared" si="3"/>
        <v>0.625</v>
      </c>
    </row>
    <row r="23" spans="1:21" ht="15.75" customHeight="1" x14ac:dyDescent="0.35">
      <c r="A23" s="90">
        <v>11</v>
      </c>
      <c r="B23" s="109" t="s">
        <v>979</v>
      </c>
      <c r="C23" s="98" t="s">
        <v>568</v>
      </c>
      <c r="D23" s="55">
        <v>1</v>
      </c>
      <c r="E23" s="55">
        <v>1</v>
      </c>
      <c r="F23" s="51" t="s">
        <v>266</v>
      </c>
      <c r="G23" s="55">
        <v>1</v>
      </c>
      <c r="H23" s="55">
        <v>1</v>
      </c>
      <c r="I23" s="55">
        <v>1</v>
      </c>
      <c r="J23" s="55">
        <v>1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>
        <v>1</v>
      </c>
      <c r="R23" s="51"/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90">
        <v>12</v>
      </c>
      <c r="B24" s="101" t="s">
        <v>1146</v>
      </c>
      <c r="C24" s="98" t="s">
        <v>570</v>
      </c>
      <c r="D24" s="55">
        <v>1</v>
      </c>
      <c r="E24" s="55">
        <v>1</v>
      </c>
      <c r="F24" s="51" t="s">
        <v>266</v>
      </c>
      <c r="G24" s="55">
        <v>1</v>
      </c>
      <c r="H24" s="55">
        <v>1</v>
      </c>
      <c r="I24" s="55">
        <v>1</v>
      </c>
      <c r="J24" s="55">
        <v>1</v>
      </c>
      <c r="K24" s="51">
        <v>0</v>
      </c>
      <c r="L24" s="51">
        <v>1</v>
      </c>
      <c r="M24" s="51">
        <v>1</v>
      </c>
      <c r="N24" s="51"/>
      <c r="O24" s="51"/>
      <c r="P24" s="51">
        <v>1</v>
      </c>
      <c r="Q24" s="51">
        <v>1</v>
      </c>
      <c r="R24" s="51"/>
      <c r="S24" s="51"/>
      <c r="T24" s="93">
        <f t="shared" si="2"/>
        <v>10</v>
      </c>
      <c r="U24" s="94">
        <f t="shared" si="3"/>
        <v>0.625</v>
      </c>
    </row>
    <row r="25" spans="1:21" ht="15.75" customHeight="1" x14ac:dyDescent="0.35">
      <c r="A25" s="90">
        <v>13</v>
      </c>
      <c r="B25" s="101" t="s">
        <v>1148</v>
      </c>
      <c r="C25" s="98" t="s">
        <v>572</v>
      </c>
      <c r="D25" s="55">
        <v>1</v>
      </c>
      <c r="E25" s="55">
        <v>1</v>
      </c>
      <c r="F25" s="51" t="s">
        <v>266</v>
      </c>
      <c r="G25" s="55">
        <v>1</v>
      </c>
      <c r="H25" s="55">
        <v>1</v>
      </c>
      <c r="I25" s="55">
        <v>1</v>
      </c>
      <c r="J25" s="55">
        <v>1</v>
      </c>
      <c r="K25" s="51">
        <v>1</v>
      </c>
      <c r="L25" s="51">
        <v>1</v>
      </c>
      <c r="M25" s="51" t="s">
        <v>449</v>
      </c>
      <c r="N25" s="51"/>
      <c r="O25" s="51"/>
      <c r="P25" s="51">
        <v>1</v>
      </c>
      <c r="Q25" s="51">
        <v>1</v>
      </c>
      <c r="R25" s="51"/>
      <c r="S25" s="51"/>
      <c r="T25" s="93">
        <f t="shared" si="2"/>
        <v>10</v>
      </c>
      <c r="U25" s="94">
        <f t="shared" si="3"/>
        <v>0.625</v>
      </c>
    </row>
    <row r="26" spans="1:21" ht="15.75" customHeight="1" x14ac:dyDescent="0.35">
      <c r="A26" s="90">
        <v>14</v>
      </c>
      <c r="B26" s="101" t="s">
        <v>1149</v>
      </c>
      <c r="C26" s="98" t="s">
        <v>573</v>
      </c>
      <c r="D26" s="55">
        <v>1</v>
      </c>
      <c r="E26" s="55">
        <v>1</v>
      </c>
      <c r="F26" s="51" t="s">
        <v>266</v>
      </c>
      <c r="G26" s="55">
        <v>1</v>
      </c>
      <c r="H26" s="55">
        <v>1</v>
      </c>
      <c r="I26" s="55">
        <v>1</v>
      </c>
      <c r="J26" s="55">
        <v>1</v>
      </c>
      <c r="K26" s="51" t="s">
        <v>449</v>
      </c>
      <c r="L26" s="51">
        <v>1</v>
      </c>
      <c r="M26" s="51">
        <v>0</v>
      </c>
      <c r="N26" s="51"/>
      <c r="O26" s="51"/>
      <c r="P26" s="51">
        <v>1</v>
      </c>
      <c r="Q26" s="51">
        <v>1</v>
      </c>
      <c r="R26" s="51"/>
      <c r="S26" s="51"/>
      <c r="T26" s="93">
        <f t="shared" si="2"/>
        <v>9</v>
      </c>
      <c r="U26" s="94">
        <f t="shared" si="3"/>
        <v>0.5625</v>
      </c>
    </row>
    <row r="27" spans="1:21" ht="15.75" customHeight="1" x14ac:dyDescent="0.35">
      <c r="A27" s="90">
        <v>15</v>
      </c>
      <c r="B27" s="101" t="s">
        <v>1150</v>
      </c>
      <c r="C27" s="98" t="s">
        <v>574</v>
      </c>
      <c r="D27" s="55">
        <v>1</v>
      </c>
      <c r="E27" s="55">
        <v>1</v>
      </c>
      <c r="F27" s="51" t="s">
        <v>266</v>
      </c>
      <c r="G27" s="55">
        <v>1</v>
      </c>
      <c r="H27" s="55">
        <v>1</v>
      </c>
      <c r="I27" s="55">
        <v>1</v>
      </c>
      <c r="J27" s="55">
        <v>1</v>
      </c>
      <c r="K27" s="51">
        <v>1</v>
      </c>
      <c r="L27" s="51">
        <v>1</v>
      </c>
      <c r="M27" s="51">
        <v>1</v>
      </c>
      <c r="N27" s="51"/>
      <c r="O27" s="51"/>
      <c r="P27" s="51">
        <v>1</v>
      </c>
      <c r="Q27" s="51">
        <v>1</v>
      </c>
      <c r="R27" s="51"/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101" t="s">
        <v>1151</v>
      </c>
      <c r="C28" s="98" t="s">
        <v>575</v>
      </c>
      <c r="D28" s="55">
        <v>1</v>
      </c>
      <c r="E28" s="55">
        <v>1</v>
      </c>
      <c r="F28" s="51" t="s">
        <v>266</v>
      </c>
      <c r="G28" s="55">
        <v>1</v>
      </c>
      <c r="H28" s="55">
        <v>1</v>
      </c>
      <c r="I28" s="55">
        <v>1</v>
      </c>
      <c r="J28" s="55">
        <v>1</v>
      </c>
      <c r="K28" s="51">
        <v>1</v>
      </c>
      <c r="L28" s="51">
        <v>1</v>
      </c>
      <c r="M28" s="51">
        <v>1</v>
      </c>
      <c r="N28" s="51"/>
      <c r="O28" s="51"/>
      <c r="P28" s="51">
        <v>1</v>
      </c>
      <c r="Q28" s="51">
        <v>1</v>
      </c>
      <c r="R28" s="51"/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101" t="s">
        <v>1152</v>
      </c>
      <c r="C29" s="98" t="s">
        <v>576</v>
      </c>
      <c r="D29" s="55">
        <v>1</v>
      </c>
      <c r="E29" s="55">
        <v>1</v>
      </c>
      <c r="F29" s="51" t="s">
        <v>266</v>
      </c>
      <c r="G29" s="55">
        <v>1</v>
      </c>
      <c r="H29" s="55">
        <v>1</v>
      </c>
      <c r="I29" s="55">
        <v>1</v>
      </c>
      <c r="J29" s="55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>
        <v>1</v>
      </c>
      <c r="R29" s="51"/>
      <c r="S29" s="51"/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101" t="s">
        <v>1154</v>
      </c>
      <c r="C30" s="98" t="s">
        <v>578</v>
      </c>
      <c r="D30" s="55">
        <v>1</v>
      </c>
      <c r="E30" s="55">
        <v>1</v>
      </c>
      <c r="F30" s="51" t="s">
        <v>266</v>
      </c>
      <c r="G30" s="55">
        <v>1</v>
      </c>
      <c r="H30" s="55">
        <v>1</v>
      </c>
      <c r="I30" s="55">
        <v>1</v>
      </c>
      <c r="J30" s="55">
        <v>1</v>
      </c>
      <c r="K30" s="51">
        <v>1</v>
      </c>
      <c r="L30" s="51">
        <v>1</v>
      </c>
      <c r="M30" s="51">
        <v>1</v>
      </c>
      <c r="N30" s="51"/>
      <c r="O30" s="51"/>
      <c r="P30" s="51">
        <v>0</v>
      </c>
      <c r="Q30" s="51">
        <v>1</v>
      </c>
      <c r="R30" s="51"/>
      <c r="S30" s="51"/>
      <c r="T30" s="93">
        <f t="shared" si="2"/>
        <v>10</v>
      </c>
      <c r="U30" s="94">
        <f t="shared" si="3"/>
        <v>0.625</v>
      </c>
    </row>
    <row r="31" spans="1:21" ht="15.75" customHeight="1" x14ac:dyDescent="0.35">
      <c r="A31" s="90">
        <v>19</v>
      </c>
      <c r="B31" s="101" t="s">
        <v>1155</v>
      </c>
      <c r="C31" s="98" t="s">
        <v>579</v>
      </c>
      <c r="D31" s="55">
        <v>1</v>
      </c>
      <c r="E31" s="55">
        <v>1</v>
      </c>
      <c r="F31" s="51" t="s">
        <v>266</v>
      </c>
      <c r="G31" s="55">
        <v>1</v>
      </c>
      <c r="H31" s="55">
        <v>1</v>
      </c>
      <c r="I31" s="55">
        <v>1</v>
      </c>
      <c r="J31" s="55">
        <v>1</v>
      </c>
      <c r="K31" s="51">
        <v>1</v>
      </c>
      <c r="L31" s="51">
        <v>1</v>
      </c>
      <c r="M31" s="51">
        <v>1</v>
      </c>
      <c r="N31" s="51"/>
      <c r="O31" s="51"/>
      <c r="P31" s="51">
        <v>0</v>
      </c>
      <c r="Q31" s="51">
        <v>1</v>
      </c>
      <c r="R31" s="51"/>
      <c r="S31" s="51"/>
      <c r="T31" s="93">
        <f t="shared" si="2"/>
        <v>10</v>
      </c>
      <c r="U31" s="94">
        <f t="shared" si="3"/>
        <v>0.625</v>
      </c>
    </row>
    <row r="32" spans="1:21" ht="15.75" customHeight="1" x14ac:dyDescent="0.35">
      <c r="A32" s="90">
        <v>20</v>
      </c>
      <c r="B32" s="101" t="s">
        <v>1156</v>
      </c>
      <c r="C32" s="98" t="s">
        <v>580</v>
      </c>
      <c r="D32" s="55">
        <v>1</v>
      </c>
      <c r="E32" s="55">
        <v>1</v>
      </c>
      <c r="F32" s="51" t="s">
        <v>266</v>
      </c>
      <c r="G32" s="55">
        <v>1</v>
      </c>
      <c r="H32" s="55">
        <v>1</v>
      </c>
      <c r="I32" s="146" t="s">
        <v>426</v>
      </c>
      <c r="J32" s="145" t="s">
        <v>449</v>
      </c>
      <c r="K32" s="51">
        <v>1</v>
      </c>
      <c r="L32" s="51">
        <v>1</v>
      </c>
      <c r="M32" s="51" t="s">
        <v>449</v>
      </c>
      <c r="N32" s="51"/>
      <c r="O32" s="51"/>
      <c r="P32" s="51">
        <v>0</v>
      </c>
      <c r="Q32" s="51">
        <v>1</v>
      </c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101" t="s">
        <v>1157</v>
      </c>
      <c r="C33" s="98" t="s">
        <v>581</v>
      </c>
      <c r="D33" s="55">
        <v>1</v>
      </c>
      <c r="E33" s="55">
        <v>1</v>
      </c>
      <c r="F33" s="51" t="s">
        <v>266</v>
      </c>
      <c r="G33" s="55">
        <v>1</v>
      </c>
      <c r="H33" s="55">
        <v>1</v>
      </c>
      <c r="I33" s="55">
        <v>1</v>
      </c>
      <c r="J33" s="55">
        <v>1</v>
      </c>
      <c r="K33" s="51">
        <v>1</v>
      </c>
      <c r="L33" s="51">
        <v>1</v>
      </c>
      <c r="M33" s="51">
        <v>1</v>
      </c>
      <c r="N33" s="51"/>
      <c r="O33" s="51"/>
      <c r="P33" s="51">
        <v>1</v>
      </c>
      <c r="Q33" s="51">
        <v>1</v>
      </c>
      <c r="R33" s="51"/>
      <c r="S33" s="51"/>
      <c r="T33" s="93">
        <f t="shared" si="2"/>
        <v>11</v>
      </c>
      <c r="U33" s="94">
        <f t="shared" si="3"/>
        <v>0.6875</v>
      </c>
    </row>
    <row r="34" spans="1:21" ht="15.75" customHeight="1" x14ac:dyDescent="0.35">
      <c r="A34" s="90">
        <v>22</v>
      </c>
      <c r="B34" s="101" t="s">
        <v>1158</v>
      </c>
      <c r="C34" s="98" t="s">
        <v>582</v>
      </c>
      <c r="D34" s="55">
        <v>1</v>
      </c>
      <c r="E34" s="55">
        <v>1</v>
      </c>
      <c r="F34" s="51" t="s">
        <v>266</v>
      </c>
      <c r="G34" s="55">
        <v>1</v>
      </c>
      <c r="H34" s="55">
        <v>1</v>
      </c>
      <c r="I34" s="55">
        <v>1</v>
      </c>
      <c r="J34" s="55">
        <v>1</v>
      </c>
      <c r="K34" s="51">
        <v>1</v>
      </c>
      <c r="L34" s="51">
        <v>1</v>
      </c>
      <c r="M34" s="51">
        <v>1</v>
      </c>
      <c r="N34" s="51"/>
      <c r="O34" s="51"/>
      <c r="P34" s="51">
        <v>1</v>
      </c>
      <c r="Q34" s="51">
        <v>1</v>
      </c>
      <c r="R34" s="51"/>
      <c r="S34" s="51"/>
      <c r="T34" s="93">
        <f t="shared" si="2"/>
        <v>11</v>
      </c>
      <c r="U34" s="94">
        <f t="shared" si="3"/>
        <v>0.6875</v>
      </c>
    </row>
    <row r="35" spans="1:21" ht="15.75" customHeight="1" x14ac:dyDescent="0.35">
      <c r="A35" s="90">
        <v>23</v>
      </c>
      <c r="B35" s="101" t="s">
        <v>1159</v>
      </c>
      <c r="C35" s="98" t="s">
        <v>583</v>
      </c>
      <c r="D35" s="55">
        <v>1</v>
      </c>
      <c r="E35" s="55">
        <v>1</v>
      </c>
      <c r="F35" s="51" t="s">
        <v>266</v>
      </c>
      <c r="G35" s="55">
        <v>1</v>
      </c>
      <c r="H35" s="55">
        <v>1</v>
      </c>
      <c r="I35" s="55">
        <v>1</v>
      </c>
      <c r="J35" s="55">
        <v>1</v>
      </c>
      <c r="K35" s="51" t="s">
        <v>449</v>
      </c>
      <c r="L35" s="51">
        <v>1</v>
      </c>
      <c r="M35" s="51">
        <v>1</v>
      </c>
      <c r="N35" s="51"/>
      <c r="O35" s="51"/>
      <c r="P35" s="51">
        <v>1</v>
      </c>
      <c r="Q35" s="51">
        <v>1</v>
      </c>
      <c r="R35" s="51"/>
      <c r="S35" s="51"/>
      <c r="T35" s="93">
        <f t="shared" si="2"/>
        <v>10</v>
      </c>
      <c r="U35" s="94">
        <f t="shared" si="3"/>
        <v>0.625</v>
      </c>
    </row>
    <row r="36" spans="1:21" ht="15.75" customHeight="1" x14ac:dyDescent="0.35">
      <c r="A36" s="90">
        <v>24</v>
      </c>
      <c r="B36" s="101" t="s">
        <v>1160</v>
      </c>
      <c r="C36" s="98" t="s">
        <v>584</v>
      </c>
      <c r="D36" s="55">
        <v>1</v>
      </c>
      <c r="E36" s="55">
        <v>1</v>
      </c>
      <c r="F36" s="51" t="s">
        <v>266</v>
      </c>
      <c r="G36" s="55">
        <v>1</v>
      </c>
      <c r="H36" s="55">
        <v>1</v>
      </c>
      <c r="I36" s="55">
        <v>1</v>
      </c>
      <c r="J36" s="55">
        <v>1</v>
      </c>
      <c r="K36" s="51">
        <v>1</v>
      </c>
      <c r="L36" s="51">
        <v>1</v>
      </c>
      <c r="M36" s="51">
        <v>1</v>
      </c>
      <c r="N36" s="51"/>
      <c r="O36" s="51"/>
      <c r="P36" s="51">
        <v>0</v>
      </c>
      <c r="Q36" s="51">
        <v>1</v>
      </c>
      <c r="R36" s="51"/>
      <c r="S36" s="51"/>
      <c r="T36" s="93">
        <f t="shared" si="2"/>
        <v>10</v>
      </c>
      <c r="U36" s="94">
        <f t="shared" si="3"/>
        <v>0.625</v>
      </c>
    </row>
    <row r="37" spans="1:21" ht="15.75" customHeight="1" x14ac:dyDescent="0.35">
      <c r="A37" s="90">
        <v>25</v>
      </c>
      <c r="B37" s="101" t="s">
        <v>1161</v>
      </c>
      <c r="C37" s="98" t="s">
        <v>585</v>
      </c>
      <c r="D37" s="55">
        <v>1</v>
      </c>
      <c r="E37" s="55">
        <v>1</v>
      </c>
      <c r="F37" s="51" t="s">
        <v>266</v>
      </c>
      <c r="G37" s="55">
        <v>1</v>
      </c>
      <c r="H37" s="55">
        <v>1</v>
      </c>
      <c r="I37" s="55">
        <v>1</v>
      </c>
      <c r="J37" s="55">
        <v>1</v>
      </c>
      <c r="K37" s="51">
        <v>1</v>
      </c>
      <c r="L37" s="51">
        <v>1</v>
      </c>
      <c r="M37" s="51">
        <v>1</v>
      </c>
      <c r="N37" s="51"/>
      <c r="O37" s="51"/>
      <c r="P37" s="51">
        <v>0</v>
      </c>
      <c r="Q37" s="51">
        <v>1</v>
      </c>
      <c r="R37" s="51"/>
      <c r="S37" s="51"/>
      <c r="T37" s="93">
        <f t="shared" si="2"/>
        <v>10</v>
      </c>
      <c r="U37" s="94">
        <f t="shared" si="3"/>
        <v>0.625</v>
      </c>
    </row>
    <row r="38" spans="1:21" ht="15.75" customHeight="1" x14ac:dyDescent="0.35">
      <c r="A38" s="90">
        <v>26</v>
      </c>
      <c r="B38" s="101" t="s">
        <v>1162</v>
      </c>
      <c r="C38" s="98" t="s">
        <v>586</v>
      </c>
      <c r="D38" s="55">
        <v>1</v>
      </c>
      <c r="E38" s="55">
        <v>1</v>
      </c>
      <c r="F38" s="51" t="s">
        <v>266</v>
      </c>
      <c r="G38" s="55">
        <v>1</v>
      </c>
      <c r="H38" s="55">
        <v>1</v>
      </c>
      <c r="I38" s="55">
        <v>1</v>
      </c>
      <c r="J38" s="55">
        <v>1</v>
      </c>
      <c r="K38" s="51">
        <v>1</v>
      </c>
      <c r="L38" s="51">
        <v>1</v>
      </c>
      <c r="M38" s="51">
        <v>1</v>
      </c>
      <c r="N38" s="51"/>
      <c r="O38" s="51"/>
      <c r="P38" s="51">
        <v>1</v>
      </c>
      <c r="Q38" s="51">
        <v>1</v>
      </c>
      <c r="R38" s="51"/>
      <c r="S38" s="51"/>
      <c r="T38" s="93">
        <f t="shared" si="2"/>
        <v>11</v>
      </c>
      <c r="U38" s="94">
        <f t="shared" si="3"/>
        <v>0.6875</v>
      </c>
    </row>
    <row r="39" spans="1:21" ht="15.75" customHeight="1" x14ac:dyDescent="0.35">
      <c r="A39" s="90">
        <v>27</v>
      </c>
      <c r="B39" s="101" t="s">
        <v>1164</v>
      </c>
      <c r="C39" s="98" t="s">
        <v>588</v>
      </c>
      <c r="D39" s="55">
        <v>1</v>
      </c>
      <c r="E39" s="55">
        <v>1</v>
      </c>
      <c r="F39" s="51" t="s">
        <v>266</v>
      </c>
      <c r="G39" s="55">
        <v>0</v>
      </c>
      <c r="H39" s="55">
        <v>0</v>
      </c>
      <c r="I39" s="147" t="s">
        <v>449</v>
      </c>
      <c r="J39" s="147" t="s">
        <v>449</v>
      </c>
      <c r="K39" s="51">
        <v>1</v>
      </c>
      <c r="L39" s="51">
        <v>1</v>
      </c>
      <c r="M39" s="51">
        <v>1</v>
      </c>
      <c r="N39" s="51"/>
      <c r="O39" s="51"/>
      <c r="P39" s="51">
        <v>1</v>
      </c>
      <c r="Q39" s="51">
        <v>1</v>
      </c>
      <c r="R39" s="51"/>
      <c r="S39" s="51"/>
      <c r="T39" s="93">
        <f t="shared" si="2"/>
        <v>7</v>
      </c>
      <c r="U39" s="94">
        <f t="shared" si="3"/>
        <v>0.4375</v>
      </c>
    </row>
    <row r="40" spans="1:21" ht="15.75" customHeight="1" x14ac:dyDescent="0.35">
      <c r="A40" s="90">
        <v>28</v>
      </c>
      <c r="B40" s="101" t="s">
        <v>1165</v>
      </c>
      <c r="C40" s="98" t="s">
        <v>589</v>
      </c>
      <c r="D40" s="55">
        <v>1</v>
      </c>
      <c r="E40" s="55">
        <v>1</v>
      </c>
      <c r="F40" s="51" t="s">
        <v>266</v>
      </c>
      <c r="G40" s="55">
        <v>1</v>
      </c>
      <c r="H40" s="55">
        <v>1</v>
      </c>
      <c r="I40" s="55">
        <v>1</v>
      </c>
      <c r="J40" s="55">
        <v>1</v>
      </c>
      <c r="K40" s="51">
        <v>1</v>
      </c>
      <c r="L40" s="51">
        <v>1</v>
      </c>
      <c r="M40" s="51">
        <v>1</v>
      </c>
      <c r="N40" s="51"/>
      <c r="O40" s="51"/>
      <c r="P40" s="51">
        <v>1</v>
      </c>
      <c r="Q40" s="51">
        <v>1</v>
      </c>
      <c r="R40" s="51"/>
      <c r="S40" s="51"/>
      <c r="T40" s="93">
        <f t="shared" si="2"/>
        <v>11</v>
      </c>
      <c r="U40" s="94">
        <f t="shared" si="3"/>
        <v>0.6875</v>
      </c>
    </row>
    <row r="41" spans="1:21" ht="15.75" customHeight="1" x14ac:dyDescent="0.35">
      <c r="A41" s="90">
        <v>29</v>
      </c>
      <c r="B41" s="101" t="s">
        <v>1166</v>
      </c>
      <c r="C41" s="98" t="s">
        <v>590</v>
      </c>
      <c r="D41" s="55">
        <v>1</v>
      </c>
      <c r="E41" s="55">
        <v>1</v>
      </c>
      <c r="F41" s="51" t="s">
        <v>266</v>
      </c>
      <c r="G41" s="55">
        <v>1</v>
      </c>
      <c r="H41" s="55">
        <v>1</v>
      </c>
      <c r="I41" s="55">
        <v>1</v>
      </c>
      <c r="J41" s="55">
        <v>1</v>
      </c>
      <c r="K41" s="51">
        <v>1</v>
      </c>
      <c r="L41" s="51">
        <v>1</v>
      </c>
      <c r="M41" s="51">
        <v>1</v>
      </c>
      <c r="N41" s="51"/>
      <c r="O41" s="51"/>
      <c r="P41" s="51">
        <v>1</v>
      </c>
      <c r="Q41" s="51">
        <v>0</v>
      </c>
      <c r="R41" s="51"/>
      <c r="S41" s="51"/>
      <c r="T41" s="93">
        <f t="shared" si="2"/>
        <v>10</v>
      </c>
      <c r="U41" s="94">
        <f t="shared" si="3"/>
        <v>0.625</v>
      </c>
    </row>
    <row r="42" spans="1:21" ht="15.75" customHeight="1" x14ac:dyDescent="0.35">
      <c r="A42" s="90">
        <v>30</v>
      </c>
      <c r="B42" s="101" t="s">
        <v>1167</v>
      </c>
      <c r="C42" s="98" t="s">
        <v>591</v>
      </c>
      <c r="D42" s="55">
        <v>1</v>
      </c>
      <c r="E42" s="55">
        <v>1</v>
      </c>
      <c r="F42" s="51" t="s">
        <v>266</v>
      </c>
      <c r="G42" s="55">
        <v>1</v>
      </c>
      <c r="H42" s="55">
        <v>1</v>
      </c>
      <c r="I42" s="146" t="s">
        <v>449</v>
      </c>
      <c r="J42" s="145" t="s">
        <v>449</v>
      </c>
      <c r="K42" s="51">
        <v>1</v>
      </c>
      <c r="L42" s="51">
        <v>1</v>
      </c>
      <c r="M42" s="51">
        <v>1</v>
      </c>
      <c r="N42" s="51"/>
      <c r="O42" s="51"/>
      <c r="P42" s="51">
        <v>1</v>
      </c>
      <c r="Q42" s="51">
        <v>0</v>
      </c>
      <c r="R42" s="51"/>
      <c r="S42" s="51"/>
      <c r="T42" s="93">
        <f t="shared" si="2"/>
        <v>8</v>
      </c>
      <c r="U42" s="94">
        <f t="shared" si="3"/>
        <v>0.5</v>
      </c>
    </row>
    <row r="43" spans="1:21" ht="15.75" customHeight="1" x14ac:dyDescent="0.35">
      <c r="A43" s="90">
        <v>31</v>
      </c>
      <c r="B43" s="101" t="s">
        <v>1216</v>
      </c>
      <c r="C43" s="98" t="s">
        <v>592</v>
      </c>
      <c r="D43" s="55">
        <v>1</v>
      </c>
      <c r="E43" s="55">
        <v>1</v>
      </c>
      <c r="F43" s="51" t="s">
        <v>266</v>
      </c>
      <c r="G43" s="55">
        <v>1</v>
      </c>
      <c r="H43" s="55">
        <v>1</v>
      </c>
      <c r="I43" s="55">
        <v>1</v>
      </c>
      <c r="J43" s="55">
        <v>1</v>
      </c>
      <c r="K43" s="51">
        <v>1</v>
      </c>
      <c r="L43" s="51">
        <v>1</v>
      </c>
      <c r="M43" s="51">
        <v>1</v>
      </c>
      <c r="N43" s="51"/>
      <c r="O43" s="51"/>
      <c r="P43" s="51">
        <v>1</v>
      </c>
      <c r="Q43" s="51">
        <v>1</v>
      </c>
      <c r="R43" s="51"/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1" t="s">
        <v>1168</v>
      </c>
      <c r="C44" s="98" t="s">
        <v>593</v>
      </c>
      <c r="D44" s="55">
        <v>1</v>
      </c>
      <c r="E44" s="55">
        <v>1</v>
      </c>
      <c r="F44" s="51" t="s">
        <v>266</v>
      </c>
      <c r="G44" s="55">
        <v>1</v>
      </c>
      <c r="H44" s="55">
        <v>1</v>
      </c>
      <c r="I44" s="55">
        <v>1</v>
      </c>
      <c r="J44" s="55">
        <v>1</v>
      </c>
      <c r="K44" s="51">
        <v>1</v>
      </c>
      <c r="L44" s="51">
        <v>1</v>
      </c>
      <c r="M44" s="51">
        <v>1</v>
      </c>
      <c r="N44" s="51"/>
      <c r="O44" s="51"/>
      <c r="P44" s="51">
        <v>1</v>
      </c>
      <c r="Q44" s="51">
        <v>1</v>
      </c>
      <c r="R44" s="51"/>
      <c r="S44" s="51"/>
      <c r="T44" s="93">
        <f t="shared" si="2"/>
        <v>11</v>
      </c>
      <c r="U44" s="94">
        <f t="shared" si="3"/>
        <v>0.6875</v>
      </c>
    </row>
    <row r="45" spans="1:21" ht="15.75" customHeight="1" x14ac:dyDescent="0.35">
      <c r="A45" s="90">
        <v>33</v>
      </c>
      <c r="B45" s="101" t="s">
        <v>1169</v>
      </c>
      <c r="C45" s="98" t="s">
        <v>594</v>
      </c>
      <c r="D45" s="55">
        <v>1</v>
      </c>
      <c r="E45" s="55">
        <v>1</v>
      </c>
      <c r="F45" s="51" t="s">
        <v>266</v>
      </c>
      <c r="G45" s="55">
        <v>1</v>
      </c>
      <c r="H45" s="55">
        <v>1</v>
      </c>
      <c r="I45" s="55">
        <v>1</v>
      </c>
      <c r="J45" s="55">
        <v>1</v>
      </c>
      <c r="K45" s="51">
        <v>1</v>
      </c>
      <c r="L45" s="51">
        <v>1</v>
      </c>
      <c r="M45" s="51">
        <v>1</v>
      </c>
      <c r="N45" s="51"/>
      <c r="O45" s="51"/>
      <c r="P45" s="51">
        <v>1</v>
      </c>
      <c r="Q45" s="51">
        <v>0</v>
      </c>
      <c r="R45" s="51"/>
      <c r="S45" s="51"/>
      <c r="T45" s="93">
        <f t="shared" si="2"/>
        <v>10</v>
      </c>
      <c r="U45" s="94">
        <f t="shared" si="3"/>
        <v>0.625</v>
      </c>
    </row>
    <row r="46" spans="1:21" ht="15.75" customHeight="1" x14ac:dyDescent="0.35">
      <c r="A46" s="90">
        <v>34</v>
      </c>
      <c r="B46" s="101" t="s">
        <v>1170</v>
      </c>
      <c r="C46" s="98" t="s">
        <v>595</v>
      </c>
      <c r="D46" s="55">
        <v>1</v>
      </c>
      <c r="E46" s="55">
        <v>1</v>
      </c>
      <c r="F46" s="51" t="s">
        <v>266</v>
      </c>
      <c r="G46" s="55">
        <v>1</v>
      </c>
      <c r="H46" s="55">
        <v>1</v>
      </c>
      <c r="I46" s="55">
        <v>1</v>
      </c>
      <c r="J46" s="55">
        <v>1</v>
      </c>
      <c r="K46" s="51" t="s">
        <v>449</v>
      </c>
      <c r="L46" s="51">
        <v>1</v>
      </c>
      <c r="M46" s="51">
        <v>1</v>
      </c>
      <c r="N46" s="51"/>
      <c r="O46" s="51"/>
      <c r="P46" s="51">
        <v>1</v>
      </c>
      <c r="Q46" s="51">
        <v>1</v>
      </c>
      <c r="R46" s="51"/>
      <c r="S46" s="51"/>
      <c r="T46" s="93">
        <f t="shared" si="2"/>
        <v>10</v>
      </c>
      <c r="U46" s="94">
        <f t="shared" si="3"/>
        <v>0.625</v>
      </c>
    </row>
    <row r="47" spans="1:21" ht="15.75" customHeight="1" x14ac:dyDescent="0.35">
      <c r="A47" s="90">
        <v>35</v>
      </c>
      <c r="B47" s="101" t="s">
        <v>1153</v>
      </c>
      <c r="C47" s="98" t="s">
        <v>1014</v>
      </c>
      <c r="D47" s="55">
        <v>1</v>
      </c>
      <c r="E47" s="55">
        <v>1</v>
      </c>
      <c r="F47" s="51" t="s">
        <v>266</v>
      </c>
      <c r="G47" s="55">
        <v>1</v>
      </c>
      <c r="H47" s="55">
        <v>1</v>
      </c>
      <c r="I47" s="55">
        <v>1</v>
      </c>
      <c r="J47" s="55">
        <v>1</v>
      </c>
      <c r="K47" s="51">
        <v>1</v>
      </c>
      <c r="L47" s="51">
        <v>1</v>
      </c>
      <c r="M47" s="51">
        <v>1</v>
      </c>
      <c r="N47" s="51"/>
      <c r="O47" s="51"/>
      <c r="P47" s="51">
        <v>1</v>
      </c>
      <c r="Q47" s="51">
        <v>1</v>
      </c>
      <c r="R47" s="51"/>
      <c r="S47" s="51"/>
      <c r="T47" s="93">
        <f t="shared" si="2"/>
        <v>11</v>
      </c>
      <c r="U47" s="94">
        <f t="shared" si="3"/>
        <v>0.6875</v>
      </c>
    </row>
    <row r="48" spans="1:21" ht="15.75" customHeight="1" x14ac:dyDescent="0.35">
      <c r="A48" s="90">
        <v>36</v>
      </c>
      <c r="B48" s="101" t="s">
        <v>1147</v>
      </c>
      <c r="C48" s="98" t="s">
        <v>571</v>
      </c>
      <c r="D48" s="55">
        <v>1</v>
      </c>
      <c r="E48" s="55">
        <v>1</v>
      </c>
      <c r="F48" s="51" t="s">
        <v>266</v>
      </c>
      <c r="G48" s="55">
        <v>1</v>
      </c>
      <c r="H48" s="55">
        <v>1</v>
      </c>
      <c r="I48" s="55">
        <v>1</v>
      </c>
      <c r="J48" s="55">
        <v>1</v>
      </c>
      <c r="K48" s="51">
        <v>1</v>
      </c>
      <c r="L48" s="51">
        <v>1</v>
      </c>
      <c r="M48" s="51">
        <v>1</v>
      </c>
      <c r="N48" s="51"/>
      <c r="O48" s="51"/>
      <c r="P48" s="51">
        <v>1</v>
      </c>
      <c r="Q48" s="51">
        <v>1</v>
      </c>
      <c r="R48" s="51"/>
      <c r="S48" s="51"/>
      <c r="T48" s="93">
        <f t="shared" si="2"/>
        <v>11</v>
      </c>
      <c r="U48" s="94">
        <f t="shared" si="3"/>
        <v>0.6875</v>
      </c>
    </row>
    <row r="49" spans="1:21" ht="15.75" customHeight="1" x14ac:dyDescent="0.35">
      <c r="A49" s="90">
        <v>37</v>
      </c>
      <c r="B49" s="101" t="s">
        <v>1163</v>
      </c>
      <c r="C49" s="98" t="s">
        <v>587</v>
      </c>
      <c r="D49" s="55">
        <v>1</v>
      </c>
      <c r="E49" s="55">
        <v>1</v>
      </c>
      <c r="F49" s="51" t="s">
        <v>266</v>
      </c>
      <c r="G49" s="55">
        <v>1</v>
      </c>
      <c r="H49" s="146" t="s">
        <v>426</v>
      </c>
      <c r="I49" s="55">
        <v>1</v>
      </c>
      <c r="J49" s="55">
        <v>1</v>
      </c>
      <c r="K49" s="51">
        <v>1</v>
      </c>
      <c r="L49" s="51">
        <v>1</v>
      </c>
      <c r="M49" s="51">
        <v>1</v>
      </c>
      <c r="N49" s="51"/>
      <c r="O49" s="51"/>
      <c r="P49" s="51">
        <v>1</v>
      </c>
      <c r="Q49" s="51">
        <v>0</v>
      </c>
      <c r="R49" s="51"/>
      <c r="S49" s="51"/>
      <c r="T49" s="93">
        <f t="shared" si="2"/>
        <v>9</v>
      </c>
      <c r="U49" s="94">
        <f t="shared" si="3"/>
        <v>0.5625</v>
      </c>
    </row>
    <row r="50" spans="1:21" ht="15.75" customHeight="1" x14ac:dyDescent="0.35">
      <c r="A50" s="90">
        <v>38</v>
      </c>
      <c r="B50" s="101" t="s">
        <v>1217</v>
      </c>
      <c r="C50" s="98" t="s">
        <v>1015</v>
      </c>
      <c r="D50" s="55">
        <v>1</v>
      </c>
      <c r="E50" s="55">
        <v>1</v>
      </c>
      <c r="F50" s="51" t="s">
        <v>266</v>
      </c>
      <c r="G50" s="55">
        <v>1</v>
      </c>
      <c r="H50" s="55">
        <v>1</v>
      </c>
      <c r="I50" s="55">
        <v>1</v>
      </c>
      <c r="J50" s="55">
        <v>1</v>
      </c>
      <c r="K50" s="51">
        <v>1</v>
      </c>
      <c r="L50" s="51">
        <v>1</v>
      </c>
      <c r="M50" s="51">
        <v>1</v>
      </c>
      <c r="N50" s="51"/>
      <c r="O50" s="51"/>
      <c r="P50" s="51">
        <v>1</v>
      </c>
      <c r="Q50" s="51">
        <v>1</v>
      </c>
      <c r="R50" s="51"/>
      <c r="S50" s="51"/>
      <c r="T50" s="93">
        <f t="shared" si="2"/>
        <v>11</v>
      </c>
      <c r="U50" s="94">
        <f t="shared" si="3"/>
        <v>0.6875</v>
      </c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G48:S50">
    <cfRule type="cellIs" dxfId="97" priority="4" operator="equal">
      <formula>0</formula>
    </cfRule>
  </conditionalFormatting>
  <conditionalFormatting sqref="N13:O47 R13:S47 D13:E50 G13:M50 P13:Q50">
    <cfRule type="cellIs" dxfId="96" priority="2" operator="equal">
      <formula>0</formula>
    </cfRule>
  </conditionalFormatting>
  <conditionalFormatting sqref="U13:U50">
    <cfRule type="cellIs" dxfId="95" priority="1" operator="lessThan">
      <formula>"50%"</formula>
    </cfRule>
  </conditionalFormatting>
  <hyperlinks>
    <hyperlink ref="A1" location="'Rekap Dosen'!A1" display="BACK" xr:uid="{00000000-0004-0000-2000-000000000000}"/>
  </hyperlinks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U953"/>
  <sheetViews>
    <sheetView topLeftCell="A39" workbookViewId="0">
      <selection activeCell="B54" sqref="B54"/>
    </sheetView>
  </sheetViews>
  <sheetFormatPr defaultColWidth="14.453125" defaultRowHeight="15" customHeight="1" x14ac:dyDescent="0.35"/>
  <cols>
    <col min="1" max="1" width="9.54296875" customWidth="1"/>
    <col min="2" max="2" width="56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129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MI508417</v>
      </c>
      <c r="C3" s="78" t="str">
        <f>VLOOKUP(D3, 'Rekap Dosen'!$B$5:$C$40, 2, FALSE)</f>
        <v>Purwita Sari, M.Kom.</v>
      </c>
      <c r="D3" s="51" t="s">
        <v>317</v>
      </c>
      <c r="E3" s="79">
        <f t="shared" ref="E3:E6" si="0">COUNTIF($D$12:$S$12,D3)</f>
        <v>1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ANALISA DAN PERANCANGAN SISTEM INFORMASI II</v>
      </c>
      <c r="C4" s="78" t="str">
        <f>VLOOKUP(D4, 'Rekap Dosen'!$B$5:$C$40, 2, FALSE)</f>
        <v>Hasnan Afif, M.Kom.</v>
      </c>
      <c r="D4" s="51" t="s">
        <v>299</v>
      </c>
      <c r="E4" s="79">
        <f t="shared" si="0"/>
        <v>5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Anna Dwi Marjusalinah, M.Kom.</v>
      </c>
      <c r="D5" s="51" t="s">
        <v>277</v>
      </c>
      <c r="E5" s="79">
        <f t="shared" si="0"/>
        <v>8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Selasa, 08.00-12.05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RPL CL.3.2</v>
      </c>
      <c r="C7" s="83" t="s">
        <v>334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5"/>
      <c r="U11" s="178"/>
    </row>
    <row r="12" spans="1:21" ht="14.5" x14ac:dyDescent="0.35">
      <c r="A12" s="172"/>
      <c r="B12" s="172"/>
      <c r="C12" s="172"/>
      <c r="D12" s="51" t="s">
        <v>277</v>
      </c>
      <c r="E12" s="51" t="s">
        <v>277</v>
      </c>
      <c r="F12" s="55"/>
      <c r="G12" s="51" t="s">
        <v>277</v>
      </c>
      <c r="H12" s="51" t="s">
        <v>277</v>
      </c>
      <c r="I12" s="51" t="s">
        <v>277</v>
      </c>
      <c r="J12" s="51" t="s">
        <v>299</v>
      </c>
      <c r="K12" s="51" t="s">
        <v>299</v>
      </c>
      <c r="L12" s="51" t="s">
        <v>317</v>
      </c>
      <c r="M12" s="51" t="s">
        <v>299</v>
      </c>
      <c r="N12" s="51" t="s">
        <v>299</v>
      </c>
      <c r="O12" s="51"/>
      <c r="P12" s="51" t="s">
        <v>299</v>
      </c>
      <c r="Q12" s="51" t="s">
        <v>277</v>
      </c>
      <c r="R12" s="51" t="s">
        <v>277</v>
      </c>
      <c r="S12" s="51" t="s">
        <v>277</v>
      </c>
      <c r="T12" s="176"/>
      <c r="U12" s="179"/>
    </row>
    <row r="13" spans="1:21" ht="14.5" x14ac:dyDescent="0.35">
      <c r="A13" s="90">
        <v>1</v>
      </c>
      <c r="B13" s="97" t="s">
        <v>437</v>
      </c>
      <c r="C13" s="98" t="s">
        <v>438</v>
      </c>
      <c r="D13" s="55">
        <v>1</v>
      </c>
      <c r="E13" s="51">
        <v>1</v>
      </c>
      <c r="F13" s="55"/>
      <c r="G13" s="51">
        <v>1</v>
      </c>
      <c r="H13" s="55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>
        <v>1</v>
      </c>
      <c r="S13" s="51">
        <v>1</v>
      </c>
      <c r="T13" s="93">
        <f t="shared" ref="T13:T52" si="2">SUM(D13:S13)</f>
        <v>14</v>
      </c>
      <c r="U13" s="94">
        <f t="shared" ref="U13:U52" si="3">T13/16</f>
        <v>0.875</v>
      </c>
    </row>
    <row r="14" spans="1:21" ht="14.5" x14ac:dyDescent="0.35">
      <c r="A14" s="90">
        <v>2</v>
      </c>
      <c r="B14" s="97" t="s">
        <v>439</v>
      </c>
      <c r="C14" s="98" t="s">
        <v>440</v>
      </c>
      <c r="D14" s="55">
        <v>1</v>
      </c>
      <c r="E14" s="51">
        <v>1</v>
      </c>
      <c r="F14" s="55"/>
      <c r="G14" s="51">
        <v>1</v>
      </c>
      <c r="H14" s="55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14</v>
      </c>
      <c r="U14" s="94">
        <f t="shared" si="3"/>
        <v>0.875</v>
      </c>
    </row>
    <row r="15" spans="1:21" ht="14.5" x14ac:dyDescent="0.35">
      <c r="A15" s="90">
        <v>3</v>
      </c>
      <c r="B15" s="97" t="s">
        <v>441</v>
      </c>
      <c r="C15" s="98" t="s">
        <v>442</v>
      </c>
      <c r="D15" s="55">
        <v>1</v>
      </c>
      <c r="E15" s="51">
        <v>1</v>
      </c>
      <c r="F15" s="55"/>
      <c r="G15" s="51">
        <v>1</v>
      </c>
      <c r="H15" s="55">
        <v>1</v>
      </c>
      <c r="I15" s="51">
        <v>1</v>
      </c>
      <c r="J15" s="51">
        <v>1</v>
      </c>
      <c r="K15" s="51">
        <v>1</v>
      </c>
      <c r="L15" s="51">
        <v>1</v>
      </c>
      <c r="M15" s="51" t="s">
        <v>449</v>
      </c>
      <c r="N15" s="51">
        <v>1</v>
      </c>
      <c r="O15" s="51"/>
      <c r="P15" s="51">
        <v>1</v>
      </c>
      <c r="Q15" s="51">
        <v>1</v>
      </c>
      <c r="R15" s="51">
        <v>1</v>
      </c>
      <c r="S15" s="51">
        <v>1</v>
      </c>
      <c r="T15" s="93">
        <f t="shared" si="2"/>
        <v>13</v>
      </c>
      <c r="U15" s="94">
        <f t="shared" si="3"/>
        <v>0.8125</v>
      </c>
    </row>
    <row r="16" spans="1:21" ht="14.5" x14ac:dyDescent="0.35">
      <c r="A16" s="90">
        <v>4</v>
      </c>
      <c r="B16" s="97" t="s">
        <v>445</v>
      </c>
      <c r="C16" s="98" t="s">
        <v>446</v>
      </c>
      <c r="D16" s="55">
        <v>1</v>
      </c>
      <c r="E16" s="51">
        <v>1</v>
      </c>
      <c r="F16" s="55"/>
      <c r="G16" s="51">
        <v>1</v>
      </c>
      <c r="H16" s="55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0</v>
      </c>
      <c r="Q16" s="51">
        <v>1</v>
      </c>
      <c r="R16" s="51">
        <v>1</v>
      </c>
      <c r="S16" s="51">
        <v>1</v>
      </c>
      <c r="T16" s="93">
        <f t="shared" si="2"/>
        <v>13</v>
      </c>
      <c r="U16" s="94">
        <f t="shared" si="3"/>
        <v>0.8125</v>
      </c>
    </row>
    <row r="17" spans="1:21" ht="14.5" x14ac:dyDescent="0.35">
      <c r="A17" s="90">
        <v>5</v>
      </c>
      <c r="B17" s="97" t="s">
        <v>447</v>
      </c>
      <c r="C17" s="98" t="s">
        <v>448</v>
      </c>
      <c r="D17" s="55">
        <v>1</v>
      </c>
      <c r="E17" s="51">
        <v>1</v>
      </c>
      <c r="F17" s="55"/>
      <c r="G17" s="51">
        <v>1</v>
      </c>
      <c r="H17" s="55">
        <v>1</v>
      </c>
      <c r="I17" s="51">
        <v>1</v>
      </c>
      <c r="J17" s="51">
        <v>1</v>
      </c>
      <c r="K17" s="51">
        <v>1</v>
      </c>
      <c r="L17" s="51">
        <v>1</v>
      </c>
      <c r="M17" s="51" t="s">
        <v>449</v>
      </c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13</v>
      </c>
      <c r="U17" s="94">
        <f t="shared" si="3"/>
        <v>0.8125</v>
      </c>
    </row>
    <row r="18" spans="1:21" ht="14.5" x14ac:dyDescent="0.35">
      <c r="A18" s="90">
        <v>6</v>
      </c>
      <c r="B18" s="97" t="s">
        <v>450</v>
      </c>
      <c r="C18" s="98" t="s">
        <v>451</v>
      </c>
      <c r="D18" s="55">
        <v>1</v>
      </c>
      <c r="E18" s="51">
        <v>1</v>
      </c>
      <c r="F18" s="55"/>
      <c r="G18" s="51">
        <v>1</v>
      </c>
      <c r="H18" s="55">
        <v>0</v>
      </c>
      <c r="I18" s="51">
        <v>0</v>
      </c>
      <c r="J18" s="51">
        <v>0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0</v>
      </c>
      <c r="Q18" s="51">
        <v>1</v>
      </c>
      <c r="R18" s="51">
        <v>1</v>
      </c>
      <c r="S18" s="51">
        <v>0</v>
      </c>
      <c r="T18" s="93">
        <f t="shared" si="2"/>
        <v>9</v>
      </c>
      <c r="U18" s="94">
        <f t="shared" si="3"/>
        <v>0.5625</v>
      </c>
    </row>
    <row r="19" spans="1:21" ht="14.5" x14ac:dyDescent="0.35">
      <c r="A19" s="90">
        <v>7</v>
      </c>
      <c r="B19" s="97" t="s">
        <v>454</v>
      </c>
      <c r="C19" s="98" t="s">
        <v>455</v>
      </c>
      <c r="D19" s="55">
        <v>1</v>
      </c>
      <c r="E19" s="51">
        <v>1</v>
      </c>
      <c r="F19" s="55"/>
      <c r="G19" s="51">
        <v>1</v>
      </c>
      <c r="H19" s="55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2"/>
        <v>14</v>
      </c>
      <c r="U19" s="94">
        <f t="shared" si="3"/>
        <v>0.875</v>
      </c>
    </row>
    <row r="20" spans="1:21" ht="14.5" x14ac:dyDescent="0.35">
      <c r="A20" s="90">
        <v>8</v>
      </c>
      <c r="B20" s="97" t="s">
        <v>596</v>
      </c>
      <c r="C20" s="98" t="s">
        <v>456</v>
      </c>
      <c r="D20" s="55">
        <v>1</v>
      </c>
      <c r="E20" s="51">
        <v>1</v>
      </c>
      <c r="F20" s="55"/>
      <c r="G20" s="51">
        <v>1</v>
      </c>
      <c r="H20" s="55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1</v>
      </c>
      <c r="R20" s="51">
        <v>1</v>
      </c>
      <c r="S20" s="51">
        <v>1</v>
      </c>
      <c r="T20" s="93">
        <f t="shared" si="2"/>
        <v>14</v>
      </c>
      <c r="U20" s="94">
        <f t="shared" si="3"/>
        <v>0.875</v>
      </c>
    </row>
    <row r="21" spans="1:21" ht="15.75" customHeight="1" x14ac:dyDescent="0.35">
      <c r="A21" s="90">
        <v>9</v>
      </c>
      <c r="B21" s="97" t="s">
        <v>598</v>
      </c>
      <c r="C21" s="98" t="s">
        <v>458</v>
      </c>
      <c r="D21" s="55">
        <v>1</v>
      </c>
      <c r="E21" s="51">
        <v>1</v>
      </c>
      <c r="F21" s="55"/>
      <c r="G21" s="51">
        <v>1</v>
      </c>
      <c r="H21" s="55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14</v>
      </c>
      <c r="U21" s="94">
        <f t="shared" si="3"/>
        <v>0.875</v>
      </c>
    </row>
    <row r="22" spans="1:21" ht="15.75" customHeight="1" x14ac:dyDescent="0.35">
      <c r="A22" s="90">
        <v>10</v>
      </c>
      <c r="B22" s="97" t="s">
        <v>599</v>
      </c>
      <c r="C22" s="98" t="s">
        <v>459</v>
      </c>
      <c r="D22" s="55">
        <v>1</v>
      </c>
      <c r="E22" s="51">
        <v>1</v>
      </c>
      <c r="F22" s="55"/>
      <c r="G22" s="51">
        <v>1</v>
      </c>
      <c r="H22" s="55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14</v>
      </c>
      <c r="U22" s="94">
        <f t="shared" si="3"/>
        <v>0.875</v>
      </c>
    </row>
    <row r="23" spans="1:21" ht="15.75" customHeight="1" x14ac:dyDescent="0.35">
      <c r="A23" s="90">
        <v>11</v>
      </c>
      <c r="B23" s="101" t="s">
        <v>1218</v>
      </c>
      <c r="C23" s="98" t="s">
        <v>460</v>
      </c>
      <c r="D23" s="55">
        <v>1</v>
      </c>
      <c r="E23" s="51">
        <v>1</v>
      </c>
      <c r="F23" s="55"/>
      <c r="G23" s="51">
        <v>1</v>
      </c>
      <c r="H23" s="55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0</v>
      </c>
      <c r="Q23" s="51">
        <v>1</v>
      </c>
      <c r="R23" s="51">
        <v>1</v>
      </c>
      <c r="S23" s="51">
        <v>1</v>
      </c>
      <c r="T23" s="93">
        <f t="shared" si="2"/>
        <v>13</v>
      </c>
      <c r="U23" s="94">
        <f t="shared" si="3"/>
        <v>0.8125</v>
      </c>
    </row>
    <row r="24" spans="1:21" ht="15.75" customHeight="1" x14ac:dyDescent="0.35">
      <c r="A24" s="90">
        <v>12</v>
      </c>
      <c r="B24" s="101" t="s">
        <v>1219</v>
      </c>
      <c r="C24" s="98" t="s">
        <v>461</v>
      </c>
      <c r="D24" s="55">
        <v>1</v>
      </c>
      <c r="E24" s="51">
        <v>1</v>
      </c>
      <c r="F24" s="55"/>
      <c r="G24" s="51">
        <v>1</v>
      </c>
      <c r="H24" s="55">
        <v>1</v>
      </c>
      <c r="I24" s="51">
        <v>0</v>
      </c>
      <c r="J24" s="51">
        <v>0</v>
      </c>
      <c r="K24" s="51">
        <v>0</v>
      </c>
      <c r="L24" s="51">
        <v>1</v>
      </c>
      <c r="M24" s="51">
        <v>0</v>
      </c>
      <c r="N24" s="51">
        <v>1</v>
      </c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10</v>
      </c>
      <c r="U24" s="94">
        <f t="shared" si="3"/>
        <v>0.625</v>
      </c>
    </row>
    <row r="25" spans="1:21" ht="15.75" customHeight="1" x14ac:dyDescent="0.35">
      <c r="A25" s="90">
        <v>13</v>
      </c>
      <c r="B25" s="101" t="s">
        <v>1220</v>
      </c>
      <c r="C25" s="98" t="s">
        <v>462</v>
      </c>
      <c r="D25" s="55">
        <v>1</v>
      </c>
      <c r="E25" s="51">
        <v>1</v>
      </c>
      <c r="F25" s="55"/>
      <c r="G25" s="51">
        <v>1</v>
      </c>
      <c r="H25" s="55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>
        <v>1</v>
      </c>
      <c r="Q25" s="51">
        <v>1</v>
      </c>
      <c r="R25" s="51">
        <v>1</v>
      </c>
      <c r="S25" s="51">
        <v>1</v>
      </c>
      <c r="T25" s="93">
        <f t="shared" si="2"/>
        <v>14</v>
      </c>
      <c r="U25" s="94">
        <f t="shared" si="3"/>
        <v>0.875</v>
      </c>
    </row>
    <row r="26" spans="1:21" ht="15.75" customHeight="1" x14ac:dyDescent="0.35">
      <c r="A26" s="90">
        <v>14</v>
      </c>
      <c r="B26" s="101" t="s">
        <v>1094</v>
      </c>
      <c r="C26" s="98" t="s">
        <v>463</v>
      </c>
      <c r="D26" s="55">
        <v>1</v>
      </c>
      <c r="E26" s="51">
        <v>1</v>
      </c>
      <c r="F26" s="55"/>
      <c r="G26" s="51">
        <v>1</v>
      </c>
      <c r="H26" s="55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2"/>
        <v>14</v>
      </c>
      <c r="U26" s="94">
        <f t="shared" si="3"/>
        <v>0.875</v>
      </c>
    </row>
    <row r="27" spans="1:21" ht="15.75" customHeight="1" x14ac:dyDescent="0.35">
      <c r="A27" s="90">
        <v>15</v>
      </c>
      <c r="B27" s="101" t="s">
        <v>1095</v>
      </c>
      <c r="C27" s="98" t="s">
        <v>464</v>
      </c>
      <c r="D27" s="55">
        <v>1</v>
      </c>
      <c r="E27" s="51">
        <v>1</v>
      </c>
      <c r="F27" s="55"/>
      <c r="G27" s="51">
        <v>1</v>
      </c>
      <c r="H27" s="55">
        <v>1</v>
      </c>
      <c r="I27" s="51">
        <v>1</v>
      </c>
      <c r="J27" s="51">
        <v>1</v>
      </c>
      <c r="K27" s="51">
        <v>1</v>
      </c>
      <c r="L27" s="51">
        <v>1</v>
      </c>
      <c r="M27" s="51">
        <v>0</v>
      </c>
      <c r="N27" s="51">
        <v>1</v>
      </c>
      <c r="O27" s="51"/>
      <c r="P27" s="51">
        <v>0</v>
      </c>
      <c r="Q27" s="51">
        <v>1</v>
      </c>
      <c r="R27" s="51">
        <v>1</v>
      </c>
      <c r="S27" s="51">
        <v>1</v>
      </c>
      <c r="T27" s="93">
        <f t="shared" si="2"/>
        <v>12</v>
      </c>
      <c r="U27" s="94">
        <f t="shared" si="3"/>
        <v>0.75</v>
      </c>
    </row>
    <row r="28" spans="1:21" ht="15.75" customHeight="1" x14ac:dyDescent="0.35">
      <c r="A28" s="90">
        <v>16</v>
      </c>
      <c r="B28" s="101" t="s">
        <v>1096</v>
      </c>
      <c r="C28" s="98" t="s">
        <v>465</v>
      </c>
      <c r="D28" s="55">
        <v>0</v>
      </c>
      <c r="E28" s="51">
        <v>1</v>
      </c>
      <c r="F28" s="55"/>
      <c r="G28" s="51">
        <v>1</v>
      </c>
      <c r="H28" s="55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0</v>
      </c>
      <c r="Q28" s="51">
        <v>1</v>
      </c>
      <c r="R28" s="51">
        <v>1</v>
      </c>
      <c r="S28" s="51">
        <v>1</v>
      </c>
      <c r="T28" s="93">
        <f t="shared" si="2"/>
        <v>12</v>
      </c>
      <c r="U28" s="94">
        <f t="shared" si="3"/>
        <v>0.75</v>
      </c>
    </row>
    <row r="29" spans="1:21" ht="15.75" customHeight="1" x14ac:dyDescent="0.35">
      <c r="A29" s="90">
        <v>17</v>
      </c>
      <c r="B29" s="101" t="s">
        <v>1097</v>
      </c>
      <c r="C29" s="98" t="s">
        <v>466</v>
      </c>
      <c r="D29" s="55">
        <v>1</v>
      </c>
      <c r="E29" s="51">
        <v>1</v>
      </c>
      <c r="F29" s="55"/>
      <c r="G29" s="51">
        <v>1</v>
      </c>
      <c r="H29" s="55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1</v>
      </c>
      <c r="S29" s="51">
        <v>1</v>
      </c>
      <c r="T29" s="93">
        <f t="shared" si="2"/>
        <v>14</v>
      </c>
      <c r="U29" s="94">
        <f t="shared" si="3"/>
        <v>0.875</v>
      </c>
    </row>
    <row r="30" spans="1:21" ht="15.75" customHeight="1" x14ac:dyDescent="0.35">
      <c r="A30" s="90">
        <v>18</v>
      </c>
      <c r="B30" s="101" t="s">
        <v>1098</v>
      </c>
      <c r="C30" s="98" t="s">
        <v>467</v>
      </c>
      <c r="D30" s="55">
        <v>1</v>
      </c>
      <c r="E30" s="51">
        <v>1</v>
      </c>
      <c r="F30" s="55"/>
      <c r="G30" s="51">
        <v>1</v>
      </c>
      <c r="H30" s="55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>
        <v>1</v>
      </c>
      <c r="S30" s="51">
        <v>1</v>
      </c>
      <c r="T30" s="93">
        <f t="shared" si="2"/>
        <v>14</v>
      </c>
      <c r="U30" s="94">
        <f t="shared" si="3"/>
        <v>0.875</v>
      </c>
    </row>
    <row r="31" spans="1:21" ht="15.75" customHeight="1" x14ac:dyDescent="0.35">
      <c r="A31" s="90">
        <v>19</v>
      </c>
      <c r="B31" s="101" t="s">
        <v>1099</v>
      </c>
      <c r="C31" s="98" t="s">
        <v>468</v>
      </c>
      <c r="D31" s="55">
        <v>1</v>
      </c>
      <c r="E31" s="51">
        <v>1</v>
      </c>
      <c r="F31" s="55"/>
      <c r="G31" s="51">
        <v>1</v>
      </c>
      <c r="H31" s="55">
        <v>0</v>
      </c>
      <c r="I31" s="51">
        <v>0</v>
      </c>
      <c r="J31" s="51">
        <v>1</v>
      </c>
      <c r="K31" s="51">
        <v>1</v>
      </c>
      <c r="L31" s="51">
        <v>1</v>
      </c>
      <c r="M31" s="51">
        <v>0</v>
      </c>
      <c r="N31" s="51">
        <v>1</v>
      </c>
      <c r="O31" s="51"/>
      <c r="P31" s="51">
        <v>0</v>
      </c>
      <c r="Q31" s="51">
        <v>1</v>
      </c>
      <c r="R31" s="51">
        <v>1</v>
      </c>
      <c r="S31" s="51">
        <v>0</v>
      </c>
      <c r="T31" s="93">
        <f t="shared" si="2"/>
        <v>9</v>
      </c>
      <c r="U31" s="94">
        <f t="shared" si="3"/>
        <v>0.5625</v>
      </c>
    </row>
    <row r="32" spans="1:21" ht="15.75" customHeight="1" x14ac:dyDescent="0.35">
      <c r="A32" s="90">
        <v>20</v>
      </c>
      <c r="B32" s="101" t="s">
        <v>1100</v>
      </c>
      <c r="C32" s="98" t="s">
        <v>469</v>
      </c>
      <c r="D32" s="55">
        <v>1</v>
      </c>
      <c r="E32" s="51">
        <v>1</v>
      </c>
      <c r="F32" s="55"/>
      <c r="G32" s="51">
        <v>1</v>
      </c>
      <c r="H32" s="55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2"/>
        <v>14</v>
      </c>
      <c r="U32" s="94">
        <f t="shared" si="3"/>
        <v>0.875</v>
      </c>
    </row>
    <row r="33" spans="1:21" ht="15.75" customHeight="1" x14ac:dyDescent="0.35">
      <c r="A33" s="90">
        <v>21</v>
      </c>
      <c r="B33" s="101" t="s">
        <v>1101</v>
      </c>
      <c r="C33" s="98" t="s">
        <v>470</v>
      </c>
      <c r="D33" s="55">
        <v>1</v>
      </c>
      <c r="E33" s="51">
        <v>1</v>
      </c>
      <c r="F33" s="55"/>
      <c r="G33" s="51">
        <v>1</v>
      </c>
      <c r="H33" s="55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1</v>
      </c>
      <c r="S33" s="51">
        <v>1</v>
      </c>
      <c r="T33" s="93">
        <f t="shared" si="2"/>
        <v>14</v>
      </c>
      <c r="U33" s="94">
        <f t="shared" si="3"/>
        <v>0.875</v>
      </c>
    </row>
    <row r="34" spans="1:21" ht="15.75" customHeight="1" x14ac:dyDescent="0.35">
      <c r="A34" s="90">
        <v>22</v>
      </c>
      <c r="B34" s="101" t="s">
        <v>1102</v>
      </c>
      <c r="C34" s="98" t="s">
        <v>471</v>
      </c>
      <c r="D34" s="55">
        <v>1</v>
      </c>
      <c r="E34" s="51">
        <v>1</v>
      </c>
      <c r="F34" s="55"/>
      <c r="G34" s="51">
        <v>1</v>
      </c>
      <c r="H34" s="55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>
        <v>1</v>
      </c>
      <c r="Q34" s="51">
        <v>1</v>
      </c>
      <c r="R34" s="51">
        <v>1</v>
      </c>
      <c r="S34" s="51">
        <v>1</v>
      </c>
      <c r="T34" s="93">
        <f t="shared" si="2"/>
        <v>14</v>
      </c>
      <c r="U34" s="94">
        <f t="shared" si="3"/>
        <v>0.875</v>
      </c>
    </row>
    <row r="35" spans="1:21" ht="15.75" customHeight="1" x14ac:dyDescent="0.35">
      <c r="A35" s="90">
        <v>23</v>
      </c>
      <c r="B35" s="101" t="s">
        <v>1103</v>
      </c>
      <c r="C35" s="98" t="s">
        <v>472</v>
      </c>
      <c r="D35" s="55">
        <v>1</v>
      </c>
      <c r="E35" s="51">
        <v>1</v>
      </c>
      <c r="F35" s="55"/>
      <c r="G35" s="51">
        <v>1</v>
      </c>
      <c r="H35" s="55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14</v>
      </c>
      <c r="U35" s="94">
        <f t="shared" si="3"/>
        <v>0.875</v>
      </c>
    </row>
    <row r="36" spans="1:21" ht="15.75" customHeight="1" x14ac:dyDescent="0.35">
      <c r="A36" s="90">
        <v>24</v>
      </c>
      <c r="B36" s="101" t="s">
        <v>1104</v>
      </c>
      <c r="C36" s="98" t="s">
        <v>473</v>
      </c>
      <c r="D36" s="55">
        <v>1</v>
      </c>
      <c r="E36" s="51">
        <v>1</v>
      </c>
      <c r="F36" s="55"/>
      <c r="G36" s="51">
        <v>1</v>
      </c>
      <c r="H36" s="55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14</v>
      </c>
      <c r="U36" s="94">
        <f t="shared" si="3"/>
        <v>0.875</v>
      </c>
    </row>
    <row r="37" spans="1:21" ht="15.75" customHeight="1" x14ac:dyDescent="0.35">
      <c r="A37" s="90">
        <v>25</v>
      </c>
      <c r="B37" s="101" t="s">
        <v>1105</v>
      </c>
      <c r="C37" s="98" t="s">
        <v>474</v>
      </c>
      <c r="D37" s="55">
        <v>1</v>
      </c>
      <c r="E37" s="51">
        <v>1</v>
      </c>
      <c r="F37" s="55"/>
      <c r="G37" s="51">
        <v>1</v>
      </c>
      <c r="H37" s="55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2"/>
        <v>14</v>
      </c>
      <c r="U37" s="94">
        <f t="shared" si="3"/>
        <v>0.875</v>
      </c>
    </row>
    <row r="38" spans="1:21" ht="15.75" customHeight="1" x14ac:dyDescent="0.35">
      <c r="A38" s="90">
        <v>26</v>
      </c>
      <c r="B38" s="101" t="s">
        <v>1108</v>
      </c>
      <c r="C38" s="98" t="s">
        <v>477</v>
      </c>
      <c r="D38" s="55">
        <v>1</v>
      </c>
      <c r="E38" s="51">
        <v>1</v>
      </c>
      <c r="F38" s="55"/>
      <c r="G38" s="51">
        <v>1</v>
      </c>
      <c r="H38" s="55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>
        <v>1</v>
      </c>
      <c r="Q38" s="51">
        <v>1</v>
      </c>
      <c r="R38" s="51">
        <v>1</v>
      </c>
      <c r="S38" s="51">
        <v>1</v>
      </c>
      <c r="T38" s="93">
        <f t="shared" si="2"/>
        <v>14</v>
      </c>
      <c r="U38" s="94">
        <f t="shared" si="3"/>
        <v>0.875</v>
      </c>
    </row>
    <row r="39" spans="1:21" ht="15.75" customHeight="1" x14ac:dyDescent="0.35">
      <c r="A39" s="90">
        <v>27</v>
      </c>
      <c r="B39" s="101" t="s">
        <v>1110</v>
      </c>
      <c r="C39" s="98" t="s">
        <v>480</v>
      </c>
      <c r="D39" s="55">
        <v>0</v>
      </c>
      <c r="E39" s="51">
        <v>1</v>
      </c>
      <c r="F39" s="55"/>
      <c r="G39" s="51">
        <v>1</v>
      </c>
      <c r="H39" s="55">
        <v>0</v>
      </c>
      <c r="I39" s="51">
        <v>0</v>
      </c>
      <c r="J39" s="51">
        <v>1</v>
      </c>
      <c r="K39" s="51">
        <v>0</v>
      </c>
      <c r="L39" s="51">
        <v>1</v>
      </c>
      <c r="M39" s="51">
        <v>0</v>
      </c>
      <c r="N39" s="51">
        <v>1</v>
      </c>
      <c r="O39" s="51"/>
      <c r="P39" s="51">
        <v>0</v>
      </c>
      <c r="Q39" s="51">
        <v>1</v>
      </c>
      <c r="R39" s="51">
        <v>1</v>
      </c>
      <c r="S39" s="51">
        <v>0</v>
      </c>
      <c r="T39" s="93">
        <f t="shared" si="2"/>
        <v>7</v>
      </c>
      <c r="U39" s="94">
        <f t="shared" si="3"/>
        <v>0.4375</v>
      </c>
    </row>
    <row r="40" spans="1:21" ht="15.75" customHeight="1" x14ac:dyDescent="0.35">
      <c r="A40" s="90">
        <v>28</v>
      </c>
      <c r="B40" s="101" t="s">
        <v>1111</v>
      </c>
      <c r="C40" s="98" t="s">
        <v>481</v>
      </c>
      <c r="D40" s="55">
        <v>1</v>
      </c>
      <c r="E40" s="51">
        <v>1</v>
      </c>
      <c r="F40" s="55"/>
      <c r="G40" s="51">
        <v>1</v>
      </c>
      <c r="H40" s="55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1</v>
      </c>
      <c r="R40" s="51">
        <v>1</v>
      </c>
      <c r="S40" s="51">
        <v>1</v>
      </c>
      <c r="T40" s="93">
        <f t="shared" si="2"/>
        <v>14</v>
      </c>
      <c r="U40" s="94">
        <f t="shared" si="3"/>
        <v>0.875</v>
      </c>
    </row>
    <row r="41" spans="1:21" ht="15.75" customHeight="1" x14ac:dyDescent="0.35">
      <c r="A41" s="90">
        <v>29</v>
      </c>
      <c r="B41" s="101" t="s">
        <v>1112</v>
      </c>
      <c r="C41" s="98" t="s">
        <v>482</v>
      </c>
      <c r="D41" s="55">
        <v>1</v>
      </c>
      <c r="E41" s="51">
        <v>1</v>
      </c>
      <c r="F41" s="55"/>
      <c r="G41" s="51">
        <v>1</v>
      </c>
      <c r="H41" s="55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>
        <v>1</v>
      </c>
      <c r="T41" s="93">
        <f t="shared" si="2"/>
        <v>14</v>
      </c>
      <c r="U41" s="94">
        <f t="shared" si="3"/>
        <v>0.875</v>
      </c>
    </row>
    <row r="42" spans="1:21" ht="15.75" customHeight="1" x14ac:dyDescent="0.35">
      <c r="A42" s="90">
        <v>30</v>
      </c>
      <c r="B42" s="101" t="s">
        <v>1113</v>
      </c>
      <c r="C42" s="98" t="s">
        <v>483</v>
      </c>
      <c r="D42" s="55">
        <v>1</v>
      </c>
      <c r="E42" s="51">
        <v>1</v>
      </c>
      <c r="F42" s="55"/>
      <c r="G42" s="51">
        <v>1</v>
      </c>
      <c r="H42" s="55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14</v>
      </c>
      <c r="U42" s="94">
        <f t="shared" si="3"/>
        <v>0.875</v>
      </c>
    </row>
    <row r="43" spans="1:21" ht="15.75" customHeight="1" x14ac:dyDescent="0.35">
      <c r="A43" s="90">
        <v>31</v>
      </c>
      <c r="B43" s="101" t="s">
        <v>1114</v>
      </c>
      <c r="C43" s="98" t="s">
        <v>484</v>
      </c>
      <c r="D43" s="55">
        <v>1</v>
      </c>
      <c r="E43" s="51">
        <v>1</v>
      </c>
      <c r="F43" s="55"/>
      <c r="G43" s="51">
        <v>1</v>
      </c>
      <c r="H43" s="55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1</v>
      </c>
      <c r="R43" s="51">
        <v>1</v>
      </c>
      <c r="S43" s="51">
        <v>1</v>
      </c>
      <c r="T43" s="93">
        <f t="shared" si="2"/>
        <v>14</v>
      </c>
      <c r="U43" s="94">
        <f t="shared" si="3"/>
        <v>0.875</v>
      </c>
    </row>
    <row r="44" spans="1:21" ht="15.75" customHeight="1" x14ac:dyDescent="0.35">
      <c r="A44" s="90">
        <v>32</v>
      </c>
      <c r="B44" s="101" t="s">
        <v>1116</v>
      </c>
      <c r="C44" s="98" t="s">
        <v>486</v>
      </c>
      <c r="D44" s="55">
        <v>1</v>
      </c>
      <c r="E44" s="51">
        <v>1</v>
      </c>
      <c r="F44" s="55"/>
      <c r="G44" s="51">
        <v>1</v>
      </c>
      <c r="H44" s="55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>
        <v>1</v>
      </c>
      <c r="O44" s="51"/>
      <c r="P44" s="51">
        <v>0</v>
      </c>
      <c r="Q44" s="51">
        <v>1</v>
      </c>
      <c r="R44" s="51">
        <v>1</v>
      </c>
      <c r="S44" s="51">
        <v>1</v>
      </c>
      <c r="T44" s="93">
        <f t="shared" si="2"/>
        <v>13</v>
      </c>
      <c r="U44" s="94">
        <f t="shared" si="3"/>
        <v>0.8125</v>
      </c>
    </row>
    <row r="45" spans="1:21" ht="15.75" customHeight="1" x14ac:dyDescent="0.35">
      <c r="A45" s="90">
        <v>33</v>
      </c>
      <c r="B45" s="101" t="s">
        <v>1117</v>
      </c>
      <c r="C45" s="98" t="s">
        <v>487</v>
      </c>
      <c r="D45" s="55">
        <v>0</v>
      </c>
      <c r="E45" s="51">
        <v>1</v>
      </c>
      <c r="F45" s="55"/>
      <c r="G45" s="51">
        <v>1</v>
      </c>
      <c r="H45" s="55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>
        <v>0</v>
      </c>
      <c r="Q45" s="51">
        <v>1</v>
      </c>
      <c r="R45" s="51">
        <v>1</v>
      </c>
      <c r="S45" s="51">
        <v>1</v>
      </c>
      <c r="T45" s="93">
        <f t="shared" si="2"/>
        <v>12</v>
      </c>
      <c r="U45" s="94">
        <f t="shared" si="3"/>
        <v>0.75</v>
      </c>
    </row>
    <row r="46" spans="1:21" ht="15.75" customHeight="1" x14ac:dyDescent="0.35">
      <c r="A46" s="90">
        <v>34</v>
      </c>
      <c r="B46" s="101" t="s">
        <v>1118</v>
      </c>
      <c r="C46" s="98" t="s">
        <v>488</v>
      </c>
      <c r="D46" s="55">
        <v>1</v>
      </c>
      <c r="E46" s="51">
        <v>1</v>
      </c>
      <c r="F46" s="55"/>
      <c r="G46" s="51">
        <v>1</v>
      </c>
      <c r="H46" s="55">
        <v>1</v>
      </c>
      <c r="I46" s="51">
        <v>1</v>
      </c>
      <c r="J46" s="51">
        <v>1</v>
      </c>
      <c r="K46" s="51">
        <v>1</v>
      </c>
      <c r="L46" s="51">
        <v>1</v>
      </c>
      <c r="M46" s="51">
        <v>1</v>
      </c>
      <c r="N46" s="51">
        <v>1</v>
      </c>
      <c r="O46" s="51"/>
      <c r="P46" s="51">
        <v>1</v>
      </c>
      <c r="Q46" s="51">
        <v>1</v>
      </c>
      <c r="R46" s="51">
        <v>1</v>
      </c>
      <c r="S46" s="51">
        <v>1</v>
      </c>
      <c r="T46" s="93">
        <f t="shared" si="2"/>
        <v>14</v>
      </c>
      <c r="U46" s="94">
        <f t="shared" si="3"/>
        <v>0.875</v>
      </c>
    </row>
    <row r="47" spans="1:21" ht="15.75" customHeight="1" x14ac:dyDescent="0.35">
      <c r="A47" s="90">
        <v>35</v>
      </c>
      <c r="B47" s="101" t="s">
        <v>1221</v>
      </c>
      <c r="C47" s="98" t="s">
        <v>457</v>
      </c>
      <c r="D47" s="55">
        <v>1</v>
      </c>
      <c r="E47" s="51">
        <v>1</v>
      </c>
      <c r="F47" s="55"/>
      <c r="G47" s="51">
        <v>1</v>
      </c>
      <c r="H47" s="55">
        <v>1</v>
      </c>
      <c r="I47" s="51">
        <v>1</v>
      </c>
      <c r="J47" s="51">
        <v>1</v>
      </c>
      <c r="K47" s="51">
        <v>1</v>
      </c>
      <c r="L47" s="51">
        <v>1</v>
      </c>
      <c r="M47" s="51">
        <v>1</v>
      </c>
      <c r="N47" s="51">
        <v>1</v>
      </c>
      <c r="O47" s="51"/>
      <c r="P47" s="51">
        <v>1</v>
      </c>
      <c r="Q47" s="51">
        <v>1</v>
      </c>
      <c r="R47" s="51">
        <v>1</v>
      </c>
      <c r="S47" s="51">
        <v>1</v>
      </c>
      <c r="T47" s="93">
        <f t="shared" si="2"/>
        <v>14</v>
      </c>
      <c r="U47" s="94">
        <f t="shared" si="3"/>
        <v>0.875</v>
      </c>
    </row>
    <row r="48" spans="1:21" ht="15.75" customHeight="1" x14ac:dyDescent="0.35">
      <c r="A48" s="90">
        <v>36</v>
      </c>
      <c r="B48" s="101" t="s">
        <v>1115</v>
      </c>
      <c r="C48" s="98" t="s">
        <v>1016</v>
      </c>
      <c r="D48" s="55">
        <v>1</v>
      </c>
      <c r="E48" s="51">
        <v>0</v>
      </c>
      <c r="F48" s="55"/>
      <c r="G48" s="51">
        <v>1</v>
      </c>
      <c r="H48" s="51">
        <v>0</v>
      </c>
      <c r="I48" s="51">
        <v>0</v>
      </c>
      <c r="J48" s="51">
        <v>0</v>
      </c>
      <c r="K48" s="51">
        <v>0</v>
      </c>
      <c r="L48" s="51">
        <v>1</v>
      </c>
      <c r="M48" s="51">
        <v>1</v>
      </c>
      <c r="N48" s="51">
        <v>1</v>
      </c>
      <c r="O48" s="51"/>
      <c r="P48" s="51">
        <v>0</v>
      </c>
      <c r="Q48" s="51">
        <v>1</v>
      </c>
      <c r="R48" s="51">
        <v>0</v>
      </c>
      <c r="S48" s="51">
        <v>0</v>
      </c>
      <c r="T48" s="93">
        <f t="shared" si="2"/>
        <v>6</v>
      </c>
      <c r="U48" s="94">
        <f t="shared" si="3"/>
        <v>0.375</v>
      </c>
    </row>
    <row r="49" spans="1:21" ht="15.75" customHeight="1" x14ac:dyDescent="0.35">
      <c r="A49" s="90">
        <v>37</v>
      </c>
      <c r="B49" s="101" t="s">
        <v>1222</v>
      </c>
      <c r="C49" s="98" t="s">
        <v>444</v>
      </c>
      <c r="D49" s="55">
        <v>1</v>
      </c>
      <c r="E49" s="51">
        <v>1</v>
      </c>
      <c r="F49" s="55"/>
      <c r="G49" s="51">
        <v>1</v>
      </c>
      <c r="H49" s="55">
        <v>0</v>
      </c>
      <c r="I49" s="51">
        <v>1</v>
      </c>
      <c r="J49" s="51">
        <v>1</v>
      </c>
      <c r="K49" s="51">
        <v>1</v>
      </c>
      <c r="L49" s="51">
        <v>1</v>
      </c>
      <c r="M49" s="51">
        <v>1</v>
      </c>
      <c r="N49" s="51">
        <v>1</v>
      </c>
      <c r="O49" s="51"/>
      <c r="P49" s="51">
        <v>0</v>
      </c>
      <c r="Q49" s="51">
        <v>1</v>
      </c>
      <c r="R49" s="51">
        <v>1</v>
      </c>
      <c r="S49" s="51">
        <v>1</v>
      </c>
      <c r="T49" s="93">
        <f t="shared" si="2"/>
        <v>12</v>
      </c>
      <c r="U49" s="94">
        <f t="shared" si="3"/>
        <v>0.75</v>
      </c>
    </row>
    <row r="50" spans="1:21" ht="15.75" customHeight="1" x14ac:dyDescent="0.35">
      <c r="A50" s="90">
        <v>38</v>
      </c>
      <c r="B50" s="109" t="s">
        <v>615</v>
      </c>
      <c r="C50" s="98" t="s">
        <v>1017</v>
      </c>
      <c r="D50" s="55">
        <v>1</v>
      </c>
      <c r="E50" s="51">
        <v>1</v>
      </c>
      <c r="F50" s="55"/>
      <c r="G50" s="51">
        <v>1</v>
      </c>
      <c r="H50" s="55">
        <v>1</v>
      </c>
      <c r="I50" s="51">
        <v>1</v>
      </c>
      <c r="J50" s="51">
        <v>1</v>
      </c>
      <c r="K50" s="51">
        <v>0</v>
      </c>
      <c r="L50" s="51">
        <v>1</v>
      </c>
      <c r="M50" s="51">
        <v>1</v>
      </c>
      <c r="N50" s="51">
        <v>1</v>
      </c>
      <c r="O50" s="51"/>
      <c r="P50" s="51">
        <v>0</v>
      </c>
      <c r="Q50" s="51">
        <v>1</v>
      </c>
      <c r="R50" s="51">
        <v>1</v>
      </c>
      <c r="S50" s="51">
        <v>1</v>
      </c>
      <c r="T50" s="93">
        <f t="shared" si="2"/>
        <v>12</v>
      </c>
      <c r="U50" s="94">
        <f t="shared" si="3"/>
        <v>0.75</v>
      </c>
    </row>
    <row r="51" spans="1:21" ht="15.75" customHeight="1" x14ac:dyDescent="0.35">
      <c r="A51" s="90">
        <v>39</v>
      </c>
      <c r="B51" s="101" t="s">
        <v>1223</v>
      </c>
      <c r="C51" s="98" t="s">
        <v>453</v>
      </c>
      <c r="D51" s="55">
        <v>1</v>
      </c>
      <c r="E51" s="51">
        <v>1</v>
      </c>
      <c r="F51" s="55"/>
      <c r="G51" s="51">
        <v>1</v>
      </c>
      <c r="H51" s="55">
        <v>1</v>
      </c>
      <c r="I51" s="51">
        <v>1</v>
      </c>
      <c r="J51" s="51">
        <v>1</v>
      </c>
      <c r="K51" s="51">
        <v>1</v>
      </c>
      <c r="L51" s="51">
        <v>1</v>
      </c>
      <c r="M51" s="51">
        <v>1</v>
      </c>
      <c r="N51" s="51">
        <v>1</v>
      </c>
      <c r="O51" s="51"/>
      <c r="P51" s="51">
        <v>0</v>
      </c>
      <c r="Q51" s="51">
        <v>1</v>
      </c>
      <c r="R51" s="51">
        <v>1</v>
      </c>
      <c r="S51" s="51">
        <v>1</v>
      </c>
      <c r="T51" s="93">
        <f t="shared" si="2"/>
        <v>13</v>
      </c>
      <c r="U51" s="94">
        <f t="shared" si="3"/>
        <v>0.8125</v>
      </c>
    </row>
    <row r="52" spans="1:21" ht="15.75" customHeight="1" x14ac:dyDescent="0.35">
      <c r="A52" s="90">
        <v>40</v>
      </c>
      <c r="B52" s="101" t="s">
        <v>1107</v>
      </c>
      <c r="C52" s="98" t="s">
        <v>476</v>
      </c>
      <c r="D52" s="55">
        <v>1</v>
      </c>
      <c r="E52" s="51">
        <v>1</v>
      </c>
      <c r="F52" s="55"/>
      <c r="G52" s="51">
        <v>1</v>
      </c>
      <c r="H52" s="55">
        <v>1</v>
      </c>
      <c r="I52" s="51">
        <v>1</v>
      </c>
      <c r="J52" s="51">
        <v>1</v>
      </c>
      <c r="K52" s="51">
        <v>1</v>
      </c>
      <c r="L52" s="51">
        <v>1</v>
      </c>
      <c r="M52" s="51">
        <v>1</v>
      </c>
      <c r="N52" s="51">
        <v>1</v>
      </c>
      <c r="O52" s="51"/>
      <c r="P52" s="51">
        <v>1</v>
      </c>
      <c r="Q52" s="51">
        <v>1</v>
      </c>
      <c r="R52" s="51">
        <v>1</v>
      </c>
      <c r="S52" s="51">
        <v>1</v>
      </c>
      <c r="T52" s="93">
        <f t="shared" si="2"/>
        <v>14</v>
      </c>
      <c r="U52" s="94">
        <f t="shared" si="3"/>
        <v>0.875</v>
      </c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2">
    <cfRule type="cellIs" dxfId="94" priority="4" operator="equal">
      <formula>0</formula>
    </cfRule>
  </conditionalFormatting>
  <conditionalFormatting sqref="F12:F52 O13:O47 D13:E52 G13:N52 P13:S52">
    <cfRule type="cellIs" dxfId="93" priority="2" operator="equal">
      <formula>0</formula>
    </cfRule>
  </conditionalFormatting>
  <conditionalFormatting sqref="U13:U52">
    <cfRule type="cellIs" dxfId="92" priority="1" operator="lessThan">
      <formula>"50%"</formula>
    </cfRule>
  </conditionalFormatting>
  <hyperlinks>
    <hyperlink ref="A1" location="'Rekap Dosen'!A1" display="BACK" xr:uid="{00000000-0004-0000-2100-000000000000}"/>
  </hyperlinks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U996"/>
  <sheetViews>
    <sheetView topLeftCell="A44" workbookViewId="0">
      <selection activeCell="B55" sqref="B55:B58"/>
    </sheetView>
  </sheetViews>
  <sheetFormatPr defaultColWidth="14.453125" defaultRowHeight="15" customHeight="1" x14ac:dyDescent="0.35"/>
  <cols>
    <col min="1" max="1" width="9.54296875" customWidth="1"/>
    <col min="2" max="2" width="56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133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MI508417</v>
      </c>
      <c r="C3" s="78" t="str">
        <f>VLOOKUP(D3, 'Rekap Dosen'!$B$5:$C$40, 2, FALSE)</f>
        <v>Purwita Sari, M.Kom.</v>
      </c>
      <c r="D3" s="51" t="s">
        <v>317</v>
      </c>
      <c r="E3" s="79">
        <f t="shared" ref="E3:E6" si="0">COUNTIF($D$12:$S$12,D3)</f>
        <v>6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ANALISA DAN PERANCANGAN SISTEM INFORMASI II</v>
      </c>
      <c r="C4" s="78" t="str">
        <f>VLOOKUP(D4, 'Rekap Dosen'!$B$5:$C$40, 2, FALSE)</f>
        <v>Hasnan Afif, M.Kom.</v>
      </c>
      <c r="D4" s="51" t="s">
        <v>299</v>
      </c>
      <c r="E4" s="79">
        <f t="shared" si="0"/>
        <v>5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Anna Dwi Marjusalinah, M.Kom.</v>
      </c>
      <c r="D5" s="51" t="s">
        <v>277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Selasa, 08.00-12.05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STRUKTUR DATA CL.3.1.</v>
      </c>
      <c r="C7" s="83" t="s">
        <v>334</v>
      </c>
      <c r="D7" s="84"/>
      <c r="E7" s="85">
        <f>SUM(E3:E6)</f>
        <v>12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5"/>
      <c r="U11" s="178"/>
    </row>
    <row r="12" spans="1:21" ht="14.5" x14ac:dyDescent="0.35">
      <c r="A12" s="172"/>
      <c r="B12" s="172"/>
      <c r="C12" s="172"/>
      <c r="D12" s="51" t="s">
        <v>317</v>
      </c>
      <c r="E12" s="51" t="s">
        <v>317</v>
      </c>
      <c r="F12" s="55"/>
      <c r="G12" s="51" t="s">
        <v>317</v>
      </c>
      <c r="H12" s="51" t="s">
        <v>317</v>
      </c>
      <c r="I12" s="51" t="s">
        <v>317</v>
      </c>
      <c r="J12" s="51" t="s">
        <v>299</v>
      </c>
      <c r="K12" s="51" t="s">
        <v>299</v>
      </c>
      <c r="L12" s="51" t="s">
        <v>317</v>
      </c>
      <c r="M12" s="51" t="s">
        <v>299</v>
      </c>
      <c r="N12" s="51" t="s">
        <v>299</v>
      </c>
      <c r="O12" s="51"/>
      <c r="P12" s="51" t="s">
        <v>299</v>
      </c>
      <c r="Q12" s="51" t="s">
        <v>277</v>
      </c>
      <c r="R12" s="51"/>
      <c r="S12" s="51"/>
      <c r="T12" s="176"/>
      <c r="U12" s="179"/>
    </row>
    <row r="13" spans="1:21" ht="14.5" x14ac:dyDescent="0.35">
      <c r="A13" s="90">
        <v>1</v>
      </c>
      <c r="B13" s="97" t="s">
        <v>443</v>
      </c>
      <c r="C13" s="98" t="s">
        <v>444</v>
      </c>
      <c r="D13" s="55"/>
      <c r="E13" s="51"/>
      <c r="F13" s="55"/>
      <c r="G13" s="51"/>
      <c r="H13" s="55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4" si="2">SUM(D13:S13)</f>
        <v>0</v>
      </c>
      <c r="U13" s="94">
        <f t="shared" ref="U13:U54" si="3">T13/16</f>
        <v>0</v>
      </c>
    </row>
    <row r="14" spans="1:21" ht="14.5" x14ac:dyDescent="0.35">
      <c r="A14" s="90">
        <v>2</v>
      </c>
      <c r="B14" s="97" t="s">
        <v>617</v>
      </c>
      <c r="C14" s="98" t="s">
        <v>476</v>
      </c>
      <c r="D14" s="55"/>
      <c r="E14" s="51"/>
      <c r="F14" s="55"/>
      <c r="G14" s="51"/>
      <c r="H14" s="55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0</v>
      </c>
      <c r="U14" s="94">
        <f t="shared" si="3"/>
        <v>0</v>
      </c>
    </row>
    <row r="15" spans="1:21" ht="14.5" x14ac:dyDescent="0.35">
      <c r="A15" s="90">
        <v>3</v>
      </c>
      <c r="B15" s="97" t="s">
        <v>1018</v>
      </c>
      <c r="C15" s="98" t="s">
        <v>478</v>
      </c>
      <c r="D15" s="55">
        <v>0</v>
      </c>
      <c r="E15" s="51">
        <v>1</v>
      </c>
      <c r="F15" s="55">
        <v>1</v>
      </c>
      <c r="G15" s="51">
        <v>0</v>
      </c>
      <c r="H15" s="55">
        <v>0</v>
      </c>
      <c r="I15" s="51">
        <v>1</v>
      </c>
      <c r="J15" s="51">
        <v>0</v>
      </c>
      <c r="K15" s="51">
        <v>0</v>
      </c>
      <c r="L15" s="51">
        <v>0</v>
      </c>
      <c r="M15" s="51">
        <v>0</v>
      </c>
      <c r="N15" s="51"/>
      <c r="O15" s="51"/>
      <c r="P15" s="51">
        <v>0</v>
      </c>
      <c r="Q15" s="51"/>
      <c r="R15" s="51"/>
      <c r="S15" s="51"/>
      <c r="T15" s="93">
        <f t="shared" si="2"/>
        <v>3</v>
      </c>
      <c r="U15" s="94">
        <f t="shared" si="3"/>
        <v>0.1875</v>
      </c>
    </row>
    <row r="16" spans="1:21" ht="14.5" x14ac:dyDescent="0.35">
      <c r="A16" s="90">
        <v>4</v>
      </c>
      <c r="B16" s="97" t="s">
        <v>1019</v>
      </c>
      <c r="C16" s="98" t="s">
        <v>479</v>
      </c>
      <c r="D16" s="55">
        <v>0</v>
      </c>
      <c r="E16" s="51">
        <v>1</v>
      </c>
      <c r="F16" s="55">
        <v>1</v>
      </c>
      <c r="G16" s="51">
        <v>0</v>
      </c>
      <c r="H16" s="55">
        <v>0</v>
      </c>
      <c r="I16" s="51">
        <v>1</v>
      </c>
      <c r="J16" s="51">
        <v>0</v>
      </c>
      <c r="K16" s="51">
        <v>0</v>
      </c>
      <c r="L16" s="51">
        <v>0</v>
      </c>
      <c r="M16" s="51">
        <v>0</v>
      </c>
      <c r="N16" s="51"/>
      <c r="O16" s="51"/>
      <c r="P16" s="51">
        <v>0</v>
      </c>
      <c r="Q16" s="51"/>
      <c r="R16" s="51"/>
      <c r="S16" s="51"/>
      <c r="T16" s="93">
        <f t="shared" si="2"/>
        <v>3</v>
      </c>
      <c r="U16" s="94">
        <f t="shared" si="3"/>
        <v>0.1875</v>
      </c>
    </row>
    <row r="17" spans="1:21" ht="14.5" x14ac:dyDescent="0.35">
      <c r="A17" s="90">
        <v>5</v>
      </c>
      <c r="B17" s="97" t="s">
        <v>489</v>
      </c>
      <c r="C17" s="98" t="s">
        <v>490</v>
      </c>
      <c r="D17" s="55">
        <v>0</v>
      </c>
      <c r="E17" s="51">
        <v>1</v>
      </c>
      <c r="F17" s="55">
        <v>1</v>
      </c>
      <c r="G17" s="51">
        <v>1</v>
      </c>
      <c r="H17" s="55">
        <v>1</v>
      </c>
      <c r="I17" s="51">
        <v>1</v>
      </c>
      <c r="J17" s="51">
        <v>0</v>
      </c>
      <c r="K17" s="51">
        <v>1</v>
      </c>
      <c r="L17" s="51">
        <v>1</v>
      </c>
      <c r="M17" s="51">
        <v>1</v>
      </c>
      <c r="N17" s="51"/>
      <c r="O17" s="51"/>
      <c r="P17" s="51">
        <v>0</v>
      </c>
      <c r="Q17" s="51"/>
      <c r="R17" s="51"/>
      <c r="S17" s="51"/>
      <c r="T17" s="93">
        <f t="shared" si="2"/>
        <v>8</v>
      </c>
      <c r="U17" s="94">
        <f t="shared" si="3"/>
        <v>0.5</v>
      </c>
    </row>
    <row r="18" spans="1:21" ht="14.5" x14ac:dyDescent="0.35">
      <c r="A18" s="90">
        <v>6</v>
      </c>
      <c r="B18" s="97" t="s">
        <v>491</v>
      </c>
      <c r="C18" s="98" t="s">
        <v>492</v>
      </c>
      <c r="D18" s="55">
        <v>1</v>
      </c>
      <c r="E18" s="51">
        <v>1</v>
      </c>
      <c r="F18" s="55">
        <v>1</v>
      </c>
      <c r="G18" s="51">
        <v>1</v>
      </c>
      <c r="H18" s="55">
        <v>1</v>
      </c>
      <c r="I18" s="51">
        <v>0</v>
      </c>
      <c r="J18" s="51">
        <v>1</v>
      </c>
      <c r="K18" s="51">
        <v>1</v>
      </c>
      <c r="L18" s="51">
        <v>1</v>
      </c>
      <c r="M18" s="51">
        <v>0</v>
      </c>
      <c r="N18" s="51"/>
      <c r="O18" s="51"/>
      <c r="P18" s="51">
        <v>0</v>
      </c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ht="14.5" x14ac:dyDescent="0.35">
      <c r="A19" s="90">
        <v>7</v>
      </c>
      <c r="B19" s="97" t="s">
        <v>493</v>
      </c>
      <c r="C19" s="98" t="s">
        <v>494</v>
      </c>
      <c r="D19" s="55">
        <v>1</v>
      </c>
      <c r="E19" s="51">
        <v>1</v>
      </c>
      <c r="F19" s="55">
        <v>1</v>
      </c>
      <c r="G19" s="51">
        <v>1</v>
      </c>
      <c r="H19" s="55">
        <v>0</v>
      </c>
      <c r="I19" s="51">
        <v>1</v>
      </c>
      <c r="J19" s="51">
        <v>0</v>
      </c>
      <c r="K19" s="51">
        <v>1</v>
      </c>
      <c r="L19" s="51">
        <v>1</v>
      </c>
      <c r="M19" s="51">
        <v>1</v>
      </c>
      <c r="N19" s="51"/>
      <c r="O19" s="51"/>
      <c r="P19" s="51">
        <v>0</v>
      </c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ht="14.5" x14ac:dyDescent="0.35">
      <c r="A20" s="90">
        <v>8</v>
      </c>
      <c r="B20" s="97" t="s">
        <v>495</v>
      </c>
      <c r="C20" s="98" t="s">
        <v>496</v>
      </c>
      <c r="D20" s="55">
        <v>1</v>
      </c>
      <c r="E20" s="51">
        <v>1</v>
      </c>
      <c r="F20" s="55">
        <v>0</v>
      </c>
      <c r="G20" s="51">
        <v>1</v>
      </c>
      <c r="H20" s="55">
        <v>0</v>
      </c>
      <c r="I20" s="51">
        <v>1</v>
      </c>
      <c r="J20" s="51">
        <v>0</v>
      </c>
      <c r="K20" s="51">
        <v>0</v>
      </c>
      <c r="L20" s="51">
        <v>1</v>
      </c>
      <c r="M20" s="51">
        <v>1</v>
      </c>
      <c r="N20" s="51"/>
      <c r="O20" s="51"/>
      <c r="P20" s="51">
        <v>0</v>
      </c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90">
        <v>9</v>
      </c>
      <c r="B21" s="97" t="s">
        <v>497</v>
      </c>
      <c r="C21" s="98" t="s">
        <v>498</v>
      </c>
      <c r="D21" s="55">
        <v>1</v>
      </c>
      <c r="E21" s="51">
        <v>1</v>
      </c>
      <c r="F21" s="55">
        <v>1</v>
      </c>
      <c r="G21" s="51">
        <v>1</v>
      </c>
      <c r="H21" s="55">
        <v>1</v>
      </c>
      <c r="I21" s="51">
        <v>1</v>
      </c>
      <c r="J21" s="51">
        <v>0</v>
      </c>
      <c r="K21" s="51">
        <v>1</v>
      </c>
      <c r="L21" s="51">
        <v>1</v>
      </c>
      <c r="M21" s="51">
        <v>1</v>
      </c>
      <c r="N21" s="51"/>
      <c r="O21" s="51"/>
      <c r="P21" s="51">
        <v>0</v>
      </c>
      <c r="Q21" s="51"/>
      <c r="R21" s="51"/>
      <c r="S21" s="51"/>
      <c r="T21" s="93">
        <f t="shared" si="2"/>
        <v>9</v>
      </c>
      <c r="U21" s="94">
        <f t="shared" si="3"/>
        <v>0.5625</v>
      </c>
    </row>
    <row r="22" spans="1:21" ht="15.75" customHeight="1" x14ac:dyDescent="0.35">
      <c r="A22" s="90">
        <v>10</v>
      </c>
      <c r="B22" s="97" t="s">
        <v>500</v>
      </c>
      <c r="C22" s="98" t="s">
        <v>501</v>
      </c>
      <c r="D22" s="55">
        <v>1</v>
      </c>
      <c r="E22" s="51">
        <v>1</v>
      </c>
      <c r="F22" s="55">
        <v>1</v>
      </c>
      <c r="G22" s="51">
        <v>1</v>
      </c>
      <c r="H22" s="55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0</v>
      </c>
      <c r="Q22" s="51"/>
      <c r="R22" s="51"/>
      <c r="S22" s="51"/>
      <c r="T22" s="93">
        <f t="shared" si="2"/>
        <v>10</v>
      </c>
      <c r="U22" s="94">
        <f t="shared" si="3"/>
        <v>0.625</v>
      </c>
    </row>
    <row r="23" spans="1:21" ht="15.75" customHeight="1" x14ac:dyDescent="0.35">
      <c r="A23" s="90">
        <v>11</v>
      </c>
      <c r="B23" s="97" t="s">
        <v>502</v>
      </c>
      <c r="C23" s="98" t="s">
        <v>503</v>
      </c>
      <c r="D23" s="55">
        <v>1</v>
      </c>
      <c r="E23" s="51">
        <v>1</v>
      </c>
      <c r="F23" s="55">
        <v>1</v>
      </c>
      <c r="G23" s="51">
        <v>0</v>
      </c>
      <c r="H23" s="55">
        <v>0</v>
      </c>
      <c r="I23" s="51" t="s">
        <v>499</v>
      </c>
      <c r="J23" s="51">
        <v>0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ht="15.75" customHeight="1" x14ac:dyDescent="0.35">
      <c r="A24" s="90">
        <v>12</v>
      </c>
      <c r="B24" s="97" t="s">
        <v>504</v>
      </c>
      <c r="C24" s="98" t="s">
        <v>505</v>
      </c>
      <c r="D24" s="55">
        <v>1</v>
      </c>
      <c r="E24" s="51">
        <v>1</v>
      </c>
      <c r="F24" s="55">
        <v>1</v>
      </c>
      <c r="G24" s="51">
        <v>1</v>
      </c>
      <c r="H24" s="55">
        <v>1</v>
      </c>
      <c r="I24" s="51">
        <v>1</v>
      </c>
      <c r="J24" s="51">
        <v>0</v>
      </c>
      <c r="K24" s="51">
        <v>1</v>
      </c>
      <c r="L24" s="51">
        <v>1</v>
      </c>
      <c r="M24" s="51">
        <v>1</v>
      </c>
      <c r="N24" s="51"/>
      <c r="O24" s="51"/>
      <c r="P24" s="51">
        <v>0</v>
      </c>
      <c r="Q24" s="51"/>
      <c r="R24" s="51"/>
      <c r="S24" s="51"/>
      <c r="T24" s="93">
        <f t="shared" si="2"/>
        <v>9</v>
      </c>
      <c r="U24" s="94">
        <f t="shared" si="3"/>
        <v>0.5625</v>
      </c>
    </row>
    <row r="25" spans="1:21" ht="15.75" customHeight="1" x14ac:dyDescent="0.35">
      <c r="A25" s="90">
        <v>13</v>
      </c>
      <c r="B25" s="97" t="s">
        <v>506</v>
      </c>
      <c r="C25" s="98" t="s">
        <v>507</v>
      </c>
      <c r="D25" s="55">
        <v>1</v>
      </c>
      <c r="E25" s="51">
        <v>1</v>
      </c>
      <c r="F25" s="55">
        <v>1</v>
      </c>
      <c r="G25" s="51">
        <v>1</v>
      </c>
      <c r="H25" s="55">
        <v>0</v>
      </c>
      <c r="I25" s="51" t="s">
        <v>508</v>
      </c>
      <c r="J25" s="51">
        <v>0</v>
      </c>
      <c r="K25" s="51">
        <v>1</v>
      </c>
      <c r="L25" s="51">
        <v>1</v>
      </c>
      <c r="M25" s="51">
        <v>0</v>
      </c>
      <c r="N25" s="51"/>
      <c r="O25" s="51"/>
      <c r="P25" s="51">
        <v>0</v>
      </c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97" t="s">
        <v>509</v>
      </c>
      <c r="C26" s="98" t="s">
        <v>510</v>
      </c>
      <c r="D26" s="55">
        <v>1</v>
      </c>
      <c r="E26" s="51">
        <v>1</v>
      </c>
      <c r="F26" s="55">
        <v>1</v>
      </c>
      <c r="G26" s="51">
        <v>1</v>
      </c>
      <c r="H26" s="55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>
        <v>0</v>
      </c>
      <c r="Q26" s="51"/>
      <c r="R26" s="51"/>
      <c r="S26" s="51"/>
      <c r="T26" s="93">
        <f t="shared" si="2"/>
        <v>10</v>
      </c>
      <c r="U26" s="94">
        <f t="shared" si="3"/>
        <v>0.625</v>
      </c>
    </row>
    <row r="27" spans="1:21" ht="15.75" customHeight="1" x14ac:dyDescent="0.35">
      <c r="A27" s="90">
        <v>15</v>
      </c>
      <c r="B27" s="97" t="s">
        <v>511</v>
      </c>
      <c r="C27" s="98" t="s">
        <v>512</v>
      </c>
      <c r="D27" s="55">
        <v>1</v>
      </c>
      <c r="E27" s="51">
        <v>1</v>
      </c>
      <c r="F27" s="55">
        <v>1</v>
      </c>
      <c r="G27" s="51">
        <v>1</v>
      </c>
      <c r="H27" s="55">
        <v>1</v>
      </c>
      <c r="I27" s="51" t="s">
        <v>499</v>
      </c>
      <c r="J27" s="51">
        <v>1</v>
      </c>
      <c r="K27" s="51">
        <v>1</v>
      </c>
      <c r="L27" s="51">
        <v>1</v>
      </c>
      <c r="M27" s="51">
        <v>1</v>
      </c>
      <c r="N27" s="51"/>
      <c r="O27" s="51"/>
      <c r="P27" s="51">
        <v>0</v>
      </c>
      <c r="Q27" s="51"/>
      <c r="R27" s="51"/>
      <c r="S27" s="51"/>
      <c r="T27" s="93">
        <f t="shared" si="2"/>
        <v>9</v>
      </c>
      <c r="U27" s="94">
        <f t="shared" si="3"/>
        <v>0.5625</v>
      </c>
    </row>
    <row r="28" spans="1:21" ht="15.75" customHeight="1" x14ac:dyDescent="0.35">
      <c r="A28" s="90">
        <v>16</v>
      </c>
      <c r="B28" s="97" t="s">
        <v>513</v>
      </c>
      <c r="C28" s="98" t="s">
        <v>514</v>
      </c>
      <c r="D28" s="55">
        <v>1</v>
      </c>
      <c r="E28" s="51">
        <v>1</v>
      </c>
      <c r="F28" s="55">
        <v>1</v>
      </c>
      <c r="G28" s="51">
        <v>1</v>
      </c>
      <c r="H28" s="55">
        <v>1</v>
      </c>
      <c r="I28" s="51">
        <v>0</v>
      </c>
      <c r="J28" s="51">
        <v>1</v>
      </c>
      <c r="K28" s="51">
        <v>1</v>
      </c>
      <c r="L28" s="51">
        <v>1</v>
      </c>
      <c r="M28" s="51">
        <v>0</v>
      </c>
      <c r="N28" s="51"/>
      <c r="O28" s="51"/>
      <c r="P28" s="51">
        <v>1</v>
      </c>
      <c r="Q28" s="51"/>
      <c r="R28" s="51"/>
      <c r="S28" s="51"/>
      <c r="T28" s="93">
        <f t="shared" si="2"/>
        <v>9</v>
      </c>
      <c r="U28" s="94">
        <f t="shared" si="3"/>
        <v>0.5625</v>
      </c>
    </row>
    <row r="29" spans="1:21" ht="15.75" customHeight="1" x14ac:dyDescent="0.35">
      <c r="A29" s="90">
        <v>17</v>
      </c>
      <c r="B29" s="97" t="s">
        <v>515</v>
      </c>
      <c r="C29" s="98" t="s">
        <v>516</v>
      </c>
      <c r="D29" s="55">
        <v>1</v>
      </c>
      <c r="E29" s="51">
        <v>1</v>
      </c>
      <c r="F29" s="55">
        <v>1</v>
      </c>
      <c r="G29" s="51">
        <v>1</v>
      </c>
      <c r="H29" s="55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/>
      <c r="R29" s="51"/>
      <c r="S29" s="51"/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97" t="s">
        <v>630</v>
      </c>
      <c r="C30" s="98" t="s">
        <v>517</v>
      </c>
      <c r="D30" s="55">
        <v>1</v>
      </c>
      <c r="E30" s="51">
        <v>1</v>
      </c>
      <c r="F30" s="55" t="s">
        <v>499</v>
      </c>
      <c r="G30" s="51">
        <v>1</v>
      </c>
      <c r="H30" s="55">
        <v>1</v>
      </c>
      <c r="I30" s="51">
        <v>1</v>
      </c>
      <c r="J30" s="51">
        <v>0</v>
      </c>
      <c r="K30" s="51">
        <v>1</v>
      </c>
      <c r="L30" s="51">
        <v>1</v>
      </c>
      <c r="M30" s="51">
        <v>1</v>
      </c>
      <c r="N30" s="51"/>
      <c r="O30" s="51"/>
      <c r="P30" s="51">
        <v>1</v>
      </c>
      <c r="Q30" s="51"/>
      <c r="R30" s="51"/>
      <c r="S30" s="51"/>
      <c r="T30" s="93">
        <f t="shared" si="2"/>
        <v>9</v>
      </c>
      <c r="U30" s="94">
        <f t="shared" si="3"/>
        <v>0.5625</v>
      </c>
    </row>
    <row r="31" spans="1:21" ht="15.75" customHeight="1" x14ac:dyDescent="0.35">
      <c r="A31" s="90">
        <v>19</v>
      </c>
      <c r="B31" s="97" t="s">
        <v>631</v>
      </c>
      <c r="C31" s="98" t="s">
        <v>518</v>
      </c>
      <c r="D31" s="55">
        <v>1</v>
      </c>
      <c r="E31" s="51">
        <v>1</v>
      </c>
      <c r="F31" s="55">
        <v>1</v>
      </c>
      <c r="G31" s="51">
        <v>1</v>
      </c>
      <c r="H31" s="55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>
        <v>1</v>
      </c>
      <c r="Q31" s="51"/>
      <c r="R31" s="51"/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97" t="s">
        <v>632</v>
      </c>
      <c r="C32" s="98" t="s">
        <v>519</v>
      </c>
      <c r="D32" s="55">
        <v>1</v>
      </c>
      <c r="E32" s="51">
        <v>1</v>
      </c>
      <c r="F32" s="55">
        <v>1</v>
      </c>
      <c r="G32" s="51">
        <v>1</v>
      </c>
      <c r="H32" s="55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/>
      <c r="R32" s="51"/>
      <c r="S32" s="51"/>
      <c r="T32" s="93">
        <f t="shared" si="2"/>
        <v>11</v>
      </c>
      <c r="U32" s="94">
        <f t="shared" si="3"/>
        <v>0.6875</v>
      </c>
    </row>
    <row r="33" spans="1:21" ht="15.75" customHeight="1" x14ac:dyDescent="0.35">
      <c r="A33" s="90">
        <v>21</v>
      </c>
      <c r="B33" s="97" t="s">
        <v>633</v>
      </c>
      <c r="C33" s="98" t="s">
        <v>520</v>
      </c>
      <c r="D33" s="55">
        <v>1</v>
      </c>
      <c r="E33" s="51">
        <v>1</v>
      </c>
      <c r="F33" s="55">
        <v>1</v>
      </c>
      <c r="G33" s="51">
        <v>1</v>
      </c>
      <c r="H33" s="55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>
        <v>0</v>
      </c>
      <c r="Q33" s="51"/>
      <c r="R33" s="51"/>
      <c r="S33" s="51"/>
      <c r="T33" s="93">
        <f t="shared" si="2"/>
        <v>10</v>
      </c>
      <c r="U33" s="94">
        <f t="shared" si="3"/>
        <v>0.625</v>
      </c>
    </row>
    <row r="34" spans="1:21" ht="15.75" customHeight="1" x14ac:dyDescent="0.35">
      <c r="A34" s="90">
        <v>22</v>
      </c>
      <c r="B34" s="97" t="s">
        <v>634</v>
      </c>
      <c r="C34" s="98" t="s">
        <v>521</v>
      </c>
      <c r="D34" s="55">
        <v>1</v>
      </c>
      <c r="E34" s="51">
        <v>1</v>
      </c>
      <c r="F34" s="55">
        <v>1</v>
      </c>
      <c r="G34" s="51">
        <v>1</v>
      </c>
      <c r="H34" s="55">
        <v>0</v>
      </c>
      <c r="I34" s="51" t="s">
        <v>508</v>
      </c>
      <c r="J34" s="51">
        <v>0</v>
      </c>
      <c r="K34" s="51">
        <v>1</v>
      </c>
      <c r="L34" s="51">
        <v>1</v>
      </c>
      <c r="M34" s="51">
        <v>0</v>
      </c>
      <c r="N34" s="51"/>
      <c r="O34" s="51"/>
      <c r="P34" s="51">
        <v>0</v>
      </c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97" t="s">
        <v>635</v>
      </c>
      <c r="C35" s="98" t="s">
        <v>522</v>
      </c>
      <c r="D35" s="55">
        <v>1</v>
      </c>
      <c r="E35" s="51">
        <v>1</v>
      </c>
      <c r="F35" s="55">
        <v>1</v>
      </c>
      <c r="G35" s="51">
        <v>1</v>
      </c>
      <c r="H35" s="55">
        <v>1</v>
      </c>
      <c r="I35" s="51">
        <v>1</v>
      </c>
      <c r="J35" s="51">
        <v>0</v>
      </c>
      <c r="K35" s="51">
        <v>1</v>
      </c>
      <c r="L35" s="51">
        <v>1</v>
      </c>
      <c r="M35" s="51">
        <v>1</v>
      </c>
      <c r="N35" s="51"/>
      <c r="O35" s="51"/>
      <c r="P35" s="51">
        <v>0</v>
      </c>
      <c r="Q35" s="51"/>
      <c r="R35" s="51"/>
      <c r="S35" s="51"/>
      <c r="T35" s="93">
        <f t="shared" si="2"/>
        <v>9</v>
      </c>
      <c r="U35" s="94">
        <f t="shared" si="3"/>
        <v>0.5625</v>
      </c>
    </row>
    <row r="36" spans="1:21" ht="15.75" customHeight="1" x14ac:dyDescent="0.35">
      <c r="A36" s="90">
        <v>24</v>
      </c>
      <c r="B36" s="97" t="s">
        <v>636</v>
      </c>
      <c r="C36" s="98" t="s">
        <v>523</v>
      </c>
      <c r="D36" s="55">
        <v>1</v>
      </c>
      <c r="E36" s="51">
        <v>1</v>
      </c>
      <c r="F36" s="55">
        <v>1</v>
      </c>
      <c r="G36" s="51">
        <v>1</v>
      </c>
      <c r="H36" s="55">
        <v>1</v>
      </c>
      <c r="I36" s="51">
        <v>1</v>
      </c>
      <c r="J36" s="51">
        <v>0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/>
      <c r="R36" s="51"/>
      <c r="S36" s="51"/>
      <c r="T36" s="93">
        <f t="shared" si="2"/>
        <v>10</v>
      </c>
      <c r="U36" s="94">
        <f t="shared" si="3"/>
        <v>0.625</v>
      </c>
    </row>
    <row r="37" spans="1:21" ht="15.75" customHeight="1" x14ac:dyDescent="0.35">
      <c r="A37" s="90">
        <v>25</v>
      </c>
      <c r="B37" s="97" t="s">
        <v>637</v>
      </c>
      <c r="C37" s="98" t="s">
        <v>524</v>
      </c>
      <c r="D37" s="55">
        <v>1</v>
      </c>
      <c r="E37" s="51">
        <v>1</v>
      </c>
      <c r="F37" s="55">
        <v>1</v>
      </c>
      <c r="G37" s="51">
        <v>1</v>
      </c>
      <c r="H37" s="55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/>
      <c r="R37" s="51"/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97" t="s">
        <v>638</v>
      </c>
      <c r="C38" s="98" t="s">
        <v>525</v>
      </c>
      <c r="D38" s="55">
        <v>1</v>
      </c>
      <c r="E38" s="51">
        <v>1</v>
      </c>
      <c r="F38" s="55">
        <v>1</v>
      </c>
      <c r="G38" s="51">
        <v>1</v>
      </c>
      <c r="H38" s="55">
        <v>0</v>
      </c>
      <c r="I38" s="51">
        <v>1</v>
      </c>
      <c r="J38" s="51">
        <v>0</v>
      </c>
      <c r="K38" s="51">
        <v>0</v>
      </c>
      <c r="L38" s="51">
        <v>1</v>
      </c>
      <c r="M38" s="51">
        <v>0</v>
      </c>
      <c r="N38" s="51"/>
      <c r="O38" s="51"/>
      <c r="P38" s="51">
        <v>0</v>
      </c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97" t="s">
        <v>639</v>
      </c>
      <c r="C39" s="98" t="s">
        <v>526</v>
      </c>
      <c r="D39" s="55">
        <v>1</v>
      </c>
      <c r="E39" s="51">
        <v>1</v>
      </c>
      <c r="F39" s="55">
        <v>1</v>
      </c>
      <c r="G39" s="51">
        <v>1</v>
      </c>
      <c r="H39" s="55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/>
      <c r="O39" s="51"/>
      <c r="P39" s="51">
        <v>1</v>
      </c>
      <c r="Q39" s="51"/>
      <c r="R39" s="51"/>
      <c r="S39" s="51"/>
      <c r="T39" s="93">
        <f t="shared" si="2"/>
        <v>11</v>
      </c>
      <c r="U39" s="94">
        <f t="shared" si="3"/>
        <v>0.6875</v>
      </c>
    </row>
    <row r="40" spans="1:21" ht="15.75" customHeight="1" x14ac:dyDescent="0.35">
      <c r="A40" s="90">
        <v>28</v>
      </c>
      <c r="B40" s="97" t="s">
        <v>640</v>
      </c>
      <c r="C40" s="98" t="s">
        <v>527</v>
      </c>
      <c r="D40" s="55">
        <v>1</v>
      </c>
      <c r="E40" s="51">
        <v>1</v>
      </c>
      <c r="F40" s="55">
        <v>1</v>
      </c>
      <c r="G40" s="51">
        <v>1</v>
      </c>
      <c r="H40" s="55">
        <v>1</v>
      </c>
      <c r="I40" s="51">
        <v>1</v>
      </c>
      <c r="J40" s="51">
        <v>1</v>
      </c>
      <c r="K40" s="51">
        <v>1</v>
      </c>
      <c r="L40" s="51">
        <v>1</v>
      </c>
      <c r="M40" s="51">
        <v>0</v>
      </c>
      <c r="N40" s="51"/>
      <c r="O40" s="51"/>
      <c r="P40" s="51">
        <v>0</v>
      </c>
      <c r="Q40" s="51"/>
      <c r="R40" s="51"/>
      <c r="S40" s="51"/>
      <c r="T40" s="93">
        <f t="shared" si="2"/>
        <v>9</v>
      </c>
      <c r="U40" s="94">
        <f t="shared" si="3"/>
        <v>0.5625</v>
      </c>
    </row>
    <row r="41" spans="1:21" ht="15.75" customHeight="1" x14ac:dyDescent="0.35">
      <c r="A41" s="90">
        <v>29</v>
      </c>
      <c r="B41" s="97" t="s">
        <v>641</v>
      </c>
      <c r="C41" s="98" t="s">
        <v>528</v>
      </c>
      <c r="D41" s="55">
        <v>1</v>
      </c>
      <c r="E41" s="51">
        <v>1</v>
      </c>
      <c r="F41" s="55">
        <v>1</v>
      </c>
      <c r="G41" s="51">
        <v>1</v>
      </c>
      <c r="H41" s="55">
        <v>0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/>
      <c r="O41" s="51"/>
      <c r="P41" s="51">
        <v>0</v>
      </c>
      <c r="Q41" s="51"/>
      <c r="R41" s="51"/>
      <c r="S41" s="51"/>
      <c r="T41" s="93">
        <f t="shared" si="2"/>
        <v>9</v>
      </c>
      <c r="U41" s="94">
        <f t="shared" si="3"/>
        <v>0.5625</v>
      </c>
    </row>
    <row r="42" spans="1:21" ht="15.75" customHeight="1" x14ac:dyDescent="0.35">
      <c r="A42" s="90">
        <v>30</v>
      </c>
      <c r="B42" s="97" t="s">
        <v>642</v>
      </c>
      <c r="C42" s="98" t="s">
        <v>529</v>
      </c>
      <c r="D42" s="55">
        <v>1</v>
      </c>
      <c r="E42" s="51">
        <v>1</v>
      </c>
      <c r="F42" s="55">
        <v>0</v>
      </c>
      <c r="G42" s="51">
        <v>1</v>
      </c>
      <c r="H42" s="55">
        <v>0</v>
      </c>
      <c r="I42" s="51">
        <v>1</v>
      </c>
      <c r="J42" s="51">
        <v>0</v>
      </c>
      <c r="K42" s="51">
        <v>0</v>
      </c>
      <c r="L42" s="51">
        <v>1</v>
      </c>
      <c r="M42" s="51">
        <v>0</v>
      </c>
      <c r="N42" s="51"/>
      <c r="O42" s="51"/>
      <c r="P42" s="51">
        <v>0</v>
      </c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97" t="s">
        <v>643</v>
      </c>
      <c r="C43" s="98" t="s">
        <v>530</v>
      </c>
      <c r="D43" s="55">
        <v>0</v>
      </c>
      <c r="E43" s="51">
        <v>1</v>
      </c>
      <c r="F43" s="55">
        <v>0</v>
      </c>
      <c r="G43" s="51">
        <v>1</v>
      </c>
      <c r="H43" s="55">
        <v>0</v>
      </c>
      <c r="I43" s="51">
        <v>0</v>
      </c>
      <c r="J43" s="51">
        <v>0</v>
      </c>
      <c r="K43" s="51">
        <v>0</v>
      </c>
      <c r="L43" s="51">
        <v>0</v>
      </c>
      <c r="M43" s="51">
        <v>1</v>
      </c>
      <c r="N43" s="51"/>
      <c r="O43" s="51"/>
      <c r="P43" s="51">
        <v>0</v>
      </c>
      <c r="Q43" s="51"/>
      <c r="R43" s="51"/>
      <c r="S43" s="51"/>
      <c r="T43" s="93">
        <f t="shared" si="2"/>
        <v>3</v>
      </c>
      <c r="U43" s="94">
        <f t="shared" si="3"/>
        <v>0.1875</v>
      </c>
    </row>
    <row r="44" spans="1:21" ht="15.75" customHeight="1" x14ac:dyDescent="0.35">
      <c r="A44" s="90">
        <v>32</v>
      </c>
      <c r="B44" s="97" t="s">
        <v>644</v>
      </c>
      <c r="C44" s="98" t="s">
        <v>531</v>
      </c>
      <c r="D44" s="55">
        <v>1</v>
      </c>
      <c r="E44" s="51">
        <v>1</v>
      </c>
      <c r="F44" s="55">
        <v>0</v>
      </c>
      <c r="G44" s="51">
        <v>1</v>
      </c>
      <c r="H44" s="55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/>
      <c r="O44" s="51"/>
      <c r="P44" s="51">
        <v>1</v>
      </c>
      <c r="Q44" s="51"/>
      <c r="R44" s="51"/>
      <c r="S44" s="51"/>
      <c r="T44" s="93">
        <f t="shared" si="2"/>
        <v>10</v>
      </c>
      <c r="U44" s="94">
        <f t="shared" si="3"/>
        <v>0.625</v>
      </c>
    </row>
    <row r="45" spans="1:21" ht="15.75" customHeight="1" x14ac:dyDescent="0.35">
      <c r="A45" s="90">
        <v>33</v>
      </c>
      <c r="B45" s="97" t="s">
        <v>645</v>
      </c>
      <c r="C45" s="98" t="s">
        <v>532</v>
      </c>
      <c r="D45" s="55">
        <v>1</v>
      </c>
      <c r="E45" s="51">
        <v>1</v>
      </c>
      <c r="F45" s="55">
        <v>1</v>
      </c>
      <c r="G45" s="51">
        <v>1</v>
      </c>
      <c r="H45" s="55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/>
      <c r="O45" s="51"/>
      <c r="P45" s="51">
        <v>0</v>
      </c>
      <c r="Q45" s="51"/>
      <c r="R45" s="51"/>
      <c r="S45" s="51"/>
      <c r="T45" s="93">
        <f t="shared" si="2"/>
        <v>10</v>
      </c>
      <c r="U45" s="94">
        <f t="shared" si="3"/>
        <v>0.625</v>
      </c>
    </row>
    <row r="46" spans="1:21" ht="15.75" customHeight="1" x14ac:dyDescent="0.35">
      <c r="A46" s="90">
        <v>34</v>
      </c>
      <c r="B46" s="97" t="s">
        <v>646</v>
      </c>
      <c r="C46" s="98" t="s">
        <v>533</v>
      </c>
      <c r="D46" s="55">
        <v>0</v>
      </c>
      <c r="E46" s="51">
        <v>1</v>
      </c>
      <c r="F46" s="55">
        <v>1</v>
      </c>
      <c r="G46" s="51">
        <v>1</v>
      </c>
      <c r="H46" s="55">
        <v>1</v>
      </c>
      <c r="I46" s="51">
        <v>1</v>
      </c>
      <c r="J46" s="51">
        <v>1</v>
      </c>
      <c r="K46" s="51">
        <v>1</v>
      </c>
      <c r="L46" s="51">
        <v>1</v>
      </c>
      <c r="M46" s="51">
        <v>0</v>
      </c>
      <c r="N46" s="51"/>
      <c r="O46" s="51"/>
      <c r="P46" s="51">
        <v>1</v>
      </c>
      <c r="Q46" s="51"/>
      <c r="R46" s="51"/>
      <c r="S46" s="51"/>
      <c r="T46" s="93">
        <f t="shared" si="2"/>
        <v>9</v>
      </c>
      <c r="U46" s="94">
        <f t="shared" si="3"/>
        <v>0.5625</v>
      </c>
    </row>
    <row r="47" spans="1:21" ht="15.75" customHeight="1" x14ac:dyDescent="0.35">
      <c r="A47" s="90">
        <v>35</v>
      </c>
      <c r="B47" s="97" t="s">
        <v>647</v>
      </c>
      <c r="C47" s="98" t="s">
        <v>534</v>
      </c>
      <c r="D47" s="55">
        <v>1</v>
      </c>
      <c r="E47" s="51">
        <v>1</v>
      </c>
      <c r="F47" s="55">
        <v>0</v>
      </c>
      <c r="G47" s="51">
        <v>1</v>
      </c>
      <c r="H47" s="55">
        <v>1</v>
      </c>
      <c r="I47" s="51">
        <v>1</v>
      </c>
      <c r="J47" s="51">
        <v>1</v>
      </c>
      <c r="K47" s="51">
        <v>1</v>
      </c>
      <c r="L47" s="51">
        <v>1</v>
      </c>
      <c r="M47" s="51">
        <v>0</v>
      </c>
      <c r="N47" s="51"/>
      <c r="O47" s="51"/>
      <c r="P47" s="51">
        <v>0</v>
      </c>
      <c r="Q47" s="51"/>
      <c r="R47" s="51"/>
      <c r="S47" s="51"/>
      <c r="T47" s="93">
        <f t="shared" si="2"/>
        <v>8</v>
      </c>
      <c r="U47" s="94">
        <f t="shared" si="3"/>
        <v>0.5</v>
      </c>
    </row>
    <row r="48" spans="1:21" ht="15.75" customHeight="1" x14ac:dyDescent="0.35">
      <c r="A48" s="90">
        <v>36</v>
      </c>
      <c r="B48" s="97" t="s">
        <v>648</v>
      </c>
      <c r="C48" s="98" t="s">
        <v>535</v>
      </c>
      <c r="D48" s="55">
        <v>0</v>
      </c>
      <c r="E48" s="51">
        <v>1</v>
      </c>
      <c r="F48" s="55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>
        <v>1</v>
      </c>
      <c r="M48" s="51">
        <v>0</v>
      </c>
      <c r="N48" s="51"/>
      <c r="O48" s="51"/>
      <c r="P48" s="51">
        <v>1</v>
      </c>
      <c r="Q48" s="51"/>
      <c r="R48" s="51"/>
      <c r="S48" s="51"/>
      <c r="T48" s="93">
        <f t="shared" si="2"/>
        <v>9</v>
      </c>
      <c r="U48" s="94">
        <f t="shared" si="3"/>
        <v>0.5625</v>
      </c>
    </row>
    <row r="49" spans="1:21" ht="15.75" customHeight="1" x14ac:dyDescent="0.35">
      <c r="A49" s="90">
        <v>37</v>
      </c>
      <c r="B49" s="97" t="s">
        <v>536</v>
      </c>
      <c r="C49" s="98" t="s">
        <v>537</v>
      </c>
      <c r="D49" s="55">
        <v>1</v>
      </c>
      <c r="E49" s="51">
        <v>1</v>
      </c>
      <c r="F49" s="55">
        <v>1</v>
      </c>
      <c r="G49" s="51">
        <v>1</v>
      </c>
      <c r="H49" s="55">
        <v>1</v>
      </c>
      <c r="I49" s="51">
        <v>1</v>
      </c>
      <c r="J49" s="51">
        <v>1</v>
      </c>
      <c r="K49" s="51">
        <v>1</v>
      </c>
      <c r="L49" s="51">
        <v>1</v>
      </c>
      <c r="M49" s="51">
        <v>0</v>
      </c>
      <c r="N49" s="51"/>
      <c r="O49" s="51"/>
      <c r="P49" s="51">
        <v>0</v>
      </c>
      <c r="Q49" s="51"/>
      <c r="R49" s="51"/>
      <c r="S49" s="51"/>
      <c r="T49" s="93">
        <f t="shared" si="2"/>
        <v>9</v>
      </c>
      <c r="U49" s="94">
        <f t="shared" si="3"/>
        <v>0.5625</v>
      </c>
    </row>
    <row r="50" spans="1:21" ht="15.75" customHeight="1" x14ac:dyDescent="0.35">
      <c r="A50" s="90">
        <v>38</v>
      </c>
      <c r="B50" s="97" t="s">
        <v>538</v>
      </c>
      <c r="C50" s="98" t="s">
        <v>539</v>
      </c>
      <c r="D50" s="55">
        <v>0</v>
      </c>
      <c r="E50" s="51">
        <v>1</v>
      </c>
      <c r="F50" s="55">
        <v>0</v>
      </c>
      <c r="G50" s="51">
        <v>1</v>
      </c>
      <c r="H50" s="55">
        <v>0</v>
      </c>
      <c r="I50" s="51">
        <v>0</v>
      </c>
      <c r="J50" s="51">
        <v>0</v>
      </c>
      <c r="K50" s="51">
        <v>0</v>
      </c>
      <c r="L50" s="51">
        <v>1</v>
      </c>
      <c r="M50" s="51">
        <v>0</v>
      </c>
      <c r="N50" s="51"/>
      <c r="O50" s="51"/>
      <c r="P50" s="51">
        <v>0</v>
      </c>
      <c r="Q50" s="51"/>
      <c r="R50" s="51"/>
      <c r="S50" s="51"/>
      <c r="T50" s="93">
        <f t="shared" si="2"/>
        <v>3</v>
      </c>
      <c r="U50" s="94">
        <f t="shared" si="3"/>
        <v>0.1875</v>
      </c>
    </row>
    <row r="51" spans="1:21" ht="15.75" customHeight="1" x14ac:dyDescent="0.35">
      <c r="A51" s="90">
        <v>39</v>
      </c>
      <c r="B51" s="97" t="s">
        <v>540</v>
      </c>
      <c r="C51" s="98" t="s">
        <v>541</v>
      </c>
      <c r="D51" s="55">
        <v>0</v>
      </c>
      <c r="E51" s="51">
        <v>1</v>
      </c>
      <c r="F51" s="55">
        <v>1</v>
      </c>
      <c r="G51" s="51">
        <v>1</v>
      </c>
      <c r="H51" s="55">
        <v>1</v>
      </c>
      <c r="I51" s="51">
        <v>1</v>
      </c>
      <c r="J51" s="51">
        <v>0</v>
      </c>
      <c r="K51" s="51">
        <v>1</v>
      </c>
      <c r="L51" s="51">
        <v>1</v>
      </c>
      <c r="M51" s="51">
        <v>0</v>
      </c>
      <c r="N51" s="51"/>
      <c r="O51" s="51"/>
      <c r="P51" s="51">
        <v>0</v>
      </c>
      <c r="Q51" s="51"/>
      <c r="R51" s="51"/>
      <c r="S51" s="51"/>
      <c r="T51" s="93">
        <f t="shared" si="2"/>
        <v>7</v>
      </c>
      <c r="U51" s="94">
        <f t="shared" si="3"/>
        <v>0.4375</v>
      </c>
    </row>
    <row r="52" spans="1:21" ht="15.75" customHeight="1" x14ac:dyDescent="0.35">
      <c r="A52" s="90">
        <v>40</v>
      </c>
      <c r="B52" s="97" t="s">
        <v>543</v>
      </c>
      <c r="C52" s="98" t="s">
        <v>544</v>
      </c>
      <c r="D52" s="55">
        <v>1</v>
      </c>
      <c r="E52" s="51">
        <v>1</v>
      </c>
      <c r="F52" s="55">
        <v>0</v>
      </c>
      <c r="G52" s="51">
        <v>1</v>
      </c>
      <c r="H52" s="55">
        <v>0</v>
      </c>
      <c r="I52" s="51">
        <v>1</v>
      </c>
      <c r="J52" s="51">
        <v>0</v>
      </c>
      <c r="K52" s="51">
        <v>0</v>
      </c>
      <c r="L52" s="51">
        <v>1</v>
      </c>
      <c r="M52" s="51">
        <v>0</v>
      </c>
      <c r="N52" s="51"/>
      <c r="O52" s="51"/>
      <c r="P52" s="51">
        <v>0</v>
      </c>
      <c r="Q52" s="51"/>
      <c r="R52" s="51"/>
      <c r="S52" s="51"/>
      <c r="T52" s="93">
        <f t="shared" si="2"/>
        <v>5</v>
      </c>
      <c r="U52" s="94">
        <f t="shared" si="3"/>
        <v>0.3125</v>
      </c>
    </row>
    <row r="53" spans="1:21" ht="15.75" customHeight="1" x14ac:dyDescent="0.35">
      <c r="A53" s="90">
        <v>41</v>
      </c>
      <c r="B53" s="97" t="s">
        <v>545</v>
      </c>
      <c r="C53" s="98" t="s">
        <v>546</v>
      </c>
      <c r="D53" s="55">
        <v>1</v>
      </c>
      <c r="E53" s="51">
        <v>1</v>
      </c>
      <c r="F53" s="55">
        <v>0</v>
      </c>
      <c r="G53" s="51">
        <v>0</v>
      </c>
      <c r="H53" s="55">
        <v>0</v>
      </c>
      <c r="I53" s="51">
        <v>1</v>
      </c>
      <c r="J53" s="51">
        <v>0</v>
      </c>
      <c r="K53" s="51">
        <v>1</v>
      </c>
      <c r="L53" s="51">
        <v>1</v>
      </c>
      <c r="M53" s="51">
        <v>0</v>
      </c>
      <c r="N53" s="51"/>
      <c r="O53" s="51"/>
      <c r="P53" s="51">
        <v>0</v>
      </c>
      <c r="Q53" s="51"/>
      <c r="R53" s="51"/>
      <c r="S53" s="51"/>
      <c r="T53" s="93">
        <f t="shared" si="2"/>
        <v>5</v>
      </c>
      <c r="U53" s="94">
        <f t="shared" si="3"/>
        <v>0.3125</v>
      </c>
    </row>
    <row r="54" spans="1:21" ht="15.75" customHeight="1" x14ac:dyDescent="0.35">
      <c r="A54" s="90">
        <v>42</v>
      </c>
      <c r="B54" s="97" t="s">
        <v>856</v>
      </c>
      <c r="C54" s="98" t="s">
        <v>649</v>
      </c>
      <c r="D54" s="55">
        <v>0</v>
      </c>
      <c r="E54" s="51">
        <v>1</v>
      </c>
      <c r="F54" s="55">
        <v>0</v>
      </c>
      <c r="G54" s="51">
        <v>0</v>
      </c>
      <c r="H54" s="55">
        <v>0</v>
      </c>
      <c r="I54" s="51">
        <v>1</v>
      </c>
      <c r="J54" s="51">
        <v>0</v>
      </c>
      <c r="K54" s="51">
        <v>1</v>
      </c>
      <c r="L54" s="51">
        <v>1</v>
      </c>
      <c r="M54" s="51">
        <v>0</v>
      </c>
      <c r="N54" s="51"/>
      <c r="O54" s="51"/>
      <c r="P54" s="51">
        <v>0</v>
      </c>
      <c r="Q54" s="51"/>
      <c r="R54" s="51"/>
      <c r="S54" s="51"/>
      <c r="T54" s="93">
        <f t="shared" si="2"/>
        <v>4</v>
      </c>
      <c r="U54" s="94">
        <f t="shared" si="3"/>
        <v>0.25</v>
      </c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/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4">
    <cfRule type="cellIs" dxfId="91" priority="4" operator="equal">
      <formula>0</formula>
    </cfRule>
  </conditionalFormatting>
  <conditionalFormatting sqref="F12:F54 N13:O47 Q13:S47 D13:E54 G13:M54 P13:P54">
    <cfRule type="cellIs" dxfId="90" priority="2" operator="equal">
      <formula>0</formula>
    </cfRule>
  </conditionalFormatting>
  <conditionalFormatting sqref="U13:U54">
    <cfRule type="cellIs" dxfId="89" priority="1" operator="lessThan">
      <formula>"50%"</formula>
    </cfRule>
  </conditionalFormatting>
  <hyperlinks>
    <hyperlink ref="A1" location="'Rekap Dosen'!A1" display="BACK" xr:uid="{00000000-0004-0000-2200-000000000000}"/>
  </hyperlinks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"/>
  <sheetViews>
    <sheetView workbookViewId="0"/>
  </sheetViews>
  <sheetFormatPr defaultColWidth="14.453125" defaultRowHeight="15" customHeight="1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U50"/>
  <sheetViews>
    <sheetView topLeftCell="A28" workbookViewId="0">
      <selection activeCell="B51" sqref="B51:B89"/>
    </sheetView>
  </sheetViews>
  <sheetFormatPr defaultColWidth="14.453125" defaultRowHeight="15" customHeight="1" x14ac:dyDescent="0.35"/>
  <cols>
    <col min="2" max="2" width="34.26953125" customWidth="1"/>
    <col min="3" max="3" width="30.26953125" customWidth="1"/>
  </cols>
  <sheetData>
    <row r="1" spans="1:21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</row>
    <row r="2" spans="1:21" x14ac:dyDescent="0.35">
      <c r="A2" s="72" t="s">
        <v>341</v>
      </c>
      <c r="B2" s="141" t="s">
        <v>138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</row>
    <row r="3" spans="1:21" x14ac:dyDescent="0.35">
      <c r="A3" s="72" t="s">
        <v>4</v>
      </c>
      <c r="B3" s="77" t="str">
        <f>VLOOKUP($B$2,'Kode MK'!$B$3:$G$72,2)</f>
        <v>MI413417</v>
      </c>
      <c r="C3" s="78" t="str">
        <f>VLOOKUP(D3, 'Rekap Dosen'!$B$5:$C$40, 2, FALSE)</f>
        <v>Iman Saladin B. Azhar, M.Msi</v>
      </c>
      <c r="D3" s="51" t="s">
        <v>305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</row>
    <row r="4" spans="1:21" x14ac:dyDescent="0.35">
      <c r="A4" s="72" t="s">
        <v>345</v>
      </c>
      <c r="B4" s="77" t="str">
        <f>VLOOKUP($B$2,'Kode MK'!$B$3:$G$72,3)</f>
        <v>PRAKTIKUM ANIMASI KOMPUTER</v>
      </c>
      <c r="C4" s="78" t="str">
        <f>VLOOKUP(D4, 'Rekap Dosen'!$B$5:$C$40, 2, FALSE)</f>
        <v>Junia Kurniati, M.Kom.</v>
      </c>
      <c r="D4" s="51" t="s">
        <v>307</v>
      </c>
      <c r="E4" s="79">
        <f t="shared" si="0"/>
        <v>4</v>
      </c>
      <c r="F4" s="58"/>
      <c r="G4" s="53"/>
      <c r="H4" s="103" t="s">
        <v>346</v>
      </c>
      <c r="I4" s="81"/>
      <c r="J4" s="81"/>
      <c r="K4" s="82"/>
      <c r="L4" s="58"/>
    </row>
    <row r="5" spans="1:21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Willy, M.Kom.</v>
      </c>
      <c r="D5" s="51" t="s">
        <v>325</v>
      </c>
      <c r="E5" s="79">
        <f t="shared" si="0"/>
        <v>10</v>
      </c>
      <c r="F5" s="58"/>
      <c r="G5" s="58"/>
      <c r="H5" s="58"/>
      <c r="I5" s="58"/>
      <c r="J5" s="58"/>
      <c r="K5" s="58"/>
      <c r="L5" s="58"/>
    </row>
    <row r="6" spans="1:21" x14ac:dyDescent="0.35">
      <c r="A6" s="72" t="s">
        <v>347</v>
      </c>
      <c r="B6" s="77" t="str">
        <f>VLOOKUP($B$2,'Kode MK'!$B$3:$G$72,5)</f>
        <v>Selasa, 08.00-12.05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</row>
    <row r="7" spans="1:21" x14ac:dyDescent="0.35">
      <c r="A7" s="72" t="s">
        <v>8</v>
      </c>
      <c r="B7" s="77" t="str">
        <f>VLOOKUP($B$2,'Kode MK'!$B$3:$G$72,6)</f>
        <v>BASIS  DATA CL.4.1</v>
      </c>
      <c r="C7" s="83" t="s">
        <v>334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5"/>
      <c r="U11" s="178"/>
    </row>
    <row r="12" spans="1:21" x14ac:dyDescent="0.35">
      <c r="A12" s="172"/>
      <c r="B12" s="172"/>
      <c r="C12" s="172"/>
      <c r="D12" s="51" t="s">
        <v>325</v>
      </c>
      <c r="E12" s="51" t="s">
        <v>325</v>
      </c>
      <c r="F12" s="51" t="s">
        <v>266</v>
      </c>
      <c r="G12" s="51" t="s">
        <v>307</v>
      </c>
      <c r="H12" s="51" t="s">
        <v>325</v>
      </c>
      <c r="I12" s="51" t="s">
        <v>325</v>
      </c>
      <c r="J12" s="51" t="s">
        <v>307</v>
      </c>
      <c r="K12" s="51" t="s">
        <v>307</v>
      </c>
      <c r="L12" s="51" t="s">
        <v>307</v>
      </c>
      <c r="M12" s="51" t="s">
        <v>325</v>
      </c>
      <c r="N12" s="51" t="s">
        <v>325</v>
      </c>
      <c r="O12" s="51"/>
      <c r="P12" s="51" t="s">
        <v>325</v>
      </c>
      <c r="Q12" s="51" t="s">
        <v>325</v>
      </c>
      <c r="R12" s="51" t="s">
        <v>325</v>
      </c>
      <c r="S12" s="51" t="s">
        <v>325</v>
      </c>
      <c r="T12" s="176"/>
      <c r="U12" s="179"/>
    </row>
    <row r="13" spans="1:21" x14ac:dyDescent="0.35">
      <c r="A13" s="90">
        <v>1</v>
      </c>
      <c r="B13" s="97" t="s">
        <v>547</v>
      </c>
      <c r="C13" s="98" t="s">
        <v>548</v>
      </c>
      <c r="D13" s="55">
        <v>1</v>
      </c>
      <c r="E13" s="55">
        <v>1</v>
      </c>
      <c r="F13" s="51" t="s">
        <v>266</v>
      </c>
      <c r="G13" s="55">
        <v>1</v>
      </c>
      <c r="H13" s="55">
        <v>1</v>
      </c>
      <c r="I13" s="55">
        <v>1</v>
      </c>
      <c r="J13" s="55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>
        <v>1</v>
      </c>
      <c r="S13" s="51">
        <v>1</v>
      </c>
      <c r="T13" s="93">
        <f t="shared" ref="T13:T50" si="2">SUM(D13:S13)</f>
        <v>14</v>
      </c>
      <c r="U13" s="94">
        <f t="shared" ref="U13:U50" si="3">T13/16</f>
        <v>0.875</v>
      </c>
    </row>
    <row r="14" spans="1:21" x14ac:dyDescent="0.35">
      <c r="A14" s="90">
        <v>2</v>
      </c>
      <c r="B14" s="97" t="s">
        <v>549</v>
      </c>
      <c r="C14" s="98" t="s">
        <v>550</v>
      </c>
      <c r="D14" s="55">
        <v>1</v>
      </c>
      <c r="E14" s="55">
        <v>1</v>
      </c>
      <c r="F14" s="51" t="s">
        <v>266</v>
      </c>
      <c r="G14" s="55">
        <v>1</v>
      </c>
      <c r="H14" s="55">
        <v>1</v>
      </c>
      <c r="I14" s="55">
        <v>1</v>
      </c>
      <c r="J14" s="55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14</v>
      </c>
      <c r="U14" s="94">
        <f t="shared" si="3"/>
        <v>0.875</v>
      </c>
    </row>
    <row r="15" spans="1:21" x14ac:dyDescent="0.35">
      <c r="A15" s="90">
        <v>3</v>
      </c>
      <c r="B15" s="97" t="s">
        <v>551</v>
      </c>
      <c r="C15" s="98" t="s">
        <v>552</v>
      </c>
      <c r="D15" s="55">
        <v>1</v>
      </c>
      <c r="E15" s="55">
        <v>1</v>
      </c>
      <c r="F15" s="51" t="s">
        <v>266</v>
      </c>
      <c r="G15" s="55">
        <v>1</v>
      </c>
      <c r="H15" s="55">
        <v>1</v>
      </c>
      <c r="I15" s="55">
        <v>1</v>
      </c>
      <c r="J15" s="55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>
        <v>1</v>
      </c>
      <c r="S15" s="51">
        <v>1</v>
      </c>
      <c r="T15" s="93">
        <f t="shared" si="2"/>
        <v>14</v>
      </c>
      <c r="U15" s="94">
        <f t="shared" si="3"/>
        <v>0.875</v>
      </c>
    </row>
    <row r="16" spans="1:21" x14ac:dyDescent="0.35">
      <c r="A16" s="90">
        <v>4</v>
      </c>
      <c r="B16" s="97" t="s">
        <v>553</v>
      </c>
      <c r="C16" s="98" t="s">
        <v>554</v>
      </c>
      <c r="D16" s="55">
        <v>1</v>
      </c>
      <c r="E16" s="55">
        <v>1</v>
      </c>
      <c r="F16" s="51" t="s">
        <v>266</v>
      </c>
      <c r="G16" s="55">
        <v>1</v>
      </c>
      <c r="H16" s="55">
        <v>1</v>
      </c>
      <c r="I16" s="55">
        <v>1</v>
      </c>
      <c r="J16" s="55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2"/>
        <v>14</v>
      </c>
      <c r="U16" s="94">
        <f t="shared" si="3"/>
        <v>0.875</v>
      </c>
    </row>
    <row r="17" spans="1:21" x14ac:dyDescent="0.35">
      <c r="A17" s="90">
        <v>5</v>
      </c>
      <c r="B17" s="97" t="s">
        <v>555</v>
      </c>
      <c r="C17" s="98" t="s">
        <v>556</v>
      </c>
      <c r="D17" s="55">
        <v>1</v>
      </c>
      <c r="E17" s="55">
        <v>1</v>
      </c>
      <c r="F17" s="51" t="s">
        <v>266</v>
      </c>
      <c r="G17" s="55">
        <v>1</v>
      </c>
      <c r="H17" s="55">
        <v>1</v>
      </c>
      <c r="I17" s="55">
        <v>1</v>
      </c>
      <c r="J17" s="55">
        <v>1</v>
      </c>
      <c r="K17" s="51">
        <v>1</v>
      </c>
      <c r="L17" s="51">
        <v>1</v>
      </c>
      <c r="M17" s="51">
        <v>0</v>
      </c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13</v>
      </c>
      <c r="U17" s="94">
        <f t="shared" si="3"/>
        <v>0.8125</v>
      </c>
    </row>
    <row r="18" spans="1:21" x14ac:dyDescent="0.35">
      <c r="A18" s="90">
        <v>6</v>
      </c>
      <c r="B18" s="97" t="s">
        <v>559</v>
      </c>
      <c r="C18" s="98" t="s">
        <v>560</v>
      </c>
      <c r="D18" s="55">
        <v>1</v>
      </c>
      <c r="E18" s="55">
        <v>1</v>
      </c>
      <c r="F18" s="51" t="s">
        <v>266</v>
      </c>
      <c r="G18" s="55">
        <v>1</v>
      </c>
      <c r="H18" s="55">
        <v>1</v>
      </c>
      <c r="I18" s="55">
        <v>1</v>
      </c>
      <c r="J18" s="55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14</v>
      </c>
      <c r="U18" s="94">
        <f t="shared" si="3"/>
        <v>0.875</v>
      </c>
    </row>
    <row r="19" spans="1:21" x14ac:dyDescent="0.35">
      <c r="A19" s="90">
        <v>7</v>
      </c>
      <c r="B19" s="97" t="s">
        <v>561</v>
      </c>
      <c r="C19" s="98" t="s">
        <v>562</v>
      </c>
      <c r="D19" s="55">
        <v>1</v>
      </c>
      <c r="E19" s="55">
        <v>1</v>
      </c>
      <c r="F19" s="51" t="s">
        <v>266</v>
      </c>
      <c r="G19" s="55">
        <v>1</v>
      </c>
      <c r="H19" s="55">
        <v>1</v>
      </c>
      <c r="I19" s="55">
        <v>1</v>
      </c>
      <c r="J19" s="55">
        <v>1</v>
      </c>
      <c r="K19" s="51">
        <v>0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2"/>
        <v>13</v>
      </c>
      <c r="U19" s="94">
        <f t="shared" si="3"/>
        <v>0.8125</v>
      </c>
    </row>
    <row r="20" spans="1:21" x14ac:dyDescent="0.35">
      <c r="A20" s="90">
        <v>8</v>
      </c>
      <c r="B20" s="97" t="s">
        <v>563</v>
      </c>
      <c r="C20" s="98" t="s">
        <v>564</v>
      </c>
      <c r="D20" s="55">
        <v>1</v>
      </c>
      <c r="E20" s="51">
        <v>1</v>
      </c>
      <c r="F20" s="51" t="s">
        <v>266</v>
      </c>
      <c r="G20" s="51">
        <v>1</v>
      </c>
      <c r="H20" s="51">
        <v>1</v>
      </c>
      <c r="I20" s="139">
        <v>1</v>
      </c>
      <c r="J20" s="139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1</v>
      </c>
      <c r="R20" s="51">
        <v>1</v>
      </c>
      <c r="S20" s="51">
        <v>1</v>
      </c>
      <c r="T20" s="93">
        <f t="shared" si="2"/>
        <v>14</v>
      </c>
      <c r="U20" s="94">
        <f t="shared" si="3"/>
        <v>0.875</v>
      </c>
    </row>
    <row r="21" spans="1:21" x14ac:dyDescent="0.35">
      <c r="A21" s="90">
        <v>9</v>
      </c>
      <c r="B21" s="97" t="s">
        <v>565</v>
      </c>
      <c r="C21" s="98" t="s">
        <v>566</v>
      </c>
      <c r="D21" s="55">
        <v>1</v>
      </c>
      <c r="E21" s="55">
        <v>1</v>
      </c>
      <c r="F21" s="51" t="s">
        <v>266</v>
      </c>
      <c r="G21" s="55">
        <v>1</v>
      </c>
      <c r="H21" s="55">
        <v>1</v>
      </c>
      <c r="I21" s="55">
        <v>1</v>
      </c>
      <c r="J21" s="55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0</v>
      </c>
      <c r="R21" s="51">
        <v>1</v>
      </c>
      <c r="S21" s="51">
        <v>1</v>
      </c>
      <c r="T21" s="93">
        <f t="shared" si="2"/>
        <v>13</v>
      </c>
      <c r="U21" s="94">
        <f t="shared" si="3"/>
        <v>0.8125</v>
      </c>
    </row>
    <row r="22" spans="1:21" x14ac:dyDescent="0.35">
      <c r="A22" s="90">
        <v>10</v>
      </c>
      <c r="B22" s="97" t="s">
        <v>978</v>
      </c>
      <c r="C22" s="98" t="s">
        <v>567</v>
      </c>
      <c r="D22" s="55">
        <v>1</v>
      </c>
      <c r="E22" s="55">
        <v>1</v>
      </c>
      <c r="F22" s="51" t="s">
        <v>266</v>
      </c>
      <c r="G22" s="55">
        <v>1</v>
      </c>
      <c r="H22" s="55">
        <v>1</v>
      </c>
      <c r="I22" s="55">
        <v>1</v>
      </c>
      <c r="J22" s="55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14</v>
      </c>
      <c r="U22" s="94">
        <f t="shared" si="3"/>
        <v>0.875</v>
      </c>
    </row>
    <row r="23" spans="1:21" x14ac:dyDescent="0.35">
      <c r="A23" s="90">
        <v>11</v>
      </c>
      <c r="B23" s="101" t="s">
        <v>979</v>
      </c>
      <c r="C23" s="98" t="s">
        <v>568</v>
      </c>
      <c r="D23" s="55">
        <v>1</v>
      </c>
      <c r="E23" s="55">
        <v>1</v>
      </c>
      <c r="F23" s="51" t="s">
        <v>266</v>
      </c>
      <c r="G23" s="55">
        <v>1</v>
      </c>
      <c r="H23" s="55">
        <v>1</v>
      </c>
      <c r="I23" s="55">
        <v>1</v>
      </c>
      <c r="J23" s="55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14</v>
      </c>
      <c r="U23" s="94">
        <f t="shared" si="3"/>
        <v>0.875</v>
      </c>
    </row>
    <row r="24" spans="1:21" x14ac:dyDescent="0.35">
      <c r="A24" s="90">
        <v>12</v>
      </c>
      <c r="B24" s="101" t="s">
        <v>980</v>
      </c>
      <c r="C24" s="98" t="s">
        <v>570</v>
      </c>
      <c r="D24" s="55">
        <v>1</v>
      </c>
      <c r="E24" s="55">
        <v>1</v>
      </c>
      <c r="F24" s="51" t="s">
        <v>266</v>
      </c>
      <c r="G24" s="55">
        <v>1</v>
      </c>
      <c r="H24" s="55">
        <v>1</v>
      </c>
      <c r="I24" s="55">
        <v>1</v>
      </c>
      <c r="J24" s="55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14</v>
      </c>
      <c r="U24" s="94">
        <f t="shared" si="3"/>
        <v>0.875</v>
      </c>
    </row>
    <row r="25" spans="1:21" x14ac:dyDescent="0.35">
      <c r="A25" s="90">
        <v>13</v>
      </c>
      <c r="B25" s="101" t="s">
        <v>982</v>
      </c>
      <c r="C25" s="98" t="s">
        <v>572</v>
      </c>
      <c r="D25" s="55">
        <v>1</v>
      </c>
      <c r="E25" s="55">
        <v>1</v>
      </c>
      <c r="F25" s="51" t="s">
        <v>266</v>
      </c>
      <c r="G25" s="55">
        <v>1</v>
      </c>
      <c r="H25" s="55">
        <v>1</v>
      </c>
      <c r="I25" s="55">
        <v>1</v>
      </c>
      <c r="J25" s="55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>
        <v>1</v>
      </c>
      <c r="Q25" s="51">
        <v>1</v>
      </c>
      <c r="R25" s="51">
        <v>1</v>
      </c>
      <c r="S25" s="51">
        <v>1</v>
      </c>
      <c r="T25" s="93">
        <f t="shared" si="2"/>
        <v>14</v>
      </c>
      <c r="U25" s="94">
        <f t="shared" si="3"/>
        <v>0.875</v>
      </c>
    </row>
    <row r="26" spans="1:21" x14ac:dyDescent="0.35">
      <c r="A26" s="90">
        <v>14</v>
      </c>
      <c r="B26" s="101" t="s">
        <v>983</v>
      </c>
      <c r="C26" s="98" t="s">
        <v>573</v>
      </c>
      <c r="D26" s="55">
        <v>1</v>
      </c>
      <c r="E26" s="55">
        <v>1</v>
      </c>
      <c r="F26" s="51" t="s">
        <v>266</v>
      </c>
      <c r="G26" s="55">
        <v>1</v>
      </c>
      <c r="H26" s="55">
        <v>1</v>
      </c>
      <c r="I26" s="55">
        <v>1</v>
      </c>
      <c r="J26" s="55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2"/>
        <v>14</v>
      </c>
      <c r="U26" s="94">
        <f t="shared" si="3"/>
        <v>0.875</v>
      </c>
    </row>
    <row r="27" spans="1:21" x14ac:dyDescent="0.35">
      <c r="A27" s="90">
        <v>15</v>
      </c>
      <c r="B27" s="101" t="s">
        <v>984</v>
      </c>
      <c r="C27" s="98" t="s">
        <v>574</v>
      </c>
      <c r="D27" s="55">
        <v>1</v>
      </c>
      <c r="E27" s="55">
        <v>1</v>
      </c>
      <c r="F27" s="51" t="s">
        <v>266</v>
      </c>
      <c r="G27" s="55">
        <v>1</v>
      </c>
      <c r="H27" s="55">
        <v>1</v>
      </c>
      <c r="I27" s="55">
        <v>1</v>
      </c>
      <c r="J27" s="55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1</v>
      </c>
      <c r="R27" s="51">
        <v>1</v>
      </c>
      <c r="S27" s="51">
        <v>1</v>
      </c>
      <c r="T27" s="93">
        <f t="shared" si="2"/>
        <v>14</v>
      </c>
      <c r="U27" s="94">
        <f t="shared" si="3"/>
        <v>0.875</v>
      </c>
    </row>
    <row r="28" spans="1:21" x14ac:dyDescent="0.35">
      <c r="A28" s="90">
        <v>16</v>
      </c>
      <c r="B28" s="101" t="s">
        <v>985</v>
      </c>
      <c r="C28" s="98" t="s">
        <v>575</v>
      </c>
      <c r="D28" s="55">
        <v>1</v>
      </c>
      <c r="E28" s="55">
        <v>1</v>
      </c>
      <c r="F28" s="51" t="s">
        <v>266</v>
      </c>
      <c r="G28" s="55">
        <v>1</v>
      </c>
      <c r="H28" s="55">
        <v>1</v>
      </c>
      <c r="I28" s="55">
        <v>1</v>
      </c>
      <c r="J28" s="55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14</v>
      </c>
      <c r="U28" s="94">
        <f t="shared" si="3"/>
        <v>0.875</v>
      </c>
    </row>
    <row r="29" spans="1:21" x14ac:dyDescent="0.35">
      <c r="A29" s="90">
        <v>17</v>
      </c>
      <c r="B29" s="101" t="s">
        <v>986</v>
      </c>
      <c r="C29" s="98" t="s">
        <v>576</v>
      </c>
      <c r="D29" s="55">
        <v>1</v>
      </c>
      <c r="E29" s="55">
        <v>1</v>
      </c>
      <c r="F29" s="51" t="s">
        <v>266</v>
      </c>
      <c r="G29" s="55">
        <v>1</v>
      </c>
      <c r="H29" s="55">
        <v>1</v>
      </c>
      <c r="I29" s="55">
        <v>1</v>
      </c>
      <c r="J29" s="55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1</v>
      </c>
      <c r="S29" s="51">
        <v>1</v>
      </c>
      <c r="T29" s="93">
        <f t="shared" si="2"/>
        <v>14</v>
      </c>
      <c r="U29" s="94">
        <f t="shared" si="3"/>
        <v>0.875</v>
      </c>
    </row>
    <row r="30" spans="1:21" x14ac:dyDescent="0.35">
      <c r="A30" s="90">
        <v>18</v>
      </c>
      <c r="B30" s="101" t="s">
        <v>988</v>
      </c>
      <c r="C30" s="98" t="s">
        <v>578</v>
      </c>
      <c r="D30" s="55">
        <v>1</v>
      </c>
      <c r="E30" s="55">
        <v>1</v>
      </c>
      <c r="F30" s="51" t="s">
        <v>266</v>
      </c>
      <c r="G30" s="55">
        <v>1</v>
      </c>
      <c r="H30" s="55">
        <v>1</v>
      </c>
      <c r="I30" s="55">
        <v>1</v>
      </c>
      <c r="J30" s="55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>
        <v>1</v>
      </c>
      <c r="S30" s="51">
        <v>1</v>
      </c>
      <c r="T30" s="93">
        <f t="shared" si="2"/>
        <v>14</v>
      </c>
      <c r="U30" s="94">
        <f t="shared" si="3"/>
        <v>0.875</v>
      </c>
    </row>
    <row r="31" spans="1:21" x14ac:dyDescent="0.35">
      <c r="A31" s="90">
        <v>19</v>
      </c>
      <c r="B31" s="101" t="s">
        <v>989</v>
      </c>
      <c r="C31" s="98" t="s">
        <v>579</v>
      </c>
      <c r="D31" s="55">
        <v>1</v>
      </c>
      <c r="E31" s="55">
        <v>1</v>
      </c>
      <c r="F31" s="51" t="s">
        <v>266</v>
      </c>
      <c r="G31" s="55">
        <v>1</v>
      </c>
      <c r="H31" s="55">
        <v>1</v>
      </c>
      <c r="I31" s="55">
        <v>1</v>
      </c>
      <c r="J31" s="55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>
        <v>1</v>
      </c>
      <c r="Q31" s="51">
        <v>1</v>
      </c>
      <c r="R31" s="51">
        <v>1</v>
      </c>
      <c r="S31" s="51">
        <v>1</v>
      </c>
      <c r="T31" s="93">
        <f t="shared" si="2"/>
        <v>14</v>
      </c>
      <c r="U31" s="94">
        <f t="shared" si="3"/>
        <v>0.875</v>
      </c>
    </row>
    <row r="32" spans="1:21" x14ac:dyDescent="0.35">
      <c r="A32" s="90">
        <v>20</v>
      </c>
      <c r="B32" s="101" t="s">
        <v>990</v>
      </c>
      <c r="C32" s="98" t="s">
        <v>580</v>
      </c>
      <c r="D32" s="55">
        <v>1</v>
      </c>
      <c r="E32" s="55">
        <v>1</v>
      </c>
      <c r="F32" s="51" t="s">
        <v>266</v>
      </c>
      <c r="G32" s="55">
        <v>1</v>
      </c>
      <c r="H32" s="55">
        <v>1</v>
      </c>
      <c r="I32" s="55">
        <v>1</v>
      </c>
      <c r="J32" s="55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2"/>
        <v>14</v>
      </c>
      <c r="U32" s="94">
        <f t="shared" si="3"/>
        <v>0.875</v>
      </c>
    </row>
    <row r="33" spans="1:21" x14ac:dyDescent="0.35">
      <c r="A33" s="90">
        <v>21</v>
      </c>
      <c r="B33" s="101" t="s">
        <v>991</v>
      </c>
      <c r="C33" s="98" t="s">
        <v>581</v>
      </c>
      <c r="D33" s="55">
        <v>1</v>
      </c>
      <c r="E33" s="55">
        <v>1</v>
      </c>
      <c r="F33" s="51" t="s">
        <v>266</v>
      </c>
      <c r="G33" s="55">
        <v>1</v>
      </c>
      <c r="H33" s="55">
        <v>1</v>
      </c>
      <c r="I33" s="55">
        <v>1</v>
      </c>
      <c r="J33" s="55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1</v>
      </c>
      <c r="S33" s="51">
        <v>1</v>
      </c>
      <c r="T33" s="93">
        <f t="shared" si="2"/>
        <v>14</v>
      </c>
      <c r="U33" s="94">
        <f t="shared" si="3"/>
        <v>0.875</v>
      </c>
    </row>
    <row r="34" spans="1:21" x14ac:dyDescent="0.35">
      <c r="A34" s="90">
        <v>22</v>
      </c>
      <c r="B34" s="101" t="s">
        <v>992</v>
      </c>
      <c r="C34" s="98" t="s">
        <v>582</v>
      </c>
      <c r="D34" s="55">
        <v>1</v>
      </c>
      <c r="E34" s="55">
        <v>1</v>
      </c>
      <c r="F34" s="51" t="s">
        <v>266</v>
      </c>
      <c r="G34" s="55">
        <v>1</v>
      </c>
      <c r="H34" s="55">
        <v>1</v>
      </c>
      <c r="I34" s="55">
        <v>1</v>
      </c>
      <c r="J34" s="55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>
        <v>1</v>
      </c>
      <c r="Q34" s="51">
        <v>1</v>
      </c>
      <c r="R34" s="51">
        <v>1</v>
      </c>
      <c r="S34" s="51">
        <v>1</v>
      </c>
      <c r="T34" s="93">
        <f t="shared" si="2"/>
        <v>14</v>
      </c>
      <c r="U34" s="94">
        <f t="shared" si="3"/>
        <v>0.875</v>
      </c>
    </row>
    <row r="35" spans="1:21" x14ac:dyDescent="0.35">
      <c r="A35" s="90">
        <v>23</v>
      </c>
      <c r="B35" s="101" t="s">
        <v>993</v>
      </c>
      <c r="C35" s="98" t="s">
        <v>583</v>
      </c>
      <c r="D35" s="55">
        <v>1</v>
      </c>
      <c r="E35" s="55">
        <v>1</v>
      </c>
      <c r="F35" s="51" t="s">
        <v>266</v>
      </c>
      <c r="G35" s="55">
        <v>1</v>
      </c>
      <c r="H35" s="55">
        <v>1</v>
      </c>
      <c r="I35" s="55">
        <v>1</v>
      </c>
      <c r="J35" s="55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14</v>
      </c>
      <c r="U35" s="94">
        <f t="shared" si="3"/>
        <v>0.875</v>
      </c>
    </row>
    <row r="36" spans="1:21" x14ac:dyDescent="0.35">
      <c r="A36" s="90">
        <v>24</v>
      </c>
      <c r="B36" s="101" t="s">
        <v>994</v>
      </c>
      <c r="C36" s="98" t="s">
        <v>584</v>
      </c>
      <c r="D36" s="55">
        <v>1</v>
      </c>
      <c r="E36" s="55">
        <v>1</v>
      </c>
      <c r="F36" s="51" t="s">
        <v>266</v>
      </c>
      <c r="G36" s="55">
        <v>1</v>
      </c>
      <c r="H36" s="55">
        <v>1</v>
      </c>
      <c r="I36" s="55">
        <v>1</v>
      </c>
      <c r="J36" s="55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14</v>
      </c>
      <c r="U36" s="94">
        <f t="shared" si="3"/>
        <v>0.875</v>
      </c>
    </row>
    <row r="37" spans="1:21" x14ac:dyDescent="0.35">
      <c r="A37" s="90">
        <v>25</v>
      </c>
      <c r="B37" s="101" t="s">
        <v>995</v>
      </c>
      <c r="C37" s="98" t="s">
        <v>585</v>
      </c>
      <c r="D37" s="55">
        <v>1</v>
      </c>
      <c r="E37" s="55">
        <v>1</v>
      </c>
      <c r="F37" s="51" t="s">
        <v>266</v>
      </c>
      <c r="G37" s="55">
        <v>1</v>
      </c>
      <c r="H37" s="55">
        <v>1</v>
      </c>
      <c r="I37" s="55">
        <v>1</v>
      </c>
      <c r="J37" s="55">
        <v>1</v>
      </c>
      <c r="K37" s="51">
        <v>1</v>
      </c>
      <c r="L37" s="51">
        <v>1</v>
      </c>
      <c r="M37" s="51">
        <v>0</v>
      </c>
      <c r="N37" s="51">
        <v>1</v>
      </c>
      <c r="O37" s="51"/>
      <c r="P37" s="51">
        <v>1</v>
      </c>
      <c r="Q37" s="51">
        <v>0</v>
      </c>
      <c r="R37" s="51">
        <v>1</v>
      </c>
      <c r="S37" s="51">
        <v>1</v>
      </c>
      <c r="T37" s="93">
        <f t="shared" si="2"/>
        <v>12</v>
      </c>
      <c r="U37" s="94">
        <f t="shared" si="3"/>
        <v>0.75</v>
      </c>
    </row>
    <row r="38" spans="1:21" x14ac:dyDescent="0.35">
      <c r="A38" s="90">
        <v>26</v>
      </c>
      <c r="B38" s="101" t="s">
        <v>996</v>
      </c>
      <c r="C38" s="98" t="s">
        <v>586</v>
      </c>
      <c r="D38" s="55">
        <v>1</v>
      </c>
      <c r="E38" s="55">
        <v>1</v>
      </c>
      <c r="F38" s="51" t="s">
        <v>266</v>
      </c>
      <c r="G38" s="55">
        <v>1</v>
      </c>
      <c r="H38" s="55">
        <v>1</v>
      </c>
      <c r="I38" s="55">
        <v>1</v>
      </c>
      <c r="J38" s="55">
        <v>1</v>
      </c>
      <c r="K38" s="51">
        <v>1</v>
      </c>
      <c r="L38" s="51">
        <v>1</v>
      </c>
      <c r="M38" s="51">
        <v>0</v>
      </c>
      <c r="N38" s="51">
        <v>1</v>
      </c>
      <c r="O38" s="51"/>
      <c r="P38" s="51">
        <v>1</v>
      </c>
      <c r="Q38" s="51">
        <v>1</v>
      </c>
      <c r="R38" s="51">
        <v>1</v>
      </c>
      <c r="S38" s="51">
        <v>1</v>
      </c>
      <c r="T38" s="93">
        <f t="shared" si="2"/>
        <v>13</v>
      </c>
      <c r="U38" s="94">
        <f t="shared" si="3"/>
        <v>0.8125</v>
      </c>
    </row>
    <row r="39" spans="1:21" x14ac:dyDescent="0.35">
      <c r="A39" s="90">
        <v>27</v>
      </c>
      <c r="B39" s="101" t="s">
        <v>998</v>
      </c>
      <c r="C39" s="98" t="s">
        <v>588</v>
      </c>
      <c r="D39" s="55">
        <v>1</v>
      </c>
      <c r="E39" s="55">
        <v>1</v>
      </c>
      <c r="F39" s="51" t="s">
        <v>266</v>
      </c>
      <c r="G39" s="55">
        <v>1</v>
      </c>
      <c r="H39" s="55">
        <v>1</v>
      </c>
      <c r="I39" s="55">
        <v>1</v>
      </c>
      <c r="J39" s="55">
        <v>1</v>
      </c>
      <c r="K39" s="51">
        <v>1</v>
      </c>
      <c r="L39" s="51">
        <v>1</v>
      </c>
      <c r="M39" s="51">
        <v>0</v>
      </c>
      <c r="N39" s="51">
        <v>1</v>
      </c>
      <c r="O39" s="51"/>
      <c r="P39" s="51">
        <v>1</v>
      </c>
      <c r="Q39" s="51">
        <v>1</v>
      </c>
      <c r="R39" s="51">
        <v>1</v>
      </c>
      <c r="S39" s="51">
        <v>1</v>
      </c>
      <c r="T39" s="93">
        <f t="shared" si="2"/>
        <v>13</v>
      </c>
      <c r="U39" s="94">
        <f t="shared" si="3"/>
        <v>0.8125</v>
      </c>
    </row>
    <row r="40" spans="1:21" x14ac:dyDescent="0.35">
      <c r="A40" s="90">
        <v>28</v>
      </c>
      <c r="B40" s="101" t="s">
        <v>999</v>
      </c>
      <c r="C40" s="98" t="s">
        <v>589</v>
      </c>
      <c r="D40" s="55">
        <v>1</v>
      </c>
      <c r="E40" s="55">
        <v>1</v>
      </c>
      <c r="F40" s="51" t="s">
        <v>266</v>
      </c>
      <c r="G40" s="55">
        <v>1</v>
      </c>
      <c r="H40" s="55">
        <v>1</v>
      </c>
      <c r="I40" s="55">
        <v>1</v>
      </c>
      <c r="J40" s="55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1</v>
      </c>
      <c r="R40" s="51">
        <v>1</v>
      </c>
      <c r="S40" s="51">
        <v>1</v>
      </c>
      <c r="T40" s="93">
        <f t="shared" si="2"/>
        <v>14</v>
      </c>
      <c r="U40" s="94">
        <f t="shared" si="3"/>
        <v>0.875</v>
      </c>
    </row>
    <row r="41" spans="1:21" x14ac:dyDescent="0.35">
      <c r="A41" s="90">
        <v>29</v>
      </c>
      <c r="B41" s="101" t="s">
        <v>1000</v>
      </c>
      <c r="C41" s="98" t="s">
        <v>590</v>
      </c>
      <c r="D41" s="55">
        <v>1</v>
      </c>
      <c r="E41" s="55">
        <v>1</v>
      </c>
      <c r="F41" s="51" t="s">
        <v>266</v>
      </c>
      <c r="G41" s="55">
        <v>1</v>
      </c>
      <c r="H41" s="55">
        <v>1</v>
      </c>
      <c r="I41" s="55">
        <v>1</v>
      </c>
      <c r="J41" s="55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>
        <v>1</v>
      </c>
      <c r="T41" s="93">
        <f t="shared" si="2"/>
        <v>14</v>
      </c>
      <c r="U41" s="94">
        <f t="shared" si="3"/>
        <v>0.875</v>
      </c>
    </row>
    <row r="42" spans="1:21" x14ac:dyDescent="0.35">
      <c r="A42" s="90">
        <v>30</v>
      </c>
      <c r="B42" s="101" t="s">
        <v>1001</v>
      </c>
      <c r="C42" s="98" t="s">
        <v>591</v>
      </c>
      <c r="D42" s="55">
        <v>1</v>
      </c>
      <c r="E42" s="55">
        <v>1</v>
      </c>
      <c r="F42" s="51" t="s">
        <v>266</v>
      </c>
      <c r="G42" s="55">
        <v>1</v>
      </c>
      <c r="H42" s="55">
        <v>1</v>
      </c>
      <c r="I42" s="55">
        <v>1</v>
      </c>
      <c r="J42" s="55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14</v>
      </c>
      <c r="U42" s="94">
        <f t="shared" si="3"/>
        <v>0.875</v>
      </c>
    </row>
    <row r="43" spans="1:21" x14ac:dyDescent="0.35">
      <c r="A43" s="90">
        <v>31</v>
      </c>
      <c r="B43" s="101" t="s">
        <v>912</v>
      </c>
      <c r="C43" s="98" t="s">
        <v>592</v>
      </c>
      <c r="D43" s="55">
        <v>1</v>
      </c>
      <c r="E43" s="55">
        <v>1</v>
      </c>
      <c r="F43" s="51" t="s">
        <v>266</v>
      </c>
      <c r="G43" s="55">
        <v>1</v>
      </c>
      <c r="H43" s="55">
        <v>1</v>
      </c>
      <c r="I43" s="55">
        <v>1</v>
      </c>
      <c r="J43" s="55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0</v>
      </c>
      <c r="R43" s="51">
        <v>1</v>
      </c>
      <c r="S43" s="51">
        <v>1</v>
      </c>
      <c r="T43" s="93">
        <f t="shared" si="2"/>
        <v>13</v>
      </c>
      <c r="U43" s="94">
        <f t="shared" si="3"/>
        <v>0.8125</v>
      </c>
    </row>
    <row r="44" spans="1:21" x14ac:dyDescent="0.35">
      <c r="A44" s="90">
        <v>32</v>
      </c>
      <c r="B44" s="101" t="s">
        <v>1002</v>
      </c>
      <c r="C44" s="98" t="s">
        <v>593</v>
      </c>
      <c r="D44" s="55">
        <v>1</v>
      </c>
      <c r="E44" s="55">
        <v>1</v>
      </c>
      <c r="F44" s="51" t="s">
        <v>266</v>
      </c>
      <c r="G44" s="55">
        <v>1</v>
      </c>
      <c r="H44" s="55">
        <v>1</v>
      </c>
      <c r="I44" s="55">
        <v>1</v>
      </c>
      <c r="J44" s="55">
        <v>1</v>
      </c>
      <c r="K44" s="51">
        <v>1</v>
      </c>
      <c r="L44" s="51">
        <v>1</v>
      </c>
      <c r="M44" s="51">
        <v>1</v>
      </c>
      <c r="N44" s="51">
        <v>1</v>
      </c>
      <c r="O44" s="51"/>
      <c r="P44" s="51">
        <v>1</v>
      </c>
      <c r="Q44" s="51">
        <v>1</v>
      </c>
      <c r="R44" s="51">
        <v>1</v>
      </c>
      <c r="S44" s="51">
        <v>1</v>
      </c>
      <c r="T44" s="93">
        <f t="shared" si="2"/>
        <v>14</v>
      </c>
      <c r="U44" s="94">
        <f t="shared" si="3"/>
        <v>0.875</v>
      </c>
    </row>
    <row r="45" spans="1:21" x14ac:dyDescent="0.35">
      <c r="A45" s="90">
        <v>33</v>
      </c>
      <c r="B45" s="101" t="s">
        <v>1003</v>
      </c>
      <c r="C45" s="98" t="s">
        <v>594</v>
      </c>
      <c r="D45" s="55">
        <v>1</v>
      </c>
      <c r="E45" s="55">
        <v>1</v>
      </c>
      <c r="F45" s="51" t="s">
        <v>266</v>
      </c>
      <c r="G45" s="55">
        <v>1</v>
      </c>
      <c r="H45" s="55">
        <v>1</v>
      </c>
      <c r="I45" s="55">
        <v>1</v>
      </c>
      <c r="J45" s="55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>
        <v>1</v>
      </c>
      <c r="Q45" s="51">
        <v>1</v>
      </c>
      <c r="R45" s="51">
        <v>1</v>
      </c>
      <c r="S45" s="51">
        <v>1</v>
      </c>
      <c r="T45" s="93">
        <f t="shared" si="2"/>
        <v>14</v>
      </c>
      <c r="U45" s="94">
        <f t="shared" si="3"/>
        <v>0.875</v>
      </c>
    </row>
    <row r="46" spans="1:21" x14ac:dyDescent="0.35">
      <c r="A46" s="90">
        <v>34</v>
      </c>
      <c r="B46" s="101" t="s">
        <v>1004</v>
      </c>
      <c r="C46" s="98" t="s">
        <v>595</v>
      </c>
      <c r="D46" s="55">
        <v>1</v>
      </c>
      <c r="E46" s="55">
        <v>1</v>
      </c>
      <c r="F46" s="51" t="s">
        <v>266</v>
      </c>
      <c r="G46" s="55">
        <v>1</v>
      </c>
      <c r="H46" s="55">
        <v>1</v>
      </c>
      <c r="I46" s="55">
        <v>1</v>
      </c>
      <c r="J46" s="55">
        <v>1</v>
      </c>
      <c r="K46" s="51">
        <v>1</v>
      </c>
      <c r="L46" s="51">
        <v>1</v>
      </c>
      <c r="M46" s="51">
        <v>1</v>
      </c>
      <c r="N46" s="51">
        <v>1</v>
      </c>
      <c r="O46" s="51"/>
      <c r="P46" s="51">
        <v>1</v>
      </c>
      <c r="Q46" s="51">
        <v>1</v>
      </c>
      <c r="R46" s="51">
        <v>1</v>
      </c>
      <c r="S46" s="51">
        <v>1</v>
      </c>
      <c r="T46" s="93">
        <f t="shared" si="2"/>
        <v>14</v>
      </c>
      <c r="U46" s="94">
        <f t="shared" si="3"/>
        <v>0.875</v>
      </c>
    </row>
    <row r="47" spans="1:21" x14ac:dyDescent="0.35">
      <c r="A47" s="90">
        <v>35</v>
      </c>
      <c r="B47" s="101" t="s">
        <v>987</v>
      </c>
      <c r="C47" s="98" t="s">
        <v>1014</v>
      </c>
      <c r="D47" s="55">
        <v>1</v>
      </c>
      <c r="E47" s="55">
        <v>1</v>
      </c>
      <c r="F47" s="51" t="s">
        <v>266</v>
      </c>
      <c r="G47" s="55">
        <v>1</v>
      </c>
      <c r="H47" s="55">
        <v>1</v>
      </c>
      <c r="I47" s="55">
        <v>1</v>
      </c>
      <c r="J47" s="55">
        <v>1</v>
      </c>
      <c r="K47" s="51">
        <v>1</v>
      </c>
      <c r="L47" s="51">
        <v>1</v>
      </c>
      <c r="M47" s="51">
        <v>1</v>
      </c>
      <c r="N47" s="51">
        <v>1</v>
      </c>
      <c r="O47" s="51"/>
      <c r="P47" s="51">
        <v>1</v>
      </c>
      <c r="Q47" s="51">
        <v>1</v>
      </c>
      <c r="R47" s="51">
        <v>1</v>
      </c>
      <c r="S47" s="51">
        <v>1</v>
      </c>
      <c r="T47" s="93">
        <f t="shared" si="2"/>
        <v>14</v>
      </c>
      <c r="U47" s="94">
        <f t="shared" si="3"/>
        <v>0.875</v>
      </c>
    </row>
    <row r="48" spans="1:21" x14ac:dyDescent="0.35">
      <c r="A48" s="90">
        <v>36</v>
      </c>
      <c r="B48" s="101" t="s">
        <v>981</v>
      </c>
      <c r="C48" s="98" t="s">
        <v>571</v>
      </c>
      <c r="D48" s="55">
        <v>1</v>
      </c>
      <c r="E48" s="55">
        <v>1</v>
      </c>
      <c r="F48" s="51" t="s">
        <v>266</v>
      </c>
      <c r="G48" s="55">
        <v>1</v>
      </c>
      <c r="H48" s="55">
        <v>1</v>
      </c>
      <c r="I48" s="55">
        <v>1</v>
      </c>
      <c r="J48" s="55">
        <v>1</v>
      </c>
      <c r="K48" s="51">
        <v>1</v>
      </c>
      <c r="L48" s="51">
        <v>1</v>
      </c>
      <c r="M48" s="51">
        <v>1</v>
      </c>
      <c r="N48" s="51">
        <v>1</v>
      </c>
      <c r="O48" s="51"/>
      <c r="P48" s="51">
        <v>1</v>
      </c>
      <c r="Q48" s="51">
        <v>1</v>
      </c>
      <c r="R48" s="51">
        <v>1</v>
      </c>
      <c r="S48" s="51">
        <v>1</v>
      </c>
      <c r="T48" s="93">
        <f t="shared" si="2"/>
        <v>14</v>
      </c>
      <c r="U48" s="94">
        <f t="shared" si="3"/>
        <v>0.875</v>
      </c>
    </row>
    <row r="49" spans="1:21" x14ac:dyDescent="0.35">
      <c r="A49" s="90">
        <v>37</v>
      </c>
      <c r="B49" s="101" t="s">
        <v>997</v>
      </c>
      <c r="C49" s="98" t="s">
        <v>587</v>
      </c>
      <c r="D49" s="55">
        <v>1</v>
      </c>
      <c r="E49" s="55">
        <v>1</v>
      </c>
      <c r="F49" s="51" t="s">
        <v>266</v>
      </c>
      <c r="G49" s="55">
        <v>1</v>
      </c>
      <c r="H49" s="148">
        <v>1</v>
      </c>
      <c r="I49" s="55">
        <v>1</v>
      </c>
      <c r="J49" s="55">
        <v>1</v>
      </c>
      <c r="K49" s="51">
        <v>0</v>
      </c>
      <c r="L49" s="51">
        <v>1</v>
      </c>
      <c r="M49" s="51">
        <v>1</v>
      </c>
      <c r="N49" s="51">
        <v>1</v>
      </c>
      <c r="O49" s="51"/>
      <c r="P49" s="51">
        <v>1</v>
      </c>
      <c r="Q49" s="51">
        <v>1</v>
      </c>
      <c r="R49" s="51">
        <v>1</v>
      </c>
      <c r="S49" s="51">
        <v>1</v>
      </c>
      <c r="T49" s="93">
        <f t="shared" si="2"/>
        <v>13</v>
      </c>
      <c r="U49" s="94">
        <f t="shared" si="3"/>
        <v>0.8125</v>
      </c>
    </row>
    <row r="50" spans="1:21" x14ac:dyDescent="0.35">
      <c r="A50" s="90">
        <v>38</v>
      </c>
      <c r="B50" s="101" t="s">
        <v>557</v>
      </c>
      <c r="C50" s="98" t="s">
        <v>1015</v>
      </c>
      <c r="D50" s="55">
        <v>1</v>
      </c>
      <c r="E50" s="55">
        <v>1</v>
      </c>
      <c r="F50" s="51" t="s">
        <v>266</v>
      </c>
      <c r="G50" s="55">
        <v>1</v>
      </c>
      <c r="H50" s="55">
        <v>1</v>
      </c>
      <c r="I50" s="55">
        <v>1</v>
      </c>
      <c r="J50" s="55">
        <v>1</v>
      </c>
      <c r="K50" s="51">
        <v>1</v>
      </c>
      <c r="L50" s="51">
        <v>1</v>
      </c>
      <c r="M50" s="51">
        <v>1</v>
      </c>
      <c r="N50" s="51">
        <v>1</v>
      </c>
      <c r="O50" s="51"/>
      <c r="P50" s="51">
        <v>1</v>
      </c>
      <c r="Q50" s="51">
        <v>1</v>
      </c>
      <c r="R50" s="51">
        <v>1</v>
      </c>
      <c r="S50" s="51">
        <v>1</v>
      </c>
      <c r="T50" s="93">
        <f t="shared" si="2"/>
        <v>14</v>
      </c>
      <c r="U50" s="94">
        <f t="shared" si="3"/>
        <v>0.875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88" priority="4" operator="equal">
      <formula>0</formula>
    </cfRule>
  </conditionalFormatting>
  <conditionalFormatting sqref="F12:F50 D13:E50 G13:S50">
    <cfRule type="cellIs" dxfId="87" priority="2" operator="equal">
      <formula>0</formula>
    </cfRule>
  </conditionalFormatting>
  <conditionalFormatting sqref="U13:U50">
    <cfRule type="cellIs" dxfId="86" priority="1" operator="lessThan">
      <formula>"50%"</formula>
    </cfRule>
  </conditionalFormatting>
  <hyperlinks>
    <hyperlink ref="A1" location="'Rekap Dosen'!A1" display="BACK" xr:uid="{00000000-0004-0000-24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U56"/>
  <sheetViews>
    <sheetView topLeftCell="A45" workbookViewId="0">
      <selection activeCell="B57" sqref="B57"/>
    </sheetView>
  </sheetViews>
  <sheetFormatPr defaultColWidth="14.453125" defaultRowHeight="15" customHeight="1" x14ac:dyDescent="0.35"/>
  <cols>
    <col min="1" max="1" width="12.08984375" customWidth="1"/>
    <col min="2" max="2" width="29.7265625" customWidth="1"/>
    <col min="3" max="3" width="46.08984375" customWidth="1"/>
    <col min="4" max="4" width="10.26953125" customWidth="1"/>
    <col min="5" max="5" width="9.7265625" customWidth="1"/>
    <col min="6" max="6" width="5.54296875" customWidth="1"/>
    <col min="7" max="7" width="9.08984375" customWidth="1"/>
    <col min="8" max="8" width="11.453125" customWidth="1"/>
    <col min="9" max="9" width="8.54296875" customWidth="1"/>
    <col min="10" max="10" width="7.54296875" customWidth="1"/>
    <col min="11" max="11" width="6.54296875" customWidth="1"/>
  </cols>
  <sheetData>
    <row r="1" spans="1:21" x14ac:dyDescent="0.35">
      <c r="A1" s="149" t="s">
        <v>340</v>
      </c>
      <c r="B1" s="70"/>
      <c r="C1" s="58"/>
      <c r="D1" s="58"/>
      <c r="E1" s="58"/>
      <c r="F1" s="58"/>
      <c r="G1" s="58"/>
      <c r="H1" s="58"/>
      <c r="I1" s="58"/>
      <c r="J1" s="58"/>
      <c r="K1" s="58"/>
    </row>
    <row r="2" spans="1:21" x14ac:dyDescent="0.35">
      <c r="A2" s="72" t="s">
        <v>341</v>
      </c>
      <c r="B2" s="141" t="s">
        <v>143</v>
      </c>
      <c r="C2" s="74" t="s">
        <v>9</v>
      </c>
      <c r="D2" s="75" t="s">
        <v>3</v>
      </c>
      <c r="E2" s="76" t="s">
        <v>342</v>
      </c>
      <c r="F2" s="58"/>
      <c r="G2" s="150"/>
      <c r="H2" s="150"/>
      <c r="I2" s="150"/>
      <c r="J2" s="151"/>
      <c r="K2" s="151"/>
    </row>
    <row r="3" spans="1:21" x14ac:dyDescent="0.35">
      <c r="A3" s="72" t="s">
        <v>4</v>
      </c>
      <c r="B3" s="77" t="str">
        <f>VLOOKUP($B$2,'Kode MK'!$B$3:$G$72,2)</f>
        <v>MI413417</v>
      </c>
      <c r="C3" s="78" t="str">
        <f>VLOOKUP(D3, 'Rekap Dosen'!$B$5:$C$40, 2, FALSE)</f>
        <v>Iman Saladin B. Azhar, M.Msi</v>
      </c>
      <c r="D3" s="51" t="s">
        <v>305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</row>
    <row r="4" spans="1:21" x14ac:dyDescent="0.35">
      <c r="A4" s="72" t="s">
        <v>345</v>
      </c>
      <c r="B4" s="77" t="str">
        <f>VLOOKUP($B$2,'Kode MK'!$B$3:$G$72,3)</f>
        <v>PRAKTIKUM ANIMASI KOMPUTER</v>
      </c>
      <c r="C4" s="78" t="str">
        <f>VLOOKUP(D4, 'Rekap Dosen'!$B$5:$C$40, 2, FALSE)</f>
        <v>Junia Kurniati, M.Kom.</v>
      </c>
      <c r="D4" s="51" t="s">
        <v>307</v>
      </c>
      <c r="E4" s="79">
        <f t="shared" si="0"/>
        <v>5</v>
      </c>
      <c r="F4" s="58"/>
      <c r="G4" s="53"/>
      <c r="H4" s="103" t="s">
        <v>346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Willy, M.Kom.</v>
      </c>
      <c r="D5" s="51" t="s">
        <v>325</v>
      </c>
      <c r="E5" s="79">
        <f t="shared" si="0"/>
        <v>10</v>
      </c>
      <c r="F5" s="58"/>
      <c r="G5" s="58"/>
      <c r="H5" s="58"/>
      <c r="I5" s="58"/>
      <c r="J5" s="58"/>
      <c r="K5" s="58"/>
    </row>
    <row r="6" spans="1:21" x14ac:dyDescent="0.35">
      <c r="A6" s="72" t="s">
        <v>347</v>
      </c>
      <c r="B6" s="77" t="str">
        <f>VLOOKUP($B$2,'Kode MK'!$B$3:$G$72,5)</f>
        <v>Selasa, 12.10-16.15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</row>
    <row r="7" spans="1:21" x14ac:dyDescent="0.35">
      <c r="A7" s="72" t="s">
        <v>8</v>
      </c>
      <c r="B7" s="77" t="str">
        <f>VLOOKUP($B$2,'Kode MK'!$B$3:$G$72,6)</f>
        <v>BASIS DATA CL.4.1</v>
      </c>
      <c r="C7" s="83" t="s">
        <v>334</v>
      </c>
      <c r="D7" s="84"/>
      <c r="E7" s="85">
        <f>SUM(E3:E6)</f>
        <v>15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5"/>
      <c r="U11" s="178"/>
    </row>
    <row r="12" spans="1:21" x14ac:dyDescent="0.35">
      <c r="A12" s="172"/>
      <c r="B12" s="172"/>
      <c r="C12" s="172"/>
      <c r="D12" s="51" t="s">
        <v>325</v>
      </c>
      <c r="E12" s="51" t="s">
        <v>325</v>
      </c>
      <c r="F12" s="51" t="s">
        <v>307</v>
      </c>
      <c r="G12" s="51" t="s">
        <v>325</v>
      </c>
      <c r="H12" s="51" t="s">
        <v>325</v>
      </c>
      <c r="I12" s="51" t="s">
        <v>307</v>
      </c>
      <c r="J12" s="51" t="s">
        <v>307</v>
      </c>
      <c r="K12" s="51" t="s">
        <v>307</v>
      </c>
      <c r="L12" s="51" t="s">
        <v>307</v>
      </c>
      <c r="M12" s="51" t="s">
        <v>325</v>
      </c>
      <c r="N12" s="51" t="s">
        <v>325</v>
      </c>
      <c r="O12" s="51"/>
      <c r="P12" s="51" t="s">
        <v>325</v>
      </c>
      <c r="Q12" s="51" t="s">
        <v>325</v>
      </c>
      <c r="R12" s="51" t="s">
        <v>325</v>
      </c>
      <c r="S12" s="51" t="s">
        <v>325</v>
      </c>
      <c r="T12" s="176"/>
      <c r="U12" s="179"/>
    </row>
    <row r="13" spans="1:21" x14ac:dyDescent="0.35">
      <c r="A13" s="90">
        <v>1</v>
      </c>
      <c r="B13" s="97" t="s">
        <v>437</v>
      </c>
      <c r="C13" s="98" t="s">
        <v>438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/>
      <c r="O13" s="51"/>
      <c r="P13" s="51">
        <v>1</v>
      </c>
      <c r="Q13" s="51">
        <v>1</v>
      </c>
      <c r="R13" s="51">
        <v>1</v>
      </c>
      <c r="S13" s="51">
        <v>1</v>
      </c>
      <c r="T13" s="93">
        <f t="shared" ref="T13:T56" si="2">SUM(D13:S13)</f>
        <v>14</v>
      </c>
      <c r="U13" s="94">
        <f t="shared" ref="U13:U56" si="3">T13/16</f>
        <v>0.875</v>
      </c>
    </row>
    <row r="14" spans="1:21" x14ac:dyDescent="0.35">
      <c r="A14" s="90">
        <v>2</v>
      </c>
      <c r="B14" s="97" t="s">
        <v>439</v>
      </c>
      <c r="C14" s="98" t="s">
        <v>440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/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14</v>
      </c>
      <c r="U14" s="94">
        <f t="shared" si="3"/>
        <v>0.875</v>
      </c>
    </row>
    <row r="15" spans="1:21" x14ac:dyDescent="0.35">
      <c r="A15" s="90">
        <v>3</v>
      </c>
      <c r="B15" s="97" t="s">
        <v>441</v>
      </c>
      <c r="C15" s="98" t="s">
        <v>442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1</v>
      </c>
      <c r="Q15" s="51">
        <v>1</v>
      </c>
      <c r="R15" s="51">
        <v>1</v>
      </c>
      <c r="S15" s="51">
        <v>1</v>
      </c>
      <c r="T15" s="93">
        <f t="shared" si="2"/>
        <v>14</v>
      </c>
      <c r="U15" s="94">
        <f t="shared" si="3"/>
        <v>0.875</v>
      </c>
    </row>
    <row r="16" spans="1:21" x14ac:dyDescent="0.35">
      <c r="A16" s="90">
        <v>4</v>
      </c>
      <c r="B16" s="97" t="s">
        <v>443</v>
      </c>
      <c r="C16" s="98" t="s">
        <v>444</v>
      </c>
      <c r="D16" s="55">
        <v>1</v>
      </c>
      <c r="E16" s="51">
        <v>1</v>
      </c>
      <c r="F16" s="51">
        <v>0</v>
      </c>
      <c r="G16" s="51">
        <v>1</v>
      </c>
      <c r="H16" s="145">
        <v>0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/>
      <c r="O16" s="51"/>
      <c r="P16" s="51">
        <v>1</v>
      </c>
      <c r="Q16" s="51">
        <v>0</v>
      </c>
      <c r="R16" s="51">
        <v>1</v>
      </c>
      <c r="S16" s="51">
        <v>1</v>
      </c>
      <c r="T16" s="93">
        <f t="shared" si="2"/>
        <v>11</v>
      </c>
      <c r="U16" s="94">
        <f t="shared" si="3"/>
        <v>0.6875</v>
      </c>
    </row>
    <row r="17" spans="1:21" x14ac:dyDescent="0.35">
      <c r="A17" s="90">
        <v>5</v>
      </c>
      <c r="B17" s="97" t="s">
        <v>445</v>
      </c>
      <c r="C17" s="98" t="s">
        <v>446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14</v>
      </c>
      <c r="U17" s="94">
        <f t="shared" si="3"/>
        <v>0.875</v>
      </c>
    </row>
    <row r="18" spans="1:21" x14ac:dyDescent="0.35">
      <c r="A18" s="90">
        <v>6</v>
      </c>
      <c r="B18" s="97" t="s">
        <v>447</v>
      </c>
      <c r="C18" s="98" t="s">
        <v>448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14</v>
      </c>
      <c r="U18" s="94">
        <f t="shared" si="3"/>
        <v>0.875</v>
      </c>
    </row>
    <row r="19" spans="1:21" x14ac:dyDescent="0.35">
      <c r="A19" s="90">
        <v>7</v>
      </c>
      <c r="B19" s="97" t="s">
        <v>450</v>
      </c>
      <c r="C19" s="98" t="s">
        <v>451</v>
      </c>
      <c r="D19" s="55">
        <v>1</v>
      </c>
      <c r="E19" s="51">
        <v>1</v>
      </c>
      <c r="F19" s="145">
        <v>0</v>
      </c>
      <c r="G19" s="51">
        <v>1</v>
      </c>
      <c r="H19" s="51">
        <v>0</v>
      </c>
      <c r="I19" s="139">
        <v>0</v>
      </c>
      <c r="J19" s="51">
        <v>1</v>
      </c>
      <c r="K19" s="51">
        <v>1</v>
      </c>
      <c r="L19" s="51">
        <v>1</v>
      </c>
      <c r="M19" s="51">
        <v>1</v>
      </c>
      <c r="N19" s="51"/>
      <c r="O19" s="51"/>
      <c r="P19" s="51">
        <v>0</v>
      </c>
      <c r="Q19" s="51">
        <v>0</v>
      </c>
      <c r="R19" s="51">
        <v>1</v>
      </c>
      <c r="S19" s="51">
        <v>1</v>
      </c>
      <c r="T19" s="93">
        <f t="shared" si="2"/>
        <v>9</v>
      </c>
      <c r="U19" s="94">
        <f t="shared" si="3"/>
        <v>0.5625</v>
      </c>
    </row>
    <row r="20" spans="1:21" x14ac:dyDescent="0.35">
      <c r="A20" s="90">
        <v>8</v>
      </c>
      <c r="B20" s="97" t="s">
        <v>452</v>
      </c>
      <c r="C20" s="98" t="s">
        <v>453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0</v>
      </c>
      <c r="Q20" s="51">
        <v>1</v>
      </c>
      <c r="R20" s="51">
        <v>1</v>
      </c>
      <c r="S20" s="51">
        <v>1</v>
      </c>
      <c r="T20" s="93">
        <f t="shared" si="2"/>
        <v>13</v>
      </c>
      <c r="U20" s="94">
        <f t="shared" si="3"/>
        <v>0.8125</v>
      </c>
    </row>
    <row r="21" spans="1:21" x14ac:dyDescent="0.35">
      <c r="A21" s="90">
        <v>9</v>
      </c>
      <c r="B21" s="97" t="s">
        <v>454</v>
      </c>
      <c r="C21" s="98" t="s">
        <v>455</v>
      </c>
      <c r="D21" s="71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14</v>
      </c>
      <c r="U21" s="94">
        <f t="shared" si="3"/>
        <v>0.875</v>
      </c>
    </row>
    <row r="22" spans="1:21" x14ac:dyDescent="0.35">
      <c r="A22" s="90">
        <v>10</v>
      </c>
      <c r="B22" s="97" t="s">
        <v>596</v>
      </c>
      <c r="C22" s="98" t="s">
        <v>456</v>
      </c>
      <c r="D22" s="55">
        <v>1</v>
      </c>
      <c r="E22" s="51">
        <v>1</v>
      </c>
      <c r="F22" s="51">
        <v>0</v>
      </c>
      <c r="G22" s="51">
        <v>1</v>
      </c>
      <c r="H22" s="51">
        <v>0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12</v>
      </c>
      <c r="U22" s="94">
        <f t="shared" si="3"/>
        <v>0.75</v>
      </c>
    </row>
    <row r="23" spans="1:21" x14ac:dyDescent="0.35">
      <c r="A23" s="90">
        <v>11</v>
      </c>
      <c r="B23" s="97" t="s">
        <v>597</v>
      </c>
      <c r="C23" s="98" t="s">
        <v>457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14</v>
      </c>
      <c r="U23" s="94">
        <f t="shared" si="3"/>
        <v>0.875</v>
      </c>
    </row>
    <row r="24" spans="1:21" x14ac:dyDescent="0.35">
      <c r="A24" s="90">
        <v>12</v>
      </c>
      <c r="B24" s="97" t="s">
        <v>598</v>
      </c>
      <c r="C24" s="98" t="s">
        <v>458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14</v>
      </c>
      <c r="U24" s="94">
        <f t="shared" si="3"/>
        <v>0.875</v>
      </c>
    </row>
    <row r="25" spans="1:21" x14ac:dyDescent="0.35">
      <c r="A25" s="90">
        <v>13</v>
      </c>
      <c r="B25" s="97" t="s">
        <v>599</v>
      </c>
      <c r="C25" s="98" t="s">
        <v>459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/>
      <c r="O25" s="51"/>
      <c r="P25" s="51">
        <v>1</v>
      </c>
      <c r="Q25" s="51">
        <v>1</v>
      </c>
      <c r="R25" s="51">
        <v>1</v>
      </c>
      <c r="S25" s="51">
        <v>1</v>
      </c>
      <c r="T25" s="93">
        <f t="shared" si="2"/>
        <v>14</v>
      </c>
      <c r="U25" s="94">
        <f t="shared" si="3"/>
        <v>0.875</v>
      </c>
    </row>
    <row r="26" spans="1:21" x14ac:dyDescent="0.35">
      <c r="A26" s="90">
        <v>14</v>
      </c>
      <c r="B26" s="97" t="s">
        <v>600</v>
      </c>
      <c r="C26" s="98" t="s">
        <v>460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2"/>
        <v>14</v>
      </c>
      <c r="U26" s="94">
        <f t="shared" si="3"/>
        <v>0.875</v>
      </c>
    </row>
    <row r="27" spans="1:21" x14ac:dyDescent="0.35">
      <c r="A27" s="90">
        <v>15</v>
      </c>
      <c r="B27" s="97" t="s">
        <v>601</v>
      </c>
      <c r="C27" s="98" t="s">
        <v>461</v>
      </c>
      <c r="D27" s="55">
        <v>1</v>
      </c>
      <c r="E27" s="51">
        <v>1</v>
      </c>
      <c r="F27" s="51">
        <v>1</v>
      </c>
      <c r="G27" s="51">
        <v>1</v>
      </c>
      <c r="H27" s="139">
        <v>1</v>
      </c>
      <c r="I27" s="51">
        <v>1</v>
      </c>
      <c r="J27" s="51" t="s">
        <v>426</v>
      </c>
      <c r="K27" s="51">
        <v>0</v>
      </c>
      <c r="L27" s="51">
        <v>1</v>
      </c>
      <c r="M27" s="51">
        <v>1</v>
      </c>
      <c r="N27" s="51"/>
      <c r="O27" s="51"/>
      <c r="P27" s="51">
        <v>0</v>
      </c>
      <c r="Q27" s="51">
        <v>0</v>
      </c>
      <c r="R27" s="51">
        <v>1</v>
      </c>
      <c r="S27" s="51">
        <v>1</v>
      </c>
      <c r="T27" s="93">
        <f t="shared" si="2"/>
        <v>10</v>
      </c>
      <c r="U27" s="94">
        <f t="shared" si="3"/>
        <v>0.625</v>
      </c>
    </row>
    <row r="28" spans="1:21" x14ac:dyDescent="0.35">
      <c r="A28" s="90">
        <v>16</v>
      </c>
      <c r="B28" s="97" t="s">
        <v>602</v>
      </c>
      <c r="C28" s="98" t="s">
        <v>462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14</v>
      </c>
      <c r="U28" s="94">
        <f t="shared" si="3"/>
        <v>0.875</v>
      </c>
    </row>
    <row r="29" spans="1:21" x14ac:dyDescent="0.35">
      <c r="A29" s="90">
        <v>17</v>
      </c>
      <c r="B29" s="97" t="s">
        <v>603</v>
      </c>
      <c r="C29" s="98" t="s">
        <v>463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>
        <v>1</v>
      </c>
      <c r="R29" s="51">
        <v>1</v>
      </c>
      <c r="S29" s="51">
        <v>1</v>
      </c>
      <c r="T29" s="93">
        <f t="shared" si="2"/>
        <v>14</v>
      </c>
      <c r="U29" s="94">
        <f t="shared" si="3"/>
        <v>0.875</v>
      </c>
    </row>
    <row r="30" spans="1:21" x14ac:dyDescent="0.35">
      <c r="A30" s="90">
        <v>18</v>
      </c>
      <c r="B30" s="97" t="s">
        <v>604</v>
      </c>
      <c r="C30" s="98" t="s">
        <v>464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/>
      <c r="O30" s="51"/>
      <c r="P30" s="51">
        <v>0</v>
      </c>
      <c r="Q30" s="51">
        <v>1</v>
      </c>
      <c r="R30" s="51">
        <v>1</v>
      </c>
      <c r="S30" s="51">
        <v>1</v>
      </c>
      <c r="T30" s="93">
        <f t="shared" si="2"/>
        <v>13</v>
      </c>
      <c r="U30" s="94">
        <f t="shared" si="3"/>
        <v>0.8125</v>
      </c>
    </row>
    <row r="31" spans="1:21" x14ac:dyDescent="0.35">
      <c r="A31" s="90">
        <v>19</v>
      </c>
      <c r="B31" s="97" t="s">
        <v>605</v>
      </c>
      <c r="C31" s="98" t="s">
        <v>465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>
        <v>0</v>
      </c>
      <c r="Q31" s="51">
        <v>1</v>
      </c>
      <c r="R31" s="51">
        <v>1</v>
      </c>
      <c r="S31" s="51">
        <v>1</v>
      </c>
      <c r="T31" s="93">
        <f t="shared" si="2"/>
        <v>13</v>
      </c>
      <c r="U31" s="94">
        <f t="shared" si="3"/>
        <v>0.8125</v>
      </c>
    </row>
    <row r="32" spans="1:21" x14ac:dyDescent="0.35">
      <c r="A32" s="90">
        <v>20</v>
      </c>
      <c r="B32" s="97" t="s">
        <v>606</v>
      </c>
      <c r="C32" s="98" t="s">
        <v>466</v>
      </c>
      <c r="D32" s="55">
        <v>1</v>
      </c>
      <c r="E32" s="51">
        <v>0</v>
      </c>
      <c r="F32" s="51">
        <v>0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2"/>
        <v>12</v>
      </c>
      <c r="U32" s="94">
        <f t="shared" si="3"/>
        <v>0.75</v>
      </c>
    </row>
    <row r="33" spans="1:21" x14ac:dyDescent="0.35">
      <c r="A33" s="90">
        <v>21</v>
      </c>
      <c r="B33" s="97" t="s">
        <v>607</v>
      </c>
      <c r="C33" s="98" t="s">
        <v>1020</v>
      </c>
      <c r="D33" s="55">
        <v>1</v>
      </c>
      <c r="E33" s="51">
        <v>0</v>
      </c>
      <c r="F33" s="51">
        <v>0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>
        <v>1</v>
      </c>
      <c r="Q33" s="51">
        <v>1</v>
      </c>
      <c r="R33" s="51">
        <v>1</v>
      </c>
      <c r="S33" s="51">
        <v>1</v>
      </c>
      <c r="T33" s="93">
        <f t="shared" si="2"/>
        <v>12</v>
      </c>
      <c r="U33" s="94">
        <f t="shared" si="3"/>
        <v>0.75</v>
      </c>
    </row>
    <row r="34" spans="1:21" x14ac:dyDescent="0.35">
      <c r="A34" s="90">
        <v>22</v>
      </c>
      <c r="B34" s="97" t="s">
        <v>608</v>
      </c>
      <c r="C34" s="98" t="s">
        <v>468</v>
      </c>
      <c r="D34" s="55">
        <v>0</v>
      </c>
      <c r="E34" s="51">
        <v>0</v>
      </c>
      <c r="F34" s="51">
        <v>0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0</v>
      </c>
      <c r="N34" s="51"/>
      <c r="O34" s="51"/>
      <c r="P34" s="51">
        <v>0</v>
      </c>
      <c r="Q34" s="51">
        <v>0</v>
      </c>
      <c r="R34" s="51">
        <v>1</v>
      </c>
      <c r="S34" s="51">
        <v>1</v>
      </c>
      <c r="T34" s="93">
        <f t="shared" si="2"/>
        <v>8</v>
      </c>
      <c r="U34" s="94">
        <f t="shared" si="3"/>
        <v>0.5</v>
      </c>
    </row>
    <row r="35" spans="1:21" x14ac:dyDescent="0.35">
      <c r="A35" s="90">
        <v>23</v>
      </c>
      <c r="B35" s="97" t="s">
        <v>609</v>
      </c>
      <c r="C35" s="98" t="s">
        <v>469</v>
      </c>
      <c r="D35" s="55">
        <v>0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13</v>
      </c>
      <c r="U35" s="94">
        <f t="shared" si="3"/>
        <v>0.8125</v>
      </c>
    </row>
    <row r="36" spans="1:21" x14ac:dyDescent="0.35">
      <c r="A36" s="90">
        <v>24</v>
      </c>
      <c r="B36" s="97" t="s">
        <v>610</v>
      </c>
      <c r="C36" s="98" t="s">
        <v>470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14</v>
      </c>
      <c r="U36" s="94">
        <f t="shared" si="3"/>
        <v>0.875</v>
      </c>
    </row>
    <row r="37" spans="1:21" x14ac:dyDescent="0.35">
      <c r="A37" s="90">
        <v>25</v>
      </c>
      <c r="B37" s="97" t="s">
        <v>611</v>
      </c>
      <c r="C37" s="98" t="s">
        <v>471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2"/>
        <v>14</v>
      </c>
      <c r="U37" s="94">
        <f t="shared" si="3"/>
        <v>0.875</v>
      </c>
    </row>
    <row r="38" spans="1:21" x14ac:dyDescent="0.35">
      <c r="A38" s="90">
        <v>26</v>
      </c>
      <c r="B38" s="97" t="s">
        <v>612</v>
      </c>
      <c r="C38" s="98" t="s">
        <v>472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/>
      <c r="O38" s="51"/>
      <c r="P38" s="51">
        <v>1</v>
      </c>
      <c r="Q38" s="51">
        <v>1</v>
      </c>
      <c r="R38" s="51">
        <v>1</v>
      </c>
      <c r="S38" s="51">
        <v>1</v>
      </c>
      <c r="T38" s="93">
        <f t="shared" si="2"/>
        <v>14</v>
      </c>
      <c r="U38" s="94">
        <f t="shared" si="3"/>
        <v>0.875</v>
      </c>
    </row>
    <row r="39" spans="1:21" x14ac:dyDescent="0.35">
      <c r="A39" s="90">
        <v>27</v>
      </c>
      <c r="B39" s="97" t="s">
        <v>613</v>
      </c>
      <c r="C39" s="98" t="s">
        <v>473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/>
      <c r="O39" s="51"/>
      <c r="P39" s="51">
        <v>1</v>
      </c>
      <c r="Q39" s="51">
        <v>1</v>
      </c>
      <c r="R39" s="51">
        <v>1</v>
      </c>
      <c r="S39" s="51">
        <v>1</v>
      </c>
      <c r="T39" s="93">
        <f t="shared" si="2"/>
        <v>14</v>
      </c>
      <c r="U39" s="94">
        <f t="shared" si="3"/>
        <v>0.875</v>
      </c>
    </row>
    <row r="40" spans="1:21" x14ac:dyDescent="0.35">
      <c r="A40" s="90">
        <v>28</v>
      </c>
      <c r="B40" s="97" t="s">
        <v>614</v>
      </c>
      <c r="C40" s="98" t="s">
        <v>474</v>
      </c>
      <c r="D40" s="55">
        <v>1</v>
      </c>
      <c r="E40" s="51">
        <v>0</v>
      </c>
      <c r="F40" s="51">
        <v>0</v>
      </c>
      <c r="G40" s="51">
        <v>1</v>
      </c>
      <c r="H40" s="51">
        <v>0</v>
      </c>
      <c r="I40" s="51">
        <v>0</v>
      </c>
      <c r="J40" s="51">
        <v>1</v>
      </c>
      <c r="K40" s="51">
        <v>1</v>
      </c>
      <c r="L40" s="51">
        <v>1</v>
      </c>
      <c r="M40" s="51">
        <v>1</v>
      </c>
      <c r="N40" s="51"/>
      <c r="O40" s="51"/>
      <c r="P40" s="51">
        <v>1</v>
      </c>
      <c r="Q40" s="51">
        <v>1</v>
      </c>
      <c r="R40" s="51">
        <v>1</v>
      </c>
      <c r="S40" s="51">
        <v>1</v>
      </c>
      <c r="T40" s="93">
        <f t="shared" si="2"/>
        <v>10</v>
      </c>
      <c r="U40" s="94">
        <f t="shared" si="3"/>
        <v>0.625</v>
      </c>
    </row>
    <row r="41" spans="1:21" x14ac:dyDescent="0.35">
      <c r="A41" s="90">
        <v>29</v>
      </c>
      <c r="B41" s="97" t="s">
        <v>615</v>
      </c>
      <c r="C41" s="98" t="s">
        <v>1021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0</v>
      </c>
      <c r="L41" s="51">
        <v>1</v>
      </c>
      <c r="M41" s="51">
        <v>1</v>
      </c>
      <c r="N41" s="51"/>
      <c r="O41" s="51"/>
      <c r="P41" s="51">
        <v>0</v>
      </c>
      <c r="Q41" s="51">
        <v>1</v>
      </c>
      <c r="R41" s="51">
        <v>1</v>
      </c>
      <c r="S41" s="51">
        <v>1</v>
      </c>
      <c r="T41" s="93">
        <f t="shared" si="2"/>
        <v>12</v>
      </c>
      <c r="U41" s="94">
        <f t="shared" si="3"/>
        <v>0.75</v>
      </c>
    </row>
    <row r="42" spans="1:21" x14ac:dyDescent="0.35">
      <c r="A42" s="90">
        <v>30</v>
      </c>
      <c r="B42" s="97" t="s">
        <v>617</v>
      </c>
      <c r="C42" s="98" t="s">
        <v>476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0</v>
      </c>
      <c r="N42" s="51"/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13</v>
      </c>
      <c r="U42" s="94">
        <f t="shared" si="3"/>
        <v>0.8125</v>
      </c>
    </row>
    <row r="43" spans="1:21" x14ac:dyDescent="0.35">
      <c r="A43" s="90">
        <v>31</v>
      </c>
      <c r="B43" s="97" t="s">
        <v>618</v>
      </c>
      <c r="C43" s="98" t="s">
        <v>477</v>
      </c>
      <c r="D43" s="55">
        <v>1</v>
      </c>
      <c r="E43" s="51">
        <v>1</v>
      </c>
      <c r="F43" s="51" t="s">
        <v>499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>
        <v>1</v>
      </c>
      <c r="Q43" s="51">
        <v>1</v>
      </c>
      <c r="R43" s="51">
        <v>1</v>
      </c>
      <c r="S43" s="51">
        <v>1</v>
      </c>
      <c r="T43" s="93">
        <f t="shared" si="2"/>
        <v>13</v>
      </c>
      <c r="U43" s="94">
        <f t="shared" si="3"/>
        <v>0.8125</v>
      </c>
    </row>
    <row r="44" spans="1:21" x14ac:dyDescent="0.35">
      <c r="A44" s="90">
        <v>32</v>
      </c>
      <c r="B44" s="97" t="s">
        <v>1018</v>
      </c>
      <c r="C44" s="98" t="s">
        <v>478</v>
      </c>
      <c r="D44" s="55">
        <v>1</v>
      </c>
      <c r="E44" s="51">
        <v>0</v>
      </c>
      <c r="F44" s="51">
        <v>0</v>
      </c>
      <c r="G44" s="51">
        <v>1</v>
      </c>
      <c r="H44" s="51">
        <v>1</v>
      </c>
      <c r="I44" s="51">
        <v>1</v>
      </c>
      <c r="J44" s="51">
        <v>1</v>
      </c>
      <c r="K44" s="51">
        <v>0</v>
      </c>
      <c r="L44" s="51">
        <v>1</v>
      </c>
      <c r="M44" s="51">
        <v>0</v>
      </c>
      <c r="N44" s="51"/>
      <c r="O44" s="51"/>
      <c r="P44" s="51">
        <v>0</v>
      </c>
      <c r="Q44" s="51">
        <v>1</v>
      </c>
      <c r="R44" s="51">
        <v>1</v>
      </c>
      <c r="S44" s="51">
        <v>1</v>
      </c>
      <c r="T44" s="93">
        <f t="shared" si="2"/>
        <v>9</v>
      </c>
      <c r="U44" s="94">
        <f t="shared" si="3"/>
        <v>0.5625</v>
      </c>
    </row>
    <row r="45" spans="1:21" x14ac:dyDescent="0.35">
      <c r="A45" s="90">
        <v>33</v>
      </c>
      <c r="B45" s="97" t="s">
        <v>1019</v>
      </c>
      <c r="C45" s="98" t="s">
        <v>479</v>
      </c>
      <c r="D45" s="55">
        <v>1</v>
      </c>
      <c r="E45" s="51">
        <v>0</v>
      </c>
      <c r="F45" s="51">
        <v>0</v>
      </c>
      <c r="G45" s="51">
        <v>1</v>
      </c>
      <c r="H45" s="51">
        <v>1</v>
      </c>
      <c r="I45" s="51">
        <v>1</v>
      </c>
      <c r="J45" s="51">
        <v>1</v>
      </c>
      <c r="K45" s="51">
        <v>0</v>
      </c>
      <c r="L45" s="51">
        <v>1</v>
      </c>
      <c r="M45" s="51">
        <v>0</v>
      </c>
      <c r="N45" s="51"/>
      <c r="O45" s="51"/>
      <c r="P45" s="51">
        <v>0</v>
      </c>
      <c r="Q45" s="51">
        <v>1</v>
      </c>
      <c r="R45" s="51">
        <v>1</v>
      </c>
      <c r="S45" s="51">
        <v>1</v>
      </c>
      <c r="T45" s="93">
        <f t="shared" si="2"/>
        <v>9</v>
      </c>
      <c r="U45" s="94">
        <f t="shared" si="3"/>
        <v>0.5625</v>
      </c>
    </row>
    <row r="46" spans="1:21" x14ac:dyDescent="0.35">
      <c r="A46" s="90">
        <v>34</v>
      </c>
      <c r="B46" s="97" t="s">
        <v>1022</v>
      </c>
      <c r="C46" s="98" t="s">
        <v>713</v>
      </c>
      <c r="D46" s="55">
        <v>0</v>
      </c>
      <c r="E46" s="51">
        <v>0</v>
      </c>
      <c r="F46" s="51">
        <v>0</v>
      </c>
      <c r="G46" s="51">
        <v>1</v>
      </c>
      <c r="H46" s="51">
        <v>1</v>
      </c>
      <c r="I46" s="51">
        <v>1</v>
      </c>
      <c r="J46" s="51">
        <v>1</v>
      </c>
      <c r="K46" s="51">
        <v>0</v>
      </c>
      <c r="L46" s="51">
        <v>1</v>
      </c>
      <c r="M46" s="51">
        <v>0</v>
      </c>
      <c r="N46" s="51"/>
      <c r="O46" s="51"/>
      <c r="P46" s="51">
        <v>0</v>
      </c>
      <c r="Q46" s="51">
        <v>1</v>
      </c>
      <c r="R46" s="51">
        <v>1</v>
      </c>
      <c r="S46" s="51">
        <v>1</v>
      </c>
      <c r="T46" s="93">
        <f t="shared" si="2"/>
        <v>8</v>
      </c>
      <c r="U46" s="94">
        <f t="shared" si="3"/>
        <v>0.5</v>
      </c>
    </row>
    <row r="47" spans="1:21" x14ac:dyDescent="0.35">
      <c r="A47" s="90">
        <v>35</v>
      </c>
      <c r="B47" s="97" t="s">
        <v>621</v>
      </c>
      <c r="C47" s="98" t="s">
        <v>480</v>
      </c>
      <c r="D47" s="55">
        <v>0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0</v>
      </c>
      <c r="L47" s="51">
        <v>1</v>
      </c>
      <c r="M47" s="51">
        <v>0</v>
      </c>
      <c r="N47" s="51"/>
      <c r="O47" s="51"/>
      <c r="P47" s="51">
        <v>0</v>
      </c>
      <c r="Q47" s="51">
        <v>1</v>
      </c>
      <c r="R47" s="51">
        <v>1</v>
      </c>
      <c r="S47" s="51">
        <v>1</v>
      </c>
      <c r="T47" s="93">
        <f t="shared" si="2"/>
        <v>10</v>
      </c>
      <c r="U47" s="94">
        <f t="shared" si="3"/>
        <v>0.625</v>
      </c>
    </row>
    <row r="48" spans="1:21" x14ac:dyDescent="0.35">
      <c r="A48" s="90">
        <v>36</v>
      </c>
      <c r="B48" s="97" t="s">
        <v>622</v>
      </c>
      <c r="C48" s="98" t="s">
        <v>481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0</v>
      </c>
      <c r="J48" s="51">
        <v>0</v>
      </c>
      <c r="K48" s="51">
        <v>1</v>
      </c>
      <c r="L48" s="51">
        <v>1</v>
      </c>
      <c r="M48" s="51">
        <v>1</v>
      </c>
      <c r="N48" s="51"/>
      <c r="O48" s="51"/>
      <c r="P48" s="51">
        <v>1</v>
      </c>
      <c r="Q48" s="51">
        <v>1</v>
      </c>
      <c r="R48" s="51">
        <v>1</v>
      </c>
      <c r="S48" s="51">
        <v>1</v>
      </c>
      <c r="T48" s="93">
        <f t="shared" si="2"/>
        <v>12</v>
      </c>
      <c r="U48" s="94">
        <f t="shared" si="3"/>
        <v>0.75</v>
      </c>
    </row>
    <row r="49" spans="1:21" x14ac:dyDescent="0.35">
      <c r="A49" s="90">
        <v>37</v>
      </c>
      <c r="B49" s="97" t="s">
        <v>623</v>
      </c>
      <c r="C49" s="98" t="s">
        <v>482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>
        <v>1</v>
      </c>
      <c r="M49" s="51">
        <v>1</v>
      </c>
      <c r="N49" s="51"/>
      <c r="O49" s="51"/>
      <c r="P49" s="51">
        <v>1</v>
      </c>
      <c r="Q49" s="51">
        <v>1</v>
      </c>
      <c r="R49" s="51">
        <v>1</v>
      </c>
      <c r="S49" s="51">
        <v>1</v>
      </c>
      <c r="T49" s="93">
        <f t="shared" si="2"/>
        <v>14</v>
      </c>
      <c r="U49" s="94">
        <f t="shared" si="3"/>
        <v>0.875</v>
      </c>
    </row>
    <row r="50" spans="1:21" x14ac:dyDescent="0.35">
      <c r="A50" s="90">
        <v>38</v>
      </c>
      <c r="B50" s="97" t="s">
        <v>624</v>
      </c>
      <c r="C50" s="98" t="s">
        <v>483</v>
      </c>
      <c r="D50" s="55">
        <v>1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51">
        <v>1</v>
      </c>
      <c r="K50" s="51">
        <v>1</v>
      </c>
      <c r="L50" s="51">
        <v>1</v>
      </c>
      <c r="M50" s="51">
        <v>1</v>
      </c>
      <c r="N50" s="51"/>
      <c r="O50" s="51"/>
      <c r="P50" s="51">
        <v>1</v>
      </c>
      <c r="Q50" s="51">
        <v>1</v>
      </c>
      <c r="R50" s="51">
        <v>1</v>
      </c>
      <c r="S50" s="51">
        <v>1</v>
      </c>
      <c r="T50" s="93">
        <f t="shared" si="2"/>
        <v>14</v>
      </c>
      <c r="U50" s="94">
        <f t="shared" si="3"/>
        <v>0.875</v>
      </c>
    </row>
    <row r="51" spans="1:21" x14ac:dyDescent="0.35">
      <c r="A51" s="90">
        <v>39</v>
      </c>
      <c r="B51" s="97" t="s">
        <v>625</v>
      </c>
      <c r="C51" s="98" t="s">
        <v>484</v>
      </c>
      <c r="D51" s="55">
        <v>1</v>
      </c>
      <c r="E51" s="51">
        <v>1</v>
      </c>
      <c r="F51" s="51">
        <v>1</v>
      </c>
      <c r="G51" s="51">
        <v>1</v>
      </c>
      <c r="H51" s="51">
        <v>1</v>
      </c>
      <c r="I51" s="51">
        <v>1</v>
      </c>
      <c r="J51" s="51">
        <v>1</v>
      </c>
      <c r="K51" s="51">
        <v>1</v>
      </c>
      <c r="L51" s="51">
        <v>1</v>
      </c>
      <c r="M51" s="51">
        <v>1</v>
      </c>
      <c r="N51" s="51"/>
      <c r="O51" s="51"/>
      <c r="P51" s="51">
        <v>1</v>
      </c>
      <c r="Q51" s="51">
        <v>1</v>
      </c>
      <c r="R51" s="51">
        <v>1</v>
      </c>
      <c r="S51" s="51">
        <v>1</v>
      </c>
      <c r="T51" s="93">
        <f t="shared" si="2"/>
        <v>14</v>
      </c>
      <c r="U51" s="94">
        <f t="shared" si="3"/>
        <v>0.875</v>
      </c>
    </row>
    <row r="52" spans="1:21" x14ac:dyDescent="0.35">
      <c r="A52" s="90">
        <v>40</v>
      </c>
      <c r="B52" s="97" t="s">
        <v>626</v>
      </c>
      <c r="C52" s="98" t="s">
        <v>485</v>
      </c>
      <c r="D52" s="55">
        <v>1</v>
      </c>
      <c r="E52" s="51">
        <v>0</v>
      </c>
      <c r="F52" s="51">
        <v>0</v>
      </c>
      <c r="G52" s="51">
        <v>1</v>
      </c>
      <c r="H52" s="51">
        <v>0</v>
      </c>
      <c r="I52" s="51">
        <v>0</v>
      </c>
      <c r="J52" s="51">
        <v>0</v>
      </c>
      <c r="K52" s="51">
        <v>1</v>
      </c>
      <c r="L52" s="51">
        <v>0</v>
      </c>
      <c r="M52" s="51">
        <v>1</v>
      </c>
      <c r="N52" s="51"/>
      <c r="O52" s="51"/>
      <c r="P52" s="51">
        <v>0</v>
      </c>
      <c r="Q52" s="51">
        <v>0</v>
      </c>
      <c r="R52" s="51">
        <v>1</v>
      </c>
      <c r="S52" s="51">
        <v>1</v>
      </c>
      <c r="T52" s="93">
        <f t="shared" si="2"/>
        <v>6</v>
      </c>
      <c r="U52" s="94">
        <f t="shared" si="3"/>
        <v>0.375</v>
      </c>
    </row>
    <row r="53" spans="1:21" x14ac:dyDescent="0.35">
      <c r="A53" s="90">
        <v>41</v>
      </c>
      <c r="B53" s="97" t="s">
        <v>627</v>
      </c>
      <c r="C53" s="98" t="s">
        <v>486</v>
      </c>
      <c r="D53" s="55">
        <v>1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>
        <v>1</v>
      </c>
      <c r="K53" s="51">
        <v>1</v>
      </c>
      <c r="L53" s="51">
        <v>1</v>
      </c>
      <c r="M53" s="51">
        <v>0</v>
      </c>
      <c r="N53" s="51"/>
      <c r="O53" s="51"/>
      <c r="P53" s="51">
        <v>1</v>
      </c>
      <c r="Q53" s="51">
        <v>1</v>
      </c>
      <c r="R53" s="51">
        <v>1</v>
      </c>
      <c r="S53" s="51">
        <v>1</v>
      </c>
      <c r="T53" s="93">
        <f t="shared" si="2"/>
        <v>13</v>
      </c>
      <c r="U53" s="94">
        <f t="shared" si="3"/>
        <v>0.8125</v>
      </c>
    </row>
    <row r="54" spans="1:21" x14ac:dyDescent="0.35">
      <c r="A54" s="90">
        <v>42</v>
      </c>
      <c r="B54" s="97" t="s">
        <v>628</v>
      </c>
      <c r="C54" s="98" t="s">
        <v>487</v>
      </c>
      <c r="D54" s="55">
        <v>1</v>
      </c>
      <c r="E54" s="51">
        <v>1</v>
      </c>
      <c r="F54" s="51">
        <v>1</v>
      </c>
      <c r="G54" s="51">
        <v>1</v>
      </c>
      <c r="H54" s="51">
        <v>1</v>
      </c>
      <c r="I54" s="51">
        <v>1</v>
      </c>
      <c r="J54" s="51">
        <v>1</v>
      </c>
      <c r="K54" s="51">
        <v>1</v>
      </c>
      <c r="L54" s="51">
        <v>1</v>
      </c>
      <c r="M54" s="51">
        <v>1</v>
      </c>
      <c r="N54" s="51"/>
      <c r="O54" s="51"/>
      <c r="P54" s="51">
        <v>1</v>
      </c>
      <c r="Q54" s="51">
        <v>1</v>
      </c>
      <c r="R54" s="51">
        <v>1</v>
      </c>
      <c r="S54" s="51">
        <v>1</v>
      </c>
      <c r="T54" s="93">
        <f t="shared" si="2"/>
        <v>14</v>
      </c>
      <c r="U54" s="94">
        <f t="shared" si="3"/>
        <v>0.875</v>
      </c>
    </row>
    <row r="55" spans="1:21" x14ac:dyDescent="0.35">
      <c r="A55" s="90">
        <v>43</v>
      </c>
      <c r="B55" s="97" t="s">
        <v>629</v>
      </c>
      <c r="C55" s="98" t="s">
        <v>488</v>
      </c>
      <c r="D55" s="55">
        <v>1</v>
      </c>
      <c r="E55" s="51">
        <v>1</v>
      </c>
      <c r="F55" s="51">
        <v>1</v>
      </c>
      <c r="G55" s="51">
        <v>1</v>
      </c>
      <c r="H55" s="51">
        <v>1</v>
      </c>
      <c r="I55" s="51">
        <v>1</v>
      </c>
      <c r="J55" s="51">
        <v>1</v>
      </c>
      <c r="K55" s="51">
        <v>1</v>
      </c>
      <c r="L55" s="51">
        <v>1</v>
      </c>
      <c r="M55" s="51">
        <v>1</v>
      </c>
      <c r="N55" s="51"/>
      <c r="O55" s="51"/>
      <c r="P55" s="51">
        <v>1</v>
      </c>
      <c r="Q55" s="51">
        <v>1</v>
      </c>
      <c r="R55" s="51">
        <v>1</v>
      </c>
      <c r="S55" s="51">
        <v>1</v>
      </c>
      <c r="T55" s="93">
        <f t="shared" si="2"/>
        <v>14</v>
      </c>
      <c r="U55" s="94">
        <f t="shared" si="3"/>
        <v>0.875</v>
      </c>
    </row>
    <row r="56" spans="1:21" x14ac:dyDescent="0.35">
      <c r="A56" s="90">
        <v>44</v>
      </c>
      <c r="B56" s="97" t="s">
        <v>543</v>
      </c>
      <c r="C56" s="92" t="s">
        <v>544</v>
      </c>
      <c r="D56" s="55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/>
      <c r="O56" s="51"/>
      <c r="P56" s="51">
        <v>0</v>
      </c>
      <c r="Q56" s="51">
        <v>0</v>
      </c>
      <c r="R56" s="51">
        <v>0</v>
      </c>
      <c r="S56" s="51">
        <v>0</v>
      </c>
      <c r="T56" s="93">
        <f t="shared" si="2"/>
        <v>0</v>
      </c>
      <c r="U56" s="94">
        <f t="shared" si="3"/>
        <v>0</v>
      </c>
    </row>
  </sheetData>
  <mergeCells count="6">
    <mergeCell ref="U9:U12"/>
    <mergeCell ref="A9:A12"/>
    <mergeCell ref="B9:B12"/>
    <mergeCell ref="C9:C12"/>
    <mergeCell ref="D9:S9"/>
    <mergeCell ref="T9:T12"/>
  </mergeCells>
  <conditionalFormatting sqref="D48:S56">
    <cfRule type="cellIs" dxfId="85" priority="4" operator="equal">
      <formula>0</formula>
    </cfRule>
  </conditionalFormatting>
  <conditionalFormatting sqref="N13:O47 D13:I48 J13:M56 P13:S56">
    <cfRule type="cellIs" dxfId="84" priority="2" operator="equal">
      <formula>0</formula>
    </cfRule>
  </conditionalFormatting>
  <conditionalFormatting sqref="U13:U56">
    <cfRule type="cellIs" dxfId="83" priority="1" operator="lessThan">
      <formula>"50%"</formula>
    </cfRule>
  </conditionalFormatting>
  <hyperlinks>
    <hyperlink ref="A1" location="'Rekap Dosen'!A1" display="BACK" xr:uid="{00000000-0004-0000-25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U952"/>
  <sheetViews>
    <sheetView topLeftCell="A38" workbookViewId="0">
      <selection activeCell="B49" sqref="B49:B86"/>
    </sheetView>
  </sheetViews>
  <sheetFormatPr defaultColWidth="14.453125" defaultRowHeight="15" customHeight="1" x14ac:dyDescent="0.35"/>
  <cols>
    <col min="1" max="1" width="9.54296875" customWidth="1"/>
    <col min="2" max="2" width="29.7265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147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MI413417</v>
      </c>
      <c r="C3" s="78" t="str">
        <f>VLOOKUP(D3, 'Rekap Dosen'!$B$5:$C$40, 2, FALSE)</f>
        <v>Iman Saladin B. Azhar, M.Msi</v>
      </c>
      <c r="D3" s="51" t="s">
        <v>305</v>
      </c>
      <c r="E3" s="79">
        <f t="shared" ref="E3:E6" si="0">COUNTIF($D$12:$S$12,D3)</f>
        <v>4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ANIMASI KOMPUTER</v>
      </c>
      <c r="C4" s="78" t="str">
        <f>VLOOKUP(D4, 'Rekap Dosen'!$B$5:$C$40, 2, FALSE)</f>
        <v>Willy, M.Kom.</v>
      </c>
      <c r="D4" s="51" t="s">
        <v>325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Junia Kurniati, M.Kom.</v>
      </c>
      <c r="D5" s="51" t="s">
        <v>307</v>
      </c>
      <c r="E5" s="79">
        <f t="shared" si="0"/>
        <v>4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Selasa, 12:10 -16:15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Multimedia 4.2</v>
      </c>
      <c r="C7" s="83" t="s">
        <v>334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45671</v>
      </c>
      <c r="E11" s="89">
        <f t="shared" ref="E11:S11" si="1">D11+7</f>
        <v>45678</v>
      </c>
      <c r="F11" s="89">
        <f t="shared" si="1"/>
        <v>45685</v>
      </c>
      <c r="G11" s="89">
        <f t="shared" si="1"/>
        <v>45692</v>
      </c>
      <c r="H11" s="89">
        <f t="shared" si="1"/>
        <v>45699</v>
      </c>
      <c r="I11" s="89">
        <f t="shared" si="1"/>
        <v>45706</v>
      </c>
      <c r="J11" s="89">
        <f t="shared" si="1"/>
        <v>45713</v>
      </c>
      <c r="K11" s="89">
        <f t="shared" si="1"/>
        <v>45720</v>
      </c>
      <c r="L11" s="89">
        <f t="shared" si="1"/>
        <v>45727</v>
      </c>
      <c r="M11" s="89">
        <f t="shared" si="1"/>
        <v>45734</v>
      </c>
      <c r="N11" s="89">
        <f t="shared" si="1"/>
        <v>45741</v>
      </c>
      <c r="O11" s="89">
        <f t="shared" si="1"/>
        <v>45748</v>
      </c>
      <c r="P11" s="89">
        <f t="shared" si="1"/>
        <v>45755</v>
      </c>
      <c r="Q11" s="89">
        <f t="shared" si="1"/>
        <v>45762</v>
      </c>
      <c r="R11" s="89">
        <f t="shared" si="1"/>
        <v>45769</v>
      </c>
      <c r="S11" s="89">
        <f t="shared" si="1"/>
        <v>45776</v>
      </c>
      <c r="T11" s="175"/>
      <c r="U11" s="178"/>
    </row>
    <row r="12" spans="1:21" ht="14.5" x14ac:dyDescent="0.35">
      <c r="A12" s="172"/>
      <c r="B12" s="172"/>
      <c r="C12" s="172"/>
      <c r="D12" s="51" t="s">
        <v>305</v>
      </c>
      <c r="E12" s="51" t="s">
        <v>305</v>
      </c>
      <c r="G12" s="51" t="s">
        <v>307</v>
      </c>
      <c r="H12" s="51" t="s">
        <v>305</v>
      </c>
      <c r="I12" s="51" t="s">
        <v>305</v>
      </c>
      <c r="J12" s="51" t="s">
        <v>307</v>
      </c>
      <c r="K12" s="51" t="s">
        <v>307</v>
      </c>
      <c r="L12" s="51" t="s">
        <v>307</v>
      </c>
      <c r="M12" s="51" t="s">
        <v>325</v>
      </c>
      <c r="N12" s="51" t="s">
        <v>325</v>
      </c>
      <c r="O12" s="51"/>
      <c r="P12" s="51" t="s">
        <v>325</v>
      </c>
      <c r="Q12" s="51" t="s">
        <v>325</v>
      </c>
      <c r="R12" s="51" t="s">
        <v>325</v>
      </c>
      <c r="S12" s="51" t="s">
        <v>325</v>
      </c>
      <c r="T12" s="176"/>
      <c r="U12" s="179"/>
    </row>
    <row r="13" spans="1:21" ht="14.5" x14ac:dyDescent="0.35">
      <c r="A13" s="90">
        <v>1</v>
      </c>
      <c r="B13" s="97" t="s">
        <v>489</v>
      </c>
      <c r="C13" s="98" t="s">
        <v>490</v>
      </c>
      <c r="D13" s="55">
        <v>1</v>
      </c>
      <c r="E13" s="51">
        <v>0</v>
      </c>
      <c r="G13" s="51">
        <v>1</v>
      </c>
      <c r="H13" s="51">
        <v>1</v>
      </c>
      <c r="I13" s="51">
        <v>1</v>
      </c>
      <c r="J13" s="51">
        <v>0</v>
      </c>
      <c r="K13" s="51">
        <v>1</v>
      </c>
      <c r="L13" s="51">
        <v>1</v>
      </c>
      <c r="M13" s="51">
        <v>1</v>
      </c>
      <c r="N13" s="51"/>
      <c r="O13" s="51"/>
      <c r="P13" s="51">
        <v>0</v>
      </c>
      <c r="Q13" s="51">
        <v>1</v>
      </c>
      <c r="R13" s="51">
        <v>1</v>
      </c>
      <c r="S13" s="51">
        <v>1</v>
      </c>
      <c r="T13" s="93">
        <f t="shared" ref="T13:T48" si="2">SUM(D13:S13)</f>
        <v>10</v>
      </c>
      <c r="U13" s="94">
        <f t="shared" ref="U13:U48" si="3">T13/16</f>
        <v>0.625</v>
      </c>
    </row>
    <row r="14" spans="1:21" ht="14.5" x14ac:dyDescent="0.35">
      <c r="A14" s="90">
        <v>2</v>
      </c>
      <c r="B14" s="97" t="s">
        <v>491</v>
      </c>
      <c r="C14" s="98" t="s">
        <v>492</v>
      </c>
      <c r="D14" s="55">
        <v>1</v>
      </c>
      <c r="E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0</v>
      </c>
      <c r="L14" s="51">
        <v>1</v>
      </c>
      <c r="M14" s="51">
        <v>1</v>
      </c>
      <c r="N14" s="51"/>
      <c r="O14" s="51"/>
      <c r="P14" s="51">
        <v>0</v>
      </c>
      <c r="Q14" s="51">
        <v>0</v>
      </c>
      <c r="R14" s="51">
        <v>0</v>
      </c>
      <c r="S14" s="51">
        <v>0</v>
      </c>
      <c r="T14" s="93">
        <f t="shared" si="2"/>
        <v>8</v>
      </c>
      <c r="U14" s="94">
        <f t="shared" si="3"/>
        <v>0.5</v>
      </c>
    </row>
    <row r="15" spans="1:21" ht="14.5" x14ac:dyDescent="0.35">
      <c r="A15" s="90">
        <v>3</v>
      </c>
      <c r="B15" s="97" t="s">
        <v>493</v>
      </c>
      <c r="C15" s="98" t="s">
        <v>494</v>
      </c>
      <c r="D15" s="55">
        <v>1</v>
      </c>
      <c r="E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0</v>
      </c>
      <c r="Q15" s="51">
        <v>1</v>
      </c>
      <c r="R15" s="51">
        <v>1</v>
      </c>
      <c r="S15" s="51">
        <v>1</v>
      </c>
      <c r="T15" s="93">
        <f t="shared" si="2"/>
        <v>12</v>
      </c>
      <c r="U15" s="94">
        <f t="shared" si="3"/>
        <v>0.75</v>
      </c>
    </row>
    <row r="16" spans="1:21" ht="14.5" x14ac:dyDescent="0.35">
      <c r="A16" s="90">
        <v>4</v>
      </c>
      <c r="B16" s="97" t="s">
        <v>495</v>
      </c>
      <c r="C16" s="98" t="s">
        <v>496</v>
      </c>
      <c r="D16" s="55">
        <v>1</v>
      </c>
      <c r="E16" s="51">
        <v>1</v>
      </c>
      <c r="G16" s="51">
        <v>0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0</v>
      </c>
      <c r="N16" s="51"/>
      <c r="O16" s="51"/>
      <c r="P16" s="51">
        <v>1</v>
      </c>
      <c r="Q16" s="51">
        <v>0</v>
      </c>
      <c r="R16" s="51">
        <v>0</v>
      </c>
      <c r="S16" s="51">
        <v>0</v>
      </c>
      <c r="T16" s="93">
        <f t="shared" si="2"/>
        <v>8</v>
      </c>
      <c r="U16" s="94">
        <f t="shared" si="3"/>
        <v>0.5</v>
      </c>
    </row>
    <row r="17" spans="1:21" ht="14.5" x14ac:dyDescent="0.35">
      <c r="A17" s="90">
        <v>5</v>
      </c>
      <c r="B17" s="97" t="s">
        <v>497</v>
      </c>
      <c r="C17" s="98" t="s">
        <v>498</v>
      </c>
      <c r="D17" s="55">
        <v>1</v>
      </c>
      <c r="E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>
        <v>0</v>
      </c>
      <c r="Q17" s="51">
        <v>1</v>
      </c>
      <c r="R17" s="51">
        <v>1</v>
      </c>
      <c r="S17" s="51">
        <v>1</v>
      </c>
      <c r="T17" s="93">
        <f t="shared" si="2"/>
        <v>12</v>
      </c>
      <c r="U17" s="94">
        <f t="shared" si="3"/>
        <v>0.75</v>
      </c>
    </row>
    <row r="18" spans="1:21" ht="14.5" x14ac:dyDescent="0.35">
      <c r="A18" s="90">
        <v>6</v>
      </c>
      <c r="B18" s="97" t="s">
        <v>500</v>
      </c>
      <c r="C18" s="98" t="s">
        <v>501</v>
      </c>
      <c r="D18" s="55">
        <v>1</v>
      </c>
      <c r="E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13</v>
      </c>
      <c r="U18" s="94">
        <f t="shared" si="3"/>
        <v>0.8125</v>
      </c>
    </row>
    <row r="19" spans="1:21" ht="14.5" x14ac:dyDescent="0.35">
      <c r="A19" s="90">
        <v>7</v>
      </c>
      <c r="B19" s="97" t="s">
        <v>502</v>
      </c>
      <c r="C19" s="98" t="s">
        <v>503</v>
      </c>
      <c r="D19" s="55">
        <v>1</v>
      </c>
      <c r="E19" s="51">
        <v>1</v>
      </c>
      <c r="G19" s="51">
        <v>1</v>
      </c>
      <c r="H19" s="51">
        <v>1</v>
      </c>
      <c r="I19" s="51">
        <v>0</v>
      </c>
      <c r="J19" s="51" t="s">
        <v>499</v>
      </c>
      <c r="K19" s="51">
        <v>0</v>
      </c>
      <c r="L19" s="51">
        <v>1</v>
      </c>
      <c r="M19" s="51">
        <v>1</v>
      </c>
      <c r="N19" s="51"/>
      <c r="O19" s="51"/>
      <c r="P19" s="51">
        <v>1</v>
      </c>
      <c r="Q19" s="51">
        <v>0</v>
      </c>
      <c r="R19" s="51">
        <v>0</v>
      </c>
      <c r="S19" s="51">
        <v>0</v>
      </c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7" t="s">
        <v>504</v>
      </c>
      <c r="C20" s="98" t="s">
        <v>505</v>
      </c>
      <c r="D20" s="55">
        <v>1</v>
      </c>
      <c r="E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>
        <v>1</v>
      </c>
      <c r="R20" s="51">
        <v>1</v>
      </c>
      <c r="S20" s="51">
        <v>1</v>
      </c>
      <c r="T20" s="93">
        <f t="shared" si="2"/>
        <v>13</v>
      </c>
      <c r="U20" s="94">
        <f t="shared" si="3"/>
        <v>0.8125</v>
      </c>
    </row>
    <row r="21" spans="1:21" ht="15.75" customHeight="1" x14ac:dyDescent="0.35">
      <c r="A21" s="90">
        <v>9</v>
      </c>
      <c r="B21" s="97" t="s">
        <v>506</v>
      </c>
      <c r="C21" s="98" t="s">
        <v>507</v>
      </c>
      <c r="D21" s="55">
        <v>1</v>
      </c>
      <c r="E21" s="51">
        <v>1</v>
      </c>
      <c r="G21" s="51">
        <v>1</v>
      </c>
      <c r="H21" s="51">
        <v>0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>
        <v>0</v>
      </c>
      <c r="Q21" s="51">
        <v>1</v>
      </c>
      <c r="R21" s="51">
        <v>1</v>
      </c>
      <c r="S21" s="51">
        <v>0</v>
      </c>
      <c r="T21" s="93">
        <f t="shared" si="2"/>
        <v>10</v>
      </c>
      <c r="U21" s="94">
        <f t="shared" si="3"/>
        <v>0.625</v>
      </c>
    </row>
    <row r="22" spans="1:21" ht="15.75" customHeight="1" x14ac:dyDescent="0.35">
      <c r="A22" s="90">
        <v>10</v>
      </c>
      <c r="B22" s="97" t="s">
        <v>509</v>
      </c>
      <c r="C22" s="98" t="s">
        <v>510</v>
      </c>
      <c r="D22" s="55">
        <v>1</v>
      </c>
      <c r="E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0</v>
      </c>
      <c r="L22" s="51">
        <v>1</v>
      </c>
      <c r="M22" s="51">
        <v>1</v>
      </c>
      <c r="N22" s="51"/>
      <c r="O22" s="51"/>
      <c r="P22" s="51">
        <v>0</v>
      </c>
      <c r="Q22" s="51">
        <v>1</v>
      </c>
      <c r="R22" s="51">
        <v>1</v>
      </c>
      <c r="S22" s="51">
        <v>1</v>
      </c>
      <c r="T22" s="93">
        <f t="shared" si="2"/>
        <v>11</v>
      </c>
      <c r="U22" s="94">
        <f t="shared" si="3"/>
        <v>0.6875</v>
      </c>
    </row>
    <row r="23" spans="1:21" ht="15.75" customHeight="1" x14ac:dyDescent="0.35">
      <c r="A23" s="90">
        <v>11</v>
      </c>
      <c r="B23" s="101" t="s">
        <v>511</v>
      </c>
      <c r="C23" s="98" t="s">
        <v>512</v>
      </c>
      <c r="D23" s="55">
        <v>1</v>
      </c>
      <c r="E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>
        <v>0</v>
      </c>
      <c r="R23" s="51">
        <v>1</v>
      </c>
      <c r="S23" s="51">
        <v>1</v>
      </c>
      <c r="T23" s="93">
        <f t="shared" si="2"/>
        <v>12</v>
      </c>
      <c r="U23" s="94">
        <f t="shared" si="3"/>
        <v>0.75</v>
      </c>
    </row>
    <row r="24" spans="1:21" ht="15.75" customHeight="1" x14ac:dyDescent="0.35">
      <c r="A24" s="90">
        <v>12</v>
      </c>
      <c r="B24" s="101" t="s">
        <v>513</v>
      </c>
      <c r="C24" s="98" t="s">
        <v>514</v>
      </c>
      <c r="D24" s="55">
        <v>1</v>
      </c>
      <c r="E24" s="51">
        <v>1</v>
      </c>
      <c r="G24" s="51">
        <v>1</v>
      </c>
      <c r="H24" s="51">
        <v>1</v>
      </c>
      <c r="I24" s="51">
        <v>1</v>
      </c>
      <c r="J24" s="51">
        <v>0</v>
      </c>
      <c r="K24" s="51">
        <v>0</v>
      </c>
      <c r="L24" s="51">
        <v>1</v>
      </c>
      <c r="M24" s="51">
        <v>0</v>
      </c>
      <c r="N24" s="51"/>
      <c r="O24" s="51"/>
      <c r="P24" s="51">
        <v>1</v>
      </c>
      <c r="Q24" s="51">
        <v>0</v>
      </c>
      <c r="R24" s="51">
        <v>0</v>
      </c>
      <c r="S24" s="51">
        <v>0</v>
      </c>
      <c r="T24" s="93">
        <f t="shared" si="2"/>
        <v>7</v>
      </c>
      <c r="U24" s="94">
        <f t="shared" si="3"/>
        <v>0.4375</v>
      </c>
    </row>
    <row r="25" spans="1:21" ht="15.75" customHeight="1" x14ac:dyDescent="0.35">
      <c r="A25" s="90">
        <v>13</v>
      </c>
      <c r="B25" s="101" t="s">
        <v>515</v>
      </c>
      <c r="C25" s="98" t="s">
        <v>516</v>
      </c>
      <c r="D25" s="55">
        <v>1</v>
      </c>
      <c r="E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0</v>
      </c>
      <c r="L25" s="51">
        <v>1</v>
      </c>
      <c r="M25" s="51">
        <v>1</v>
      </c>
      <c r="N25" s="51"/>
      <c r="O25" s="51"/>
      <c r="P25" s="51">
        <v>1</v>
      </c>
      <c r="Q25" s="51">
        <v>1</v>
      </c>
      <c r="R25" s="51">
        <v>0</v>
      </c>
      <c r="S25" s="51">
        <v>0</v>
      </c>
      <c r="T25" s="93">
        <f t="shared" si="2"/>
        <v>10</v>
      </c>
      <c r="U25" s="94">
        <f t="shared" si="3"/>
        <v>0.625</v>
      </c>
    </row>
    <row r="26" spans="1:21" ht="15.75" customHeight="1" x14ac:dyDescent="0.35">
      <c r="A26" s="90">
        <v>14</v>
      </c>
      <c r="B26" s="101" t="s">
        <v>630</v>
      </c>
      <c r="C26" s="98" t="s">
        <v>517</v>
      </c>
      <c r="D26" s="55">
        <v>1</v>
      </c>
      <c r="E26" s="51">
        <v>1</v>
      </c>
      <c r="G26" s="51">
        <v>1</v>
      </c>
      <c r="H26" s="51" t="s">
        <v>499</v>
      </c>
      <c r="I26" s="51">
        <v>1</v>
      </c>
      <c r="J26" s="51">
        <v>0</v>
      </c>
      <c r="K26" s="51">
        <v>0</v>
      </c>
      <c r="L26" s="51">
        <v>1</v>
      </c>
      <c r="M26" s="51">
        <v>0</v>
      </c>
      <c r="N26" s="51"/>
      <c r="O26" s="51"/>
      <c r="P26" s="51">
        <v>0</v>
      </c>
      <c r="Q26" s="51">
        <v>1</v>
      </c>
      <c r="R26" s="51">
        <v>0</v>
      </c>
      <c r="S26" s="51">
        <v>0</v>
      </c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101" t="s">
        <v>631</v>
      </c>
      <c r="C27" s="98" t="s">
        <v>518</v>
      </c>
      <c r="D27" s="55">
        <v>1</v>
      </c>
      <c r="E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0</v>
      </c>
      <c r="L27" s="51">
        <v>1</v>
      </c>
      <c r="M27" s="51">
        <v>1</v>
      </c>
      <c r="N27" s="51"/>
      <c r="O27" s="51"/>
      <c r="P27" s="51">
        <v>0</v>
      </c>
      <c r="Q27" s="51">
        <v>1</v>
      </c>
      <c r="R27" s="51">
        <v>0</v>
      </c>
      <c r="S27" s="51">
        <v>0</v>
      </c>
      <c r="T27" s="93">
        <f t="shared" si="2"/>
        <v>9</v>
      </c>
      <c r="U27" s="94">
        <f t="shared" si="3"/>
        <v>0.5625</v>
      </c>
    </row>
    <row r="28" spans="1:21" ht="15.75" customHeight="1" x14ac:dyDescent="0.35">
      <c r="A28" s="90">
        <v>16</v>
      </c>
      <c r="B28" s="101" t="s">
        <v>632</v>
      </c>
      <c r="C28" s="98" t="s">
        <v>519</v>
      </c>
      <c r="D28" s="55">
        <v>1</v>
      </c>
      <c r="E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13</v>
      </c>
      <c r="U28" s="94">
        <f t="shared" si="3"/>
        <v>0.8125</v>
      </c>
    </row>
    <row r="29" spans="1:21" ht="15.75" customHeight="1" x14ac:dyDescent="0.35">
      <c r="A29" s="90">
        <v>17</v>
      </c>
      <c r="B29" s="101" t="s">
        <v>633</v>
      </c>
      <c r="C29" s="98" t="s">
        <v>520</v>
      </c>
      <c r="D29" s="55">
        <v>1</v>
      </c>
      <c r="E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>
        <v>1</v>
      </c>
      <c r="R29" s="51">
        <v>1</v>
      </c>
      <c r="S29" s="51">
        <v>1</v>
      </c>
      <c r="T29" s="93">
        <f t="shared" si="2"/>
        <v>13</v>
      </c>
      <c r="U29" s="94">
        <f t="shared" si="3"/>
        <v>0.8125</v>
      </c>
    </row>
    <row r="30" spans="1:21" ht="15.75" customHeight="1" x14ac:dyDescent="0.35">
      <c r="A30" s="90">
        <v>18</v>
      </c>
      <c r="B30" s="101" t="s">
        <v>634</v>
      </c>
      <c r="C30" s="98" t="s">
        <v>521</v>
      </c>
      <c r="D30" s="55">
        <v>1</v>
      </c>
      <c r="E30" s="51">
        <v>1</v>
      </c>
      <c r="G30" s="51">
        <v>1</v>
      </c>
      <c r="H30" s="51">
        <v>1</v>
      </c>
      <c r="I30" s="51">
        <v>1</v>
      </c>
      <c r="J30" s="51">
        <v>0</v>
      </c>
      <c r="K30" s="51">
        <v>1</v>
      </c>
      <c r="L30" s="51">
        <v>1</v>
      </c>
      <c r="M30" s="51">
        <v>0</v>
      </c>
      <c r="N30" s="51"/>
      <c r="O30" s="51"/>
      <c r="P30" s="51">
        <v>0</v>
      </c>
      <c r="Q30" s="51">
        <v>1</v>
      </c>
      <c r="R30" s="51">
        <v>1</v>
      </c>
      <c r="S30" s="51">
        <v>1</v>
      </c>
      <c r="T30" s="93">
        <f t="shared" si="2"/>
        <v>10</v>
      </c>
      <c r="U30" s="94">
        <f t="shared" si="3"/>
        <v>0.625</v>
      </c>
    </row>
    <row r="31" spans="1:21" ht="15.75" customHeight="1" x14ac:dyDescent="0.35">
      <c r="A31" s="90">
        <v>19</v>
      </c>
      <c r="B31" s="101" t="s">
        <v>635</v>
      </c>
      <c r="C31" s="98" t="s">
        <v>522</v>
      </c>
      <c r="D31" s="55">
        <v>1</v>
      </c>
      <c r="E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>
        <v>0</v>
      </c>
      <c r="Q31" s="51">
        <v>1</v>
      </c>
      <c r="R31" s="51">
        <v>1</v>
      </c>
      <c r="S31" s="51">
        <v>1</v>
      </c>
      <c r="T31" s="93">
        <f t="shared" si="2"/>
        <v>12</v>
      </c>
      <c r="U31" s="94">
        <f t="shared" si="3"/>
        <v>0.75</v>
      </c>
    </row>
    <row r="32" spans="1:21" ht="15.75" customHeight="1" x14ac:dyDescent="0.35">
      <c r="A32" s="90">
        <v>20</v>
      </c>
      <c r="B32" s="101" t="s">
        <v>636</v>
      </c>
      <c r="C32" s="98" t="s">
        <v>523</v>
      </c>
      <c r="D32" s="55">
        <v>1</v>
      </c>
      <c r="E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0</v>
      </c>
      <c r="Q32" s="51">
        <v>1</v>
      </c>
      <c r="R32" s="51">
        <v>1</v>
      </c>
      <c r="S32" s="51">
        <v>1</v>
      </c>
      <c r="T32" s="93">
        <f t="shared" si="2"/>
        <v>12</v>
      </c>
      <c r="U32" s="94">
        <f t="shared" si="3"/>
        <v>0.75</v>
      </c>
    </row>
    <row r="33" spans="1:21" ht="15.75" customHeight="1" x14ac:dyDescent="0.35">
      <c r="A33" s="90">
        <v>21</v>
      </c>
      <c r="B33" s="101" t="s">
        <v>637</v>
      </c>
      <c r="C33" s="98" t="s">
        <v>524</v>
      </c>
      <c r="D33" s="55">
        <v>1</v>
      </c>
      <c r="E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0</v>
      </c>
      <c r="N33" s="51"/>
      <c r="O33" s="51"/>
      <c r="P33" s="51">
        <v>0</v>
      </c>
      <c r="Q33" s="51">
        <v>1</v>
      </c>
      <c r="R33" s="51">
        <v>1</v>
      </c>
      <c r="S33" s="51">
        <v>1</v>
      </c>
      <c r="T33" s="93">
        <f t="shared" si="2"/>
        <v>11</v>
      </c>
      <c r="U33" s="94">
        <f t="shared" si="3"/>
        <v>0.6875</v>
      </c>
    </row>
    <row r="34" spans="1:21" ht="15.75" customHeight="1" x14ac:dyDescent="0.35">
      <c r="A34" s="90">
        <v>22</v>
      </c>
      <c r="B34" s="101" t="s">
        <v>638</v>
      </c>
      <c r="C34" s="98" t="s">
        <v>525</v>
      </c>
      <c r="D34" s="55">
        <v>1</v>
      </c>
      <c r="E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0</v>
      </c>
      <c r="N34" s="51"/>
      <c r="O34" s="51"/>
      <c r="P34" s="51">
        <v>0</v>
      </c>
      <c r="Q34" s="51">
        <v>0</v>
      </c>
      <c r="R34" s="51">
        <v>0</v>
      </c>
      <c r="S34" s="51">
        <v>0</v>
      </c>
      <c r="T34" s="93">
        <f t="shared" si="2"/>
        <v>8</v>
      </c>
      <c r="U34" s="94">
        <f t="shared" si="3"/>
        <v>0.5</v>
      </c>
    </row>
    <row r="35" spans="1:21" ht="15.75" customHeight="1" x14ac:dyDescent="0.35">
      <c r="A35" s="90">
        <v>23</v>
      </c>
      <c r="B35" s="101" t="s">
        <v>639</v>
      </c>
      <c r="C35" s="98" t="s">
        <v>526</v>
      </c>
      <c r="D35" s="55">
        <v>1</v>
      </c>
      <c r="E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0</v>
      </c>
      <c r="L35" s="51">
        <v>1</v>
      </c>
      <c r="M35" s="51">
        <v>1</v>
      </c>
      <c r="N35" s="51"/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12</v>
      </c>
      <c r="U35" s="94">
        <f t="shared" si="3"/>
        <v>0.75</v>
      </c>
    </row>
    <row r="36" spans="1:21" ht="15.75" customHeight="1" x14ac:dyDescent="0.35">
      <c r="A36" s="90">
        <v>24</v>
      </c>
      <c r="B36" s="101" t="s">
        <v>640</v>
      </c>
      <c r="C36" s="98" t="s">
        <v>527</v>
      </c>
      <c r="D36" s="55">
        <v>1</v>
      </c>
      <c r="E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0</v>
      </c>
      <c r="Q36" s="51">
        <v>1</v>
      </c>
      <c r="R36" s="51">
        <v>1</v>
      </c>
      <c r="S36" s="51">
        <v>1</v>
      </c>
      <c r="T36" s="93">
        <f t="shared" si="2"/>
        <v>12</v>
      </c>
      <c r="U36" s="94">
        <f t="shared" si="3"/>
        <v>0.75</v>
      </c>
    </row>
    <row r="37" spans="1:21" ht="15.75" customHeight="1" x14ac:dyDescent="0.35">
      <c r="A37" s="90">
        <v>25</v>
      </c>
      <c r="B37" s="101" t="s">
        <v>641</v>
      </c>
      <c r="C37" s="98" t="s">
        <v>528</v>
      </c>
      <c r="D37" s="55">
        <v>1</v>
      </c>
      <c r="E37" s="51">
        <v>1</v>
      </c>
      <c r="G37" s="51">
        <v>1</v>
      </c>
      <c r="H37" s="51">
        <v>0</v>
      </c>
      <c r="I37" s="51">
        <v>1</v>
      </c>
      <c r="J37" s="51">
        <v>0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>
        <v>0</v>
      </c>
      <c r="R37" s="51">
        <v>1</v>
      </c>
      <c r="S37" s="51">
        <v>1</v>
      </c>
      <c r="T37" s="93">
        <f t="shared" si="2"/>
        <v>10</v>
      </c>
      <c r="U37" s="94">
        <f t="shared" si="3"/>
        <v>0.625</v>
      </c>
    </row>
    <row r="38" spans="1:21" ht="15.75" customHeight="1" x14ac:dyDescent="0.35">
      <c r="A38" s="90">
        <v>26</v>
      </c>
      <c r="B38" s="101" t="s">
        <v>642</v>
      </c>
      <c r="C38" s="98" t="s">
        <v>529</v>
      </c>
      <c r="D38" s="55">
        <v>1</v>
      </c>
      <c r="E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0</v>
      </c>
      <c r="N38" s="51"/>
      <c r="O38" s="51"/>
      <c r="P38" s="51">
        <v>1</v>
      </c>
      <c r="Q38" s="51">
        <v>0</v>
      </c>
      <c r="R38" s="51">
        <v>0</v>
      </c>
      <c r="S38" s="51">
        <v>0</v>
      </c>
      <c r="T38" s="93">
        <f t="shared" si="2"/>
        <v>9</v>
      </c>
      <c r="U38" s="94">
        <f t="shared" si="3"/>
        <v>0.5625</v>
      </c>
    </row>
    <row r="39" spans="1:21" ht="15.75" customHeight="1" x14ac:dyDescent="0.35">
      <c r="A39" s="90">
        <v>27</v>
      </c>
      <c r="B39" s="101" t="s">
        <v>643</v>
      </c>
      <c r="C39" s="98" t="s">
        <v>530</v>
      </c>
      <c r="D39" s="55">
        <v>1</v>
      </c>
      <c r="E39" s="51">
        <v>0</v>
      </c>
      <c r="G39" s="51">
        <v>0</v>
      </c>
      <c r="H39" s="51">
        <v>1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/>
      <c r="O39" s="51"/>
      <c r="P39" s="51">
        <v>0</v>
      </c>
      <c r="Q39" s="51">
        <v>0</v>
      </c>
      <c r="R39" s="51">
        <v>0</v>
      </c>
      <c r="S39" s="51">
        <v>0</v>
      </c>
      <c r="T39" s="93">
        <f t="shared" si="2"/>
        <v>2</v>
      </c>
      <c r="U39" s="94">
        <f t="shared" si="3"/>
        <v>0.125</v>
      </c>
    </row>
    <row r="40" spans="1:21" ht="15.75" customHeight="1" x14ac:dyDescent="0.35">
      <c r="A40" s="90">
        <v>28</v>
      </c>
      <c r="B40" s="101" t="s">
        <v>644</v>
      </c>
      <c r="C40" s="98" t="s">
        <v>531</v>
      </c>
      <c r="D40" s="55">
        <v>1</v>
      </c>
      <c r="E40" s="51">
        <v>0</v>
      </c>
      <c r="G40" s="51">
        <v>1</v>
      </c>
      <c r="H40" s="51">
        <v>1</v>
      </c>
      <c r="I40" s="51">
        <v>1</v>
      </c>
      <c r="J40" s="51">
        <v>1</v>
      </c>
      <c r="K40" s="51">
        <v>0</v>
      </c>
      <c r="L40" s="51">
        <v>1</v>
      </c>
      <c r="M40" s="51">
        <v>1</v>
      </c>
      <c r="N40" s="51"/>
      <c r="O40" s="51"/>
      <c r="P40" s="51">
        <v>1</v>
      </c>
      <c r="Q40" s="51">
        <v>0</v>
      </c>
      <c r="R40" s="51">
        <v>0</v>
      </c>
      <c r="S40" s="51">
        <v>0</v>
      </c>
      <c r="T40" s="93">
        <f t="shared" si="2"/>
        <v>8</v>
      </c>
      <c r="U40" s="94">
        <f t="shared" si="3"/>
        <v>0.5</v>
      </c>
    </row>
    <row r="41" spans="1:21" ht="15.75" customHeight="1" x14ac:dyDescent="0.35">
      <c r="A41" s="90">
        <v>29</v>
      </c>
      <c r="B41" s="101" t="s">
        <v>645</v>
      </c>
      <c r="C41" s="98" t="s">
        <v>532</v>
      </c>
      <c r="D41" s="55">
        <v>1</v>
      </c>
      <c r="E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/>
      <c r="O41" s="51"/>
      <c r="P41" s="51">
        <v>1</v>
      </c>
      <c r="Q41" s="51">
        <v>0</v>
      </c>
      <c r="R41" s="51">
        <v>1</v>
      </c>
      <c r="S41" s="51">
        <v>0</v>
      </c>
      <c r="T41" s="93">
        <f t="shared" si="2"/>
        <v>11</v>
      </c>
      <c r="U41" s="94">
        <f t="shared" si="3"/>
        <v>0.6875</v>
      </c>
    </row>
    <row r="42" spans="1:21" ht="15.75" customHeight="1" x14ac:dyDescent="0.35">
      <c r="A42" s="90">
        <v>30</v>
      </c>
      <c r="B42" s="101" t="s">
        <v>646</v>
      </c>
      <c r="C42" s="98" t="s">
        <v>533</v>
      </c>
      <c r="D42" s="55">
        <v>1</v>
      </c>
      <c r="E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/>
      <c r="O42" s="51"/>
      <c r="P42" s="51">
        <v>1</v>
      </c>
      <c r="Q42" s="51">
        <v>0</v>
      </c>
      <c r="R42" s="51">
        <v>0</v>
      </c>
      <c r="S42" s="51">
        <v>0</v>
      </c>
      <c r="T42" s="93">
        <f t="shared" si="2"/>
        <v>10</v>
      </c>
      <c r="U42" s="94">
        <f t="shared" si="3"/>
        <v>0.625</v>
      </c>
    </row>
    <row r="43" spans="1:21" ht="15.75" customHeight="1" x14ac:dyDescent="0.35">
      <c r="A43" s="90">
        <v>31</v>
      </c>
      <c r="B43" s="101" t="s">
        <v>647</v>
      </c>
      <c r="C43" s="98" t="s">
        <v>534</v>
      </c>
      <c r="D43" s="55">
        <v>1</v>
      </c>
      <c r="E43" s="51">
        <v>0</v>
      </c>
      <c r="G43" s="51" t="s">
        <v>499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>
        <v>0</v>
      </c>
      <c r="Q43" s="51">
        <v>1</v>
      </c>
      <c r="R43" s="51">
        <v>1</v>
      </c>
      <c r="S43" s="51">
        <v>0</v>
      </c>
      <c r="T43" s="93">
        <f t="shared" si="2"/>
        <v>9</v>
      </c>
      <c r="U43" s="94">
        <f t="shared" si="3"/>
        <v>0.5625</v>
      </c>
    </row>
    <row r="44" spans="1:21" ht="15.75" customHeight="1" x14ac:dyDescent="0.35">
      <c r="A44" s="90">
        <v>32</v>
      </c>
      <c r="B44" s="101" t="s">
        <v>648</v>
      </c>
      <c r="C44" s="98" t="s">
        <v>535</v>
      </c>
      <c r="D44" s="55">
        <v>1</v>
      </c>
      <c r="E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/>
      <c r="O44" s="51"/>
      <c r="P44" s="51">
        <v>1</v>
      </c>
      <c r="Q44" s="51">
        <v>0</v>
      </c>
      <c r="R44" s="51">
        <v>1</v>
      </c>
      <c r="S44" s="51">
        <v>0</v>
      </c>
      <c r="T44" s="93">
        <f t="shared" si="2"/>
        <v>11</v>
      </c>
      <c r="U44" s="94">
        <f t="shared" si="3"/>
        <v>0.6875</v>
      </c>
    </row>
    <row r="45" spans="1:21" ht="15.75" customHeight="1" x14ac:dyDescent="0.35">
      <c r="A45" s="90">
        <v>33</v>
      </c>
      <c r="B45" s="101" t="s">
        <v>536</v>
      </c>
      <c r="C45" s="98" t="s">
        <v>537</v>
      </c>
      <c r="D45" s="55">
        <v>1</v>
      </c>
      <c r="E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0</v>
      </c>
      <c r="L45" s="51">
        <v>1</v>
      </c>
      <c r="M45" s="51">
        <v>1</v>
      </c>
      <c r="N45" s="51"/>
      <c r="O45" s="51"/>
      <c r="P45" s="51">
        <v>0</v>
      </c>
      <c r="Q45" s="51">
        <v>1</v>
      </c>
      <c r="R45" s="51">
        <v>1</v>
      </c>
      <c r="S45" s="51">
        <v>0</v>
      </c>
      <c r="T45" s="93">
        <f t="shared" si="2"/>
        <v>10</v>
      </c>
      <c r="U45" s="94">
        <f t="shared" si="3"/>
        <v>0.625</v>
      </c>
    </row>
    <row r="46" spans="1:21" ht="15.75" customHeight="1" x14ac:dyDescent="0.35">
      <c r="A46" s="90">
        <v>34</v>
      </c>
      <c r="B46" s="101" t="s">
        <v>538</v>
      </c>
      <c r="C46" s="98" t="s">
        <v>539</v>
      </c>
      <c r="D46" s="55">
        <v>1</v>
      </c>
      <c r="E46" s="51">
        <v>0</v>
      </c>
      <c r="G46" s="51">
        <v>1</v>
      </c>
      <c r="H46" s="51">
        <v>0</v>
      </c>
      <c r="I46" s="51">
        <v>0</v>
      </c>
      <c r="J46" s="51">
        <v>0</v>
      </c>
      <c r="K46" s="51">
        <v>0</v>
      </c>
      <c r="L46" s="51">
        <v>1</v>
      </c>
      <c r="M46" s="51">
        <v>0</v>
      </c>
      <c r="N46" s="51"/>
      <c r="O46" s="51"/>
      <c r="P46" s="51">
        <v>0</v>
      </c>
      <c r="Q46" s="51">
        <v>0</v>
      </c>
      <c r="R46" s="51">
        <v>0</v>
      </c>
      <c r="S46" s="51">
        <v>0</v>
      </c>
      <c r="T46" s="93">
        <f t="shared" si="2"/>
        <v>3</v>
      </c>
      <c r="U46" s="94">
        <f t="shared" si="3"/>
        <v>0.1875</v>
      </c>
    </row>
    <row r="47" spans="1:21" ht="15.75" customHeight="1" x14ac:dyDescent="0.35">
      <c r="A47" s="90">
        <v>35</v>
      </c>
      <c r="B47" s="101" t="s">
        <v>540</v>
      </c>
      <c r="C47" s="98" t="s">
        <v>541</v>
      </c>
      <c r="D47" s="55">
        <v>1</v>
      </c>
      <c r="E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>
        <v>1</v>
      </c>
      <c r="M47" s="51">
        <v>1</v>
      </c>
      <c r="N47" s="51"/>
      <c r="O47" s="51"/>
      <c r="P47" s="51">
        <v>0</v>
      </c>
      <c r="Q47" s="51">
        <v>1</v>
      </c>
      <c r="R47" s="51">
        <v>1</v>
      </c>
      <c r="S47" s="51">
        <v>0</v>
      </c>
      <c r="T47" s="93">
        <f t="shared" si="2"/>
        <v>11</v>
      </c>
      <c r="U47" s="94">
        <f t="shared" si="3"/>
        <v>0.6875</v>
      </c>
    </row>
    <row r="48" spans="1:21" ht="15.75" customHeight="1" x14ac:dyDescent="0.35">
      <c r="A48" s="90">
        <v>36</v>
      </c>
      <c r="B48" s="101" t="s">
        <v>545</v>
      </c>
      <c r="C48" s="98" t="s">
        <v>546</v>
      </c>
      <c r="D48" s="55">
        <v>1</v>
      </c>
      <c r="E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>
        <v>0</v>
      </c>
      <c r="M48" s="51">
        <v>0</v>
      </c>
      <c r="N48" s="51"/>
      <c r="O48" s="51"/>
      <c r="P48" s="51">
        <v>1</v>
      </c>
      <c r="Q48" s="51">
        <v>0</v>
      </c>
      <c r="R48" s="51">
        <v>1</v>
      </c>
      <c r="S48" s="51">
        <v>0</v>
      </c>
      <c r="T48" s="93">
        <f t="shared" si="2"/>
        <v>9</v>
      </c>
      <c r="U48" s="94">
        <f t="shared" si="3"/>
        <v>0.5625</v>
      </c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/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8">
    <cfRule type="cellIs" dxfId="82" priority="4" operator="equal">
      <formula>0</formula>
    </cfRule>
  </conditionalFormatting>
  <conditionalFormatting sqref="N13:O47 D13:M48 P13:S48">
    <cfRule type="cellIs" dxfId="81" priority="2" operator="equal">
      <formula>0</formula>
    </cfRule>
  </conditionalFormatting>
  <conditionalFormatting sqref="U13:U48">
    <cfRule type="cellIs" dxfId="80" priority="1" operator="lessThan">
      <formula>"50%"</formula>
    </cfRule>
  </conditionalFormatting>
  <hyperlinks>
    <hyperlink ref="A1" location="'Rekap Dosen'!A1" display="BACK" xr:uid="{00000000-0004-0000-2600-000000000000}"/>
  </hyperlinks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U944"/>
  <sheetViews>
    <sheetView topLeftCell="A31" workbookViewId="0">
      <selection activeCell="B46" sqref="B46:B77"/>
    </sheetView>
  </sheetViews>
  <sheetFormatPr defaultColWidth="14.453125" defaultRowHeight="15" customHeight="1" x14ac:dyDescent="0.35"/>
  <cols>
    <col min="1" max="1" width="9.54296875" customWidth="1"/>
    <col min="2" max="2" width="22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152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MI502217</v>
      </c>
      <c r="C3" s="78" t="str">
        <f>VLOOKUP(D3, 'Rekap Dosen'!$B$5:$C$40, 2, FALSE)</f>
        <v>M. Qurhanul Rizkie, Ph.D</v>
      </c>
      <c r="D3" s="51" t="s">
        <v>309</v>
      </c>
      <c r="E3" s="79">
        <f t="shared" ref="E3:E6" si="0">COUNTIF($D$12:$S$12,D3)</f>
        <v>8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BASIS DATA I</v>
      </c>
      <c r="C4" s="78" t="str">
        <f>VLOOKUP(D4, 'Rekap Dosen'!$B$5:$C$40, 2, FALSE)</f>
        <v>Rusdi Efendi, M.Kom.</v>
      </c>
      <c r="D4" s="51" t="s">
        <v>321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Ermatita, Prof.</v>
      </c>
      <c r="D5" s="51" t="s">
        <v>292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Rabu, 08:00 - 12:05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Struktur Data CL.3.1</v>
      </c>
      <c r="C7" s="83" t="s">
        <v>334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5"/>
      <c r="U11" s="178"/>
    </row>
    <row r="12" spans="1:21" ht="14.5" x14ac:dyDescent="0.35">
      <c r="A12" s="172"/>
      <c r="B12" s="172"/>
      <c r="C12" s="172"/>
      <c r="D12" s="51" t="s">
        <v>309</v>
      </c>
      <c r="E12" s="51" t="s">
        <v>309</v>
      </c>
      <c r="G12" s="51" t="s">
        <v>309</v>
      </c>
      <c r="H12" s="51" t="s">
        <v>309</v>
      </c>
      <c r="I12" s="51" t="s">
        <v>309</v>
      </c>
      <c r="J12" s="51" t="s">
        <v>309</v>
      </c>
      <c r="K12" s="51" t="s">
        <v>309</v>
      </c>
      <c r="L12" s="51" t="s">
        <v>309</v>
      </c>
      <c r="M12" s="51" t="s">
        <v>321</v>
      </c>
      <c r="N12" s="51" t="s">
        <v>321</v>
      </c>
      <c r="O12" s="51"/>
      <c r="P12" s="51" t="s">
        <v>321</v>
      </c>
      <c r="Q12" s="51" t="s">
        <v>321</v>
      </c>
      <c r="R12" s="51" t="s">
        <v>321</v>
      </c>
      <c r="S12" s="51" t="s">
        <v>321</v>
      </c>
      <c r="T12" s="176"/>
      <c r="U12" s="179"/>
    </row>
    <row r="13" spans="1:21" ht="14.5" x14ac:dyDescent="0.35">
      <c r="A13" s="90">
        <v>1</v>
      </c>
      <c r="B13" s="97" t="s">
        <v>720</v>
      </c>
      <c r="C13" s="98" t="s">
        <v>721</v>
      </c>
      <c r="D13" s="55">
        <v>1</v>
      </c>
      <c r="E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>
        <v>1</v>
      </c>
      <c r="S13" s="51">
        <v>1</v>
      </c>
      <c r="T13" s="93">
        <f t="shared" ref="T13:T45" si="2">SUM(D13:S13)</f>
        <v>14</v>
      </c>
      <c r="U13" s="94">
        <f t="shared" ref="U13:U45" si="3">T13/16</f>
        <v>0.875</v>
      </c>
    </row>
    <row r="14" spans="1:21" ht="14.5" x14ac:dyDescent="0.35">
      <c r="A14" s="90">
        <v>2</v>
      </c>
      <c r="B14" s="97" t="s">
        <v>722</v>
      </c>
      <c r="C14" s="98" t="s">
        <v>723</v>
      </c>
      <c r="D14" s="55">
        <v>1</v>
      </c>
      <c r="E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14</v>
      </c>
      <c r="U14" s="94">
        <f t="shared" si="3"/>
        <v>0.875</v>
      </c>
    </row>
    <row r="15" spans="1:21" ht="14.5" x14ac:dyDescent="0.35">
      <c r="A15" s="90">
        <v>3</v>
      </c>
      <c r="B15" s="97" t="s">
        <v>724</v>
      </c>
      <c r="C15" s="98" t="s">
        <v>725</v>
      </c>
      <c r="D15" s="55">
        <v>1</v>
      </c>
      <c r="E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0</v>
      </c>
      <c r="Q15" s="51">
        <v>1</v>
      </c>
      <c r="R15" s="51">
        <v>1</v>
      </c>
      <c r="S15" s="51">
        <v>1</v>
      </c>
      <c r="T15" s="93">
        <f t="shared" si="2"/>
        <v>13</v>
      </c>
      <c r="U15" s="94">
        <f t="shared" si="3"/>
        <v>0.8125</v>
      </c>
    </row>
    <row r="16" spans="1:21" ht="14.5" x14ac:dyDescent="0.35">
      <c r="A16" s="90">
        <v>4</v>
      </c>
      <c r="B16" s="97" t="s">
        <v>726</v>
      </c>
      <c r="C16" s="98" t="s">
        <v>727</v>
      </c>
      <c r="D16" s="55">
        <v>1</v>
      </c>
      <c r="E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2"/>
        <v>14</v>
      </c>
      <c r="U16" s="94">
        <f t="shared" si="3"/>
        <v>0.875</v>
      </c>
    </row>
    <row r="17" spans="1:21" ht="14.5" x14ac:dyDescent="0.35">
      <c r="A17" s="90">
        <v>5</v>
      </c>
      <c r="B17" s="97" t="s">
        <v>728</v>
      </c>
      <c r="C17" s="98" t="s">
        <v>729</v>
      </c>
      <c r="D17" s="55">
        <v>1</v>
      </c>
      <c r="E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>
        <v>0</v>
      </c>
      <c r="Q17" s="51">
        <v>1</v>
      </c>
      <c r="R17" s="51">
        <v>1</v>
      </c>
      <c r="S17" s="51">
        <v>1</v>
      </c>
      <c r="T17" s="93">
        <f t="shared" si="2"/>
        <v>13</v>
      </c>
      <c r="U17" s="94">
        <f t="shared" si="3"/>
        <v>0.8125</v>
      </c>
    </row>
    <row r="18" spans="1:21" ht="14.5" x14ac:dyDescent="0.35">
      <c r="A18" s="90">
        <v>6</v>
      </c>
      <c r="B18" s="97" t="s">
        <v>730</v>
      </c>
      <c r="C18" s="98" t="s">
        <v>731</v>
      </c>
      <c r="D18" s="55">
        <v>1</v>
      </c>
      <c r="E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14</v>
      </c>
      <c r="U18" s="94">
        <f t="shared" si="3"/>
        <v>0.875</v>
      </c>
    </row>
    <row r="19" spans="1:21" ht="14.5" x14ac:dyDescent="0.35">
      <c r="A19" s="90">
        <v>7</v>
      </c>
      <c r="B19" s="97" t="s">
        <v>732</v>
      </c>
      <c r="C19" s="98" t="s">
        <v>733</v>
      </c>
      <c r="D19" s="55">
        <v>1</v>
      </c>
      <c r="E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2"/>
        <v>14</v>
      </c>
      <c r="U19" s="94">
        <f t="shared" si="3"/>
        <v>0.875</v>
      </c>
    </row>
    <row r="20" spans="1:21" ht="14.5" x14ac:dyDescent="0.35">
      <c r="A20" s="90">
        <v>8</v>
      </c>
      <c r="B20" s="97" t="s">
        <v>734</v>
      </c>
      <c r="C20" s="98" t="s">
        <v>735</v>
      </c>
      <c r="D20" s="55">
        <v>1</v>
      </c>
      <c r="E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1</v>
      </c>
      <c r="R20" s="51">
        <v>1</v>
      </c>
      <c r="S20" s="51">
        <v>1</v>
      </c>
      <c r="T20" s="93">
        <f t="shared" si="2"/>
        <v>14</v>
      </c>
      <c r="U20" s="94">
        <f t="shared" si="3"/>
        <v>0.875</v>
      </c>
    </row>
    <row r="21" spans="1:21" ht="15.75" customHeight="1" x14ac:dyDescent="0.35">
      <c r="A21" s="90">
        <v>9</v>
      </c>
      <c r="B21" s="97" t="s">
        <v>736</v>
      </c>
      <c r="C21" s="98" t="s">
        <v>737</v>
      </c>
      <c r="D21" s="55">
        <v>1</v>
      </c>
      <c r="E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14</v>
      </c>
      <c r="U21" s="94">
        <f t="shared" si="3"/>
        <v>0.875</v>
      </c>
    </row>
    <row r="22" spans="1:21" ht="15.75" customHeight="1" x14ac:dyDescent="0.35">
      <c r="A22" s="90">
        <v>10</v>
      </c>
      <c r="B22" s="97" t="s">
        <v>738</v>
      </c>
      <c r="C22" s="98" t="s">
        <v>739</v>
      </c>
      <c r="D22" s="55">
        <v>1</v>
      </c>
      <c r="E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14</v>
      </c>
      <c r="U22" s="94">
        <f t="shared" si="3"/>
        <v>0.875</v>
      </c>
    </row>
    <row r="23" spans="1:21" ht="15.75" customHeight="1" x14ac:dyDescent="0.35">
      <c r="A23" s="90">
        <v>11</v>
      </c>
      <c r="B23" s="101" t="s">
        <v>740</v>
      </c>
      <c r="C23" s="98" t="s">
        <v>741</v>
      </c>
      <c r="D23" s="55">
        <v>1</v>
      </c>
      <c r="E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14</v>
      </c>
      <c r="U23" s="94">
        <f t="shared" si="3"/>
        <v>0.875</v>
      </c>
    </row>
    <row r="24" spans="1:21" ht="15.75" customHeight="1" x14ac:dyDescent="0.35">
      <c r="A24" s="90">
        <v>12</v>
      </c>
      <c r="B24" s="101" t="s">
        <v>742</v>
      </c>
      <c r="C24" s="98" t="s">
        <v>743</v>
      </c>
      <c r="D24" s="55">
        <v>1</v>
      </c>
      <c r="E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14</v>
      </c>
      <c r="U24" s="94">
        <f t="shared" si="3"/>
        <v>0.875</v>
      </c>
    </row>
    <row r="25" spans="1:21" ht="15.75" customHeight="1" x14ac:dyDescent="0.35">
      <c r="A25" s="90">
        <v>13</v>
      </c>
      <c r="B25" s="101" t="s">
        <v>744</v>
      </c>
      <c r="C25" s="98" t="s">
        <v>745</v>
      </c>
      <c r="D25" s="55">
        <v>1</v>
      </c>
      <c r="E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>
        <v>1</v>
      </c>
      <c r="Q25" s="51">
        <v>1</v>
      </c>
      <c r="R25" s="51">
        <v>1</v>
      </c>
      <c r="S25" s="51">
        <v>1</v>
      </c>
      <c r="T25" s="93">
        <f t="shared" si="2"/>
        <v>14</v>
      </c>
      <c r="U25" s="94">
        <f t="shared" si="3"/>
        <v>0.875</v>
      </c>
    </row>
    <row r="26" spans="1:21" ht="15.75" customHeight="1" x14ac:dyDescent="0.35">
      <c r="A26" s="90">
        <v>14</v>
      </c>
      <c r="B26" s="101" t="s">
        <v>746</v>
      </c>
      <c r="C26" s="98" t="s">
        <v>747</v>
      </c>
      <c r="D26" s="55">
        <v>1</v>
      </c>
      <c r="E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2"/>
        <v>14</v>
      </c>
      <c r="U26" s="94">
        <f t="shared" si="3"/>
        <v>0.875</v>
      </c>
    </row>
    <row r="27" spans="1:21" ht="15.75" customHeight="1" x14ac:dyDescent="0.35">
      <c r="A27" s="90">
        <v>15</v>
      </c>
      <c r="B27" s="101" t="s">
        <v>748</v>
      </c>
      <c r="C27" s="98" t="s">
        <v>749</v>
      </c>
      <c r="D27" s="55">
        <v>1</v>
      </c>
      <c r="E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1</v>
      </c>
      <c r="R27" s="51">
        <v>1</v>
      </c>
      <c r="S27" s="51">
        <v>1</v>
      </c>
      <c r="T27" s="93">
        <f t="shared" si="2"/>
        <v>14</v>
      </c>
      <c r="U27" s="94">
        <f t="shared" si="3"/>
        <v>0.875</v>
      </c>
    </row>
    <row r="28" spans="1:21" ht="15.75" customHeight="1" x14ac:dyDescent="0.35">
      <c r="A28" s="90">
        <v>16</v>
      </c>
      <c r="B28" s="101" t="s">
        <v>750</v>
      </c>
      <c r="C28" s="98" t="s">
        <v>751</v>
      </c>
      <c r="D28" s="55">
        <v>1</v>
      </c>
      <c r="E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0</v>
      </c>
      <c r="Q28" s="51">
        <v>1</v>
      </c>
      <c r="R28" s="51">
        <v>1</v>
      </c>
      <c r="S28" s="51">
        <v>1</v>
      </c>
      <c r="T28" s="93">
        <f t="shared" si="2"/>
        <v>13</v>
      </c>
      <c r="U28" s="94">
        <f t="shared" si="3"/>
        <v>0.8125</v>
      </c>
    </row>
    <row r="29" spans="1:21" ht="15.75" customHeight="1" x14ac:dyDescent="0.35">
      <c r="A29" s="90">
        <v>17</v>
      </c>
      <c r="B29" s="101" t="s">
        <v>752</v>
      </c>
      <c r="C29" s="98" t="s">
        <v>753</v>
      </c>
      <c r="D29" s="55">
        <v>1</v>
      </c>
      <c r="E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1</v>
      </c>
      <c r="S29" s="51">
        <v>1</v>
      </c>
      <c r="T29" s="93">
        <f t="shared" si="2"/>
        <v>14</v>
      </c>
      <c r="U29" s="94">
        <f t="shared" si="3"/>
        <v>0.875</v>
      </c>
    </row>
    <row r="30" spans="1:21" ht="15.75" customHeight="1" x14ac:dyDescent="0.35">
      <c r="A30" s="90">
        <v>18</v>
      </c>
      <c r="B30" s="101" t="s">
        <v>754</v>
      </c>
      <c r="C30" s="98" t="s">
        <v>755</v>
      </c>
      <c r="D30" s="55">
        <v>1</v>
      </c>
      <c r="E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>
        <v>0</v>
      </c>
      <c r="Q30" s="51">
        <v>1</v>
      </c>
      <c r="R30" s="51">
        <v>1</v>
      </c>
      <c r="S30" s="51">
        <v>1</v>
      </c>
      <c r="T30" s="93">
        <f t="shared" si="2"/>
        <v>13</v>
      </c>
      <c r="U30" s="94">
        <f t="shared" si="3"/>
        <v>0.8125</v>
      </c>
    </row>
    <row r="31" spans="1:21" ht="15.75" customHeight="1" x14ac:dyDescent="0.35">
      <c r="A31" s="90">
        <v>19</v>
      </c>
      <c r="B31" s="101" t="s">
        <v>756</v>
      </c>
      <c r="C31" s="98" t="s">
        <v>757</v>
      </c>
      <c r="D31" s="55">
        <v>1</v>
      </c>
      <c r="E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>
        <v>1</v>
      </c>
      <c r="Q31" s="51">
        <v>1</v>
      </c>
      <c r="R31" s="51">
        <v>1</v>
      </c>
      <c r="S31" s="51">
        <v>1</v>
      </c>
      <c r="T31" s="93">
        <f t="shared" si="2"/>
        <v>14</v>
      </c>
      <c r="U31" s="94">
        <f t="shared" si="3"/>
        <v>0.875</v>
      </c>
    </row>
    <row r="32" spans="1:21" ht="15.75" customHeight="1" x14ac:dyDescent="0.35">
      <c r="A32" s="90">
        <v>20</v>
      </c>
      <c r="B32" s="101" t="s">
        <v>758</v>
      </c>
      <c r="C32" s="98" t="s">
        <v>759</v>
      </c>
      <c r="D32" s="55">
        <v>1</v>
      </c>
      <c r="E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0</v>
      </c>
      <c r="N32" s="51">
        <v>1</v>
      </c>
      <c r="O32" s="51"/>
      <c r="P32" s="51">
        <v>0</v>
      </c>
      <c r="Q32" s="51">
        <v>1</v>
      </c>
      <c r="R32" s="51">
        <v>1</v>
      </c>
      <c r="S32" s="51">
        <v>1</v>
      </c>
      <c r="T32" s="93">
        <f t="shared" si="2"/>
        <v>12</v>
      </c>
      <c r="U32" s="94">
        <f t="shared" si="3"/>
        <v>0.75</v>
      </c>
    </row>
    <row r="33" spans="1:21" ht="15.75" customHeight="1" x14ac:dyDescent="0.35">
      <c r="A33" s="90">
        <v>21</v>
      </c>
      <c r="B33" s="101" t="s">
        <v>760</v>
      </c>
      <c r="C33" s="98" t="s">
        <v>761</v>
      </c>
      <c r="D33" s="55">
        <v>1</v>
      </c>
      <c r="E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1</v>
      </c>
      <c r="S33" s="51">
        <v>1</v>
      </c>
      <c r="T33" s="93">
        <f t="shared" si="2"/>
        <v>14</v>
      </c>
      <c r="U33" s="94">
        <f t="shared" si="3"/>
        <v>0.875</v>
      </c>
    </row>
    <row r="34" spans="1:21" ht="15.75" customHeight="1" x14ac:dyDescent="0.35">
      <c r="A34" s="90">
        <v>22</v>
      </c>
      <c r="B34" s="101" t="s">
        <v>762</v>
      </c>
      <c r="C34" s="98" t="s">
        <v>763</v>
      </c>
      <c r="D34" s="55">
        <v>1</v>
      </c>
      <c r="E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>
        <v>1</v>
      </c>
      <c r="Q34" s="51">
        <v>0</v>
      </c>
      <c r="R34" s="51">
        <v>1</v>
      </c>
      <c r="S34" s="51">
        <v>1</v>
      </c>
      <c r="T34" s="93">
        <f t="shared" si="2"/>
        <v>13</v>
      </c>
      <c r="U34" s="94">
        <f t="shared" si="3"/>
        <v>0.8125</v>
      </c>
    </row>
    <row r="35" spans="1:21" ht="15.75" customHeight="1" x14ac:dyDescent="0.35">
      <c r="A35" s="90">
        <v>23</v>
      </c>
      <c r="B35" s="101" t="s">
        <v>764</v>
      </c>
      <c r="C35" s="98" t="s">
        <v>765</v>
      </c>
      <c r="D35" s="55">
        <v>1</v>
      </c>
      <c r="E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14</v>
      </c>
      <c r="U35" s="94">
        <f t="shared" si="3"/>
        <v>0.875</v>
      </c>
    </row>
    <row r="36" spans="1:21" ht="15.75" customHeight="1" x14ac:dyDescent="0.35">
      <c r="A36" s="90">
        <v>24</v>
      </c>
      <c r="B36" s="101" t="s">
        <v>766</v>
      </c>
      <c r="C36" s="98" t="s">
        <v>767</v>
      </c>
      <c r="D36" s="55">
        <v>1</v>
      </c>
      <c r="E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14</v>
      </c>
      <c r="U36" s="94">
        <f t="shared" si="3"/>
        <v>0.875</v>
      </c>
    </row>
    <row r="37" spans="1:21" ht="15.75" customHeight="1" x14ac:dyDescent="0.35">
      <c r="A37" s="90">
        <v>25</v>
      </c>
      <c r="B37" s="101" t="s">
        <v>768</v>
      </c>
      <c r="C37" s="98" t="s">
        <v>769</v>
      </c>
      <c r="D37" s="55">
        <v>1</v>
      </c>
      <c r="E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0</v>
      </c>
      <c r="N37" s="51">
        <v>1</v>
      </c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2"/>
        <v>13</v>
      </c>
      <c r="U37" s="94">
        <f t="shared" si="3"/>
        <v>0.8125</v>
      </c>
    </row>
    <row r="38" spans="1:21" ht="15.75" customHeight="1" x14ac:dyDescent="0.35">
      <c r="A38" s="90">
        <v>26</v>
      </c>
      <c r="B38" s="101" t="s">
        <v>770</v>
      </c>
      <c r="C38" s="98" t="s">
        <v>771</v>
      </c>
      <c r="D38" s="55">
        <v>1</v>
      </c>
      <c r="E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>
        <v>1</v>
      </c>
      <c r="Q38" s="51">
        <v>1</v>
      </c>
      <c r="R38" s="51">
        <v>1</v>
      </c>
      <c r="S38" s="51">
        <v>1</v>
      </c>
      <c r="T38" s="93">
        <f t="shared" si="2"/>
        <v>14</v>
      </c>
      <c r="U38" s="94">
        <f t="shared" si="3"/>
        <v>0.875</v>
      </c>
    </row>
    <row r="39" spans="1:21" ht="15.75" customHeight="1" x14ac:dyDescent="0.35">
      <c r="A39" s="90">
        <v>27</v>
      </c>
      <c r="B39" s="101" t="s">
        <v>772</v>
      </c>
      <c r="C39" s="98" t="s">
        <v>773</v>
      </c>
      <c r="D39" s="55">
        <v>1</v>
      </c>
      <c r="E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>
        <v>1</v>
      </c>
      <c r="Q39" s="51">
        <v>1</v>
      </c>
      <c r="R39" s="51">
        <v>1</v>
      </c>
      <c r="S39" s="51">
        <v>1</v>
      </c>
      <c r="T39" s="93">
        <f t="shared" si="2"/>
        <v>14</v>
      </c>
      <c r="U39" s="94">
        <f t="shared" si="3"/>
        <v>0.875</v>
      </c>
    </row>
    <row r="40" spans="1:21" ht="15.75" customHeight="1" x14ac:dyDescent="0.35">
      <c r="A40" s="90">
        <v>28</v>
      </c>
      <c r="B40" s="101" t="s">
        <v>774</v>
      </c>
      <c r="C40" s="98" t="s">
        <v>775</v>
      </c>
      <c r="D40" s="55">
        <v>1</v>
      </c>
      <c r="E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0</v>
      </c>
      <c r="Q40" s="51">
        <v>1</v>
      </c>
      <c r="R40" s="51">
        <v>1</v>
      </c>
      <c r="S40" s="51">
        <v>1</v>
      </c>
      <c r="T40" s="93">
        <f t="shared" si="2"/>
        <v>13</v>
      </c>
      <c r="U40" s="94">
        <f t="shared" si="3"/>
        <v>0.8125</v>
      </c>
    </row>
    <row r="41" spans="1:21" ht="15.75" customHeight="1" x14ac:dyDescent="0.35">
      <c r="A41" s="90">
        <v>29</v>
      </c>
      <c r="B41" s="101" t="s">
        <v>776</v>
      </c>
      <c r="C41" s="98" t="s">
        <v>777</v>
      </c>
      <c r="D41" s="55">
        <v>1</v>
      </c>
      <c r="E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0</v>
      </c>
      <c r="N41" s="51">
        <v>1</v>
      </c>
      <c r="O41" s="51"/>
      <c r="P41" s="51">
        <v>1</v>
      </c>
      <c r="Q41" s="51">
        <v>1</v>
      </c>
      <c r="R41" s="51">
        <v>1</v>
      </c>
      <c r="S41" s="51">
        <v>1</v>
      </c>
      <c r="T41" s="93">
        <f t="shared" si="2"/>
        <v>13</v>
      </c>
      <c r="U41" s="94">
        <f t="shared" si="3"/>
        <v>0.8125</v>
      </c>
    </row>
    <row r="42" spans="1:21" ht="15.75" customHeight="1" x14ac:dyDescent="0.35">
      <c r="A42" s="90">
        <v>30</v>
      </c>
      <c r="B42" s="101" t="s">
        <v>778</v>
      </c>
      <c r="C42" s="98" t="s">
        <v>779</v>
      </c>
      <c r="D42" s="55">
        <v>1</v>
      </c>
      <c r="E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14</v>
      </c>
      <c r="U42" s="94">
        <f t="shared" si="3"/>
        <v>0.875</v>
      </c>
    </row>
    <row r="43" spans="1:21" ht="15.75" customHeight="1" x14ac:dyDescent="0.35">
      <c r="A43" s="90">
        <v>31</v>
      </c>
      <c r="B43" s="101" t="s">
        <v>780</v>
      </c>
      <c r="C43" s="98" t="s">
        <v>781</v>
      </c>
      <c r="D43" s="55">
        <v>1</v>
      </c>
      <c r="E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1</v>
      </c>
      <c r="R43" s="51">
        <v>1</v>
      </c>
      <c r="S43" s="51">
        <v>1</v>
      </c>
      <c r="T43" s="93">
        <f t="shared" si="2"/>
        <v>14</v>
      </c>
      <c r="U43" s="94">
        <f t="shared" si="3"/>
        <v>0.875</v>
      </c>
    </row>
    <row r="44" spans="1:21" ht="15.75" customHeight="1" x14ac:dyDescent="0.35">
      <c r="A44" s="90">
        <v>32</v>
      </c>
      <c r="B44" s="101" t="s">
        <v>782</v>
      </c>
      <c r="C44" s="98" t="s">
        <v>783</v>
      </c>
      <c r="D44" s="55">
        <v>1</v>
      </c>
      <c r="E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>
        <v>1</v>
      </c>
      <c r="O44" s="51"/>
      <c r="P44" s="51">
        <v>0</v>
      </c>
      <c r="Q44" s="51">
        <v>1</v>
      </c>
      <c r="R44" s="51">
        <v>1</v>
      </c>
      <c r="S44" s="51">
        <v>1</v>
      </c>
      <c r="T44" s="93">
        <f t="shared" si="2"/>
        <v>13</v>
      </c>
      <c r="U44" s="94">
        <f t="shared" si="3"/>
        <v>0.8125</v>
      </c>
    </row>
    <row r="45" spans="1:21" ht="15.75" customHeight="1" x14ac:dyDescent="0.35">
      <c r="A45" s="90">
        <v>33</v>
      </c>
      <c r="B45" s="101" t="s">
        <v>784</v>
      </c>
      <c r="C45" s="98" t="s">
        <v>785</v>
      </c>
      <c r="D45" s="55">
        <v>1</v>
      </c>
      <c r="E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>
        <v>1</v>
      </c>
      <c r="Q45" s="51">
        <v>1</v>
      </c>
      <c r="R45" s="51">
        <v>1</v>
      </c>
      <c r="S45" s="51">
        <v>1</v>
      </c>
      <c r="T45" s="93">
        <f t="shared" si="2"/>
        <v>14</v>
      </c>
      <c r="U45" s="94">
        <f t="shared" si="3"/>
        <v>0.875</v>
      </c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/>
    <row r="203" spans="4:20" ht="15.75" customHeight="1" x14ac:dyDescent="0.35"/>
    <row r="204" spans="4:20" ht="15.75" customHeight="1" x14ac:dyDescent="0.35"/>
    <row r="205" spans="4:20" ht="15.75" customHeight="1" x14ac:dyDescent="0.35"/>
    <row r="206" spans="4:20" ht="15.75" customHeight="1" x14ac:dyDescent="0.35"/>
    <row r="207" spans="4:20" ht="15.75" customHeight="1" x14ac:dyDescent="0.35"/>
    <row r="208" spans="4:20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79" priority="2" operator="equal">
      <formula>0</formula>
    </cfRule>
  </conditionalFormatting>
  <conditionalFormatting sqref="U13:U45">
    <cfRule type="cellIs" dxfId="78" priority="1" operator="lessThan">
      <formula>"50%"</formula>
    </cfRule>
  </conditionalFormatting>
  <hyperlinks>
    <hyperlink ref="A1" location="'Rekap Dosen'!A1" display="BACK" xr:uid="{00000000-0004-0000-2700-000000000000}"/>
  </hyperlinks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U953"/>
  <sheetViews>
    <sheetView topLeftCell="A35" workbookViewId="0">
      <selection activeCell="B44" sqref="B44:B74"/>
    </sheetView>
  </sheetViews>
  <sheetFormatPr defaultColWidth="14.453125" defaultRowHeight="15" customHeight="1" x14ac:dyDescent="0.35"/>
  <cols>
    <col min="1" max="1" width="9.54296875" customWidth="1"/>
    <col min="2" max="2" width="22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158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MI502217</v>
      </c>
      <c r="C3" s="78" t="str">
        <f>VLOOKUP(D3, 'Rekap Dosen'!$B$5:$C$40, 2, FALSE)</f>
        <v>M. Qurhanul Rizkie, Ph.D</v>
      </c>
      <c r="D3" s="51" t="s">
        <v>309</v>
      </c>
      <c r="E3" s="79">
        <f t="shared" ref="E3:E6" si="0">COUNTIF($D$12:$S$12,D3)</f>
        <v>8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BASIS DATA I</v>
      </c>
      <c r="C4" s="78" t="str">
        <f>VLOOKUP(D4, 'Rekap Dosen'!$B$5:$C$40, 2, FALSE)</f>
        <v>Rusdi Efendi, M.Kom.</v>
      </c>
      <c r="D4" s="51" t="s">
        <v>321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Ermatita, Prof.</v>
      </c>
      <c r="D5" s="51" t="s">
        <v>292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Rabu, 12:10 - 16:15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RPL CL 3.2</v>
      </c>
      <c r="C7" s="83" t="s">
        <v>334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5"/>
      <c r="U11" s="178"/>
    </row>
    <row r="12" spans="1:21" ht="14.5" x14ac:dyDescent="0.35">
      <c r="A12" s="172"/>
      <c r="B12" s="172"/>
      <c r="C12" s="172"/>
      <c r="D12" s="51" t="s">
        <v>309</v>
      </c>
      <c r="E12" s="51" t="s">
        <v>309</v>
      </c>
      <c r="G12" s="51" t="s">
        <v>309</v>
      </c>
      <c r="H12" s="51" t="s">
        <v>309</v>
      </c>
      <c r="I12" s="51" t="s">
        <v>309</v>
      </c>
      <c r="J12" s="51" t="s">
        <v>309</v>
      </c>
      <c r="K12" s="51" t="s">
        <v>309</v>
      </c>
      <c r="L12" s="51" t="s">
        <v>309</v>
      </c>
      <c r="M12" s="51" t="s">
        <v>321</v>
      </c>
      <c r="N12" s="51" t="s">
        <v>321</v>
      </c>
      <c r="O12" s="51"/>
      <c r="P12" s="51" t="s">
        <v>321</v>
      </c>
      <c r="Q12" s="51" t="s">
        <v>321</v>
      </c>
      <c r="R12" s="51" t="s">
        <v>321</v>
      </c>
      <c r="S12" s="51" t="s">
        <v>321</v>
      </c>
      <c r="T12" s="176"/>
      <c r="U12" s="179"/>
    </row>
    <row r="13" spans="1:21" ht="14.5" x14ac:dyDescent="0.35">
      <c r="A13" s="90">
        <v>1</v>
      </c>
      <c r="B13" s="97" t="s">
        <v>786</v>
      </c>
      <c r="C13" s="98" t="s">
        <v>787</v>
      </c>
      <c r="D13" s="55">
        <v>1</v>
      </c>
      <c r="E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>
        <v>0</v>
      </c>
      <c r="Q13" s="51">
        <v>0</v>
      </c>
      <c r="R13" s="51">
        <v>1</v>
      </c>
      <c r="S13" s="51">
        <v>0</v>
      </c>
      <c r="T13" s="93">
        <f t="shared" ref="T13:T43" si="2">SUM(D13:S13)</f>
        <v>11</v>
      </c>
      <c r="U13" s="94">
        <f t="shared" ref="U13:U43" si="3">T13/16</f>
        <v>0.6875</v>
      </c>
    </row>
    <row r="14" spans="1:21" ht="14.5" x14ac:dyDescent="0.35">
      <c r="A14" s="90">
        <v>2</v>
      </c>
      <c r="B14" s="97" t="s">
        <v>788</v>
      </c>
      <c r="C14" s="98" t="s">
        <v>789</v>
      </c>
      <c r="D14" s="55">
        <v>1</v>
      </c>
      <c r="E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14</v>
      </c>
      <c r="U14" s="94">
        <f t="shared" si="3"/>
        <v>0.875</v>
      </c>
    </row>
    <row r="15" spans="1:21" ht="14.5" x14ac:dyDescent="0.35">
      <c r="A15" s="90">
        <v>3</v>
      </c>
      <c r="B15" s="97" t="s">
        <v>790</v>
      </c>
      <c r="C15" s="98" t="s">
        <v>791</v>
      </c>
      <c r="D15" s="55">
        <v>1</v>
      </c>
      <c r="E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0</v>
      </c>
      <c r="N15" s="51">
        <v>1</v>
      </c>
      <c r="O15" s="51"/>
      <c r="P15" s="51">
        <v>1</v>
      </c>
      <c r="Q15" s="51">
        <v>1</v>
      </c>
      <c r="R15" s="51">
        <v>1</v>
      </c>
      <c r="S15" s="51">
        <v>1</v>
      </c>
      <c r="T15" s="93">
        <f t="shared" si="2"/>
        <v>13</v>
      </c>
      <c r="U15" s="94">
        <f t="shared" si="3"/>
        <v>0.8125</v>
      </c>
    </row>
    <row r="16" spans="1:21" ht="14.5" x14ac:dyDescent="0.35">
      <c r="A16" s="90">
        <v>4</v>
      </c>
      <c r="B16" s="97" t="s">
        <v>792</v>
      </c>
      <c r="C16" s="98" t="s">
        <v>793</v>
      </c>
      <c r="D16" s="55">
        <v>1</v>
      </c>
      <c r="E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2"/>
        <v>14</v>
      </c>
      <c r="U16" s="94">
        <f t="shared" si="3"/>
        <v>0.875</v>
      </c>
    </row>
    <row r="17" spans="1:21" ht="14.5" x14ac:dyDescent="0.35">
      <c r="A17" s="90">
        <v>5</v>
      </c>
      <c r="B17" s="97" t="s">
        <v>794</v>
      </c>
      <c r="C17" s="98" t="s">
        <v>795</v>
      </c>
      <c r="D17" s="55">
        <v>1</v>
      </c>
      <c r="E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0</v>
      </c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13</v>
      </c>
      <c r="U17" s="94">
        <f t="shared" si="3"/>
        <v>0.8125</v>
      </c>
    </row>
    <row r="18" spans="1:21" ht="14.5" x14ac:dyDescent="0.35">
      <c r="A18" s="90">
        <v>6</v>
      </c>
      <c r="B18" s="97" t="s">
        <v>796</v>
      </c>
      <c r="C18" s="98" t="s">
        <v>797</v>
      </c>
      <c r="D18" s="55">
        <v>1</v>
      </c>
      <c r="E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14</v>
      </c>
      <c r="U18" s="94">
        <f t="shared" si="3"/>
        <v>0.875</v>
      </c>
    </row>
    <row r="19" spans="1:21" ht="14.5" x14ac:dyDescent="0.35">
      <c r="A19" s="90">
        <v>7</v>
      </c>
      <c r="B19" s="97" t="s">
        <v>798</v>
      </c>
      <c r="C19" s="98" t="s">
        <v>799</v>
      </c>
      <c r="D19" s="55">
        <v>1</v>
      </c>
      <c r="E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2"/>
        <v>14</v>
      </c>
      <c r="U19" s="94">
        <f t="shared" si="3"/>
        <v>0.875</v>
      </c>
    </row>
    <row r="20" spans="1:21" ht="14.5" x14ac:dyDescent="0.35">
      <c r="A20" s="90">
        <v>8</v>
      </c>
      <c r="B20" s="97" t="s">
        <v>800</v>
      </c>
      <c r="C20" s="98" t="s">
        <v>801</v>
      </c>
      <c r="D20" s="55">
        <v>1</v>
      </c>
      <c r="E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0</v>
      </c>
      <c r="O20" s="51"/>
      <c r="P20" s="51">
        <v>0</v>
      </c>
      <c r="Q20" s="51">
        <v>1</v>
      </c>
      <c r="R20" s="51">
        <v>1</v>
      </c>
      <c r="S20" s="51">
        <v>1</v>
      </c>
      <c r="T20" s="93">
        <f t="shared" si="2"/>
        <v>12</v>
      </c>
      <c r="U20" s="94">
        <f t="shared" si="3"/>
        <v>0.75</v>
      </c>
    </row>
    <row r="21" spans="1:21" ht="15.75" customHeight="1" x14ac:dyDescent="0.35">
      <c r="A21" s="90">
        <v>9</v>
      </c>
      <c r="B21" s="97" t="s">
        <v>802</v>
      </c>
      <c r="C21" s="98" t="s">
        <v>803</v>
      </c>
      <c r="D21" s="55">
        <v>1</v>
      </c>
      <c r="E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14</v>
      </c>
      <c r="U21" s="94">
        <f t="shared" si="3"/>
        <v>0.875</v>
      </c>
    </row>
    <row r="22" spans="1:21" ht="15.75" customHeight="1" x14ac:dyDescent="0.35">
      <c r="A22" s="90">
        <v>10</v>
      </c>
      <c r="B22" s="97" t="s">
        <v>804</v>
      </c>
      <c r="C22" s="98" t="s">
        <v>805</v>
      </c>
      <c r="D22" s="55">
        <v>1</v>
      </c>
      <c r="E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0</v>
      </c>
      <c r="R22" s="51">
        <v>1</v>
      </c>
      <c r="S22" s="51">
        <v>1</v>
      </c>
      <c r="T22" s="93">
        <f t="shared" si="2"/>
        <v>13</v>
      </c>
      <c r="U22" s="94">
        <f t="shared" si="3"/>
        <v>0.8125</v>
      </c>
    </row>
    <row r="23" spans="1:21" ht="15.75" customHeight="1" x14ac:dyDescent="0.35">
      <c r="A23" s="90">
        <v>11</v>
      </c>
      <c r="B23" s="101" t="s">
        <v>806</v>
      </c>
      <c r="C23" s="98" t="s">
        <v>807</v>
      </c>
      <c r="D23" s="55">
        <v>1</v>
      </c>
      <c r="E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14</v>
      </c>
      <c r="U23" s="94">
        <f t="shared" si="3"/>
        <v>0.875</v>
      </c>
    </row>
    <row r="24" spans="1:21" ht="15.75" customHeight="1" x14ac:dyDescent="0.35">
      <c r="A24" s="90">
        <v>12</v>
      </c>
      <c r="B24" s="101" t="s">
        <v>808</v>
      </c>
      <c r="C24" s="98" t="s">
        <v>809</v>
      </c>
      <c r="D24" s="55">
        <v>1</v>
      </c>
      <c r="E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>
        <v>0</v>
      </c>
      <c r="T24" s="93">
        <f t="shared" si="2"/>
        <v>13</v>
      </c>
      <c r="U24" s="94">
        <f t="shared" si="3"/>
        <v>0.8125</v>
      </c>
    </row>
    <row r="25" spans="1:21" ht="15.75" customHeight="1" x14ac:dyDescent="0.35">
      <c r="A25" s="90">
        <v>13</v>
      </c>
      <c r="B25" s="101" t="s">
        <v>810</v>
      </c>
      <c r="C25" s="98" t="s">
        <v>811</v>
      </c>
      <c r="D25" s="55">
        <v>1</v>
      </c>
      <c r="E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0</v>
      </c>
      <c r="O25" s="51"/>
      <c r="P25" s="51">
        <v>0</v>
      </c>
      <c r="Q25" s="51">
        <v>1</v>
      </c>
      <c r="R25" s="51">
        <v>1</v>
      </c>
      <c r="S25" s="51">
        <v>1</v>
      </c>
      <c r="T25" s="93">
        <f t="shared" si="2"/>
        <v>12</v>
      </c>
      <c r="U25" s="94">
        <f t="shared" si="3"/>
        <v>0.75</v>
      </c>
    </row>
    <row r="26" spans="1:21" ht="15.75" customHeight="1" x14ac:dyDescent="0.35">
      <c r="A26" s="90">
        <v>14</v>
      </c>
      <c r="B26" s="101" t="s">
        <v>812</v>
      </c>
      <c r="C26" s="98" t="s">
        <v>813</v>
      </c>
      <c r="D26" s="55">
        <v>1</v>
      </c>
      <c r="E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2"/>
        <v>14</v>
      </c>
      <c r="U26" s="94">
        <f t="shared" si="3"/>
        <v>0.875</v>
      </c>
    </row>
    <row r="27" spans="1:21" ht="15.75" customHeight="1" x14ac:dyDescent="0.35">
      <c r="A27" s="90">
        <v>15</v>
      </c>
      <c r="B27" s="101" t="s">
        <v>814</v>
      </c>
      <c r="C27" s="98" t="s">
        <v>815</v>
      </c>
      <c r="D27" s="55">
        <v>1</v>
      </c>
      <c r="E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1</v>
      </c>
      <c r="R27" s="51">
        <v>1</v>
      </c>
      <c r="S27" s="51">
        <v>1</v>
      </c>
      <c r="T27" s="93">
        <f t="shared" si="2"/>
        <v>14</v>
      </c>
      <c r="U27" s="94">
        <f t="shared" si="3"/>
        <v>0.875</v>
      </c>
    </row>
    <row r="28" spans="1:21" ht="15.75" customHeight="1" x14ac:dyDescent="0.35">
      <c r="A28" s="90">
        <v>16</v>
      </c>
      <c r="B28" s="101" t="s">
        <v>816</v>
      </c>
      <c r="C28" s="98" t="s">
        <v>817</v>
      </c>
      <c r="D28" s="55">
        <v>1</v>
      </c>
      <c r="E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14</v>
      </c>
      <c r="U28" s="94">
        <f t="shared" si="3"/>
        <v>0.875</v>
      </c>
    </row>
    <row r="29" spans="1:21" ht="15.75" customHeight="1" x14ac:dyDescent="0.35">
      <c r="A29" s="90">
        <v>17</v>
      </c>
      <c r="B29" s="101" t="s">
        <v>818</v>
      </c>
      <c r="C29" s="98" t="s">
        <v>819</v>
      </c>
      <c r="D29" s="55">
        <v>1</v>
      </c>
      <c r="E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0</v>
      </c>
      <c r="O29" s="51"/>
      <c r="P29" s="51">
        <v>0</v>
      </c>
      <c r="Q29" s="51">
        <v>1</v>
      </c>
      <c r="R29" s="51">
        <v>1</v>
      </c>
      <c r="S29" s="51">
        <v>0</v>
      </c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101" t="s">
        <v>820</v>
      </c>
      <c r="C30" s="98" t="s">
        <v>821</v>
      </c>
      <c r="D30" s="55">
        <v>1</v>
      </c>
      <c r="E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0</v>
      </c>
      <c r="O30" s="51"/>
      <c r="P30" s="51">
        <v>0</v>
      </c>
      <c r="Q30" s="51">
        <v>0</v>
      </c>
      <c r="R30" s="51">
        <v>1</v>
      </c>
      <c r="S30" s="51">
        <v>1</v>
      </c>
      <c r="T30" s="93">
        <f t="shared" si="2"/>
        <v>11</v>
      </c>
      <c r="U30" s="94">
        <f t="shared" si="3"/>
        <v>0.6875</v>
      </c>
    </row>
    <row r="31" spans="1:21" ht="15.75" customHeight="1" x14ac:dyDescent="0.35">
      <c r="A31" s="90">
        <v>19</v>
      </c>
      <c r="B31" s="101" t="s">
        <v>822</v>
      </c>
      <c r="C31" s="98" t="s">
        <v>823</v>
      </c>
      <c r="D31" s="55">
        <v>1</v>
      </c>
      <c r="E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0</v>
      </c>
      <c r="N31" s="51">
        <v>1</v>
      </c>
      <c r="O31" s="51"/>
      <c r="P31" s="51">
        <v>1</v>
      </c>
      <c r="Q31" s="51">
        <v>1</v>
      </c>
      <c r="R31" s="51">
        <v>1</v>
      </c>
      <c r="S31" s="51">
        <v>1</v>
      </c>
      <c r="T31" s="93">
        <f t="shared" si="2"/>
        <v>13</v>
      </c>
      <c r="U31" s="94">
        <f t="shared" si="3"/>
        <v>0.8125</v>
      </c>
    </row>
    <row r="32" spans="1:21" ht="15.75" customHeight="1" x14ac:dyDescent="0.35">
      <c r="A32" s="90">
        <v>20</v>
      </c>
      <c r="B32" s="101" t="s">
        <v>969</v>
      </c>
      <c r="C32" s="98" t="s">
        <v>825</v>
      </c>
      <c r="D32" s="55">
        <v>1</v>
      </c>
      <c r="E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2"/>
        <v>14</v>
      </c>
      <c r="U32" s="94">
        <f t="shared" si="3"/>
        <v>0.875</v>
      </c>
    </row>
    <row r="33" spans="1:21" ht="15.75" customHeight="1" x14ac:dyDescent="0.35">
      <c r="A33" s="90">
        <v>21</v>
      </c>
      <c r="B33" s="101" t="s">
        <v>970</v>
      </c>
      <c r="C33" s="98" t="s">
        <v>827</v>
      </c>
      <c r="D33" s="55">
        <v>1</v>
      </c>
      <c r="E33" s="51">
        <v>1</v>
      </c>
      <c r="G33" s="51">
        <v>1</v>
      </c>
      <c r="H33" s="51">
        <v>0</v>
      </c>
      <c r="I33" s="51">
        <v>0</v>
      </c>
      <c r="J33" s="51">
        <v>0</v>
      </c>
      <c r="K33" s="51">
        <v>1</v>
      </c>
      <c r="L33" s="51">
        <v>1</v>
      </c>
      <c r="M33" s="51">
        <v>1</v>
      </c>
      <c r="N33" s="51">
        <v>0</v>
      </c>
      <c r="O33" s="51"/>
      <c r="P33" s="51">
        <v>0</v>
      </c>
      <c r="Q33" s="51">
        <v>0</v>
      </c>
      <c r="R33" s="51">
        <v>1</v>
      </c>
      <c r="S33" s="51">
        <v>1</v>
      </c>
      <c r="T33" s="93">
        <f t="shared" si="2"/>
        <v>8</v>
      </c>
      <c r="U33" s="94">
        <f t="shared" si="3"/>
        <v>0.5</v>
      </c>
    </row>
    <row r="34" spans="1:21" ht="15.75" customHeight="1" x14ac:dyDescent="0.35">
      <c r="A34" s="90">
        <v>22</v>
      </c>
      <c r="B34" s="101" t="s">
        <v>971</v>
      </c>
      <c r="C34" s="98" t="s">
        <v>829</v>
      </c>
      <c r="D34" s="55">
        <v>1</v>
      </c>
      <c r="E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0</v>
      </c>
      <c r="M34" s="51">
        <v>1</v>
      </c>
      <c r="N34" s="51">
        <v>1</v>
      </c>
      <c r="O34" s="51"/>
      <c r="P34" s="51">
        <v>1</v>
      </c>
      <c r="Q34" s="51">
        <v>1</v>
      </c>
      <c r="R34" s="51">
        <v>1</v>
      </c>
      <c r="S34" s="51">
        <v>1</v>
      </c>
      <c r="T34" s="93">
        <f t="shared" si="2"/>
        <v>13</v>
      </c>
      <c r="U34" s="94">
        <f t="shared" si="3"/>
        <v>0.8125</v>
      </c>
    </row>
    <row r="35" spans="1:21" ht="15.75" customHeight="1" x14ac:dyDescent="0.35">
      <c r="A35" s="90">
        <v>23</v>
      </c>
      <c r="B35" s="101" t="s">
        <v>973</v>
      </c>
      <c r="C35" s="98" t="s">
        <v>831</v>
      </c>
      <c r="D35" s="55">
        <v>1</v>
      </c>
      <c r="E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0</v>
      </c>
      <c r="N35" s="51">
        <v>1</v>
      </c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13</v>
      </c>
      <c r="U35" s="94">
        <f t="shared" si="3"/>
        <v>0.8125</v>
      </c>
    </row>
    <row r="36" spans="1:21" ht="15.75" customHeight="1" x14ac:dyDescent="0.35">
      <c r="A36" s="90">
        <v>24</v>
      </c>
      <c r="B36" s="101" t="s">
        <v>974</v>
      </c>
      <c r="C36" s="98" t="s">
        <v>833</v>
      </c>
      <c r="D36" s="55">
        <v>1</v>
      </c>
      <c r="E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0</v>
      </c>
      <c r="O36" s="51"/>
      <c r="P36" s="51">
        <v>0</v>
      </c>
      <c r="Q36" s="51">
        <v>0</v>
      </c>
      <c r="R36" s="51">
        <v>1</v>
      </c>
      <c r="S36" s="51">
        <v>1</v>
      </c>
      <c r="T36" s="93">
        <f t="shared" si="2"/>
        <v>11</v>
      </c>
      <c r="U36" s="94">
        <f t="shared" si="3"/>
        <v>0.6875</v>
      </c>
    </row>
    <row r="37" spans="1:21" ht="15.75" customHeight="1" x14ac:dyDescent="0.35">
      <c r="A37" s="90">
        <v>25</v>
      </c>
      <c r="B37" s="101" t="s">
        <v>975</v>
      </c>
      <c r="C37" s="98" t="s">
        <v>835</v>
      </c>
      <c r="D37" s="55">
        <v>1</v>
      </c>
      <c r="E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2"/>
        <v>14</v>
      </c>
      <c r="U37" s="94">
        <f t="shared" si="3"/>
        <v>0.875</v>
      </c>
    </row>
    <row r="38" spans="1:21" ht="15.75" customHeight="1" x14ac:dyDescent="0.35">
      <c r="A38" s="90">
        <v>26</v>
      </c>
      <c r="B38" s="101" t="s">
        <v>976</v>
      </c>
      <c r="C38" s="98" t="s">
        <v>837</v>
      </c>
      <c r="D38" s="55">
        <v>1</v>
      </c>
      <c r="E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0</v>
      </c>
      <c r="L38" s="51">
        <v>0</v>
      </c>
      <c r="M38" s="51">
        <v>0</v>
      </c>
      <c r="N38" s="51">
        <v>0</v>
      </c>
      <c r="O38" s="51"/>
      <c r="P38" s="51">
        <v>0</v>
      </c>
      <c r="Q38" s="51">
        <v>1</v>
      </c>
      <c r="R38" s="51">
        <v>0</v>
      </c>
      <c r="S38" s="51">
        <v>0</v>
      </c>
      <c r="T38" s="93">
        <f t="shared" si="2"/>
        <v>7</v>
      </c>
      <c r="U38" s="94">
        <f t="shared" si="3"/>
        <v>0.4375</v>
      </c>
    </row>
    <row r="39" spans="1:21" ht="15.75" customHeight="1" x14ac:dyDescent="0.35">
      <c r="A39" s="90">
        <v>27</v>
      </c>
      <c r="B39" s="101" t="s">
        <v>838</v>
      </c>
      <c r="C39" s="98" t="s">
        <v>839</v>
      </c>
      <c r="D39" s="55">
        <v>1</v>
      </c>
      <c r="E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>
        <v>0</v>
      </c>
      <c r="O39" s="51"/>
      <c r="P39" s="51">
        <v>0</v>
      </c>
      <c r="Q39" s="51">
        <v>1</v>
      </c>
      <c r="R39" s="51">
        <v>0</v>
      </c>
      <c r="S39" s="51">
        <v>0</v>
      </c>
      <c r="T39" s="93">
        <f t="shared" si="2"/>
        <v>10</v>
      </c>
      <c r="U39" s="94">
        <f t="shared" si="3"/>
        <v>0.625</v>
      </c>
    </row>
    <row r="40" spans="1:21" ht="15.75" customHeight="1" x14ac:dyDescent="0.35">
      <c r="A40" s="90">
        <v>28</v>
      </c>
      <c r="B40" s="101" t="s">
        <v>977</v>
      </c>
      <c r="C40" s="98" t="s">
        <v>841</v>
      </c>
      <c r="D40" s="55">
        <v>1</v>
      </c>
      <c r="E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0</v>
      </c>
      <c r="Q40" s="51">
        <v>1</v>
      </c>
      <c r="R40" s="51">
        <v>1</v>
      </c>
      <c r="S40" s="51">
        <v>1</v>
      </c>
      <c r="T40" s="93">
        <f t="shared" si="2"/>
        <v>13</v>
      </c>
      <c r="U40" s="94">
        <f t="shared" si="3"/>
        <v>0.8125</v>
      </c>
    </row>
    <row r="41" spans="1:21" ht="15.75" customHeight="1" x14ac:dyDescent="0.35">
      <c r="A41" s="90">
        <v>29</v>
      </c>
      <c r="B41" s="101" t="s">
        <v>842</v>
      </c>
      <c r="C41" s="98" t="s">
        <v>843</v>
      </c>
      <c r="D41" s="55">
        <v>1</v>
      </c>
      <c r="E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>
        <v>1</v>
      </c>
      <c r="T41" s="93">
        <f t="shared" si="2"/>
        <v>14</v>
      </c>
      <c r="U41" s="94">
        <f t="shared" si="3"/>
        <v>0.875</v>
      </c>
    </row>
    <row r="42" spans="1:21" ht="15.75" customHeight="1" x14ac:dyDescent="0.35">
      <c r="A42" s="90">
        <v>30</v>
      </c>
      <c r="B42" s="101" t="s">
        <v>844</v>
      </c>
      <c r="C42" s="98" t="s">
        <v>845</v>
      </c>
      <c r="D42" s="55">
        <v>1</v>
      </c>
      <c r="E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0</v>
      </c>
      <c r="T42" s="93">
        <f t="shared" si="2"/>
        <v>13</v>
      </c>
      <c r="U42" s="94">
        <f t="shared" si="3"/>
        <v>0.8125</v>
      </c>
    </row>
    <row r="43" spans="1:21" ht="15.75" customHeight="1" x14ac:dyDescent="0.35">
      <c r="A43" s="90">
        <v>31</v>
      </c>
      <c r="B43" s="101" t="s">
        <v>846</v>
      </c>
      <c r="C43" s="98" t="s">
        <v>847</v>
      </c>
      <c r="D43" s="55">
        <v>1</v>
      </c>
      <c r="E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0</v>
      </c>
      <c r="R43" s="51">
        <v>1</v>
      </c>
      <c r="S43" s="51">
        <v>1</v>
      </c>
      <c r="T43" s="93">
        <f t="shared" si="2"/>
        <v>13</v>
      </c>
      <c r="U43" s="94">
        <f t="shared" si="3"/>
        <v>0.8125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77" priority="2" operator="equal">
      <formula>0</formula>
    </cfRule>
  </conditionalFormatting>
  <conditionalFormatting sqref="U13:U43">
    <cfRule type="cellIs" dxfId="76" priority="1" operator="lessThan">
      <formula>"50%"</formula>
    </cfRule>
  </conditionalFormatting>
  <hyperlinks>
    <hyperlink ref="A1" location="'Rekap Dosen'!A1" display="BACK" xr:uid="{00000000-0004-0000-2800-000000000000}"/>
  </hyperlinks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U949"/>
  <sheetViews>
    <sheetView topLeftCell="A31" workbookViewId="0">
      <selection activeCell="B44" sqref="B44:B75"/>
    </sheetView>
  </sheetViews>
  <sheetFormatPr defaultColWidth="14.453125" defaultRowHeight="15" customHeight="1" x14ac:dyDescent="0.35"/>
  <cols>
    <col min="1" max="1" width="9.54296875" customWidth="1"/>
    <col min="2" max="2" width="22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161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MI502217</v>
      </c>
      <c r="C3" s="78" t="str">
        <f>VLOOKUP(D3, 'Rekap Dosen'!$B$5:$C$40, 2, FALSE)</f>
        <v>M. Qurhanul Rizkie, Ph.D</v>
      </c>
      <c r="D3" s="51" t="s">
        <v>309</v>
      </c>
      <c r="E3" s="79">
        <f t="shared" ref="E3:E6" si="0">COUNTIF($D$12:$S$12,D3)</f>
        <v>8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BASIS DATA I</v>
      </c>
      <c r="C4" s="78" t="str">
        <f>VLOOKUP(D4, 'Rekap Dosen'!$B$5:$C$40, 2, FALSE)</f>
        <v>Rusdi Efendi, M.Kom.</v>
      </c>
      <c r="D4" s="51" t="s">
        <v>321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Ermatita, Prof.</v>
      </c>
      <c r="D5" s="51" t="s">
        <v>292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Rabu, 08:00 - 12:05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RPL CL 3.2</v>
      </c>
      <c r="C7" s="83" t="s">
        <v>334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5"/>
      <c r="U11" s="178"/>
    </row>
    <row r="12" spans="1:21" ht="14.5" x14ac:dyDescent="0.35">
      <c r="A12" s="172"/>
      <c r="B12" s="172"/>
      <c r="C12" s="172"/>
      <c r="D12" s="51" t="s">
        <v>309</v>
      </c>
      <c r="E12" s="51" t="s">
        <v>309</v>
      </c>
      <c r="G12" s="51" t="s">
        <v>309</v>
      </c>
      <c r="H12" s="51" t="s">
        <v>309</v>
      </c>
      <c r="I12" s="51" t="s">
        <v>309</v>
      </c>
      <c r="J12" s="51" t="s">
        <v>309</v>
      </c>
      <c r="K12" s="51" t="s">
        <v>309</v>
      </c>
      <c r="L12" s="51" t="s">
        <v>309</v>
      </c>
      <c r="M12" s="51" t="s">
        <v>321</v>
      </c>
      <c r="N12" s="51" t="s">
        <v>321</v>
      </c>
      <c r="O12" s="51"/>
      <c r="P12" s="51" t="s">
        <v>321</v>
      </c>
      <c r="Q12" s="51" t="s">
        <v>321</v>
      </c>
      <c r="R12" s="51" t="s">
        <v>321</v>
      </c>
      <c r="S12" s="51" t="s">
        <v>321</v>
      </c>
      <c r="T12" s="176"/>
      <c r="U12" s="179"/>
    </row>
    <row r="13" spans="1:21" ht="14.5" x14ac:dyDescent="0.35">
      <c r="A13" s="90">
        <v>1</v>
      </c>
      <c r="B13" s="97" t="s">
        <v>848</v>
      </c>
      <c r="C13" s="98" t="s">
        <v>849</v>
      </c>
      <c r="D13" s="55">
        <v>1</v>
      </c>
      <c r="E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0</v>
      </c>
      <c r="O13" s="51"/>
      <c r="P13" s="51">
        <v>0</v>
      </c>
      <c r="Q13" s="51">
        <v>1</v>
      </c>
      <c r="R13" s="51">
        <v>1</v>
      </c>
      <c r="S13" s="51">
        <v>1</v>
      </c>
      <c r="T13" s="93">
        <f t="shared" ref="T13:T43" si="2">SUM(D13:S13)</f>
        <v>12</v>
      </c>
      <c r="U13" s="94">
        <f t="shared" ref="U13:U43" si="3">T13/16</f>
        <v>0.75</v>
      </c>
    </row>
    <row r="14" spans="1:21" ht="14.5" x14ac:dyDescent="0.35">
      <c r="A14" s="90">
        <v>2</v>
      </c>
      <c r="B14" s="97" t="s">
        <v>850</v>
      </c>
      <c r="C14" s="98" t="s">
        <v>851</v>
      </c>
      <c r="D14" s="55">
        <v>1</v>
      </c>
      <c r="E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14</v>
      </c>
      <c r="U14" s="94">
        <f t="shared" si="3"/>
        <v>0.875</v>
      </c>
    </row>
    <row r="15" spans="1:21" ht="14.5" x14ac:dyDescent="0.35">
      <c r="A15" s="90">
        <v>3</v>
      </c>
      <c r="B15" s="97" t="s">
        <v>852</v>
      </c>
      <c r="C15" s="98" t="s">
        <v>853</v>
      </c>
      <c r="D15" s="55">
        <v>1</v>
      </c>
      <c r="E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0</v>
      </c>
      <c r="R15" s="51">
        <v>1</v>
      </c>
      <c r="S15" s="51">
        <v>1</v>
      </c>
      <c r="T15" s="93">
        <f t="shared" si="2"/>
        <v>13</v>
      </c>
      <c r="U15" s="94">
        <f t="shared" si="3"/>
        <v>0.8125</v>
      </c>
    </row>
    <row r="16" spans="1:21" ht="14.5" x14ac:dyDescent="0.35">
      <c r="A16" s="90">
        <v>4</v>
      </c>
      <c r="B16" s="97" t="s">
        <v>854</v>
      </c>
      <c r="C16" s="98" t="s">
        <v>855</v>
      </c>
      <c r="D16" s="55">
        <v>1</v>
      </c>
      <c r="E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0</v>
      </c>
      <c r="L16" s="51">
        <v>0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2"/>
        <v>12</v>
      </c>
      <c r="U16" s="94">
        <f t="shared" si="3"/>
        <v>0.75</v>
      </c>
    </row>
    <row r="17" spans="1:21" ht="14.5" x14ac:dyDescent="0.35">
      <c r="A17" s="90">
        <v>5</v>
      </c>
      <c r="B17" s="97" t="s">
        <v>856</v>
      </c>
      <c r="C17" s="98" t="s">
        <v>649</v>
      </c>
      <c r="D17" s="55">
        <v>1</v>
      </c>
      <c r="E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14</v>
      </c>
      <c r="U17" s="94">
        <f t="shared" si="3"/>
        <v>0.875</v>
      </c>
    </row>
    <row r="18" spans="1:21" ht="14.5" x14ac:dyDescent="0.35">
      <c r="A18" s="90">
        <v>6</v>
      </c>
      <c r="B18" s="97" t="s">
        <v>857</v>
      </c>
      <c r="C18" s="98" t="s">
        <v>858</v>
      </c>
      <c r="D18" s="55">
        <v>1</v>
      </c>
      <c r="E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14</v>
      </c>
      <c r="U18" s="94">
        <f t="shared" si="3"/>
        <v>0.875</v>
      </c>
    </row>
    <row r="19" spans="1:21" ht="14.5" x14ac:dyDescent="0.35">
      <c r="A19" s="90">
        <v>7</v>
      </c>
      <c r="B19" s="97" t="s">
        <v>859</v>
      </c>
      <c r="C19" s="98" t="s">
        <v>860</v>
      </c>
      <c r="D19" s="55">
        <v>1</v>
      </c>
      <c r="E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0</v>
      </c>
      <c r="R19" s="51">
        <v>1</v>
      </c>
      <c r="S19" s="51">
        <v>1</v>
      </c>
      <c r="T19" s="93">
        <f t="shared" si="2"/>
        <v>13</v>
      </c>
      <c r="U19" s="94">
        <f t="shared" si="3"/>
        <v>0.8125</v>
      </c>
    </row>
    <row r="20" spans="1:21" ht="14.5" x14ac:dyDescent="0.35">
      <c r="A20" s="90">
        <v>8</v>
      </c>
      <c r="B20" s="97" t="s">
        <v>861</v>
      </c>
      <c r="C20" s="98" t="s">
        <v>862</v>
      </c>
      <c r="D20" s="55">
        <v>1</v>
      </c>
      <c r="E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0</v>
      </c>
      <c r="R20" s="51">
        <v>1</v>
      </c>
      <c r="S20" s="51">
        <v>1</v>
      </c>
      <c r="T20" s="93">
        <f t="shared" si="2"/>
        <v>13</v>
      </c>
      <c r="U20" s="94">
        <f t="shared" si="3"/>
        <v>0.8125</v>
      </c>
    </row>
    <row r="21" spans="1:21" ht="15.75" customHeight="1" x14ac:dyDescent="0.35">
      <c r="A21" s="90">
        <v>9</v>
      </c>
      <c r="B21" s="97" t="s">
        <v>863</v>
      </c>
      <c r="C21" s="98" t="s">
        <v>864</v>
      </c>
      <c r="D21" s="55">
        <v>1</v>
      </c>
      <c r="E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14</v>
      </c>
      <c r="U21" s="94">
        <f t="shared" si="3"/>
        <v>0.875</v>
      </c>
    </row>
    <row r="22" spans="1:21" ht="15.75" customHeight="1" x14ac:dyDescent="0.35">
      <c r="A22" s="90">
        <v>10</v>
      </c>
      <c r="B22" s="97" t="s">
        <v>865</v>
      </c>
      <c r="C22" s="98" t="s">
        <v>866</v>
      </c>
      <c r="D22" s="55">
        <v>1</v>
      </c>
      <c r="E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14</v>
      </c>
      <c r="U22" s="94">
        <f t="shared" si="3"/>
        <v>0.875</v>
      </c>
    </row>
    <row r="23" spans="1:21" ht="15.75" customHeight="1" x14ac:dyDescent="0.35">
      <c r="A23" s="90">
        <v>11</v>
      </c>
      <c r="B23" s="101" t="s">
        <v>867</v>
      </c>
      <c r="C23" s="98" t="s">
        <v>868</v>
      </c>
      <c r="D23" s="55">
        <v>1</v>
      </c>
      <c r="E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14</v>
      </c>
      <c r="U23" s="94">
        <f t="shared" si="3"/>
        <v>0.875</v>
      </c>
    </row>
    <row r="24" spans="1:21" ht="15.75" customHeight="1" x14ac:dyDescent="0.35">
      <c r="A24" s="90">
        <v>12</v>
      </c>
      <c r="B24" s="101" t="s">
        <v>869</v>
      </c>
      <c r="C24" s="98" t="s">
        <v>870</v>
      </c>
      <c r="D24" s="55">
        <v>1</v>
      </c>
      <c r="E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14</v>
      </c>
      <c r="U24" s="94">
        <f t="shared" si="3"/>
        <v>0.875</v>
      </c>
    </row>
    <row r="25" spans="1:21" ht="15.75" customHeight="1" x14ac:dyDescent="0.35">
      <c r="A25" s="90">
        <v>13</v>
      </c>
      <c r="B25" s="101" t="s">
        <v>871</v>
      </c>
      <c r="C25" s="98" t="s">
        <v>872</v>
      </c>
      <c r="D25" s="55">
        <v>1</v>
      </c>
      <c r="E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0</v>
      </c>
      <c r="O25" s="51"/>
      <c r="P25" s="51">
        <v>0</v>
      </c>
      <c r="Q25" s="51">
        <v>1</v>
      </c>
      <c r="R25" s="51">
        <v>1</v>
      </c>
      <c r="S25" s="51">
        <v>1</v>
      </c>
      <c r="T25" s="93">
        <f t="shared" si="2"/>
        <v>12</v>
      </c>
      <c r="U25" s="94">
        <f t="shared" si="3"/>
        <v>0.75</v>
      </c>
    </row>
    <row r="26" spans="1:21" ht="15.75" customHeight="1" x14ac:dyDescent="0.35">
      <c r="A26" s="90">
        <v>14</v>
      </c>
      <c r="B26" s="101" t="s">
        <v>873</v>
      </c>
      <c r="C26" s="98" t="s">
        <v>874</v>
      </c>
      <c r="D26" s="55">
        <v>1</v>
      </c>
      <c r="E26" s="51">
        <v>1</v>
      </c>
      <c r="G26" s="51">
        <v>1</v>
      </c>
      <c r="H26" s="51">
        <v>0</v>
      </c>
      <c r="I26" s="51">
        <v>0</v>
      </c>
      <c r="J26" s="51">
        <v>0</v>
      </c>
      <c r="K26" s="51">
        <v>1</v>
      </c>
      <c r="L26" s="51">
        <v>1</v>
      </c>
      <c r="M26" s="51">
        <v>0</v>
      </c>
      <c r="N26" s="51">
        <v>0</v>
      </c>
      <c r="O26" s="51"/>
      <c r="P26" s="51">
        <v>0</v>
      </c>
      <c r="Q26" s="51">
        <v>1</v>
      </c>
      <c r="R26" s="51">
        <v>0</v>
      </c>
      <c r="S26" s="51">
        <v>0</v>
      </c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101" t="s">
        <v>875</v>
      </c>
      <c r="C27" s="98" t="s">
        <v>876</v>
      </c>
      <c r="D27" s="55">
        <v>1</v>
      </c>
      <c r="E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0</v>
      </c>
      <c r="O27" s="51"/>
      <c r="P27" s="51">
        <v>0</v>
      </c>
      <c r="Q27" s="51">
        <v>1</v>
      </c>
      <c r="R27" s="51">
        <v>1</v>
      </c>
      <c r="S27" s="51">
        <v>1</v>
      </c>
      <c r="T27" s="93">
        <f t="shared" si="2"/>
        <v>12</v>
      </c>
      <c r="U27" s="94">
        <f t="shared" si="3"/>
        <v>0.75</v>
      </c>
    </row>
    <row r="28" spans="1:21" ht="15.75" customHeight="1" x14ac:dyDescent="0.35">
      <c r="A28" s="90">
        <v>16</v>
      </c>
      <c r="B28" s="101" t="s">
        <v>877</v>
      </c>
      <c r="C28" s="98" t="s">
        <v>878</v>
      </c>
      <c r="D28" s="55">
        <v>1</v>
      </c>
      <c r="E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14</v>
      </c>
      <c r="U28" s="94">
        <f t="shared" si="3"/>
        <v>0.875</v>
      </c>
    </row>
    <row r="29" spans="1:21" ht="15.75" customHeight="1" x14ac:dyDescent="0.35">
      <c r="A29" s="90">
        <v>17</v>
      </c>
      <c r="B29" s="101" t="s">
        <v>879</v>
      </c>
      <c r="C29" s="98" t="s">
        <v>880</v>
      </c>
      <c r="D29" s="55">
        <v>1</v>
      </c>
      <c r="E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0</v>
      </c>
      <c r="N29" s="51">
        <v>1</v>
      </c>
      <c r="O29" s="51"/>
      <c r="P29" s="51">
        <v>1</v>
      </c>
      <c r="Q29" s="51">
        <v>1</v>
      </c>
      <c r="R29" s="51">
        <v>0</v>
      </c>
      <c r="S29" s="51">
        <v>0</v>
      </c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101" t="s">
        <v>881</v>
      </c>
      <c r="C30" s="98" t="s">
        <v>882</v>
      </c>
      <c r="D30" s="55">
        <v>1</v>
      </c>
      <c r="E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0</v>
      </c>
      <c r="O30" s="51"/>
      <c r="P30" s="51">
        <v>0</v>
      </c>
      <c r="Q30" s="51">
        <v>1</v>
      </c>
      <c r="R30" s="51">
        <v>1</v>
      </c>
      <c r="S30" s="51">
        <v>1</v>
      </c>
      <c r="T30" s="93">
        <f t="shared" si="2"/>
        <v>12</v>
      </c>
      <c r="U30" s="94">
        <f t="shared" si="3"/>
        <v>0.75</v>
      </c>
    </row>
    <row r="31" spans="1:21" ht="15.75" customHeight="1" x14ac:dyDescent="0.35">
      <c r="A31" s="90">
        <v>19</v>
      </c>
      <c r="B31" s="101" t="s">
        <v>883</v>
      </c>
      <c r="C31" s="98" t="s">
        <v>884</v>
      </c>
      <c r="D31" s="55">
        <v>1</v>
      </c>
      <c r="E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0</v>
      </c>
      <c r="O31" s="51"/>
      <c r="P31" s="51">
        <v>0</v>
      </c>
      <c r="Q31" s="51">
        <v>1</v>
      </c>
      <c r="R31" s="51">
        <v>1</v>
      </c>
      <c r="S31" s="51">
        <v>1</v>
      </c>
      <c r="T31" s="93">
        <f t="shared" si="2"/>
        <v>12</v>
      </c>
      <c r="U31" s="94">
        <f t="shared" si="3"/>
        <v>0.75</v>
      </c>
    </row>
    <row r="32" spans="1:21" ht="15.75" customHeight="1" x14ac:dyDescent="0.35">
      <c r="A32" s="90">
        <v>20</v>
      </c>
      <c r="B32" s="101" t="s">
        <v>885</v>
      </c>
      <c r="C32" s="98" t="s">
        <v>886</v>
      </c>
      <c r="D32" s="55">
        <v>1</v>
      </c>
      <c r="E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2"/>
        <v>14</v>
      </c>
      <c r="U32" s="94">
        <f t="shared" si="3"/>
        <v>0.875</v>
      </c>
    </row>
    <row r="33" spans="1:21" ht="15.75" customHeight="1" x14ac:dyDescent="0.35">
      <c r="A33" s="90">
        <v>21</v>
      </c>
      <c r="B33" s="101" t="s">
        <v>887</v>
      </c>
      <c r="C33" s="98" t="s">
        <v>888</v>
      </c>
      <c r="D33" s="55">
        <v>1</v>
      </c>
      <c r="E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0</v>
      </c>
      <c r="S33" s="51">
        <v>0</v>
      </c>
      <c r="T33" s="93">
        <f t="shared" si="2"/>
        <v>12</v>
      </c>
      <c r="U33" s="94">
        <f t="shared" si="3"/>
        <v>0.75</v>
      </c>
    </row>
    <row r="34" spans="1:21" ht="15.75" customHeight="1" x14ac:dyDescent="0.35">
      <c r="A34" s="90">
        <v>22</v>
      </c>
      <c r="B34" s="101" t="s">
        <v>889</v>
      </c>
      <c r="C34" s="98" t="s">
        <v>890</v>
      </c>
      <c r="D34" s="55">
        <v>1</v>
      </c>
      <c r="E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0</v>
      </c>
      <c r="N34" s="51">
        <v>1</v>
      </c>
      <c r="O34" s="51"/>
      <c r="P34" s="51">
        <v>1</v>
      </c>
      <c r="Q34" s="51">
        <v>1</v>
      </c>
      <c r="R34" s="51">
        <v>1</v>
      </c>
      <c r="S34" s="51">
        <v>1</v>
      </c>
      <c r="T34" s="93">
        <f t="shared" si="2"/>
        <v>13</v>
      </c>
      <c r="U34" s="94">
        <f t="shared" si="3"/>
        <v>0.8125</v>
      </c>
    </row>
    <row r="35" spans="1:21" ht="15.75" customHeight="1" x14ac:dyDescent="0.35">
      <c r="A35" s="90">
        <v>23</v>
      </c>
      <c r="B35" s="101" t="s">
        <v>891</v>
      </c>
      <c r="C35" s="98" t="s">
        <v>892</v>
      </c>
      <c r="D35" s="55" t="s">
        <v>508</v>
      </c>
      <c r="E35" s="51">
        <v>1</v>
      </c>
      <c r="G35" s="51">
        <v>1</v>
      </c>
      <c r="H35" s="51">
        <v>1</v>
      </c>
      <c r="I35" s="51">
        <v>1</v>
      </c>
      <c r="J35" s="51">
        <v>0</v>
      </c>
      <c r="K35" s="51">
        <v>1</v>
      </c>
      <c r="L35" s="51">
        <v>1</v>
      </c>
      <c r="M35" s="51">
        <v>0</v>
      </c>
      <c r="N35" s="51">
        <v>0</v>
      </c>
      <c r="O35" s="51"/>
      <c r="P35" s="51">
        <v>0</v>
      </c>
      <c r="Q35" s="51">
        <v>1</v>
      </c>
      <c r="R35" s="51">
        <v>0</v>
      </c>
      <c r="S35" s="51">
        <v>0</v>
      </c>
      <c r="T35" s="93">
        <f t="shared" si="2"/>
        <v>7</v>
      </c>
      <c r="U35" s="94">
        <f t="shared" si="3"/>
        <v>0.4375</v>
      </c>
    </row>
    <row r="36" spans="1:21" ht="15.75" customHeight="1" x14ac:dyDescent="0.35">
      <c r="A36" s="90">
        <v>24</v>
      </c>
      <c r="B36" s="101" t="s">
        <v>893</v>
      </c>
      <c r="C36" s="98" t="s">
        <v>894</v>
      </c>
      <c r="D36" s="55">
        <v>1</v>
      </c>
      <c r="E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14</v>
      </c>
      <c r="U36" s="94">
        <f t="shared" si="3"/>
        <v>0.875</v>
      </c>
    </row>
    <row r="37" spans="1:21" ht="15.75" customHeight="1" x14ac:dyDescent="0.35">
      <c r="A37" s="90">
        <v>25</v>
      </c>
      <c r="B37" s="101" t="s">
        <v>895</v>
      </c>
      <c r="C37" s="98" t="s">
        <v>896</v>
      </c>
      <c r="D37" s="55">
        <v>1</v>
      </c>
      <c r="E37" s="51">
        <v>1</v>
      </c>
      <c r="G37" s="51">
        <v>1</v>
      </c>
      <c r="H37" s="51">
        <v>1</v>
      </c>
      <c r="I37" s="51">
        <v>1</v>
      </c>
      <c r="J37" s="51">
        <v>0</v>
      </c>
      <c r="K37" s="51">
        <v>1</v>
      </c>
      <c r="L37" s="51">
        <v>1</v>
      </c>
      <c r="M37" s="51">
        <v>1</v>
      </c>
      <c r="N37" s="51">
        <v>0</v>
      </c>
      <c r="O37" s="51"/>
      <c r="P37" s="51">
        <v>0</v>
      </c>
      <c r="Q37" s="51">
        <v>1</v>
      </c>
      <c r="R37" s="51">
        <v>1</v>
      </c>
      <c r="S37" s="51">
        <v>1</v>
      </c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101" t="s">
        <v>897</v>
      </c>
      <c r="C38" s="98" t="s">
        <v>898</v>
      </c>
      <c r="D38" s="55">
        <v>1</v>
      </c>
      <c r="E38" s="51">
        <v>1</v>
      </c>
      <c r="G38" s="51">
        <v>1</v>
      </c>
      <c r="H38" s="51">
        <v>1</v>
      </c>
      <c r="I38" s="51">
        <v>1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/>
      <c r="P38" s="51">
        <v>0</v>
      </c>
      <c r="Q38" s="51">
        <v>1</v>
      </c>
      <c r="R38" s="51">
        <v>1</v>
      </c>
      <c r="S38" s="51">
        <v>1</v>
      </c>
      <c r="T38" s="93">
        <f t="shared" si="2"/>
        <v>8</v>
      </c>
      <c r="U38" s="94">
        <f t="shared" si="3"/>
        <v>0.5</v>
      </c>
    </row>
    <row r="39" spans="1:21" ht="15.75" customHeight="1" x14ac:dyDescent="0.35">
      <c r="A39" s="90">
        <v>27</v>
      </c>
      <c r="B39" s="101" t="s">
        <v>899</v>
      </c>
      <c r="C39" s="98" t="s">
        <v>900</v>
      </c>
      <c r="D39" s="55">
        <v>1</v>
      </c>
      <c r="E39" s="51">
        <v>1</v>
      </c>
      <c r="G39" s="51">
        <v>0</v>
      </c>
      <c r="H39" s="51">
        <v>0</v>
      </c>
      <c r="I39" s="51">
        <v>0</v>
      </c>
      <c r="J39" s="51">
        <v>0</v>
      </c>
      <c r="K39" s="51">
        <v>1</v>
      </c>
      <c r="L39" s="51">
        <v>1</v>
      </c>
      <c r="M39" s="51">
        <v>0</v>
      </c>
      <c r="N39" s="51">
        <v>0</v>
      </c>
      <c r="O39" s="51"/>
      <c r="P39" s="51">
        <v>0</v>
      </c>
      <c r="Q39" s="51">
        <v>1</v>
      </c>
      <c r="R39" s="51">
        <v>0</v>
      </c>
      <c r="S39" s="51">
        <v>0</v>
      </c>
      <c r="T39" s="93">
        <f t="shared" si="2"/>
        <v>5</v>
      </c>
      <c r="U39" s="94">
        <f t="shared" si="3"/>
        <v>0.3125</v>
      </c>
    </row>
    <row r="40" spans="1:21" ht="15.75" customHeight="1" x14ac:dyDescent="0.35">
      <c r="A40" s="90">
        <v>28</v>
      </c>
      <c r="B40" s="101" t="s">
        <v>901</v>
      </c>
      <c r="C40" s="98" t="s">
        <v>902</v>
      </c>
      <c r="D40" s="55">
        <v>1</v>
      </c>
      <c r="E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0</v>
      </c>
      <c r="N40" s="51">
        <v>0</v>
      </c>
      <c r="O40" s="51"/>
      <c r="P40" s="51">
        <v>0</v>
      </c>
      <c r="Q40" s="51">
        <v>1</v>
      </c>
      <c r="R40" s="51">
        <v>1</v>
      </c>
      <c r="S40" s="51">
        <v>1</v>
      </c>
      <c r="T40" s="93">
        <f t="shared" si="2"/>
        <v>11</v>
      </c>
      <c r="U40" s="94">
        <f t="shared" si="3"/>
        <v>0.6875</v>
      </c>
    </row>
    <row r="41" spans="1:21" ht="15.75" customHeight="1" x14ac:dyDescent="0.35">
      <c r="A41" s="90">
        <v>29</v>
      </c>
      <c r="B41" s="101" t="s">
        <v>903</v>
      </c>
      <c r="C41" s="98" t="s">
        <v>904</v>
      </c>
      <c r="D41" s="55">
        <v>1</v>
      </c>
      <c r="E41" s="51">
        <v>1</v>
      </c>
      <c r="G41" s="51">
        <v>1</v>
      </c>
      <c r="H41" s="51">
        <v>1</v>
      </c>
      <c r="I41" s="51">
        <v>1</v>
      </c>
      <c r="J41" s="51">
        <v>0</v>
      </c>
      <c r="K41" s="51">
        <v>1</v>
      </c>
      <c r="L41" s="51">
        <v>1</v>
      </c>
      <c r="M41" s="51">
        <v>0</v>
      </c>
      <c r="N41" s="51">
        <v>0</v>
      </c>
      <c r="O41" s="51"/>
      <c r="P41" s="51">
        <v>0</v>
      </c>
      <c r="Q41" s="51">
        <v>1</v>
      </c>
      <c r="R41" s="51">
        <v>0</v>
      </c>
      <c r="S41" s="51">
        <v>0</v>
      </c>
      <c r="T41" s="93">
        <f t="shared" si="2"/>
        <v>8</v>
      </c>
      <c r="U41" s="94">
        <f t="shared" si="3"/>
        <v>0.5</v>
      </c>
    </row>
    <row r="42" spans="1:21" ht="15.75" customHeight="1" x14ac:dyDescent="0.35">
      <c r="A42" s="90">
        <v>30</v>
      </c>
      <c r="B42" s="101" t="s">
        <v>905</v>
      </c>
      <c r="C42" s="98" t="s">
        <v>906</v>
      </c>
      <c r="D42" s="55">
        <v>1</v>
      </c>
      <c r="E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0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13</v>
      </c>
      <c r="U42" s="94">
        <f t="shared" si="3"/>
        <v>0.8125</v>
      </c>
    </row>
    <row r="43" spans="1:21" ht="15.75" customHeight="1" x14ac:dyDescent="0.35">
      <c r="A43" s="90">
        <v>31</v>
      </c>
      <c r="B43" s="101" t="s">
        <v>907</v>
      </c>
      <c r="C43" s="98" t="s">
        <v>908</v>
      </c>
      <c r="D43" s="55">
        <v>1</v>
      </c>
      <c r="E43" s="51">
        <v>1</v>
      </c>
      <c r="G43" s="51">
        <v>1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/>
      <c r="P43" s="51">
        <v>0</v>
      </c>
      <c r="Q43" s="51">
        <v>1</v>
      </c>
      <c r="R43" s="51">
        <v>0</v>
      </c>
      <c r="S43" s="51">
        <v>0</v>
      </c>
      <c r="T43" s="93">
        <f t="shared" si="2"/>
        <v>4</v>
      </c>
      <c r="U43" s="94">
        <f t="shared" si="3"/>
        <v>0.25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/>
    <row r="208" spans="4:20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75" priority="2" operator="equal">
      <formula>0</formula>
    </cfRule>
  </conditionalFormatting>
  <conditionalFormatting sqref="U13:U43">
    <cfRule type="cellIs" dxfId="74" priority="1" operator="lessThan">
      <formula>"50%"</formula>
    </cfRule>
  </conditionalFormatting>
  <hyperlinks>
    <hyperlink ref="A1" location="'Rekap Dosen'!A1" display="BACK" xr:uid="{00000000-0004-0000-2900-000000000000}"/>
  </hyperlinks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U960"/>
  <sheetViews>
    <sheetView topLeftCell="A35" workbookViewId="0">
      <selection activeCell="B51" sqref="B51:B81"/>
    </sheetView>
  </sheetViews>
  <sheetFormatPr defaultColWidth="14.453125" defaultRowHeight="15" customHeight="1" x14ac:dyDescent="0.35"/>
  <cols>
    <col min="1" max="1" width="9.54296875" customWidth="1"/>
    <col min="2" max="2" width="24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96" t="s">
        <v>162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MI411417</v>
      </c>
      <c r="C3" s="78" t="str">
        <f>VLOOKUP(D3, 'Rekap Dosen'!$B$5:$C$40, 2, FALSE)</f>
        <v>Iman Saladin B. Azhar, M.Msi</v>
      </c>
      <c r="D3" s="51" t="s">
        <v>305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MULTIMEDIA I</v>
      </c>
      <c r="C4" s="78" t="str">
        <f>VLOOKUP(D4, 'Rekap Dosen'!$B$5:$C$40, 2, FALSE)</f>
        <v>Junia Kurniati, M.Kom.</v>
      </c>
      <c r="D4" s="51" t="s">
        <v>307</v>
      </c>
      <c r="E4" s="79">
        <f t="shared" si="0"/>
        <v>12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Yesinta Florensia, M.Kom.</v>
      </c>
      <c r="D5" s="51" t="s">
        <v>327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Kamis, 12:10 - 16:15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 xml:space="preserve">Multi Media 4.2 </v>
      </c>
      <c r="C7" s="83" t="s">
        <v>334</v>
      </c>
      <c r="D7" s="84"/>
      <c r="E7" s="85">
        <f>SUM(E3:E6)</f>
        <v>12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ht="14.5" x14ac:dyDescent="0.35">
      <c r="A12" s="172"/>
      <c r="B12" s="172"/>
      <c r="C12" s="172"/>
      <c r="D12" s="51" t="s">
        <v>307</v>
      </c>
      <c r="E12" s="51" t="s">
        <v>307</v>
      </c>
      <c r="F12" s="51" t="s">
        <v>307</v>
      </c>
      <c r="G12" s="51" t="s">
        <v>307</v>
      </c>
      <c r="H12" s="51"/>
      <c r="I12" s="51" t="s">
        <v>307</v>
      </c>
      <c r="J12" s="51"/>
      <c r="K12" s="51" t="s">
        <v>307</v>
      </c>
      <c r="L12" s="51" t="s">
        <v>307</v>
      </c>
      <c r="M12" s="51" t="s">
        <v>307</v>
      </c>
      <c r="N12" s="51" t="s">
        <v>307</v>
      </c>
      <c r="O12" s="51"/>
      <c r="P12" s="51" t="s">
        <v>307</v>
      </c>
      <c r="Q12" s="51" t="s">
        <v>307</v>
      </c>
      <c r="R12" s="51" t="s">
        <v>307</v>
      </c>
      <c r="S12" s="51"/>
      <c r="T12" s="176"/>
      <c r="U12" s="179"/>
    </row>
    <row r="13" spans="1:21" ht="14.5" x14ac:dyDescent="0.35">
      <c r="A13" s="90">
        <v>1</v>
      </c>
      <c r="B13" s="97" t="s">
        <v>547</v>
      </c>
      <c r="C13" s="98" t="s">
        <v>548</v>
      </c>
      <c r="D13" s="104">
        <v>1</v>
      </c>
      <c r="E13" s="105">
        <v>1</v>
      </c>
      <c r="F13" s="105">
        <v>1</v>
      </c>
      <c r="G13" s="105">
        <v>1</v>
      </c>
      <c r="H13" s="105"/>
      <c r="I13" s="105">
        <v>1</v>
      </c>
      <c r="J13" s="105"/>
      <c r="K13" s="51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>
        <v>1</v>
      </c>
      <c r="S13" s="51"/>
      <c r="T13" s="93">
        <f t="shared" ref="T13:T50" si="2">SUM(D13:S13)</f>
        <v>12</v>
      </c>
      <c r="U13" s="94">
        <f t="shared" ref="U13:U50" si="3">T13/16</f>
        <v>0.75</v>
      </c>
    </row>
    <row r="14" spans="1:21" ht="14.5" x14ac:dyDescent="0.35">
      <c r="A14" s="90">
        <v>2</v>
      </c>
      <c r="B14" s="97" t="s">
        <v>549</v>
      </c>
      <c r="C14" s="98" t="s">
        <v>550</v>
      </c>
      <c r="D14" s="104">
        <v>1</v>
      </c>
      <c r="E14" s="105">
        <v>1</v>
      </c>
      <c r="F14" s="105">
        <v>1</v>
      </c>
      <c r="G14" s="105">
        <v>1</v>
      </c>
      <c r="H14" s="105"/>
      <c r="I14" s="105">
        <v>1</v>
      </c>
      <c r="J14" s="51"/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/>
      <c r="T14" s="93">
        <f t="shared" si="2"/>
        <v>12</v>
      </c>
      <c r="U14" s="94">
        <f t="shared" si="3"/>
        <v>0.75</v>
      </c>
    </row>
    <row r="15" spans="1:21" ht="14.5" x14ac:dyDescent="0.35">
      <c r="A15" s="90">
        <v>3</v>
      </c>
      <c r="B15" s="97" t="s">
        <v>551</v>
      </c>
      <c r="C15" s="98" t="s">
        <v>552</v>
      </c>
      <c r="D15" s="104">
        <v>1</v>
      </c>
      <c r="E15" s="105">
        <v>1</v>
      </c>
      <c r="F15" s="105">
        <v>1</v>
      </c>
      <c r="G15" s="105">
        <v>1</v>
      </c>
      <c r="H15" s="105"/>
      <c r="I15" s="105">
        <v>1</v>
      </c>
      <c r="J15" s="105"/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>
        <v>1</v>
      </c>
      <c r="S15" s="51"/>
      <c r="T15" s="93">
        <f t="shared" si="2"/>
        <v>12</v>
      </c>
      <c r="U15" s="94">
        <f t="shared" si="3"/>
        <v>0.75</v>
      </c>
    </row>
    <row r="16" spans="1:21" ht="14.5" x14ac:dyDescent="0.35">
      <c r="A16" s="90">
        <v>4</v>
      </c>
      <c r="B16" s="97" t="s">
        <v>553</v>
      </c>
      <c r="C16" s="98" t="s">
        <v>554</v>
      </c>
      <c r="D16" s="104">
        <v>1</v>
      </c>
      <c r="E16" s="105">
        <v>1</v>
      </c>
      <c r="F16" s="105">
        <v>1</v>
      </c>
      <c r="G16" s="105">
        <v>1</v>
      </c>
      <c r="H16" s="105"/>
      <c r="I16" s="105">
        <v>0</v>
      </c>
      <c r="J16" s="105"/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/>
      <c r="T16" s="93">
        <f t="shared" si="2"/>
        <v>11</v>
      </c>
      <c r="U16" s="94">
        <f t="shared" si="3"/>
        <v>0.6875</v>
      </c>
    </row>
    <row r="17" spans="1:21" ht="14.5" x14ac:dyDescent="0.35">
      <c r="A17" s="90">
        <v>5</v>
      </c>
      <c r="B17" s="97" t="s">
        <v>555</v>
      </c>
      <c r="C17" s="98" t="s">
        <v>556</v>
      </c>
      <c r="D17" s="104">
        <v>1</v>
      </c>
      <c r="E17" s="105">
        <v>1</v>
      </c>
      <c r="F17" s="105">
        <v>1</v>
      </c>
      <c r="G17" s="105">
        <v>1</v>
      </c>
      <c r="H17" s="105"/>
      <c r="I17" s="105">
        <v>1</v>
      </c>
      <c r="J17" s="105"/>
      <c r="K17" s="51">
        <v>1</v>
      </c>
      <c r="L17" s="51">
        <v>1</v>
      </c>
      <c r="M17" s="51">
        <v>1</v>
      </c>
      <c r="N17" s="51">
        <v>1</v>
      </c>
      <c r="O17" s="51"/>
      <c r="P17" s="51">
        <v>1</v>
      </c>
      <c r="Q17" s="51">
        <v>0</v>
      </c>
      <c r="R17" s="51">
        <v>1</v>
      </c>
      <c r="S17" s="51"/>
      <c r="T17" s="93">
        <f t="shared" si="2"/>
        <v>11</v>
      </c>
      <c r="U17" s="94">
        <f t="shared" si="3"/>
        <v>0.6875</v>
      </c>
    </row>
    <row r="18" spans="1:21" ht="14.5" x14ac:dyDescent="0.35">
      <c r="A18" s="90">
        <v>6</v>
      </c>
      <c r="B18" s="97" t="s">
        <v>557</v>
      </c>
      <c r="C18" s="98" t="s">
        <v>558</v>
      </c>
      <c r="D18" s="104">
        <v>1</v>
      </c>
      <c r="E18" s="105">
        <v>1</v>
      </c>
      <c r="F18" s="105">
        <v>1</v>
      </c>
      <c r="G18" s="105">
        <v>1</v>
      </c>
      <c r="H18" s="105"/>
      <c r="I18" s="105">
        <v>0</v>
      </c>
      <c r="J18" s="105"/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/>
      <c r="T18" s="93">
        <f t="shared" si="2"/>
        <v>11</v>
      </c>
      <c r="U18" s="94">
        <f t="shared" si="3"/>
        <v>0.6875</v>
      </c>
    </row>
    <row r="19" spans="1:21" ht="14.5" x14ac:dyDescent="0.35">
      <c r="A19" s="90">
        <v>7</v>
      </c>
      <c r="B19" s="97" t="s">
        <v>559</v>
      </c>
      <c r="C19" s="98" t="s">
        <v>560</v>
      </c>
      <c r="D19" s="104">
        <v>1</v>
      </c>
      <c r="E19" s="105">
        <v>1</v>
      </c>
      <c r="F19" s="105">
        <v>1</v>
      </c>
      <c r="G19" s="105">
        <v>1</v>
      </c>
      <c r="H19" s="105"/>
      <c r="I19" s="105">
        <v>1</v>
      </c>
      <c r="J19" s="105"/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/>
      <c r="T19" s="93">
        <f t="shared" si="2"/>
        <v>12</v>
      </c>
      <c r="U19" s="94">
        <f t="shared" si="3"/>
        <v>0.75</v>
      </c>
    </row>
    <row r="20" spans="1:21" ht="14.5" x14ac:dyDescent="0.35">
      <c r="A20" s="90">
        <v>8</v>
      </c>
      <c r="B20" s="97" t="s">
        <v>561</v>
      </c>
      <c r="C20" s="98" t="s">
        <v>562</v>
      </c>
      <c r="D20" s="104">
        <v>1</v>
      </c>
      <c r="E20" s="105">
        <v>1</v>
      </c>
      <c r="F20" s="105">
        <v>1</v>
      </c>
      <c r="G20" s="105">
        <v>1</v>
      </c>
      <c r="H20" s="105"/>
      <c r="I20" s="105">
        <v>1</v>
      </c>
      <c r="J20" s="105"/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1</v>
      </c>
      <c r="R20" s="51">
        <v>1</v>
      </c>
      <c r="S20" s="51"/>
      <c r="T20" s="93">
        <f t="shared" si="2"/>
        <v>12</v>
      </c>
      <c r="U20" s="94">
        <f t="shared" si="3"/>
        <v>0.75</v>
      </c>
    </row>
    <row r="21" spans="1:21" ht="15.75" customHeight="1" x14ac:dyDescent="0.35">
      <c r="A21" s="90">
        <v>9</v>
      </c>
      <c r="B21" s="97" t="s">
        <v>563</v>
      </c>
      <c r="C21" s="98" t="s">
        <v>564</v>
      </c>
      <c r="D21" s="104">
        <v>1</v>
      </c>
      <c r="E21" s="105">
        <v>1</v>
      </c>
      <c r="F21" s="105">
        <v>1</v>
      </c>
      <c r="G21" s="105">
        <v>1</v>
      </c>
      <c r="H21" s="105"/>
      <c r="I21" s="105">
        <v>0</v>
      </c>
      <c r="J21" s="105"/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/>
      <c r="T21" s="93">
        <f t="shared" si="2"/>
        <v>11</v>
      </c>
      <c r="U21" s="94">
        <f t="shared" si="3"/>
        <v>0.6875</v>
      </c>
    </row>
    <row r="22" spans="1:21" ht="15.75" customHeight="1" x14ac:dyDescent="0.35">
      <c r="A22" s="90">
        <v>10</v>
      </c>
      <c r="B22" s="97" t="s">
        <v>565</v>
      </c>
      <c r="C22" s="98" t="s">
        <v>566</v>
      </c>
      <c r="D22" s="104">
        <v>1</v>
      </c>
      <c r="E22" s="105">
        <v>1</v>
      </c>
      <c r="F22" s="105">
        <v>1</v>
      </c>
      <c r="G22" s="105">
        <v>1</v>
      </c>
      <c r="H22" s="105"/>
      <c r="I22" s="105">
        <v>1</v>
      </c>
      <c r="J22" s="105"/>
      <c r="K22" s="51">
        <v>1</v>
      </c>
      <c r="L22" s="51">
        <v>1</v>
      </c>
      <c r="M22" s="51">
        <v>0</v>
      </c>
      <c r="N22" s="51">
        <v>0</v>
      </c>
      <c r="O22" s="51"/>
      <c r="P22" s="51">
        <v>1</v>
      </c>
      <c r="Q22" s="51">
        <v>1</v>
      </c>
      <c r="R22" s="51">
        <v>1</v>
      </c>
      <c r="S22" s="51"/>
      <c r="T22" s="93">
        <f t="shared" si="2"/>
        <v>10</v>
      </c>
      <c r="U22" s="94">
        <f t="shared" si="3"/>
        <v>0.625</v>
      </c>
    </row>
    <row r="23" spans="1:21" ht="15.75" customHeight="1" x14ac:dyDescent="0.35">
      <c r="A23" s="90">
        <v>11</v>
      </c>
      <c r="B23" s="101" t="s">
        <v>978</v>
      </c>
      <c r="C23" s="98" t="s">
        <v>567</v>
      </c>
      <c r="D23" s="104">
        <v>1</v>
      </c>
      <c r="E23" s="105">
        <v>1</v>
      </c>
      <c r="F23" s="105">
        <v>1</v>
      </c>
      <c r="G23" s="105">
        <v>1</v>
      </c>
      <c r="H23" s="105"/>
      <c r="I23" s="105">
        <v>0</v>
      </c>
      <c r="J23" s="105"/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90">
        <v>12</v>
      </c>
      <c r="B24" s="101" t="s">
        <v>979</v>
      </c>
      <c r="C24" s="98" t="s">
        <v>568</v>
      </c>
      <c r="D24" s="104">
        <v>1</v>
      </c>
      <c r="E24" s="105">
        <v>1</v>
      </c>
      <c r="F24" s="105">
        <v>1</v>
      </c>
      <c r="G24" s="105">
        <v>1</v>
      </c>
      <c r="H24" s="105"/>
      <c r="I24" s="105">
        <v>1</v>
      </c>
      <c r="J24" s="105"/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/>
      <c r="T24" s="93">
        <f t="shared" si="2"/>
        <v>12</v>
      </c>
      <c r="U24" s="94">
        <f t="shared" si="3"/>
        <v>0.75</v>
      </c>
    </row>
    <row r="25" spans="1:21" ht="15.75" customHeight="1" x14ac:dyDescent="0.35">
      <c r="A25" s="90">
        <v>13</v>
      </c>
      <c r="B25" s="101" t="s">
        <v>980</v>
      </c>
      <c r="C25" s="98" t="s">
        <v>570</v>
      </c>
      <c r="D25" s="104">
        <v>1</v>
      </c>
      <c r="E25" s="105">
        <v>1</v>
      </c>
      <c r="F25" s="105">
        <v>1</v>
      </c>
      <c r="G25" s="105">
        <v>1</v>
      </c>
      <c r="H25" s="105"/>
      <c r="I25" s="105">
        <v>0</v>
      </c>
      <c r="J25" s="105"/>
      <c r="K25" s="51">
        <v>1</v>
      </c>
      <c r="L25" s="51">
        <v>1</v>
      </c>
      <c r="M25" s="51">
        <v>0</v>
      </c>
      <c r="N25" s="51">
        <v>0</v>
      </c>
      <c r="O25" s="51"/>
      <c r="P25" s="51">
        <v>0</v>
      </c>
      <c r="Q25" s="51">
        <v>1</v>
      </c>
      <c r="R25" s="51">
        <v>1</v>
      </c>
      <c r="S25" s="51"/>
      <c r="T25" s="93">
        <f t="shared" si="2"/>
        <v>8</v>
      </c>
      <c r="U25" s="94">
        <f t="shared" si="3"/>
        <v>0.5</v>
      </c>
    </row>
    <row r="26" spans="1:21" ht="15.75" customHeight="1" x14ac:dyDescent="0.35">
      <c r="A26" s="90">
        <v>14</v>
      </c>
      <c r="B26" s="101" t="s">
        <v>981</v>
      </c>
      <c r="C26" s="98" t="s">
        <v>571</v>
      </c>
      <c r="D26" s="104">
        <v>1</v>
      </c>
      <c r="E26" s="105">
        <v>1</v>
      </c>
      <c r="F26" s="105">
        <v>1</v>
      </c>
      <c r="G26" s="105">
        <v>1</v>
      </c>
      <c r="H26" s="105"/>
      <c r="I26" s="105">
        <v>0</v>
      </c>
      <c r="J26" s="105"/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/>
      <c r="T26" s="93">
        <f t="shared" si="2"/>
        <v>11</v>
      </c>
      <c r="U26" s="94">
        <f t="shared" si="3"/>
        <v>0.6875</v>
      </c>
    </row>
    <row r="27" spans="1:21" ht="15.75" customHeight="1" x14ac:dyDescent="0.35">
      <c r="A27" s="90">
        <v>15</v>
      </c>
      <c r="B27" s="101" t="s">
        <v>982</v>
      </c>
      <c r="C27" s="98" t="s">
        <v>572</v>
      </c>
      <c r="D27" s="104">
        <v>1</v>
      </c>
      <c r="E27" s="105">
        <v>1</v>
      </c>
      <c r="F27" s="105">
        <v>1</v>
      </c>
      <c r="G27" s="105">
        <v>1</v>
      </c>
      <c r="H27" s="105"/>
      <c r="I27" s="105">
        <v>1</v>
      </c>
      <c r="J27" s="105"/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0</v>
      </c>
      <c r="R27" s="51">
        <v>1</v>
      </c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101" t="s">
        <v>983</v>
      </c>
      <c r="C28" s="98" t="s">
        <v>573</v>
      </c>
      <c r="D28" s="104">
        <v>1</v>
      </c>
      <c r="E28" s="105">
        <v>1</v>
      </c>
      <c r="F28" s="105">
        <v>1</v>
      </c>
      <c r="G28" s="105">
        <v>1</v>
      </c>
      <c r="H28" s="105"/>
      <c r="I28" s="105">
        <v>1</v>
      </c>
      <c r="J28" s="105"/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0</v>
      </c>
      <c r="R28" s="51">
        <v>1</v>
      </c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101" t="s">
        <v>984</v>
      </c>
      <c r="C29" s="98" t="s">
        <v>574</v>
      </c>
      <c r="D29" s="104">
        <v>1</v>
      </c>
      <c r="E29" s="105">
        <v>1</v>
      </c>
      <c r="F29" s="105">
        <v>1</v>
      </c>
      <c r="G29" s="105">
        <v>1</v>
      </c>
      <c r="H29" s="105"/>
      <c r="I29" s="105">
        <v>0</v>
      </c>
      <c r="J29" s="105"/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1</v>
      </c>
      <c r="S29" s="51"/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101" t="s">
        <v>985</v>
      </c>
      <c r="C30" s="98" t="s">
        <v>575</v>
      </c>
      <c r="D30" s="104">
        <v>1</v>
      </c>
      <c r="E30" s="105">
        <v>1</v>
      </c>
      <c r="F30" s="105">
        <v>1</v>
      </c>
      <c r="G30" s="105">
        <v>1</v>
      </c>
      <c r="H30" s="105"/>
      <c r="I30" s="105">
        <v>1</v>
      </c>
      <c r="J30" s="105"/>
      <c r="K30" s="51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>
        <v>1</v>
      </c>
      <c r="S30" s="51"/>
      <c r="T30" s="93">
        <f t="shared" si="2"/>
        <v>12</v>
      </c>
      <c r="U30" s="94">
        <f t="shared" si="3"/>
        <v>0.75</v>
      </c>
    </row>
    <row r="31" spans="1:21" ht="15.75" customHeight="1" x14ac:dyDescent="0.35">
      <c r="A31" s="90">
        <v>19</v>
      </c>
      <c r="B31" s="101" t="s">
        <v>986</v>
      </c>
      <c r="C31" s="98" t="s">
        <v>576</v>
      </c>
      <c r="D31" s="104">
        <v>1</v>
      </c>
      <c r="E31" s="105">
        <v>1</v>
      </c>
      <c r="F31" s="105">
        <v>1</v>
      </c>
      <c r="G31" s="105">
        <v>1</v>
      </c>
      <c r="H31" s="105"/>
      <c r="I31" s="105">
        <v>1</v>
      </c>
      <c r="J31" s="105"/>
      <c r="K31" s="51">
        <v>1</v>
      </c>
      <c r="L31" s="51">
        <v>1</v>
      </c>
      <c r="M31" s="51">
        <v>1</v>
      </c>
      <c r="N31" s="51">
        <v>1</v>
      </c>
      <c r="O31" s="51"/>
      <c r="P31" s="51">
        <v>1</v>
      </c>
      <c r="Q31" s="51">
        <v>0</v>
      </c>
      <c r="R31" s="51">
        <v>1</v>
      </c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987</v>
      </c>
      <c r="C32" s="98" t="s">
        <v>577</v>
      </c>
      <c r="D32" s="104">
        <v>1</v>
      </c>
      <c r="E32" s="105">
        <v>1</v>
      </c>
      <c r="F32" s="105">
        <v>1</v>
      </c>
      <c r="G32" s="105">
        <v>1</v>
      </c>
      <c r="H32" s="105"/>
      <c r="I32" s="105">
        <v>1</v>
      </c>
      <c r="J32" s="105"/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0</v>
      </c>
      <c r="R32" s="51">
        <v>1</v>
      </c>
      <c r="S32" s="51"/>
      <c r="T32" s="93">
        <f t="shared" si="2"/>
        <v>11</v>
      </c>
      <c r="U32" s="94">
        <f t="shared" si="3"/>
        <v>0.6875</v>
      </c>
    </row>
    <row r="33" spans="1:21" ht="15.75" customHeight="1" x14ac:dyDescent="0.35">
      <c r="A33" s="90">
        <v>21</v>
      </c>
      <c r="B33" s="101" t="s">
        <v>988</v>
      </c>
      <c r="C33" s="98" t="s">
        <v>578</v>
      </c>
      <c r="D33" s="104">
        <v>1</v>
      </c>
      <c r="E33" s="105">
        <v>1</v>
      </c>
      <c r="F33" s="105">
        <v>1</v>
      </c>
      <c r="G33" s="105">
        <v>1</v>
      </c>
      <c r="H33" s="105"/>
      <c r="I33" s="105">
        <v>1</v>
      </c>
      <c r="J33" s="105"/>
      <c r="K33" s="51">
        <v>1</v>
      </c>
      <c r="L33" s="51">
        <v>1</v>
      </c>
      <c r="M33" s="51">
        <v>1</v>
      </c>
      <c r="N33" s="51">
        <v>1</v>
      </c>
      <c r="O33" s="51"/>
      <c r="P33" s="51">
        <v>0</v>
      </c>
      <c r="Q33" s="51">
        <v>1</v>
      </c>
      <c r="R33" s="51">
        <v>1</v>
      </c>
      <c r="S33" s="51"/>
      <c r="T33" s="93">
        <f t="shared" si="2"/>
        <v>11</v>
      </c>
      <c r="U33" s="94">
        <f t="shared" si="3"/>
        <v>0.6875</v>
      </c>
    </row>
    <row r="34" spans="1:21" ht="15.75" customHeight="1" x14ac:dyDescent="0.35">
      <c r="A34" s="90">
        <v>22</v>
      </c>
      <c r="B34" s="101" t="s">
        <v>989</v>
      </c>
      <c r="C34" s="98" t="s">
        <v>579</v>
      </c>
      <c r="D34" s="104">
        <v>1</v>
      </c>
      <c r="E34" s="105">
        <v>1</v>
      </c>
      <c r="F34" s="105">
        <v>1</v>
      </c>
      <c r="G34" s="105">
        <v>1</v>
      </c>
      <c r="H34" s="105"/>
      <c r="I34" s="105">
        <v>0</v>
      </c>
      <c r="J34" s="105"/>
      <c r="K34" s="51">
        <v>1</v>
      </c>
      <c r="L34" s="51">
        <v>1</v>
      </c>
      <c r="M34" s="51">
        <v>1</v>
      </c>
      <c r="N34" s="51">
        <v>1</v>
      </c>
      <c r="O34" s="51"/>
      <c r="P34" s="51">
        <v>0</v>
      </c>
      <c r="Q34" s="51">
        <v>0</v>
      </c>
      <c r="R34" s="51">
        <v>1</v>
      </c>
      <c r="S34" s="51"/>
      <c r="T34" s="93">
        <f t="shared" si="2"/>
        <v>9</v>
      </c>
      <c r="U34" s="94">
        <f t="shared" si="3"/>
        <v>0.5625</v>
      </c>
    </row>
    <row r="35" spans="1:21" ht="15.75" customHeight="1" x14ac:dyDescent="0.35">
      <c r="A35" s="90">
        <v>23</v>
      </c>
      <c r="B35" s="101" t="s">
        <v>990</v>
      </c>
      <c r="C35" s="98" t="s">
        <v>580</v>
      </c>
      <c r="D35" s="104">
        <v>1</v>
      </c>
      <c r="E35" s="105">
        <v>1</v>
      </c>
      <c r="F35" s="105">
        <v>1</v>
      </c>
      <c r="G35" s="105">
        <v>1</v>
      </c>
      <c r="H35" s="105"/>
      <c r="I35" s="105">
        <v>1</v>
      </c>
      <c r="J35" s="105"/>
      <c r="K35" s="51">
        <v>1</v>
      </c>
      <c r="L35" s="51">
        <v>1</v>
      </c>
      <c r="M35" s="51">
        <v>1</v>
      </c>
      <c r="N35" s="51">
        <v>1</v>
      </c>
      <c r="O35" s="51"/>
      <c r="P35" s="51">
        <v>0</v>
      </c>
      <c r="Q35" s="51">
        <v>0</v>
      </c>
      <c r="R35" s="51">
        <v>1</v>
      </c>
      <c r="S35" s="51"/>
      <c r="T35" s="93">
        <f t="shared" si="2"/>
        <v>10</v>
      </c>
      <c r="U35" s="94">
        <f t="shared" si="3"/>
        <v>0.625</v>
      </c>
    </row>
    <row r="36" spans="1:21" ht="15.75" customHeight="1" x14ac:dyDescent="0.35">
      <c r="A36" s="90">
        <v>24</v>
      </c>
      <c r="B36" s="101" t="s">
        <v>991</v>
      </c>
      <c r="C36" s="98" t="s">
        <v>581</v>
      </c>
      <c r="D36" s="104">
        <v>1</v>
      </c>
      <c r="E36" s="105">
        <v>1</v>
      </c>
      <c r="F36" s="105">
        <v>1</v>
      </c>
      <c r="G36" s="105">
        <v>1</v>
      </c>
      <c r="H36" s="105"/>
      <c r="I36" s="105">
        <v>1</v>
      </c>
      <c r="J36" s="105"/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/>
      <c r="T36" s="93">
        <f t="shared" si="2"/>
        <v>12</v>
      </c>
      <c r="U36" s="94">
        <f t="shared" si="3"/>
        <v>0.75</v>
      </c>
    </row>
    <row r="37" spans="1:21" ht="15.75" customHeight="1" x14ac:dyDescent="0.35">
      <c r="A37" s="90">
        <v>25</v>
      </c>
      <c r="B37" s="101" t="s">
        <v>992</v>
      </c>
      <c r="C37" s="98" t="s">
        <v>582</v>
      </c>
      <c r="D37" s="104">
        <v>1</v>
      </c>
      <c r="E37" s="105">
        <v>1</v>
      </c>
      <c r="F37" s="105">
        <v>1</v>
      </c>
      <c r="G37" s="105">
        <v>1</v>
      </c>
      <c r="H37" s="105"/>
      <c r="I37" s="105">
        <v>1</v>
      </c>
      <c r="J37" s="105"/>
      <c r="K37" s="51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0</v>
      </c>
      <c r="R37" s="51">
        <v>1</v>
      </c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101" t="s">
        <v>993</v>
      </c>
      <c r="C38" s="98" t="s">
        <v>583</v>
      </c>
      <c r="D38" s="104">
        <v>1</v>
      </c>
      <c r="E38" s="105">
        <v>1</v>
      </c>
      <c r="F38" s="105">
        <v>1</v>
      </c>
      <c r="G38" s="105">
        <v>1</v>
      </c>
      <c r="H38" s="105"/>
      <c r="I38" s="105">
        <v>1</v>
      </c>
      <c r="J38" s="51"/>
      <c r="K38" s="51">
        <v>1</v>
      </c>
      <c r="L38" s="51">
        <v>1</v>
      </c>
      <c r="M38" s="51">
        <v>1</v>
      </c>
      <c r="N38" s="51">
        <v>1</v>
      </c>
      <c r="O38" s="51"/>
      <c r="P38" s="51">
        <v>1</v>
      </c>
      <c r="Q38" s="51">
        <v>0</v>
      </c>
      <c r="R38" s="51">
        <v>1</v>
      </c>
      <c r="S38" s="51"/>
      <c r="T38" s="93">
        <f t="shared" si="2"/>
        <v>11</v>
      </c>
      <c r="U38" s="94">
        <f t="shared" si="3"/>
        <v>0.6875</v>
      </c>
    </row>
    <row r="39" spans="1:21" ht="15.75" customHeight="1" x14ac:dyDescent="0.35">
      <c r="A39" s="90">
        <v>27</v>
      </c>
      <c r="B39" s="101" t="s">
        <v>994</v>
      </c>
      <c r="C39" s="98" t="s">
        <v>584</v>
      </c>
      <c r="D39" s="104">
        <v>1</v>
      </c>
      <c r="E39" s="105">
        <v>1</v>
      </c>
      <c r="F39" s="105">
        <v>1</v>
      </c>
      <c r="G39" s="105">
        <v>1</v>
      </c>
      <c r="H39" s="105"/>
      <c r="I39" s="105">
        <v>1</v>
      </c>
      <c r="J39" s="105"/>
      <c r="K39" s="51">
        <v>1</v>
      </c>
      <c r="L39" s="51">
        <v>1</v>
      </c>
      <c r="M39" s="51">
        <v>1</v>
      </c>
      <c r="N39" s="51">
        <v>1</v>
      </c>
      <c r="O39" s="51"/>
      <c r="P39" s="51">
        <v>1</v>
      </c>
      <c r="Q39" s="51">
        <v>1</v>
      </c>
      <c r="R39" s="51">
        <v>1</v>
      </c>
      <c r="S39" s="51"/>
      <c r="T39" s="93">
        <f t="shared" si="2"/>
        <v>12</v>
      </c>
      <c r="U39" s="94">
        <f t="shared" si="3"/>
        <v>0.75</v>
      </c>
    </row>
    <row r="40" spans="1:21" ht="15.75" customHeight="1" x14ac:dyDescent="0.35">
      <c r="A40" s="90">
        <v>28</v>
      </c>
      <c r="B40" s="101" t="s">
        <v>995</v>
      </c>
      <c r="C40" s="98" t="s">
        <v>585</v>
      </c>
      <c r="D40" s="104">
        <v>1</v>
      </c>
      <c r="E40" s="105">
        <v>1</v>
      </c>
      <c r="F40" s="105">
        <v>1</v>
      </c>
      <c r="G40" s="105">
        <v>1</v>
      </c>
      <c r="H40" s="105"/>
      <c r="I40" s="105">
        <v>1</v>
      </c>
      <c r="J40" s="105"/>
      <c r="K40" s="51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0</v>
      </c>
      <c r="R40" s="51">
        <v>1</v>
      </c>
      <c r="S40" s="51"/>
      <c r="T40" s="93">
        <f t="shared" si="2"/>
        <v>11</v>
      </c>
      <c r="U40" s="94">
        <f t="shared" si="3"/>
        <v>0.6875</v>
      </c>
    </row>
    <row r="41" spans="1:21" ht="15.75" customHeight="1" x14ac:dyDescent="0.35">
      <c r="A41" s="90">
        <v>29</v>
      </c>
      <c r="B41" s="101" t="s">
        <v>996</v>
      </c>
      <c r="C41" s="98" t="s">
        <v>586</v>
      </c>
      <c r="D41" s="104">
        <v>1</v>
      </c>
      <c r="E41" s="105">
        <v>1</v>
      </c>
      <c r="F41" s="105">
        <v>1</v>
      </c>
      <c r="G41" s="105">
        <v>1</v>
      </c>
      <c r="H41" s="105"/>
      <c r="I41" s="105">
        <v>1</v>
      </c>
      <c r="J41" s="105"/>
      <c r="K41" s="51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/>
      <c r="T41" s="93">
        <f t="shared" si="2"/>
        <v>12</v>
      </c>
      <c r="U41" s="94">
        <f t="shared" si="3"/>
        <v>0.75</v>
      </c>
    </row>
    <row r="42" spans="1:21" ht="15.75" customHeight="1" x14ac:dyDescent="0.35">
      <c r="A42" s="90">
        <v>30</v>
      </c>
      <c r="B42" s="101" t="s">
        <v>997</v>
      </c>
      <c r="C42" s="98" t="s">
        <v>587</v>
      </c>
      <c r="D42" s="104">
        <v>1</v>
      </c>
      <c r="E42" s="105">
        <v>1</v>
      </c>
      <c r="F42" s="105">
        <v>1</v>
      </c>
      <c r="G42" s="105">
        <v>1</v>
      </c>
      <c r="H42" s="105"/>
      <c r="I42" s="105">
        <v>1</v>
      </c>
      <c r="J42" s="106"/>
      <c r="K42" s="51">
        <v>1</v>
      </c>
      <c r="L42" s="51">
        <v>1</v>
      </c>
      <c r="M42" s="51">
        <v>0</v>
      </c>
      <c r="N42" s="51">
        <v>0</v>
      </c>
      <c r="O42" s="51"/>
      <c r="P42" s="51">
        <v>0</v>
      </c>
      <c r="Q42" s="51">
        <v>0</v>
      </c>
      <c r="R42" s="51">
        <v>0</v>
      </c>
      <c r="S42" s="51"/>
      <c r="T42" s="93">
        <f t="shared" si="2"/>
        <v>7</v>
      </c>
      <c r="U42" s="94">
        <f t="shared" si="3"/>
        <v>0.4375</v>
      </c>
    </row>
    <row r="43" spans="1:21" ht="15.75" customHeight="1" x14ac:dyDescent="0.35">
      <c r="A43" s="90">
        <v>31</v>
      </c>
      <c r="B43" s="101" t="s">
        <v>998</v>
      </c>
      <c r="C43" s="98" t="s">
        <v>588</v>
      </c>
      <c r="D43" s="104">
        <v>1</v>
      </c>
      <c r="E43" s="105">
        <v>1</v>
      </c>
      <c r="F43" s="105">
        <v>1</v>
      </c>
      <c r="G43" s="105">
        <v>1</v>
      </c>
      <c r="H43" s="105"/>
      <c r="I43" s="105">
        <v>1</v>
      </c>
      <c r="J43" s="105"/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0</v>
      </c>
      <c r="R43" s="51">
        <v>1</v>
      </c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1" t="s">
        <v>999</v>
      </c>
      <c r="C44" s="98" t="s">
        <v>589</v>
      </c>
      <c r="D44" s="104">
        <v>1</v>
      </c>
      <c r="E44" s="105">
        <v>1</v>
      </c>
      <c r="F44" s="105">
        <v>1</v>
      </c>
      <c r="G44" s="105">
        <v>1</v>
      </c>
      <c r="H44" s="105"/>
      <c r="I44" s="105">
        <v>1</v>
      </c>
      <c r="J44" s="105"/>
      <c r="K44" s="51">
        <v>1</v>
      </c>
      <c r="L44" s="51">
        <v>1</v>
      </c>
      <c r="M44" s="51">
        <v>1</v>
      </c>
      <c r="N44" s="51">
        <v>1</v>
      </c>
      <c r="O44" s="51"/>
      <c r="P44" s="51">
        <v>1</v>
      </c>
      <c r="Q44" s="51">
        <v>1</v>
      </c>
      <c r="R44" s="51">
        <v>1</v>
      </c>
      <c r="S44" s="51"/>
      <c r="T44" s="93">
        <f t="shared" si="2"/>
        <v>12</v>
      </c>
      <c r="U44" s="94">
        <f t="shared" si="3"/>
        <v>0.75</v>
      </c>
    </row>
    <row r="45" spans="1:21" ht="15.75" customHeight="1" x14ac:dyDescent="0.35">
      <c r="A45" s="90">
        <v>33</v>
      </c>
      <c r="B45" s="101" t="s">
        <v>1000</v>
      </c>
      <c r="C45" s="98" t="s">
        <v>590</v>
      </c>
      <c r="D45" s="104">
        <v>1</v>
      </c>
      <c r="E45" s="105">
        <v>1</v>
      </c>
      <c r="F45" s="105">
        <v>1</v>
      </c>
      <c r="G45" s="105">
        <v>1</v>
      </c>
      <c r="H45" s="105"/>
      <c r="I45" s="105">
        <v>0</v>
      </c>
      <c r="J45" s="105"/>
      <c r="K45" s="51">
        <v>1</v>
      </c>
      <c r="L45" s="51">
        <v>1</v>
      </c>
      <c r="M45" s="51">
        <v>1</v>
      </c>
      <c r="N45" s="51">
        <v>1</v>
      </c>
      <c r="O45" s="51"/>
      <c r="P45" s="51">
        <v>1</v>
      </c>
      <c r="Q45" s="51">
        <v>1</v>
      </c>
      <c r="R45" s="51">
        <v>1</v>
      </c>
      <c r="S45" s="51"/>
      <c r="T45" s="93">
        <f t="shared" si="2"/>
        <v>11</v>
      </c>
      <c r="U45" s="94">
        <f t="shared" si="3"/>
        <v>0.6875</v>
      </c>
    </row>
    <row r="46" spans="1:21" ht="15.75" customHeight="1" x14ac:dyDescent="0.35">
      <c r="A46" s="90">
        <v>34</v>
      </c>
      <c r="B46" s="101" t="s">
        <v>1001</v>
      </c>
      <c r="C46" s="98" t="s">
        <v>591</v>
      </c>
      <c r="D46" s="104">
        <v>1</v>
      </c>
      <c r="E46" s="105">
        <v>1</v>
      </c>
      <c r="F46" s="105">
        <v>1</v>
      </c>
      <c r="G46" s="105">
        <v>1</v>
      </c>
      <c r="H46" s="105"/>
      <c r="I46" s="105">
        <v>1</v>
      </c>
      <c r="J46" s="105"/>
      <c r="K46" s="51">
        <v>1</v>
      </c>
      <c r="L46" s="51">
        <v>1</v>
      </c>
      <c r="M46" s="51">
        <v>1</v>
      </c>
      <c r="N46" s="51">
        <v>1</v>
      </c>
      <c r="O46" s="51"/>
      <c r="P46" s="51">
        <v>1</v>
      </c>
      <c r="Q46" s="51">
        <v>0</v>
      </c>
      <c r="R46" s="51">
        <v>1</v>
      </c>
      <c r="S46" s="51"/>
      <c r="T46" s="93">
        <f t="shared" si="2"/>
        <v>11</v>
      </c>
      <c r="U46" s="94">
        <f t="shared" si="3"/>
        <v>0.6875</v>
      </c>
    </row>
    <row r="47" spans="1:21" ht="15.75" customHeight="1" x14ac:dyDescent="0.35">
      <c r="A47" s="90">
        <v>35</v>
      </c>
      <c r="B47" s="101" t="s">
        <v>912</v>
      </c>
      <c r="C47" s="98" t="s">
        <v>592</v>
      </c>
      <c r="D47" s="104">
        <v>1</v>
      </c>
      <c r="E47" s="105">
        <v>1</v>
      </c>
      <c r="F47" s="105">
        <v>1</v>
      </c>
      <c r="G47" s="105">
        <v>1</v>
      </c>
      <c r="H47" s="105"/>
      <c r="I47" s="105">
        <v>0</v>
      </c>
      <c r="J47" s="105"/>
      <c r="K47" s="51">
        <v>1</v>
      </c>
      <c r="L47" s="51">
        <v>1</v>
      </c>
      <c r="M47" s="51">
        <v>1</v>
      </c>
      <c r="N47" s="51">
        <v>1</v>
      </c>
      <c r="O47" s="51"/>
      <c r="P47" s="51">
        <v>1</v>
      </c>
      <c r="Q47" s="51">
        <v>1</v>
      </c>
      <c r="R47" s="51">
        <v>1</v>
      </c>
      <c r="S47" s="51"/>
      <c r="T47" s="93">
        <f t="shared" si="2"/>
        <v>11</v>
      </c>
      <c r="U47" s="94">
        <f t="shared" si="3"/>
        <v>0.6875</v>
      </c>
    </row>
    <row r="48" spans="1:21" ht="15.75" customHeight="1" x14ac:dyDescent="0.35">
      <c r="A48" s="90">
        <v>36</v>
      </c>
      <c r="B48" s="101" t="s">
        <v>1002</v>
      </c>
      <c r="C48" s="98" t="s">
        <v>593</v>
      </c>
      <c r="D48" s="104">
        <v>1</v>
      </c>
      <c r="E48" s="105">
        <v>1</v>
      </c>
      <c r="F48" s="105">
        <v>1</v>
      </c>
      <c r="G48" s="105">
        <v>1</v>
      </c>
      <c r="H48" s="105"/>
      <c r="I48" s="105">
        <v>1</v>
      </c>
      <c r="J48" s="105"/>
      <c r="K48" s="51">
        <v>1</v>
      </c>
      <c r="L48" s="51">
        <v>1</v>
      </c>
      <c r="M48" s="51">
        <v>1</v>
      </c>
      <c r="N48" s="51">
        <v>1</v>
      </c>
      <c r="O48" s="51"/>
      <c r="P48" s="51">
        <v>1</v>
      </c>
      <c r="Q48" s="51">
        <v>1</v>
      </c>
      <c r="R48" s="51">
        <v>1</v>
      </c>
      <c r="S48" s="51"/>
      <c r="T48" s="93">
        <f t="shared" si="2"/>
        <v>12</v>
      </c>
      <c r="U48" s="94">
        <f t="shared" si="3"/>
        <v>0.75</v>
      </c>
    </row>
    <row r="49" spans="1:21" ht="15.75" customHeight="1" x14ac:dyDescent="0.35">
      <c r="A49" s="90">
        <v>37</v>
      </c>
      <c r="B49" s="101" t="s">
        <v>1003</v>
      </c>
      <c r="C49" s="98" t="s">
        <v>594</v>
      </c>
      <c r="D49" s="104">
        <v>1</v>
      </c>
      <c r="E49" s="105">
        <v>1</v>
      </c>
      <c r="F49" s="105">
        <v>1</v>
      </c>
      <c r="G49" s="105">
        <v>1</v>
      </c>
      <c r="H49" s="105"/>
      <c r="I49" s="105">
        <v>1</v>
      </c>
      <c r="J49" s="105"/>
      <c r="K49" s="51">
        <v>1</v>
      </c>
      <c r="L49" s="51">
        <v>1</v>
      </c>
      <c r="M49" s="51">
        <v>1</v>
      </c>
      <c r="N49" s="51">
        <v>1</v>
      </c>
      <c r="O49" s="51"/>
      <c r="P49" s="51">
        <v>1</v>
      </c>
      <c r="Q49" s="51">
        <v>1</v>
      </c>
      <c r="R49" s="51">
        <v>1</v>
      </c>
      <c r="S49" s="51"/>
      <c r="T49" s="93">
        <f t="shared" si="2"/>
        <v>12</v>
      </c>
      <c r="U49" s="94">
        <f t="shared" si="3"/>
        <v>0.75</v>
      </c>
    </row>
    <row r="50" spans="1:21" ht="15.75" customHeight="1" x14ac:dyDescent="0.35">
      <c r="A50" s="90">
        <v>38</v>
      </c>
      <c r="B50" s="101" t="s">
        <v>1004</v>
      </c>
      <c r="C50" s="98" t="s">
        <v>595</v>
      </c>
      <c r="D50" s="104">
        <v>1</v>
      </c>
      <c r="E50" s="105">
        <v>1</v>
      </c>
      <c r="F50" s="105">
        <v>1</v>
      </c>
      <c r="G50" s="105">
        <v>1</v>
      </c>
      <c r="H50" s="105"/>
      <c r="I50" s="105">
        <v>1</v>
      </c>
      <c r="J50" s="105"/>
      <c r="K50" s="51">
        <v>1</v>
      </c>
      <c r="L50" s="51">
        <v>1</v>
      </c>
      <c r="M50" s="51">
        <v>1</v>
      </c>
      <c r="N50" s="51">
        <v>1</v>
      </c>
      <c r="O50" s="51"/>
      <c r="P50" s="51">
        <v>1</v>
      </c>
      <c r="Q50" s="51">
        <v>0</v>
      </c>
      <c r="R50" s="51">
        <v>1</v>
      </c>
      <c r="S50" s="51"/>
      <c r="T50" s="93">
        <f t="shared" si="2"/>
        <v>11</v>
      </c>
      <c r="U50" s="94">
        <f t="shared" si="3"/>
        <v>0.6875</v>
      </c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73" priority="4" operator="equal">
      <formula>0</formula>
    </cfRule>
  </conditionalFormatting>
  <conditionalFormatting sqref="H13:J47 O13:O47 S13:S47 D13:G50 K13:N50 P13:R50">
    <cfRule type="cellIs" dxfId="72" priority="2" operator="equal">
      <formula>0</formula>
    </cfRule>
  </conditionalFormatting>
  <conditionalFormatting sqref="U13:U50">
    <cfRule type="cellIs" dxfId="71" priority="1" operator="lessThan">
      <formula>"50%"</formula>
    </cfRule>
  </conditionalFormatting>
  <hyperlinks>
    <hyperlink ref="A1" location="'Rekap Dosen'!A1" display="BACK" xr:uid="{00000000-0004-0000-2A00-000000000000}"/>
  </hyperlinks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U962"/>
  <sheetViews>
    <sheetView topLeftCell="A40" workbookViewId="0">
      <selection activeCell="B54" sqref="B54:B86"/>
    </sheetView>
  </sheetViews>
  <sheetFormatPr defaultColWidth="14.453125" defaultRowHeight="15" customHeight="1" x14ac:dyDescent="0.35"/>
  <cols>
    <col min="1" max="1" width="9.54296875" customWidth="1"/>
    <col min="2" max="2" width="24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96" t="s">
        <v>169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MI411417</v>
      </c>
      <c r="C3" s="78" t="str">
        <f>VLOOKUP(D3, 'Rekap Dosen'!$B$5:$C$40, 2, FALSE)</f>
        <v>Iman Saladin B. Azhar, M.Msi</v>
      </c>
      <c r="D3" s="51" t="s">
        <v>305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MULTIMEDIA I</v>
      </c>
      <c r="C4" s="78" t="str">
        <f>VLOOKUP(D4, 'Rekap Dosen'!$B$5:$C$40, 2, FALSE)</f>
        <v>Yesinta Florensia, M.Kom.</v>
      </c>
      <c r="D4" s="51" t="s">
        <v>327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Junia Kurniati, M.Kom.</v>
      </c>
      <c r="D5" s="51" t="s">
        <v>307</v>
      </c>
      <c r="E5" s="79">
        <f t="shared" si="0"/>
        <v>13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Kamis,  08:00 - 12:05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 xml:space="preserve">Multi Media 4.2 </v>
      </c>
      <c r="C7" s="83" t="s">
        <v>334</v>
      </c>
      <c r="D7" s="84"/>
      <c r="E7" s="85">
        <f>SUM(E3:E6)</f>
        <v>13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ht="14.5" x14ac:dyDescent="0.35">
      <c r="A12" s="172"/>
      <c r="B12" s="172"/>
      <c r="C12" s="172"/>
      <c r="D12" s="51" t="s">
        <v>307</v>
      </c>
      <c r="E12" s="51" t="s">
        <v>307</v>
      </c>
      <c r="F12" s="51" t="s">
        <v>307</v>
      </c>
      <c r="G12" s="51" t="s">
        <v>307</v>
      </c>
      <c r="H12" s="51"/>
      <c r="I12" s="51" t="s">
        <v>307</v>
      </c>
      <c r="J12" s="51" t="s">
        <v>307</v>
      </c>
      <c r="K12" s="51" t="s">
        <v>307</v>
      </c>
      <c r="L12" s="51" t="s">
        <v>307</v>
      </c>
      <c r="M12" s="51" t="s">
        <v>307</v>
      </c>
      <c r="N12" s="51" t="s">
        <v>307</v>
      </c>
      <c r="O12" s="51"/>
      <c r="P12" s="51" t="s">
        <v>307</v>
      </c>
      <c r="Q12" s="51" t="s">
        <v>307</v>
      </c>
      <c r="R12" s="51" t="s">
        <v>307</v>
      </c>
      <c r="S12" s="51"/>
      <c r="T12" s="176"/>
      <c r="U12" s="179"/>
    </row>
    <row r="13" spans="1:21" ht="14.5" x14ac:dyDescent="0.35">
      <c r="A13" s="90">
        <v>1</v>
      </c>
      <c r="B13" s="97" t="s">
        <v>437</v>
      </c>
      <c r="C13" s="98" t="s">
        <v>438</v>
      </c>
      <c r="D13" s="104">
        <v>1</v>
      </c>
      <c r="E13" s="105">
        <v>1</v>
      </c>
      <c r="F13" s="105">
        <v>1</v>
      </c>
      <c r="G13" s="105">
        <v>1</v>
      </c>
      <c r="H13" s="105"/>
      <c r="I13" s="105">
        <v>1</v>
      </c>
      <c r="J13" s="105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/>
      <c r="S13" s="51"/>
      <c r="T13" s="93">
        <f t="shared" ref="T13:T53" si="2">SUM(D13:S13)</f>
        <v>12</v>
      </c>
      <c r="U13" s="94">
        <f t="shared" ref="U13:U53" si="3">T13/16</f>
        <v>0.75</v>
      </c>
    </row>
    <row r="14" spans="1:21" ht="14.5" x14ac:dyDescent="0.35">
      <c r="A14" s="90">
        <v>2</v>
      </c>
      <c r="B14" s="97" t="s">
        <v>439</v>
      </c>
      <c r="C14" s="98" t="s">
        <v>440</v>
      </c>
      <c r="D14" s="104">
        <v>1</v>
      </c>
      <c r="E14" s="105">
        <v>1</v>
      </c>
      <c r="F14" s="105">
        <v>1</v>
      </c>
      <c r="G14" s="105">
        <v>1</v>
      </c>
      <c r="H14" s="105"/>
      <c r="I14" s="105">
        <v>1</v>
      </c>
      <c r="J14" s="105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/>
      <c r="S14" s="51"/>
      <c r="T14" s="93">
        <f t="shared" si="2"/>
        <v>12</v>
      </c>
      <c r="U14" s="94">
        <f t="shared" si="3"/>
        <v>0.75</v>
      </c>
    </row>
    <row r="15" spans="1:21" ht="14.5" x14ac:dyDescent="0.35">
      <c r="A15" s="90">
        <v>3</v>
      </c>
      <c r="B15" s="97" t="s">
        <v>441</v>
      </c>
      <c r="C15" s="98" t="s">
        <v>442</v>
      </c>
      <c r="D15" s="104">
        <v>1</v>
      </c>
      <c r="E15" s="105">
        <v>1</v>
      </c>
      <c r="F15" s="105">
        <v>1</v>
      </c>
      <c r="G15" s="105">
        <v>1</v>
      </c>
      <c r="H15" s="105"/>
      <c r="I15" s="105">
        <v>1</v>
      </c>
      <c r="J15" s="105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/>
      <c r="S15" s="51"/>
      <c r="T15" s="93">
        <f t="shared" si="2"/>
        <v>12</v>
      </c>
      <c r="U15" s="94">
        <f t="shared" si="3"/>
        <v>0.75</v>
      </c>
    </row>
    <row r="16" spans="1:21" ht="14.5" x14ac:dyDescent="0.35">
      <c r="A16" s="90">
        <v>4</v>
      </c>
      <c r="B16" s="97" t="s">
        <v>443</v>
      </c>
      <c r="C16" s="98" t="s">
        <v>444</v>
      </c>
      <c r="D16" s="104">
        <v>1</v>
      </c>
      <c r="E16" s="105">
        <v>1</v>
      </c>
      <c r="F16" s="105">
        <v>1</v>
      </c>
      <c r="G16" s="105">
        <v>0</v>
      </c>
      <c r="H16" s="105"/>
      <c r="I16" s="105">
        <v>1</v>
      </c>
      <c r="J16" s="105">
        <v>0</v>
      </c>
      <c r="K16" s="51">
        <v>0</v>
      </c>
      <c r="L16" s="51">
        <v>1</v>
      </c>
      <c r="M16" s="51">
        <v>1</v>
      </c>
      <c r="N16" s="51">
        <v>1</v>
      </c>
      <c r="O16" s="51"/>
      <c r="P16" s="51">
        <v>0</v>
      </c>
      <c r="Q16" s="51">
        <v>0</v>
      </c>
      <c r="R16" s="51"/>
      <c r="S16" s="51"/>
      <c r="T16" s="93">
        <f t="shared" si="2"/>
        <v>7</v>
      </c>
      <c r="U16" s="94">
        <f t="shared" si="3"/>
        <v>0.4375</v>
      </c>
    </row>
    <row r="17" spans="1:21" ht="14.5" x14ac:dyDescent="0.35">
      <c r="A17" s="90">
        <v>5</v>
      </c>
      <c r="B17" s="97" t="s">
        <v>445</v>
      </c>
      <c r="C17" s="98" t="s">
        <v>446</v>
      </c>
      <c r="D17" s="104">
        <v>1</v>
      </c>
      <c r="E17" s="105">
        <v>1</v>
      </c>
      <c r="F17" s="105">
        <v>1</v>
      </c>
      <c r="G17" s="105">
        <v>1</v>
      </c>
      <c r="H17" s="105"/>
      <c r="I17" s="105">
        <v>1</v>
      </c>
      <c r="J17" s="105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>
        <v>1</v>
      </c>
      <c r="Q17" s="51">
        <v>1</v>
      </c>
      <c r="R17" s="51"/>
      <c r="S17" s="51"/>
      <c r="T17" s="93">
        <f t="shared" si="2"/>
        <v>12</v>
      </c>
      <c r="U17" s="94">
        <f t="shared" si="3"/>
        <v>0.75</v>
      </c>
    </row>
    <row r="18" spans="1:21" ht="14.5" x14ac:dyDescent="0.35">
      <c r="A18" s="90">
        <v>6</v>
      </c>
      <c r="B18" s="97" t="s">
        <v>447</v>
      </c>
      <c r="C18" s="98" t="s">
        <v>448</v>
      </c>
      <c r="D18" s="104">
        <v>0</v>
      </c>
      <c r="E18" s="105">
        <v>0</v>
      </c>
      <c r="F18" s="105">
        <v>1</v>
      </c>
      <c r="G18" s="105">
        <v>1</v>
      </c>
      <c r="H18" s="105"/>
      <c r="I18" s="105">
        <v>0</v>
      </c>
      <c r="J18" s="105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0</v>
      </c>
      <c r="Q18" s="51">
        <v>1</v>
      </c>
      <c r="R18" s="51"/>
      <c r="S18" s="51"/>
      <c r="T18" s="93">
        <f t="shared" si="2"/>
        <v>8</v>
      </c>
      <c r="U18" s="94">
        <f t="shared" si="3"/>
        <v>0.5</v>
      </c>
    </row>
    <row r="19" spans="1:21" ht="14.5" x14ac:dyDescent="0.35">
      <c r="A19" s="90">
        <v>7</v>
      </c>
      <c r="B19" s="97" t="s">
        <v>450</v>
      </c>
      <c r="C19" s="98" t="s">
        <v>451</v>
      </c>
      <c r="D19" s="104">
        <v>0</v>
      </c>
      <c r="E19" s="105">
        <v>0</v>
      </c>
      <c r="F19" s="105">
        <v>1</v>
      </c>
      <c r="G19" s="105">
        <v>0</v>
      </c>
      <c r="H19" s="105"/>
      <c r="I19" s="105">
        <v>0</v>
      </c>
      <c r="J19" s="105">
        <v>0</v>
      </c>
      <c r="K19" s="51">
        <v>0</v>
      </c>
      <c r="L19" s="51">
        <v>1</v>
      </c>
      <c r="M19" s="51">
        <v>0</v>
      </c>
      <c r="N19" s="51">
        <v>1</v>
      </c>
      <c r="O19" s="51"/>
      <c r="P19" s="51">
        <v>0</v>
      </c>
      <c r="Q19" s="51">
        <v>0</v>
      </c>
      <c r="R19" s="51"/>
      <c r="S19" s="51"/>
      <c r="T19" s="93">
        <f t="shared" si="2"/>
        <v>3</v>
      </c>
      <c r="U19" s="94">
        <f t="shared" si="3"/>
        <v>0.1875</v>
      </c>
    </row>
    <row r="20" spans="1:21" ht="14.5" x14ac:dyDescent="0.35">
      <c r="A20" s="90">
        <v>8</v>
      </c>
      <c r="B20" s="97" t="s">
        <v>452</v>
      </c>
      <c r="C20" s="98" t="s">
        <v>453</v>
      </c>
      <c r="D20" s="104">
        <v>0</v>
      </c>
      <c r="E20" s="105">
        <v>0</v>
      </c>
      <c r="F20" s="105">
        <v>1</v>
      </c>
      <c r="G20" s="105">
        <v>0</v>
      </c>
      <c r="H20" s="105"/>
      <c r="I20" s="105">
        <v>1</v>
      </c>
      <c r="J20" s="105">
        <v>0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0</v>
      </c>
      <c r="Q20" s="51">
        <v>1</v>
      </c>
      <c r="R20" s="51"/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90">
        <v>9</v>
      </c>
      <c r="B21" s="97" t="s">
        <v>454</v>
      </c>
      <c r="C21" s="98" t="s">
        <v>455</v>
      </c>
      <c r="D21" s="104">
        <v>1</v>
      </c>
      <c r="E21" s="105">
        <v>1</v>
      </c>
      <c r="F21" s="105">
        <v>1</v>
      </c>
      <c r="G21" s="105">
        <v>1</v>
      </c>
      <c r="H21" s="105"/>
      <c r="I21" s="105">
        <v>1</v>
      </c>
      <c r="J21" s="105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/>
      <c r="S21" s="51"/>
      <c r="T21" s="93">
        <f t="shared" si="2"/>
        <v>12</v>
      </c>
      <c r="U21" s="94">
        <f t="shared" si="3"/>
        <v>0.75</v>
      </c>
    </row>
    <row r="22" spans="1:21" ht="15.75" customHeight="1" x14ac:dyDescent="0.35">
      <c r="A22" s="90">
        <v>10</v>
      </c>
      <c r="B22" s="97" t="s">
        <v>596</v>
      </c>
      <c r="C22" s="98" t="s">
        <v>456</v>
      </c>
      <c r="D22" s="104">
        <v>1</v>
      </c>
      <c r="E22" s="105">
        <v>1</v>
      </c>
      <c r="F22" s="105">
        <v>1</v>
      </c>
      <c r="G22" s="105">
        <v>1</v>
      </c>
      <c r="H22" s="105"/>
      <c r="I22" s="105">
        <v>1</v>
      </c>
      <c r="J22" s="105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/>
      <c r="S22" s="51"/>
      <c r="T22" s="93">
        <f t="shared" si="2"/>
        <v>12</v>
      </c>
      <c r="U22" s="94">
        <f t="shared" si="3"/>
        <v>0.75</v>
      </c>
    </row>
    <row r="23" spans="1:21" ht="15.75" customHeight="1" x14ac:dyDescent="0.35">
      <c r="A23" s="90">
        <v>11</v>
      </c>
      <c r="B23" s="101" t="s">
        <v>597</v>
      </c>
      <c r="C23" s="98" t="s">
        <v>457</v>
      </c>
      <c r="D23" s="104">
        <v>1</v>
      </c>
      <c r="E23" s="105">
        <v>1</v>
      </c>
      <c r="F23" s="105">
        <v>1</v>
      </c>
      <c r="G23" s="105">
        <v>1</v>
      </c>
      <c r="H23" s="105"/>
      <c r="I23" s="105">
        <v>1</v>
      </c>
      <c r="J23" s="105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/>
      <c r="S23" s="51"/>
      <c r="T23" s="93">
        <f t="shared" si="2"/>
        <v>12</v>
      </c>
      <c r="U23" s="94">
        <f t="shared" si="3"/>
        <v>0.75</v>
      </c>
    </row>
    <row r="24" spans="1:21" ht="15.75" customHeight="1" x14ac:dyDescent="0.35">
      <c r="A24" s="90">
        <v>12</v>
      </c>
      <c r="B24" s="101" t="s">
        <v>598</v>
      </c>
      <c r="C24" s="98" t="s">
        <v>458</v>
      </c>
      <c r="D24" s="104">
        <v>1</v>
      </c>
      <c r="E24" s="105">
        <v>1</v>
      </c>
      <c r="F24" s="105">
        <v>1</v>
      </c>
      <c r="G24" s="105">
        <v>1</v>
      </c>
      <c r="H24" s="105"/>
      <c r="I24" s="105">
        <v>1</v>
      </c>
      <c r="J24" s="105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/>
      <c r="S24" s="51"/>
      <c r="T24" s="93">
        <f t="shared" si="2"/>
        <v>12</v>
      </c>
      <c r="U24" s="94">
        <f t="shared" si="3"/>
        <v>0.75</v>
      </c>
    </row>
    <row r="25" spans="1:21" ht="15.75" customHeight="1" x14ac:dyDescent="0.35">
      <c r="A25" s="90">
        <v>13</v>
      </c>
      <c r="B25" s="101" t="s">
        <v>599</v>
      </c>
      <c r="C25" s="98" t="s">
        <v>459</v>
      </c>
      <c r="D25" s="104">
        <v>1</v>
      </c>
      <c r="E25" s="105">
        <v>1</v>
      </c>
      <c r="F25" s="105">
        <v>1</v>
      </c>
      <c r="G25" s="105">
        <v>1</v>
      </c>
      <c r="H25" s="105"/>
      <c r="I25" s="105">
        <v>1</v>
      </c>
      <c r="J25" s="105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>
        <v>1</v>
      </c>
      <c r="Q25" s="51">
        <v>1</v>
      </c>
      <c r="R25" s="51"/>
      <c r="S25" s="51"/>
      <c r="T25" s="93">
        <f t="shared" si="2"/>
        <v>12</v>
      </c>
      <c r="U25" s="94">
        <f t="shared" si="3"/>
        <v>0.75</v>
      </c>
    </row>
    <row r="26" spans="1:21" ht="15.75" customHeight="1" x14ac:dyDescent="0.35">
      <c r="A26" s="90">
        <v>14</v>
      </c>
      <c r="B26" s="101" t="s">
        <v>600</v>
      </c>
      <c r="C26" s="98" t="s">
        <v>460</v>
      </c>
      <c r="D26" s="104">
        <v>1</v>
      </c>
      <c r="E26" s="105">
        <v>1</v>
      </c>
      <c r="F26" s="105">
        <v>1</v>
      </c>
      <c r="G26" s="105">
        <v>1</v>
      </c>
      <c r="H26" s="105"/>
      <c r="I26" s="105">
        <v>1</v>
      </c>
      <c r="J26" s="105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/>
      <c r="S26" s="51"/>
      <c r="T26" s="93">
        <f t="shared" si="2"/>
        <v>12</v>
      </c>
      <c r="U26" s="94">
        <f t="shared" si="3"/>
        <v>0.75</v>
      </c>
    </row>
    <row r="27" spans="1:21" ht="15.75" customHeight="1" x14ac:dyDescent="0.35">
      <c r="A27" s="90">
        <v>15</v>
      </c>
      <c r="B27" s="101" t="s">
        <v>601</v>
      </c>
      <c r="C27" s="98" t="s">
        <v>461</v>
      </c>
      <c r="D27" s="104">
        <v>1</v>
      </c>
      <c r="E27" s="105">
        <v>1</v>
      </c>
      <c r="F27" s="105">
        <v>1</v>
      </c>
      <c r="G27" s="105">
        <v>1</v>
      </c>
      <c r="H27" s="105"/>
      <c r="I27" s="105">
        <v>1</v>
      </c>
      <c r="J27" s="105">
        <v>1</v>
      </c>
      <c r="K27" s="51">
        <v>0</v>
      </c>
      <c r="L27" s="51">
        <v>1</v>
      </c>
      <c r="M27" s="51">
        <v>0</v>
      </c>
      <c r="N27" s="51">
        <v>1</v>
      </c>
      <c r="O27" s="51"/>
      <c r="P27" s="51">
        <v>1</v>
      </c>
      <c r="Q27" s="51">
        <v>1</v>
      </c>
      <c r="R27" s="51"/>
      <c r="S27" s="51"/>
      <c r="T27" s="93">
        <f t="shared" si="2"/>
        <v>10</v>
      </c>
      <c r="U27" s="94">
        <f t="shared" si="3"/>
        <v>0.625</v>
      </c>
    </row>
    <row r="28" spans="1:21" ht="15.75" customHeight="1" x14ac:dyDescent="0.35">
      <c r="A28" s="90">
        <v>16</v>
      </c>
      <c r="B28" s="101" t="s">
        <v>602</v>
      </c>
      <c r="C28" s="98" t="s">
        <v>462</v>
      </c>
      <c r="D28" s="104">
        <v>1</v>
      </c>
      <c r="E28" s="105">
        <v>1</v>
      </c>
      <c r="F28" s="105">
        <v>1</v>
      </c>
      <c r="G28" s="105">
        <v>1</v>
      </c>
      <c r="H28" s="105"/>
      <c r="I28" s="105">
        <v>1</v>
      </c>
      <c r="J28" s="105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/>
      <c r="S28" s="51"/>
      <c r="T28" s="93">
        <f t="shared" si="2"/>
        <v>12</v>
      </c>
      <c r="U28" s="94">
        <f t="shared" si="3"/>
        <v>0.75</v>
      </c>
    </row>
    <row r="29" spans="1:21" ht="15.75" customHeight="1" x14ac:dyDescent="0.35">
      <c r="A29" s="90">
        <v>17</v>
      </c>
      <c r="B29" s="101" t="s">
        <v>603</v>
      </c>
      <c r="C29" s="98" t="s">
        <v>463</v>
      </c>
      <c r="D29" s="104">
        <v>1</v>
      </c>
      <c r="E29" s="105">
        <v>1</v>
      </c>
      <c r="F29" s="105">
        <v>1</v>
      </c>
      <c r="G29" s="105">
        <v>1</v>
      </c>
      <c r="H29" s="105"/>
      <c r="I29" s="105">
        <v>1</v>
      </c>
      <c r="J29" s="105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/>
      <c r="S29" s="51"/>
      <c r="T29" s="93">
        <f t="shared" si="2"/>
        <v>12</v>
      </c>
      <c r="U29" s="94">
        <f t="shared" si="3"/>
        <v>0.75</v>
      </c>
    </row>
    <row r="30" spans="1:21" ht="15.75" customHeight="1" x14ac:dyDescent="0.35">
      <c r="A30" s="90">
        <v>18</v>
      </c>
      <c r="B30" s="101" t="s">
        <v>604</v>
      </c>
      <c r="C30" s="98" t="s">
        <v>464</v>
      </c>
      <c r="D30" s="104">
        <v>1</v>
      </c>
      <c r="E30" s="105">
        <v>0</v>
      </c>
      <c r="F30" s="105">
        <v>1</v>
      </c>
      <c r="G30" s="105">
        <v>1</v>
      </c>
      <c r="H30" s="105"/>
      <c r="I30" s="105">
        <v>1</v>
      </c>
      <c r="J30" s="105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/>
      <c r="S30" s="51"/>
      <c r="T30" s="93">
        <f t="shared" si="2"/>
        <v>11</v>
      </c>
      <c r="U30" s="94">
        <f t="shared" si="3"/>
        <v>0.6875</v>
      </c>
    </row>
    <row r="31" spans="1:21" ht="15.75" customHeight="1" x14ac:dyDescent="0.35">
      <c r="A31" s="90">
        <v>19</v>
      </c>
      <c r="B31" s="101" t="s">
        <v>605</v>
      </c>
      <c r="C31" s="98" t="s">
        <v>465</v>
      </c>
      <c r="D31" s="104">
        <v>1</v>
      </c>
      <c r="E31" s="105">
        <v>1</v>
      </c>
      <c r="F31" s="105">
        <v>1</v>
      </c>
      <c r="G31" s="105">
        <v>1</v>
      </c>
      <c r="H31" s="105"/>
      <c r="I31" s="105">
        <v>1</v>
      </c>
      <c r="J31" s="105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>
        <v>0</v>
      </c>
      <c r="Q31" s="51">
        <v>1</v>
      </c>
      <c r="R31" s="51"/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606</v>
      </c>
      <c r="C32" s="98" t="s">
        <v>466</v>
      </c>
      <c r="D32" s="104">
        <v>1</v>
      </c>
      <c r="E32" s="105">
        <v>1</v>
      </c>
      <c r="F32" s="105">
        <v>1</v>
      </c>
      <c r="G32" s="105">
        <v>1</v>
      </c>
      <c r="H32" s="105"/>
      <c r="I32" s="105">
        <v>1</v>
      </c>
      <c r="J32" s="105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/>
      <c r="S32" s="51"/>
      <c r="T32" s="93">
        <f t="shared" si="2"/>
        <v>12</v>
      </c>
      <c r="U32" s="94">
        <f t="shared" si="3"/>
        <v>0.75</v>
      </c>
    </row>
    <row r="33" spans="1:21" ht="15.75" customHeight="1" x14ac:dyDescent="0.35">
      <c r="A33" s="90">
        <v>21</v>
      </c>
      <c r="B33" s="101" t="s">
        <v>607</v>
      </c>
      <c r="C33" s="98" t="s">
        <v>467</v>
      </c>
      <c r="D33" s="104">
        <v>1</v>
      </c>
      <c r="E33" s="105">
        <v>1</v>
      </c>
      <c r="F33" s="105">
        <v>1</v>
      </c>
      <c r="G33" s="105">
        <v>1</v>
      </c>
      <c r="H33" s="105"/>
      <c r="I33" s="105">
        <v>1</v>
      </c>
      <c r="J33" s="105">
        <v>1</v>
      </c>
      <c r="K33" s="51">
        <v>0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/>
      <c r="S33" s="51"/>
      <c r="T33" s="93">
        <f t="shared" si="2"/>
        <v>11</v>
      </c>
      <c r="U33" s="94">
        <f t="shared" si="3"/>
        <v>0.6875</v>
      </c>
    </row>
    <row r="34" spans="1:21" ht="15.75" customHeight="1" x14ac:dyDescent="0.35">
      <c r="A34" s="90">
        <v>22</v>
      </c>
      <c r="B34" s="101" t="s">
        <v>608</v>
      </c>
      <c r="C34" s="98" t="s">
        <v>468</v>
      </c>
      <c r="D34" s="104">
        <v>1</v>
      </c>
      <c r="E34" s="105">
        <v>1</v>
      </c>
      <c r="F34" s="105">
        <v>1</v>
      </c>
      <c r="G34" s="105">
        <v>0</v>
      </c>
      <c r="H34" s="105"/>
      <c r="I34" s="105">
        <v>1</v>
      </c>
      <c r="J34" s="105">
        <v>0</v>
      </c>
      <c r="K34" s="51">
        <v>0</v>
      </c>
      <c r="L34" s="51">
        <v>1</v>
      </c>
      <c r="M34" s="51">
        <v>1</v>
      </c>
      <c r="N34" s="51">
        <v>1</v>
      </c>
      <c r="O34" s="51"/>
      <c r="P34" s="51">
        <v>0</v>
      </c>
      <c r="Q34" s="51">
        <v>0</v>
      </c>
      <c r="R34" s="51"/>
      <c r="S34" s="51"/>
      <c r="T34" s="93">
        <f t="shared" si="2"/>
        <v>7</v>
      </c>
      <c r="U34" s="94">
        <f t="shared" si="3"/>
        <v>0.4375</v>
      </c>
    </row>
    <row r="35" spans="1:21" ht="15.75" customHeight="1" x14ac:dyDescent="0.35">
      <c r="A35" s="90">
        <v>23</v>
      </c>
      <c r="B35" s="101" t="s">
        <v>609</v>
      </c>
      <c r="C35" s="98" t="s">
        <v>469</v>
      </c>
      <c r="D35" s="104">
        <v>1</v>
      </c>
      <c r="E35" s="105">
        <v>1</v>
      </c>
      <c r="F35" s="105">
        <v>1</v>
      </c>
      <c r="G35" s="105">
        <v>1</v>
      </c>
      <c r="H35" s="105"/>
      <c r="I35" s="105">
        <v>1</v>
      </c>
      <c r="J35" s="105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>
        <v>1</v>
      </c>
      <c r="Q35" s="51">
        <v>1</v>
      </c>
      <c r="R35" s="51"/>
      <c r="S35" s="51"/>
      <c r="T35" s="93">
        <f t="shared" si="2"/>
        <v>12</v>
      </c>
      <c r="U35" s="94">
        <f t="shared" si="3"/>
        <v>0.75</v>
      </c>
    </row>
    <row r="36" spans="1:21" ht="15.75" customHeight="1" x14ac:dyDescent="0.35">
      <c r="A36" s="90">
        <v>24</v>
      </c>
      <c r="B36" s="101" t="s">
        <v>610</v>
      </c>
      <c r="C36" s="98" t="s">
        <v>470</v>
      </c>
      <c r="D36" s="104">
        <v>1</v>
      </c>
      <c r="E36" s="105">
        <v>1</v>
      </c>
      <c r="F36" s="105">
        <v>1</v>
      </c>
      <c r="G36" s="105">
        <v>1</v>
      </c>
      <c r="H36" s="105"/>
      <c r="I36" s="105">
        <v>1</v>
      </c>
      <c r="J36" s="105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/>
      <c r="S36" s="51"/>
      <c r="T36" s="93">
        <f t="shared" si="2"/>
        <v>12</v>
      </c>
      <c r="U36" s="94">
        <f t="shared" si="3"/>
        <v>0.75</v>
      </c>
    </row>
    <row r="37" spans="1:21" ht="15.75" customHeight="1" x14ac:dyDescent="0.35">
      <c r="A37" s="90">
        <v>25</v>
      </c>
      <c r="B37" s="101" t="s">
        <v>611</v>
      </c>
      <c r="C37" s="98" t="s">
        <v>471</v>
      </c>
      <c r="D37" s="104">
        <v>1</v>
      </c>
      <c r="E37" s="105">
        <v>1</v>
      </c>
      <c r="F37" s="105">
        <v>1</v>
      </c>
      <c r="G37" s="105">
        <v>1</v>
      </c>
      <c r="H37" s="105"/>
      <c r="I37" s="105">
        <v>1</v>
      </c>
      <c r="J37" s="105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1</v>
      </c>
      <c r="R37" s="51"/>
      <c r="S37" s="51"/>
      <c r="T37" s="93">
        <f t="shared" si="2"/>
        <v>12</v>
      </c>
      <c r="U37" s="94">
        <f t="shared" si="3"/>
        <v>0.75</v>
      </c>
    </row>
    <row r="38" spans="1:21" ht="15.75" customHeight="1" x14ac:dyDescent="0.35">
      <c r="A38" s="90">
        <v>26</v>
      </c>
      <c r="B38" s="101" t="s">
        <v>612</v>
      </c>
      <c r="C38" s="98" t="s">
        <v>472</v>
      </c>
      <c r="D38" s="104">
        <v>1</v>
      </c>
      <c r="E38" s="105">
        <v>1</v>
      </c>
      <c r="F38" s="105">
        <v>1</v>
      </c>
      <c r="G38" s="105">
        <v>1</v>
      </c>
      <c r="H38" s="105"/>
      <c r="I38" s="105">
        <v>1</v>
      </c>
      <c r="J38" s="105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>
        <v>1</v>
      </c>
      <c r="Q38" s="51">
        <v>1</v>
      </c>
      <c r="R38" s="51"/>
      <c r="S38" s="51"/>
      <c r="T38" s="93">
        <f t="shared" si="2"/>
        <v>12</v>
      </c>
      <c r="U38" s="94">
        <f t="shared" si="3"/>
        <v>0.75</v>
      </c>
    </row>
    <row r="39" spans="1:21" ht="15.75" customHeight="1" x14ac:dyDescent="0.35">
      <c r="A39" s="90">
        <v>27</v>
      </c>
      <c r="B39" s="101" t="s">
        <v>613</v>
      </c>
      <c r="C39" s="98" t="s">
        <v>473</v>
      </c>
      <c r="D39" s="104">
        <v>1</v>
      </c>
      <c r="E39" s="105">
        <v>1</v>
      </c>
      <c r="F39" s="105">
        <v>1</v>
      </c>
      <c r="G39" s="105">
        <v>1</v>
      </c>
      <c r="H39" s="105"/>
      <c r="I39" s="105">
        <v>1</v>
      </c>
      <c r="J39" s="105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>
        <v>1</v>
      </c>
      <c r="Q39" s="51">
        <v>1</v>
      </c>
      <c r="R39" s="51"/>
      <c r="S39" s="51"/>
      <c r="T39" s="93">
        <f t="shared" si="2"/>
        <v>12</v>
      </c>
      <c r="U39" s="94">
        <f t="shared" si="3"/>
        <v>0.75</v>
      </c>
    </row>
    <row r="40" spans="1:21" ht="15.75" customHeight="1" x14ac:dyDescent="0.35">
      <c r="A40" s="90">
        <v>28</v>
      </c>
      <c r="B40" s="101" t="s">
        <v>614</v>
      </c>
      <c r="C40" s="98" t="s">
        <v>474</v>
      </c>
      <c r="D40" s="104">
        <v>1</v>
      </c>
      <c r="E40" s="105">
        <v>1</v>
      </c>
      <c r="F40" s="105">
        <v>1</v>
      </c>
      <c r="G40" s="105">
        <v>1</v>
      </c>
      <c r="H40" s="105"/>
      <c r="I40" s="105">
        <v>1</v>
      </c>
      <c r="J40" s="105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1</v>
      </c>
      <c r="R40" s="51"/>
      <c r="S40" s="51"/>
      <c r="T40" s="93">
        <f t="shared" si="2"/>
        <v>12</v>
      </c>
      <c r="U40" s="94">
        <f t="shared" si="3"/>
        <v>0.75</v>
      </c>
    </row>
    <row r="41" spans="1:21" ht="15.75" customHeight="1" x14ac:dyDescent="0.35">
      <c r="A41" s="90">
        <v>29</v>
      </c>
      <c r="B41" s="101" t="s">
        <v>615</v>
      </c>
      <c r="C41" s="98" t="s">
        <v>475</v>
      </c>
      <c r="D41" s="104">
        <v>1</v>
      </c>
      <c r="E41" s="105">
        <v>0</v>
      </c>
      <c r="F41" s="105">
        <v>1</v>
      </c>
      <c r="G41" s="105">
        <v>1</v>
      </c>
      <c r="H41" s="105"/>
      <c r="I41" s="105">
        <v>0</v>
      </c>
      <c r="J41" s="105">
        <v>1</v>
      </c>
      <c r="K41" s="51">
        <v>0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/>
      <c r="S41" s="51"/>
      <c r="T41" s="93">
        <f t="shared" si="2"/>
        <v>9</v>
      </c>
      <c r="U41" s="94">
        <f t="shared" si="3"/>
        <v>0.5625</v>
      </c>
    </row>
    <row r="42" spans="1:21" ht="15.75" customHeight="1" x14ac:dyDescent="0.35">
      <c r="A42" s="90">
        <v>30</v>
      </c>
      <c r="B42" s="101" t="s">
        <v>617</v>
      </c>
      <c r="C42" s="98" t="s">
        <v>476</v>
      </c>
      <c r="D42" s="104">
        <v>1</v>
      </c>
      <c r="E42" s="105">
        <v>1</v>
      </c>
      <c r="F42" s="105">
        <v>1</v>
      </c>
      <c r="G42" s="105">
        <v>1</v>
      </c>
      <c r="H42" s="105"/>
      <c r="I42" s="105">
        <v>1</v>
      </c>
      <c r="J42" s="105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>
        <v>1</v>
      </c>
      <c r="Q42" s="51">
        <v>1</v>
      </c>
      <c r="R42" s="51"/>
      <c r="S42" s="51"/>
      <c r="T42" s="93">
        <f t="shared" si="2"/>
        <v>12</v>
      </c>
      <c r="U42" s="94">
        <f t="shared" si="3"/>
        <v>0.75</v>
      </c>
    </row>
    <row r="43" spans="1:21" ht="15.75" customHeight="1" x14ac:dyDescent="0.35">
      <c r="A43" s="90">
        <v>31</v>
      </c>
      <c r="B43" s="101" t="s">
        <v>618</v>
      </c>
      <c r="C43" s="98" t="s">
        <v>477</v>
      </c>
      <c r="D43" s="104">
        <v>1</v>
      </c>
      <c r="E43" s="105">
        <v>1</v>
      </c>
      <c r="F43" s="105">
        <v>1</v>
      </c>
      <c r="G43" s="105">
        <v>1</v>
      </c>
      <c r="H43" s="105"/>
      <c r="I43" s="105">
        <v>1</v>
      </c>
      <c r="J43" s="105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1</v>
      </c>
      <c r="R43" s="51"/>
      <c r="S43" s="51"/>
      <c r="T43" s="93">
        <f t="shared" si="2"/>
        <v>12</v>
      </c>
      <c r="U43" s="94">
        <f t="shared" si="3"/>
        <v>0.75</v>
      </c>
    </row>
    <row r="44" spans="1:21" ht="15.75" customHeight="1" x14ac:dyDescent="0.35">
      <c r="A44" s="90">
        <v>32</v>
      </c>
      <c r="B44" s="101" t="s">
        <v>1018</v>
      </c>
      <c r="C44" s="98" t="s">
        <v>478</v>
      </c>
      <c r="D44" s="104">
        <v>0</v>
      </c>
      <c r="E44" s="105">
        <v>1</v>
      </c>
      <c r="F44" s="105">
        <v>1</v>
      </c>
      <c r="G44" s="105">
        <v>0</v>
      </c>
      <c r="H44" s="105"/>
      <c r="I44" s="105">
        <v>1</v>
      </c>
      <c r="J44" s="105">
        <v>0</v>
      </c>
      <c r="K44" s="51">
        <v>0</v>
      </c>
      <c r="L44" s="51">
        <v>1</v>
      </c>
      <c r="M44" s="51">
        <v>0</v>
      </c>
      <c r="N44" s="51">
        <v>1</v>
      </c>
      <c r="O44" s="51"/>
      <c r="P44" s="51">
        <v>0</v>
      </c>
      <c r="Q44" s="51">
        <v>0</v>
      </c>
      <c r="R44" s="51"/>
      <c r="S44" s="51"/>
      <c r="T44" s="93">
        <f t="shared" si="2"/>
        <v>5</v>
      </c>
      <c r="U44" s="94">
        <f t="shared" si="3"/>
        <v>0.3125</v>
      </c>
    </row>
    <row r="45" spans="1:21" ht="15.75" customHeight="1" x14ac:dyDescent="0.35">
      <c r="A45" s="90">
        <v>33</v>
      </c>
      <c r="B45" s="101" t="s">
        <v>621</v>
      </c>
      <c r="C45" s="98" t="s">
        <v>480</v>
      </c>
      <c r="D45" s="104">
        <v>1</v>
      </c>
      <c r="E45" s="105">
        <v>0</v>
      </c>
      <c r="F45" s="105">
        <v>1</v>
      </c>
      <c r="G45" s="105">
        <v>1</v>
      </c>
      <c r="H45" s="105"/>
      <c r="I45" s="105">
        <v>1</v>
      </c>
      <c r="J45" s="105">
        <v>1</v>
      </c>
      <c r="K45" s="51">
        <v>0</v>
      </c>
      <c r="L45" s="51">
        <v>1</v>
      </c>
      <c r="M45" s="51">
        <v>0</v>
      </c>
      <c r="N45" s="51">
        <v>1</v>
      </c>
      <c r="O45" s="51"/>
      <c r="P45" s="51">
        <v>1</v>
      </c>
      <c r="Q45" s="51">
        <v>1</v>
      </c>
      <c r="R45" s="51"/>
      <c r="S45" s="51"/>
      <c r="T45" s="93">
        <f t="shared" si="2"/>
        <v>9</v>
      </c>
      <c r="U45" s="94">
        <f t="shared" si="3"/>
        <v>0.5625</v>
      </c>
    </row>
    <row r="46" spans="1:21" ht="15.75" customHeight="1" x14ac:dyDescent="0.35">
      <c r="A46" s="90">
        <v>34</v>
      </c>
      <c r="B46" s="101" t="s">
        <v>622</v>
      </c>
      <c r="C46" s="98" t="s">
        <v>481</v>
      </c>
      <c r="D46" s="104">
        <v>1</v>
      </c>
      <c r="E46" s="105">
        <v>1</v>
      </c>
      <c r="F46" s="105">
        <v>1</v>
      </c>
      <c r="G46" s="105">
        <v>1</v>
      </c>
      <c r="H46" s="105"/>
      <c r="I46" s="105">
        <v>1</v>
      </c>
      <c r="J46" s="105">
        <v>1</v>
      </c>
      <c r="K46" s="51">
        <v>1</v>
      </c>
      <c r="L46" s="51">
        <v>1</v>
      </c>
      <c r="M46" s="51">
        <v>1</v>
      </c>
      <c r="N46" s="51">
        <v>1</v>
      </c>
      <c r="O46" s="51"/>
      <c r="P46" s="51">
        <v>1</v>
      </c>
      <c r="Q46" s="51">
        <v>1</v>
      </c>
      <c r="R46" s="51"/>
      <c r="S46" s="51"/>
      <c r="T46" s="93">
        <f t="shared" si="2"/>
        <v>12</v>
      </c>
      <c r="U46" s="94">
        <f t="shared" si="3"/>
        <v>0.75</v>
      </c>
    </row>
    <row r="47" spans="1:21" ht="15.75" customHeight="1" x14ac:dyDescent="0.35">
      <c r="A47" s="90">
        <v>35</v>
      </c>
      <c r="B47" s="101" t="s">
        <v>623</v>
      </c>
      <c r="C47" s="98" t="s">
        <v>482</v>
      </c>
      <c r="D47" s="104">
        <v>1</v>
      </c>
      <c r="E47" s="105">
        <v>1</v>
      </c>
      <c r="F47" s="105">
        <v>1</v>
      </c>
      <c r="G47" s="105">
        <v>1</v>
      </c>
      <c r="H47" s="105"/>
      <c r="I47" s="105">
        <v>1</v>
      </c>
      <c r="J47" s="105">
        <v>1</v>
      </c>
      <c r="K47" s="51">
        <v>1</v>
      </c>
      <c r="L47" s="51">
        <v>1</v>
      </c>
      <c r="M47" s="51">
        <v>1</v>
      </c>
      <c r="N47" s="51">
        <v>1</v>
      </c>
      <c r="O47" s="51"/>
      <c r="P47" s="51">
        <v>1</v>
      </c>
      <c r="Q47" s="51">
        <v>1</v>
      </c>
      <c r="R47" s="51"/>
      <c r="S47" s="51"/>
      <c r="T47" s="93">
        <f t="shared" si="2"/>
        <v>12</v>
      </c>
      <c r="U47" s="94">
        <f t="shared" si="3"/>
        <v>0.75</v>
      </c>
    </row>
    <row r="48" spans="1:21" ht="15.75" customHeight="1" x14ac:dyDescent="0.35">
      <c r="A48" s="90">
        <v>36</v>
      </c>
      <c r="B48" s="101" t="s">
        <v>624</v>
      </c>
      <c r="C48" s="98" t="s">
        <v>483</v>
      </c>
      <c r="D48" s="104">
        <v>1</v>
      </c>
      <c r="E48" s="105">
        <v>1</v>
      </c>
      <c r="F48" s="105">
        <v>1</v>
      </c>
      <c r="G48" s="105">
        <v>1</v>
      </c>
      <c r="H48" s="105"/>
      <c r="I48" s="105">
        <v>1</v>
      </c>
      <c r="J48" s="105">
        <v>1</v>
      </c>
      <c r="K48" s="51">
        <v>1</v>
      </c>
      <c r="L48" s="51">
        <v>1</v>
      </c>
      <c r="M48" s="51">
        <v>1</v>
      </c>
      <c r="N48" s="51">
        <v>1</v>
      </c>
      <c r="O48" s="51"/>
      <c r="P48" s="51">
        <v>1</v>
      </c>
      <c r="Q48" s="51">
        <v>1</v>
      </c>
      <c r="R48" s="51"/>
      <c r="S48" s="51"/>
      <c r="T48" s="93">
        <f t="shared" si="2"/>
        <v>12</v>
      </c>
      <c r="U48" s="94">
        <f t="shared" si="3"/>
        <v>0.75</v>
      </c>
    </row>
    <row r="49" spans="1:21" ht="15.75" customHeight="1" x14ac:dyDescent="0.35">
      <c r="A49" s="90">
        <v>37</v>
      </c>
      <c r="B49" s="101" t="s">
        <v>625</v>
      </c>
      <c r="C49" s="98" t="s">
        <v>484</v>
      </c>
      <c r="D49" s="104">
        <v>1</v>
      </c>
      <c r="E49" s="105">
        <v>1</v>
      </c>
      <c r="F49" s="105">
        <v>1</v>
      </c>
      <c r="G49" s="105">
        <v>1</v>
      </c>
      <c r="H49" s="105"/>
      <c r="I49" s="105">
        <v>1</v>
      </c>
      <c r="J49" s="105">
        <v>1</v>
      </c>
      <c r="K49" s="51">
        <v>1</v>
      </c>
      <c r="L49" s="51">
        <v>1</v>
      </c>
      <c r="M49" s="51">
        <v>1</v>
      </c>
      <c r="N49" s="51">
        <v>1</v>
      </c>
      <c r="O49" s="51"/>
      <c r="P49" s="51">
        <v>1</v>
      </c>
      <c r="Q49" s="51">
        <v>1</v>
      </c>
      <c r="R49" s="51"/>
      <c r="S49" s="51"/>
      <c r="T49" s="93">
        <f t="shared" si="2"/>
        <v>12</v>
      </c>
      <c r="U49" s="94">
        <f t="shared" si="3"/>
        <v>0.75</v>
      </c>
    </row>
    <row r="50" spans="1:21" ht="15.75" customHeight="1" x14ac:dyDescent="0.35">
      <c r="A50" s="90">
        <v>38</v>
      </c>
      <c r="B50" s="101" t="s">
        <v>626</v>
      </c>
      <c r="C50" s="98" t="s">
        <v>485</v>
      </c>
      <c r="D50" s="104">
        <v>0</v>
      </c>
      <c r="E50" s="105">
        <v>0</v>
      </c>
      <c r="F50" s="105">
        <v>1</v>
      </c>
      <c r="G50" s="105">
        <v>0</v>
      </c>
      <c r="H50" s="105"/>
      <c r="I50" s="105">
        <v>0</v>
      </c>
      <c r="J50" s="105">
        <v>0</v>
      </c>
      <c r="K50" s="51">
        <v>0</v>
      </c>
      <c r="L50" s="51">
        <v>1</v>
      </c>
      <c r="M50" s="51">
        <v>1</v>
      </c>
      <c r="N50" s="51">
        <v>1</v>
      </c>
      <c r="O50" s="51"/>
      <c r="P50" s="51">
        <v>0</v>
      </c>
      <c r="Q50" s="51">
        <v>0</v>
      </c>
      <c r="R50" s="51"/>
      <c r="S50" s="51"/>
      <c r="T50" s="93">
        <f t="shared" si="2"/>
        <v>4</v>
      </c>
      <c r="U50" s="94">
        <f t="shared" si="3"/>
        <v>0.25</v>
      </c>
    </row>
    <row r="51" spans="1:21" ht="15.75" customHeight="1" x14ac:dyDescent="0.35">
      <c r="A51" s="90">
        <v>39</v>
      </c>
      <c r="B51" s="101" t="s">
        <v>627</v>
      </c>
      <c r="C51" s="98" t="s">
        <v>486</v>
      </c>
      <c r="D51" s="104">
        <v>1</v>
      </c>
      <c r="E51" s="104">
        <v>1</v>
      </c>
      <c r="F51" s="104">
        <v>1</v>
      </c>
      <c r="G51" s="104">
        <v>1</v>
      </c>
      <c r="H51" s="104"/>
      <c r="I51" s="104">
        <v>1</v>
      </c>
      <c r="J51" s="104">
        <v>1</v>
      </c>
      <c r="K51" s="51">
        <v>1</v>
      </c>
      <c r="L51" s="51">
        <v>1</v>
      </c>
      <c r="M51" s="51">
        <v>1</v>
      </c>
      <c r="N51" s="51">
        <v>1</v>
      </c>
      <c r="O51" s="51"/>
      <c r="P51" s="51">
        <v>1</v>
      </c>
      <c r="Q51" s="51">
        <v>1</v>
      </c>
      <c r="R51" s="51"/>
      <c r="S51" s="51"/>
      <c r="T51" s="93">
        <f t="shared" si="2"/>
        <v>12</v>
      </c>
      <c r="U51" s="94">
        <f t="shared" si="3"/>
        <v>0.75</v>
      </c>
    </row>
    <row r="52" spans="1:21" ht="15.75" customHeight="1" x14ac:dyDescent="0.35">
      <c r="A52" s="90">
        <v>40</v>
      </c>
      <c r="B52" s="101" t="s">
        <v>628</v>
      </c>
      <c r="C52" s="98" t="s">
        <v>487</v>
      </c>
      <c r="D52" s="104">
        <v>1</v>
      </c>
      <c r="E52" s="104">
        <v>1</v>
      </c>
      <c r="F52" s="104">
        <v>1</v>
      </c>
      <c r="G52" s="104">
        <v>1</v>
      </c>
      <c r="H52" s="104"/>
      <c r="I52" s="104">
        <v>1</v>
      </c>
      <c r="J52" s="104">
        <v>1</v>
      </c>
      <c r="K52" s="51">
        <v>1</v>
      </c>
      <c r="L52" s="51">
        <v>1</v>
      </c>
      <c r="M52" s="51">
        <v>1</v>
      </c>
      <c r="N52" s="51">
        <v>1</v>
      </c>
      <c r="O52" s="51"/>
      <c r="P52" s="51">
        <v>1</v>
      </c>
      <c r="Q52" s="51">
        <v>1</v>
      </c>
      <c r="R52" s="51"/>
      <c r="S52" s="51"/>
      <c r="T52" s="93">
        <f t="shared" si="2"/>
        <v>12</v>
      </c>
      <c r="U52" s="94">
        <f t="shared" si="3"/>
        <v>0.75</v>
      </c>
    </row>
    <row r="53" spans="1:21" ht="15.75" customHeight="1" x14ac:dyDescent="0.35">
      <c r="A53" s="90">
        <v>41</v>
      </c>
      <c r="B53" s="101" t="s">
        <v>629</v>
      </c>
      <c r="C53" s="98" t="s">
        <v>488</v>
      </c>
      <c r="D53" s="104">
        <v>1</v>
      </c>
      <c r="E53" s="104">
        <v>1</v>
      </c>
      <c r="F53" s="104">
        <v>1</v>
      </c>
      <c r="G53" s="104">
        <v>1</v>
      </c>
      <c r="H53" s="104"/>
      <c r="I53" s="104">
        <v>1</v>
      </c>
      <c r="J53" s="104">
        <v>1</v>
      </c>
      <c r="K53" s="51">
        <v>1</v>
      </c>
      <c r="L53" s="51">
        <v>1</v>
      </c>
      <c r="M53" s="51">
        <v>1</v>
      </c>
      <c r="N53" s="51">
        <v>1</v>
      </c>
      <c r="O53" s="51"/>
      <c r="P53" s="51">
        <v>1</v>
      </c>
      <c r="Q53" s="51">
        <v>1</v>
      </c>
      <c r="R53" s="51"/>
      <c r="S53" s="51"/>
      <c r="T53" s="93">
        <f t="shared" si="2"/>
        <v>12</v>
      </c>
      <c r="U53" s="94">
        <f t="shared" si="3"/>
        <v>0.75</v>
      </c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3">
    <cfRule type="cellIs" dxfId="70" priority="4" operator="equal">
      <formula>0</formula>
    </cfRule>
  </conditionalFormatting>
  <conditionalFormatting sqref="O13:O47 R13:S47 D13:N53 P13:Q53">
    <cfRule type="cellIs" dxfId="69" priority="2" operator="equal">
      <formula>0</formula>
    </cfRule>
  </conditionalFormatting>
  <conditionalFormatting sqref="U13:U53">
    <cfRule type="cellIs" dxfId="68" priority="1" operator="lessThan">
      <formula>"50%"</formula>
    </cfRule>
  </conditionalFormatting>
  <hyperlinks>
    <hyperlink ref="A1" location="'Rekap Dosen'!A1" display="BACK" xr:uid="{00000000-0004-0000-2B00-000000000000}"/>
  </hyperlinks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U984"/>
  <sheetViews>
    <sheetView topLeftCell="A8" workbookViewId="0">
      <selection activeCell="C55" sqref="C55"/>
    </sheetView>
  </sheetViews>
  <sheetFormatPr defaultColWidth="14.453125" defaultRowHeight="15" customHeight="1" x14ac:dyDescent="0.35"/>
  <cols>
    <col min="1" max="1" width="9.54296875" customWidth="1"/>
    <col min="2" max="2" width="24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96" t="s">
        <v>172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MI411417</v>
      </c>
      <c r="C3" s="78" t="str">
        <f>VLOOKUP(D3, 'Rekap Dosen'!$B$5:$C$40, 2, FALSE)</f>
        <v>Iman Saladin B. Azhar, M.Msi</v>
      </c>
      <c r="D3" s="51" t="s">
        <v>305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MULTIMEDIA I</v>
      </c>
      <c r="C4" s="78" t="str">
        <f>VLOOKUP(D4, 'Rekap Dosen'!$B$5:$C$40, 2, FALSE)</f>
        <v>Yesinta Florensia, M.Kom.</v>
      </c>
      <c r="D4" s="51" t="s">
        <v>327</v>
      </c>
      <c r="E4" s="79">
        <f t="shared" si="0"/>
        <v>14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Junia Kurniati, M.Kom.</v>
      </c>
      <c r="D5" s="51" t="s">
        <v>307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Kamis,  08:00 - 12:06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Struktur Data CL.3.1</v>
      </c>
      <c r="C7" s="83" t="s">
        <v>334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ht="14.5" x14ac:dyDescent="0.35">
      <c r="A12" s="172"/>
      <c r="B12" s="172"/>
      <c r="C12" s="172"/>
      <c r="D12" s="51" t="s">
        <v>327</v>
      </c>
      <c r="E12" s="51" t="s">
        <v>327</v>
      </c>
      <c r="F12" s="51" t="s">
        <v>327</v>
      </c>
      <c r="G12" s="51" t="s">
        <v>327</v>
      </c>
      <c r="H12" s="51" t="s">
        <v>327</v>
      </c>
      <c r="I12" s="51" t="s">
        <v>327</v>
      </c>
      <c r="J12" s="51" t="s">
        <v>327</v>
      </c>
      <c r="K12" s="51" t="s">
        <v>327</v>
      </c>
      <c r="L12" s="51" t="s">
        <v>327</v>
      </c>
      <c r="M12" s="51" t="s">
        <v>327</v>
      </c>
      <c r="N12" s="51" t="s">
        <v>327</v>
      </c>
      <c r="O12" s="51"/>
      <c r="P12" s="51" t="s">
        <v>327</v>
      </c>
      <c r="Q12" s="51" t="s">
        <v>327</v>
      </c>
      <c r="R12" s="51" t="s">
        <v>327</v>
      </c>
      <c r="S12" s="51"/>
      <c r="T12" s="176"/>
      <c r="U12" s="179"/>
    </row>
    <row r="13" spans="1:21" ht="14.5" x14ac:dyDescent="0.35">
      <c r="A13" s="90">
        <v>1</v>
      </c>
      <c r="B13" s="97" t="s">
        <v>489</v>
      </c>
      <c r="C13" s="98" t="s">
        <v>490</v>
      </c>
      <c r="D13" s="104">
        <v>0</v>
      </c>
      <c r="E13" s="105">
        <v>1</v>
      </c>
      <c r="F13" s="105">
        <v>1</v>
      </c>
      <c r="G13" s="105">
        <v>0</v>
      </c>
      <c r="H13" s="105">
        <v>1</v>
      </c>
      <c r="I13" s="105">
        <v>1</v>
      </c>
      <c r="J13" s="105">
        <v>0</v>
      </c>
      <c r="K13" s="57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>
        <v>1</v>
      </c>
      <c r="S13" s="51"/>
      <c r="T13" s="93">
        <f t="shared" ref="T13:T49" si="2">SUM(D13:S13)</f>
        <v>11</v>
      </c>
      <c r="U13" s="94">
        <f t="shared" ref="U13:U49" si="3">T13/16</f>
        <v>0.6875</v>
      </c>
    </row>
    <row r="14" spans="1:21" ht="14.5" x14ac:dyDescent="0.35">
      <c r="A14" s="90">
        <v>2</v>
      </c>
      <c r="B14" s="97" t="s">
        <v>491</v>
      </c>
      <c r="C14" s="98" t="s">
        <v>492</v>
      </c>
      <c r="D14" s="104">
        <v>0</v>
      </c>
      <c r="E14" s="105">
        <v>1</v>
      </c>
      <c r="F14" s="105">
        <v>1</v>
      </c>
      <c r="G14" s="105">
        <v>1</v>
      </c>
      <c r="H14" s="105">
        <v>1</v>
      </c>
      <c r="I14" s="105">
        <v>1</v>
      </c>
      <c r="J14" s="51">
        <v>1</v>
      </c>
      <c r="K14" s="57">
        <v>1</v>
      </c>
      <c r="L14" s="51">
        <v>1</v>
      </c>
      <c r="M14" s="51">
        <v>0</v>
      </c>
      <c r="N14" s="51">
        <v>0</v>
      </c>
      <c r="O14" s="51"/>
      <c r="P14" s="51">
        <v>0</v>
      </c>
      <c r="Q14" s="51">
        <v>1</v>
      </c>
      <c r="R14" s="51">
        <v>1</v>
      </c>
      <c r="S14" s="51"/>
      <c r="T14" s="93">
        <f t="shared" si="2"/>
        <v>10</v>
      </c>
      <c r="U14" s="94">
        <f t="shared" si="3"/>
        <v>0.625</v>
      </c>
    </row>
    <row r="15" spans="1:21" ht="14.5" x14ac:dyDescent="0.35">
      <c r="A15" s="90">
        <v>3</v>
      </c>
      <c r="B15" s="97" t="s">
        <v>493</v>
      </c>
      <c r="C15" s="98" t="s">
        <v>494</v>
      </c>
      <c r="D15" s="104">
        <v>1</v>
      </c>
      <c r="E15" s="105">
        <v>1</v>
      </c>
      <c r="F15" s="105" t="s">
        <v>508</v>
      </c>
      <c r="G15" s="105">
        <v>1</v>
      </c>
      <c r="H15" s="105">
        <v>1</v>
      </c>
      <c r="I15" s="105">
        <v>1</v>
      </c>
      <c r="J15" s="105">
        <v>0</v>
      </c>
      <c r="K15" s="57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>
        <v>1</v>
      </c>
      <c r="S15" s="51"/>
      <c r="T15" s="93">
        <f t="shared" si="2"/>
        <v>12</v>
      </c>
      <c r="U15" s="94">
        <f t="shared" si="3"/>
        <v>0.75</v>
      </c>
    </row>
    <row r="16" spans="1:21" ht="14.5" x14ac:dyDescent="0.35">
      <c r="A16" s="90">
        <v>4</v>
      </c>
      <c r="B16" s="97" t="s">
        <v>495</v>
      </c>
      <c r="C16" s="98" t="s">
        <v>496</v>
      </c>
      <c r="D16" s="104">
        <v>1</v>
      </c>
      <c r="E16" s="105">
        <v>1</v>
      </c>
      <c r="F16" s="105">
        <v>1</v>
      </c>
      <c r="G16" s="105">
        <v>0</v>
      </c>
      <c r="H16" s="105">
        <v>0</v>
      </c>
      <c r="I16" s="105">
        <v>0</v>
      </c>
      <c r="J16" s="105">
        <v>0</v>
      </c>
      <c r="K16" s="57">
        <v>0</v>
      </c>
      <c r="L16" s="51">
        <v>1</v>
      </c>
      <c r="M16" s="51">
        <v>0</v>
      </c>
      <c r="N16" s="51">
        <v>1</v>
      </c>
      <c r="O16" s="51"/>
      <c r="P16" s="51">
        <v>1</v>
      </c>
      <c r="Q16" s="51">
        <v>0</v>
      </c>
      <c r="R16" s="51">
        <v>0</v>
      </c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7" t="s">
        <v>497</v>
      </c>
      <c r="C17" s="98" t="s">
        <v>498</v>
      </c>
      <c r="D17" s="104">
        <v>1</v>
      </c>
      <c r="E17" s="105">
        <v>1</v>
      </c>
      <c r="F17" s="105">
        <v>1</v>
      </c>
      <c r="G17" s="105">
        <v>1</v>
      </c>
      <c r="H17" s="105">
        <v>1</v>
      </c>
      <c r="I17" s="105">
        <v>1</v>
      </c>
      <c r="J17" s="105">
        <v>1</v>
      </c>
      <c r="K17" s="57">
        <v>1</v>
      </c>
      <c r="L17" s="51">
        <v>1</v>
      </c>
      <c r="M17" s="51">
        <v>1</v>
      </c>
      <c r="N17" s="51">
        <v>0</v>
      </c>
      <c r="O17" s="51"/>
      <c r="P17" s="51">
        <v>0</v>
      </c>
      <c r="Q17" s="51">
        <v>1</v>
      </c>
      <c r="R17" s="51">
        <v>1</v>
      </c>
      <c r="S17" s="51"/>
      <c r="T17" s="93">
        <f t="shared" si="2"/>
        <v>12</v>
      </c>
      <c r="U17" s="94">
        <f t="shared" si="3"/>
        <v>0.75</v>
      </c>
    </row>
    <row r="18" spans="1:21" ht="14.5" x14ac:dyDescent="0.35">
      <c r="A18" s="90">
        <v>6</v>
      </c>
      <c r="B18" s="97" t="s">
        <v>500</v>
      </c>
      <c r="C18" s="98" t="s">
        <v>501</v>
      </c>
      <c r="D18" s="104">
        <v>1</v>
      </c>
      <c r="E18" s="105">
        <v>1</v>
      </c>
      <c r="F18" s="105">
        <v>1</v>
      </c>
      <c r="G18" s="105">
        <v>1</v>
      </c>
      <c r="H18" s="105">
        <v>1</v>
      </c>
      <c r="I18" s="105">
        <v>1</v>
      </c>
      <c r="J18" s="105">
        <v>1</v>
      </c>
      <c r="K18" s="57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/>
      <c r="T18" s="93">
        <f t="shared" si="2"/>
        <v>14</v>
      </c>
      <c r="U18" s="94">
        <f t="shared" si="3"/>
        <v>0.875</v>
      </c>
    </row>
    <row r="19" spans="1:21" ht="14.5" x14ac:dyDescent="0.35">
      <c r="A19" s="90">
        <v>7</v>
      </c>
      <c r="B19" s="97" t="s">
        <v>502</v>
      </c>
      <c r="C19" s="98" t="s">
        <v>503</v>
      </c>
      <c r="D19" s="104">
        <v>1</v>
      </c>
      <c r="E19" s="105">
        <v>1</v>
      </c>
      <c r="F19" s="105">
        <v>1</v>
      </c>
      <c r="G19" s="105">
        <v>1</v>
      </c>
      <c r="H19" s="105">
        <v>1</v>
      </c>
      <c r="I19" s="105" t="s">
        <v>499</v>
      </c>
      <c r="J19" s="105">
        <v>0</v>
      </c>
      <c r="K19" s="57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/>
      <c r="T19" s="93">
        <f t="shared" si="2"/>
        <v>12</v>
      </c>
      <c r="U19" s="94">
        <f t="shared" si="3"/>
        <v>0.75</v>
      </c>
    </row>
    <row r="20" spans="1:21" ht="14.5" x14ac:dyDescent="0.35">
      <c r="A20" s="90">
        <v>8</v>
      </c>
      <c r="B20" s="97" t="s">
        <v>504</v>
      </c>
      <c r="C20" s="98" t="s">
        <v>505</v>
      </c>
      <c r="D20" s="104">
        <v>1</v>
      </c>
      <c r="E20" s="105">
        <v>1</v>
      </c>
      <c r="F20" s="105">
        <v>1</v>
      </c>
      <c r="G20" s="105">
        <v>1</v>
      </c>
      <c r="H20" s="105">
        <v>1</v>
      </c>
      <c r="I20" s="105">
        <v>1</v>
      </c>
      <c r="J20" s="105">
        <v>1</v>
      </c>
      <c r="K20" s="57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1</v>
      </c>
      <c r="R20" s="51">
        <v>1</v>
      </c>
      <c r="S20" s="51"/>
      <c r="T20" s="93">
        <f t="shared" si="2"/>
        <v>14</v>
      </c>
      <c r="U20" s="94">
        <f t="shared" si="3"/>
        <v>0.875</v>
      </c>
    </row>
    <row r="21" spans="1:21" ht="15.75" customHeight="1" x14ac:dyDescent="0.35">
      <c r="A21" s="90">
        <v>9</v>
      </c>
      <c r="B21" s="97" t="s">
        <v>506</v>
      </c>
      <c r="C21" s="98" t="s">
        <v>507</v>
      </c>
      <c r="D21" s="104">
        <v>1</v>
      </c>
      <c r="E21" s="105">
        <v>0</v>
      </c>
      <c r="F21" s="105">
        <v>1</v>
      </c>
      <c r="G21" s="105">
        <v>0</v>
      </c>
      <c r="H21" s="105">
        <v>0</v>
      </c>
      <c r="I21" s="105">
        <v>1</v>
      </c>
      <c r="J21" s="105">
        <v>0</v>
      </c>
      <c r="K21" s="57">
        <v>1</v>
      </c>
      <c r="L21" s="51">
        <v>1</v>
      </c>
      <c r="M21" s="51">
        <v>1</v>
      </c>
      <c r="N21" s="51">
        <v>0</v>
      </c>
      <c r="O21" s="51"/>
      <c r="P21" s="51">
        <v>0</v>
      </c>
      <c r="Q21" s="51">
        <v>0</v>
      </c>
      <c r="R21" s="51">
        <v>1</v>
      </c>
      <c r="S21" s="51"/>
      <c r="T21" s="93">
        <f t="shared" si="2"/>
        <v>7</v>
      </c>
      <c r="U21" s="94">
        <f t="shared" si="3"/>
        <v>0.4375</v>
      </c>
    </row>
    <row r="22" spans="1:21" ht="15.75" customHeight="1" x14ac:dyDescent="0.35">
      <c r="A22" s="90">
        <v>10</v>
      </c>
      <c r="B22" s="97" t="s">
        <v>509</v>
      </c>
      <c r="C22" s="98" t="s">
        <v>510</v>
      </c>
      <c r="D22" s="104">
        <v>1</v>
      </c>
      <c r="E22" s="105">
        <v>1</v>
      </c>
      <c r="F22" s="105">
        <v>1</v>
      </c>
      <c r="G22" s="105">
        <v>1</v>
      </c>
      <c r="H22" s="105">
        <v>1</v>
      </c>
      <c r="I22" s="105">
        <v>1</v>
      </c>
      <c r="J22" s="105">
        <v>1</v>
      </c>
      <c r="K22" s="57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/>
      <c r="T22" s="93">
        <f t="shared" si="2"/>
        <v>14</v>
      </c>
      <c r="U22" s="94">
        <f t="shared" si="3"/>
        <v>0.875</v>
      </c>
    </row>
    <row r="23" spans="1:21" ht="15.75" customHeight="1" x14ac:dyDescent="0.35">
      <c r="A23" s="90">
        <v>11</v>
      </c>
      <c r="B23" s="101" t="s">
        <v>511</v>
      </c>
      <c r="C23" s="98" t="s">
        <v>512</v>
      </c>
      <c r="D23" s="104">
        <v>1</v>
      </c>
      <c r="E23" s="105">
        <v>1</v>
      </c>
      <c r="F23" s="105">
        <v>1</v>
      </c>
      <c r="G23" s="105">
        <v>1</v>
      </c>
      <c r="H23" s="105">
        <v>1</v>
      </c>
      <c r="I23" s="105">
        <v>1</v>
      </c>
      <c r="J23" s="105">
        <v>1</v>
      </c>
      <c r="K23" s="57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/>
      <c r="T23" s="93">
        <f t="shared" si="2"/>
        <v>14</v>
      </c>
      <c r="U23" s="94">
        <f t="shared" si="3"/>
        <v>0.875</v>
      </c>
    </row>
    <row r="24" spans="1:21" ht="15.75" customHeight="1" x14ac:dyDescent="0.35">
      <c r="A24" s="90">
        <v>12</v>
      </c>
      <c r="B24" s="101" t="s">
        <v>513</v>
      </c>
      <c r="C24" s="98" t="s">
        <v>514</v>
      </c>
      <c r="D24" s="104">
        <v>0</v>
      </c>
      <c r="E24" s="105">
        <v>1</v>
      </c>
      <c r="F24" s="105">
        <v>1</v>
      </c>
      <c r="G24" s="105">
        <v>1</v>
      </c>
      <c r="H24" s="105">
        <v>1</v>
      </c>
      <c r="I24" s="105">
        <v>1</v>
      </c>
      <c r="J24" s="105">
        <v>1</v>
      </c>
      <c r="K24" s="57">
        <v>1</v>
      </c>
      <c r="L24" s="51">
        <v>1</v>
      </c>
      <c r="M24" s="51">
        <v>0</v>
      </c>
      <c r="N24" s="51">
        <v>1</v>
      </c>
      <c r="O24" s="51"/>
      <c r="P24" s="51">
        <v>1</v>
      </c>
      <c r="Q24" s="51">
        <v>1</v>
      </c>
      <c r="R24" s="51">
        <v>1</v>
      </c>
      <c r="S24" s="51"/>
      <c r="T24" s="93">
        <f t="shared" si="2"/>
        <v>12</v>
      </c>
      <c r="U24" s="94">
        <f t="shared" si="3"/>
        <v>0.75</v>
      </c>
    </row>
    <row r="25" spans="1:21" ht="15.75" customHeight="1" x14ac:dyDescent="0.35">
      <c r="A25" s="90">
        <v>13</v>
      </c>
      <c r="B25" s="101" t="s">
        <v>515</v>
      </c>
      <c r="C25" s="98" t="s">
        <v>516</v>
      </c>
      <c r="D25" s="104">
        <v>1</v>
      </c>
      <c r="E25" s="105">
        <v>1</v>
      </c>
      <c r="F25" s="105">
        <v>1</v>
      </c>
      <c r="G25" s="105">
        <v>1</v>
      </c>
      <c r="H25" s="105">
        <v>1</v>
      </c>
      <c r="I25" s="105">
        <v>1</v>
      </c>
      <c r="J25" s="105">
        <v>1</v>
      </c>
      <c r="K25" s="57">
        <v>1</v>
      </c>
      <c r="L25" s="51">
        <v>1</v>
      </c>
      <c r="M25" s="51">
        <v>1</v>
      </c>
      <c r="N25" s="51">
        <v>1</v>
      </c>
      <c r="O25" s="51"/>
      <c r="P25" s="51">
        <v>1</v>
      </c>
      <c r="Q25" s="51">
        <v>1</v>
      </c>
      <c r="R25" s="51">
        <v>1</v>
      </c>
      <c r="S25" s="51"/>
      <c r="T25" s="93">
        <f t="shared" si="2"/>
        <v>14</v>
      </c>
      <c r="U25" s="94">
        <f t="shared" si="3"/>
        <v>0.875</v>
      </c>
    </row>
    <row r="26" spans="1:21" ht="15.75" customHeight="1" x14ac:dyDescent="0.35">
      <c r="A26" s="90">
        <v>14</v>
      </c>
      <c r="B26" s="101" t="s">
        <v>630</v>
      </c>
      <c r="C26" s="98" t="s">
        <v>517</v>
      </c>
      <c r="D26" s="104" t="s">
        <v>508</v>
      </c>
      <c r="E26" s="105">
        <v>1</v>
      </c>
      <c r="F26" s="105">
        <v>1</v>
      </c>
      <c r="G26" s="105">
        <v>1</v>
      </c>
      <c r="H26" s="105">
        <v>1</v>
      </c>
      <c r="I26" s="105">
        <v>1</v>
      </c>
      <c r="J26" s="105">
        <v>1</v>
      </c>
      <c r="K26" s="57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/>
      <c r="T26" s="93">
        <f t="shared" si="2"/>
        <v>13</v>
      </c>
      <c r="U26" s="94">
        <f t="shared" si="3"/>
        <v>0.8125</v>
      </c>
    </row>
    <row r="27" spans="1:21" ht="15.75" customHeight="1" x14ac:dyDescent="0.35">
      <c r="A27" s="90">
        <v>15</v>
      </c>
      <c r="B27" s="101" t="s">
        <v>631</v>
      </c>
      <c r="C27" s="98" t="s">
        <v>518</v>
      </c>
      <c r="D27" s="104">
        <v>1</v>
      </c>
      <c r="E27" s="105">
        <v>1</v>
      </c>
      <c r="F27" s="105">
        <v>1</v>
      </c>
      <c r="G27" s="105">
        <v>1</v>
      </c>
      <c r="H27" s="105">
        <v>1</v>
      </c>
      <c r="I27" s="105">
        <v>1</v>
      </c>
      <c r="J27" s="105">
        <v>1</v>
      </c>
      <c r="K27" s="57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1</v>
      </c>
      <c r="R27" s="51">
        <v>1</v>
      </c>
      <c r="S27" s="51"/>
      <c r="T27" s="93">
        <f t="shared" si="2"/>
        <v>14</v>
      </c>
      <c r="U27" s="94">
        <f t="shared" si="3"/>
        <v>0.875</v>
      </c>
    </row>
    <row r="28" spans="1:21" ht="15.75" customHeight="1" x14ac:dyDescent="0.35">
      <c r="A28" s="90">
        <v>16</v>
      </c>
      <c r="B28" s="101" t="s">
        <v>632</v>
      </c>
      <c r="C28" s="98" t="s">
        <v>519</v>
      </c>
      <c r="D28" s="104">
        <v>1</v>
      </c>
      <c r="E28" s="105">
        <v>1</v>
      </c>
      <c r="F28" s="105">
        <v>1</v>
      </c>
      <c r="G28" s="105">
        <v>1</v>
      </c>
      <c r="H28" s="105">
        <v>0</v>
      </c>
      <c r="I28" s="105">
        <v>1</v>
      </c>
      <c r="J28" s="105">
        <v>1</v>
      </c>
      <c r="K28" s="57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>
        <v>1</v>
      </c>
      <c r="S28" s="51"/>
      <c r="T28" s="93">
        <f t="shared" si="2"/>
        <v>13</v>
      </c>
      <c r="U28" s="94">
        <f t="shared" si="3"/>
        <v>0.8125</v>
      </c>
    </row>
    <row r="29" spans="1:21" ht="15.75" customHeight="1" x14ac:dyDescent="0.35">
      <c r="A29" s="90">
        <v>17</v>
      </c>
      <c r="B29" s="101" t="s">
        <v>633</v>
      </c>
      <c r="C29" s="98" t="s">
        <v>520</v>
      </c>
      <c r="D29" s="104">
        <v>1</v>
      </c>
      <c r="E29" s="105">
        <v>1</v>
      </c>
      <c r="F29" s="105">
        <v>1</v>
      </c>
      <c r="G29" s="105">
        <v>1</v>
      </c>
      <c r="H29" s="105">
        <v>1</v>
      </c>
      <c r="I29" s="51">
        <v>1</v>
      </c>
      <c r="J29" s="105">
        <v>1</v>
      </c>
      <c r="K29" s="57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1</v>
      </c>
      <c r="S29" s="51"/>
      <c r="T29" s="93">
        <f t="shared" si="2"/>
        <v>14</v>
      </c>
      <c r="U29" s="94">
        <f t="shared" si="3"/>
        <v>0.875</v>
      </c>
    </row>
    <row r="30" spans="1:21" ht="15.75" customHeight="1" x14ac:dyDescent="0.35">
      <c r="A30" s="90">
        <v>18</v>
      </c>
      <c r="B30" s="101" t="s">
        <v>634</v>
      </c>
      <c r="C30" s="98" t="s">
        <v>521</v>
      </c>
      <c r="D30" s="104">
        <v>1</v>
      </c>
      <c r="E30" s="105">
        <v>1</v>
      </c>
      <c r="F30" s="105">
        <v>1</v>
      </c>
      <c r="G30" s="105">
        <v>1</v>
      </c>
      <c r="H30" s="105">
        <v>1</v>
      </c>
      <c r="I30" s="105">
        <v>1</v>
      </c>
      <c r="J30" s="105">
        <v>1</v>
      </c>
      <c r="K30" s="57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>
        <v>0</v>
      </c>
      <c r="S30" s="51"/>
      <c r="T30" s="93">
        <f t="shared" si="2"/>
        <v>13</v>
      </c>
      <c r="U30" s="94">
        <f t="shared" si="3"/>
        <v>0.8125</v>
      </c>
    </row>
    <row r="31" spans="1:21" ht="15.75" customHeight="1" x14ac:dyDescent="0.35">
      <c r="A31" s="90">
        <v>19</v>
      </c>
      <c r="B31" s="101" t="s">
        <v>635</v>
      </c>
      <c r="C31" s="98" t="s">
        <v>522</v>
      </c>
      <c r="D31" s="104" t="s">
        <v>499</v>
      </c>
      <c r="E31" s="105">
        <v>1</v>
      </c>
      <c r="F31" s="105">
        <v>1</v>
      </c>
      <c r="G31" s="105">
        <v>1</v>
      </c>
      <c r="H31" s="105">
        <v>1</v>
      </c>
      <c r="I31" s="105">
        <v>1</v>
      </c>
      <c r="J31" s="105">
        <v>1</v>
      </c>
      <c r="K31" s="57">
        <v>1</v>
      </c>
      <c r="L31" s="51">
        <v>1</v>
      </c>
      <c r="M31" s="51">
        <v>1</v>
      </c>
      <c r="N31" s="51">
        <v>1</v>
      </c>
      <c r="O31" s="51"/>
      <c r="P31" s="51">
        <v>1</v>
      </c>
      <c r="Q31" s="51">
        <v>1</v>
      </c>
      <c r="R31" s="51">
        <v>1</v>
      </c>
      <c r="S31" s="51"/>
      <c r="T31" s="93">
        <f t="shared" si="2"/>
        <v>13</v>
      </c>
      <c r="U31" s="94">
        <f t="shared" si="3"/>
        <v>0.8125</v>
      </c>
    </row>
    <row r="32" spans="1:21" ht="15.75" customHeight="1" x14ac:dyDescent="0.35">
      <c r="A32" s="90">
        <v>20</v>
      </c>
      <c r="B32" s="101" t="s">
        <v>636</v>
      </c>
      <c r="C32" s="98" t="s">
        <v>523</v>
      </c>
      <c r="D32" s="104">
        <v>1</v>
      </c>
      <c r="E32" s="105">
        <v>1</v>
      </c>
      <c r="F32" s="105">
        <v>1</v>
      </c>
      <c r="G32" s="105">
        <v>1</v>
      </c>
      <c r="H32" s="105">
        <v>1</v>
      </c>
      <c r="I32" s="105">
        <v>1</v>
      </c>
      <c r="J32" s="105">
        <v>1</v>
      </c>
      <c r="K32" s="57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>
        <v>1</v>
      </c>
      <c r="S32" s="51"/>
      <c r="T32" s="93">
        <f t="shared" si="2"/>
        <v>14</v>
      </c>
      <c r="U32" s="94">
        <f t="shared" si="3"/>
        <v>0.875</v>
      </c>
    </row>
    <row r="33" spans="1:21" ht="15.75" customHeight="1" x14ac:dyDescent="0.35">
      <c r="A33" s="90">
        <v>21</v>
      </c>
      <c r="B33" s="101" t="s">
        <v>637</v>
      </c>
      <c r="C33" s="98" t="s">
        <v>524</v>
      </c>
      <c r="D33" s="104">
        <v>1</v>
      </c>
      <c r="E33" s="105">
        <v>1</v>
      </c>
      <c r="F33" s="105">
        <v>1</v>
      </c>
      <c r="G33" s="105">
        <v>1</v>
      </c>
      <c r="H33" s="105">
        <v>1</v>
      </c>
      <c r="I33" s="105">
        <v>1</v>
      </c>
      <c r="J33" s="105">
        <v>1</v>
      </c>
      <c r="K33" s="57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1</v>
      </c>
      <c r="S33" s="51"/>
      <c r="T33" s="93">
        <f t="shared" si="2"/>
        <v>14</v>
      </c>
      <c r="U33" s="94">
        <f t="shared" si="3"/>
        <v>0.875</v>
      </c>
    </row>
    <row r="34" spans="1:21" ht="15.75" customHeight="1" x14ac:dyDescent="0.35">
      <c r="A34" s="90">
        <v>22</v>
      </c>
      <c r="B34" s="101" t="s">
        <v>638</v>
      </c>
      <c r="C34" s="98" t="s">
        <v>525</v>
      </c>
      <c r="D34" s="104">
        <v>0</v>
      </c>
      <c r="E34" s="105">
        <v>0</v>
      </c>
      <c r="F34" s="105">
        <v>1</v>
      </c>
      <c r="G34" s="105">
        <v>1</v>
      </c>
      <c r="H34" s="105">
        <v>0</v>
      </c>
      <c r="I34" s="105">
        <v>0</v>
      </c>
      <c r="J34" s="105">
        <v>0</v>
      </c>
      <c r="K34" s="57">
        <v>0</v>
      </c>
      <c r="L34" s="51">
        <v>1</v>
      </c>
      <c r="M34" s="51">
        <v>0</v>
      </c>
      <c r="N34" s="51">
        <v>1</v>
      </c>
      <c r="O34" s="51"/>
      <c r="P34" s="51">
        <v>1</v>
      </c>
      <c r="Q34" s="51">
        <v>1</v>
      </c>
      <c r="R34" s="51">
        <v>1</v>
      </c>
      <c r="S34" s="51"/>
      <c r="T34" s="93">
        <f t="shared" si="2"/>
        <v>7</v>
      </c>
      <c r="U34" s="94">
        <f t="shared" si="3"/>
        <v>0.4375</v>
      </c>
    </row>
    <row r="35" spans="1:21" ht="15.75" customHeight="1" x14ac:dyDescent="0.35">
      <c r="A35" s="90">
        <v>23</v>
      </c>
      <c r="B35" s="101" t="s">
        <v>639</v>
      </c>
      <c r="C35" s="98" t="s">
        <v>526</v>
      </c>
      <c r="D35" s="104">
        <v>1</v>
      </c>
      <c r="E35" s="105">
        <v>1</v>
      </c>
      <c r="F35" s="105">
        <v>0</v>
      </c>
      <c r="G35" s="105">
        <v>1</v>
      </c>
      <c r="H35" s="105">
        <v>1</v>
      </c>
      <c r="I35" s="105">
        <v>1</v>
      </c>
      <c r="J35" s="105">
        <v>1</v>
      </c>
      <c r="K35" s="57">
        <v>1</v>
      </c>
      <c r="L35" s="51">
        <v>1</v>
      </c>
      <c r="M35" s="51">
        <v>1</v>
      </c>
      <c r="N35" s="51">
        <v>1</v>
      </c>
      <c r="O35" s="51"/>
      <c r="P35" s="51">
        <v>1</v>
      </c>
      <c r="Q35" s="51">
        <v>1</v>
      </c>
      <c r="R35" s="51">
        <v>1</v>
      </c>
      <c r="S35" s="51"/>
      <c r="T35" s="93">
        <f t="shared" si="2"/>
        <v>13</v>
      </c>
      <c r="U35" s="94">
        <f t="shared" si="3"/>
        <v>0.8125</v>
      </c>
    </row>
    <row r="36" spans="1:21" ht="15.75" customHeight="1" x14ac:dyDescent="0.35">
      <c r="A36" s="90">
        <v>24</v>
      </c>
      <c r="B36" s="101" t="s">
        <v>640</v>
      </c>
      <c r="C36" s="98" t="s">
        <v>527</v>
      </c>
      <c r="D36" s="104">
        <v>1</v>
      </c>
      <c r="E36" s="105">
        <v>1</v>
      </c>
      <c r="F36" s="105">
        <v>1</v>
      </c>
      <c r="G36" s="105">
        <v>1</v>
      </c>
      <c r="H36" s="105">
        <v>1</v>
      </c>
      <c r="I36" s="105">
        <v>1</v>
      </c>
      <c r="J36" s="105">
        <v>1</v>
      </c>
      <c r="K36" s="57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/>
      <c r="T36" s="93">
        <f t="shared" si="2"/>
        <v>14</v>
      </c>
      <c r="U36" s="94">
        <f t="shared" si="3"/>
        <v>0.875</v>
      </c>
    </row>
    <row r="37" spans="1:21" ht="15.75" customHeight="1" x14ac:dyDescent="0.35">
      <c r="A37" s="90">
        <v>25</v>
      </c>
      <c r="B37" s="101" t="s">
        <v>641</v>
      </c>
      <c r="C37" s="98" t="s">
        <v>528</v>
      </c>
      <c r="D37" s="104">
        <v>1</v>
      </c>
      <c r="E37" s="105">
        <v>1</v>
      </c>
      <c r="F37" s="105">
        <v>1</v>
      </c>
      <c r="G37" s="105">
        <v>1</v>
      </c>
      <c r="H37" s="105">
        <v>1</v>
      </c>
      <c r="I37" s="105">
        <v>1</v>
      </c>
      <c r="J37" s="105">
        <v>1</v>
      </c>
      <c r="K37" s="57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0</v>
      </c>
      <c r="R37" s="51">
        <v>1</v>
      </c>
      <c r="S37" s="51"/>
      <c r="T37" s="93">
        <f t="shared" si="2"/>
        <v>13</v>
      </c>
      <c r="U37" s="94">
        <f t="shared" si="3"/>
        <v>0.8125</v>
      </c>
    </row>
    <row r="38" spans="1:21" ht="15.75" customHeight="1" x14ac:dyDescent="0.35">
      <c r="A38" s="90">
        <v>26</v>
      </c>
      <c r="B38" s="101" t="s">
        <v>642</v>
      </c>
      <c r="C38" s="98" t="s">
        <v>529</v>
      </c>
      <c r="D38" s="104">
        <v>1</v>
      </c>
      <c r="E38" s="105">
        <v>1</v>
      </c>
      <c r="F38" s="105" t="s">
        <v>508</v>
      </c>
      <c r="G38" s="105">
        <v>0</v>
      </c>
      <c r="H38" s="105">
        <v>0</v>
      </c>
      <c r="I38" s="105">
        <v>0</v>
      </c>
      <c r="J38" s="51">
        <v>0</v>
      </c>
      <c r="K38" s="57">
        <v>0</v>
      </c>
      <c r="L38" s="51">
        <v>1</v>
      </c>
      <c r="M38" s="51">
        <v>1</v>
      </c>
      <c r="N38" s="51">
        <v>0</v>
      </c>
      <c r="O38" s="51"/>
      <c r="P38" s="51">
        <v>0</v>
      </c>
      <c r="Q38" s="51">
        <v>1</v>
      </c>
      <c r="R38" s="51">
        <v>0</v>
      </c>
      <c r="S38" s="51"/>
      <c r="T38" s="93">
        <f t="shared" si="2"/>
        <v>5</v>
      </c>
      <c r="U38" s="94">
        <f t="shared" si="3"/>
        <v>0.3125</v>
      </c>
    </row>
    <row r="39" spans="1:21" ht="15.75" customHeight="1" x14ac:dyDescent="0.35">
      <c r="A39" s="90">
        <v>27</v>
      </c>
      <c r="B39" s="101" t="s">
        <v>643</v>
      </c>
      <c r="C39" s="98" t="s">
        <v>530</v>
      </c>
      <c r="D39" s="104">
        <v>1</v>
      </c>
      <c r="E39" s="105">
        <v>1</v>
      </c>
      <c r="F39" s="105">
        <v>1</v>
      </c>
      <c r="G39" s="105">
        <v>1</v>
      </c>
      <c r="H39" s="105">
        <v>1</v>
      </c>
      <c r="I39" s="105">
        <v>0</v>
      </c>
      <c r="J39" s="105">
        <v>0</v>
      </c>
      <c r="K39" s="57">
        <v>0</v>
      </c>
      <c r="L39" s="51">
        <v>0</v>
      </c>
      <c r="M39" s="51">
        <v>0</v>
      </c>
      <c r="N39" s="51">
        <v>0</v>
      </c>
      <c r="O39" s="51"/>
      <c r="P39" s="51">
        <v>0</v>
      </c>
      <c r="Q39" s="51">
        <v>1</v>
      </c>
      <c r="R39" s="51">
        <v>0</v>
      </c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1" t="s">
        <v>644</v>
      </c>
      <c r="C40" s="98" t="s">
        <v>531</v>
      </c>
      <c r="D40" s="104">
        <v>1</v>
      </c>
      <c r="E40" s="105">
        <v>1</v>
      </c>
      <c r="F40" s="105">
        <v>1</v>
      </c>
      <c r="G40" s="105">
        <v>1</v>
      </c>
      <c r="H40" s="105">
        <v>1</v>
      </c>
      <c r="I40" s="105">
        <v>0</v>
      </c>
      <c r="J40" s="105">
        <v>1</v>
      </c>
      <c r="K40" s="57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1</v>
      </c>
      <c r="R40" s="51">
        <v>1</v>
      </c>
      <c r="S40" s="51"/>
      <c r="T40" s="93">
        <f t="shared" si="2"/>
        <v>13</v>
      </c>
      <c r="U40" s="94">
        <f t="shared" si="3"/>
        <v>0.8125</v>
      </c>
    </row>
    <row r="41" spans="1:21" ht="15.75" customHeight="1" x14ac:dyDescent="0.35">
      <c r="A41" s="90">
        <v>29</v>
      </c>
      <c r="B41" s="101" t="s">
        <v>645</v>
      </c>
      <c r="C41" s="98" t="s">
        <v>532</v>
      </c>
      <c r="D41" s="104">
        <v>1</v>
      </c>
      <c r="E41" s="105">
        <v>1</v>
      </c>
      <c r="F41" s="105">
        <v>1</v>
      </c>
      <c r="G41" s="105">
        <v>1</v>
      </c>
      <c r="H41" s="105">
        <v>1</v>
      </c>
      <c r="I41" s="105">
        <v>1</v>
      </c>
      <c r="J41" s="105">
        <v>1</v>
      </c>
      <c r="K41" s="57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/>
      <c r="T41" s="93">
        <f t="shared" si="2"/>
        <v>14</v>
      </c>
      <c r="U41" s="94">
        <f t="shared" si="3"/>
        <v>0.875</v>
      </c>
    </row>
    <row r="42" spans="1:21" ht="15.75" customHeight="1" x14ac:dyDescent="0.35">
      <c r="A42" s="90">
        <v>30</v>
      </c>
      <c r="B42" s="101" t="s">
        <v>646</v>
      </c>
      <c r="C42" s="98" t="s">
        <v>533</v>
      </c>
      <c r="D42" s="104">
        <v>1</v>
      </c>
      <c r="E42" s="105">
        <v>1</v>
      </c>
      <c r="F42" s="105">
        <v>1</v>
      </c>
      <c r="G42" s="105">
        <v>1</v>
      </c>
      <c r="H42" s="105">
        <v>0</v>
      </c>
      <c r="I42" s="105">
        <v>1</v>
      </c>
      <c r="J42" s="106">
        <v>1</v>
      </c>
      <c r="K42" s="57">
        <v>1</v>
      </c>
      <c r="L42" s="51">
        <v>1</v>
      </c>
      <c r="M42" s="51">
        <v>0</v>
      </c>
      <c r="N42" s="51">
        <v>1</v>
      </c>
      <c r="O42" s="51"/>
      <c r="P42" s="51">
        <v>1</v>
      </c>
      <c r="Q42" s="51">
        <v>0</v>
      </c>
      <c r="R42" s="51">
        <v>0</v>
      </c>
      <c r="S42" s="51"/>
      <c r="T42" s="93">
        <f t="shared" si="2"/>
        <v>10</v>
      </c>
      <c r="U42" s="94">
        <f t="shared" si="3"/>
        <v>0.625</v>
      </c>
    </row>
    <row r="43" spans="1:21" ht="15.75" customHeight="1" x14ac:dyDescent="0.35">
      <c r="A43" s="90">
        <v>31</v>
      </c>
      <c r="B43" s="101" t="s">
        <v>647</v>
      </c>
      <c r="C43" s="98" t="s">
        <v>534</v>
      </c>
      <c r="D43" s="104">
        <v>1</v>
      </c>
      <c r="E43" s="105">
        <v>1</v>
      </c>
      <c r="F43" s="105">
        <v>0</v>
      </c>
      <c r="G43" s="105">
        <v>1</v>
      </c>
      <c r="H43" s="105">
        <v>1</v>
      </c>
      <c r="I43" s="105">
        <v>0</v>
      </c>
      <c r="J43" s="105">
        <v>1</v>
      </c>
      <c r="K43" s="57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1</v>
      </c>
      <c r="R43" s="51">
        <v>1</v>
      </c>
      <c r="S43" s="51"/>
      <c r="T43" s="93">
        <f t="shared" si="2"/>
        <v>12</v>
      </c>
      <c r="U43" s="94">
        <f t="shared" si="3"/>
        <v>0.75</v>
      </c>
    </row>
    <row r="44" spans="1:21" ht="15.75" customHeight="1" x14ac:dyDescent="0.35">
      <c r="A44" s="90">
        <v>32</v>
      </c>
      <c r="B44" s="101" t="s">
        <v>648</v>
      </c>
      <c r="C44" s="98" t="s">
        <v>535</v>
      </c>
      <c r="D44" s="104">
        <v>1</v>
      </c>
      <c r="E44" s="105">
        <v>1</v>
      </c>
      <c r="F44" s="105">
        <v>1</v>
      </c>
      <c r="G44" s="105">
        <v>1</v>
      </c>
      <c r="H44" s="105">
        <v>0</v>
      </c>
      <c r="I44" s="105">
        <v>1</v>
      </c>
      <c r="J44" s="105">
        <v>1</v>
      </c>
      <c r="K44" s="57">
        <v>1</v>
      </c>
      <c r="L44" s="51">
        <v>1</v>
      </c>
      <c r="M44" s="51">
        <v>0</v>
      </c>
      <c r="N44" s="51">
        <v>1</v>
      </c>
      <c r="O44" s="51"/>
      <c r="P44" s="51">
        <v>1</v>
      </c>
      <c r="Q44" s="51">
        <v>1</v>
      </c>
      <c r="R44" s="51">
        <v>1</v>
      </c>
      <c r="S44" s="51"/>
      <c r="T44" s="93">
        <f t="shared" si="2"/>
        <v>12</v>
      </c>
      <c r="U44" s="94">
        <f t="shared" si="3"/>
        <v>0.75</v>
      </c>
    </row>
    <row r="45" spans="1:21" ht="15.75" customHeight="1" x14ac:dyDescent="0.35">
      <c r="A45" s="90">
        <v>33</v>
      </c>
      <c r="B45" s="101" t="s">
        <v>536</v>
      </c>
      <c r="C45" s="98" t="s">
        <v>537</v>
      </c>
      <c r="D45" s="104">
        <v>1</v>
      </c>
      <c r="E45" s="105">
        <v>1</v>
      </c>
      <c r="F45" s="105">
        <v>1</v>
      </c>
      <c r="G45" s="105">
        <v>1</v>
      </c>
      <c r="H45" s="105">
        <v>1</v>
      </c>
      <c r="I45" s="105">
        <v>1</v>
      </c>
      <c r="J45" s="105">
        <v>1</v>
      </c>
      <c r="K45" s="57">
        <v>1</v>
      </c>
      <c r="L45" s="51">
        <v>1</v>
      </c>
      <c r="M45" s="51">
        <v>0</v>
      </c>
      <c r="N45" s="51">
        <v>1</v>
      </c>
      <c r="O45" s="51"/>
      <c r="P45" s="51">
        <v>1</v>
      </c>
      <c r="Q45" s="51">
        <v>1</v>
      </c>
      <c r="R45" s="51">
        <v>1</v>
      </c>
      <c r="S45" s="51"/>
      <c r="T45" s="93">
        <f t="shared" si="2"/>
        <v>13</v>
      </c>
      <c r="U45" s="94">
        <f t="shared" si="3"/>
        <v>0.8125</v>
      </c>
    </row>
    <row r="46" spans="1:21" ht="15.75" customHeight="1" x14ac:dyDescent="0.35">
      <c r="A46" s="90">
        <v>34</v>
      </c>
      <c r="B46" s="101" t="s">
        <v>538</v>
      </c>
      <c r="C46" s="98" t="s">
        <v>539</v>
      </c>
      <c r="D46" s="104">
        <v>1</v>
      </c>
      <c r="E46" s="105">
        <v>0</v>
      </c>
      <c r="F46" s="105">
        <v>1</v>
      </c>
      <c r="G46" s="105">
        <v>0</v>
      </c>
      <c r="H46" s="105">
        <v>0</v>
      </c>
      <c r="I46" s="105">
        <v>1</v>
      </c>
      <c r="J46" s="105">
        <v>0</v>
      </c>
      <c r="K46" s="57">
        <v>0</v>
      </c>
      <c r="L46" s="51">
        <v>0</v>
      </c>
      <c r="M46" s="51">
        <v>0</v>
      </c>
      <c r="N46" s="51">
        <v>0</v>
      </c>
      <c r="O46" s="51"/>
      <c r="P46" s="51">
        <v>0</v>
      </c>
      <c r="Q46" s="51">
        <v>0</v>
      </c>
      <c r="R46" s="51">
        <v>0</v>
      </c>
      <c r="S46" s="51"/>
      <c r="T46" s="93">
        <f t="shared" si="2"/>
        <v>3</v>
      </c>
      <c r="U46" s="94">
        <f t="shared" si="3"/>
        <v>0.1875</v>
      </c>
    </row>
    <row r="47" spans="1:21" ht="15.75" customHeight="1" x14ac:dyDescent="0.35">
      <c r="A47" s="90">
        <v>35</v>
      </c>
      <c r="B47" s="101" t="s">
        <v>540</v>
      </c>
      <c r="C47" s="98" t="s">
        <v>541</v>
      </c>
      <c r="D47" s="104">
        <v>0</v>
      </c>
      <c r="E47" s="105" t="s">
        <v>508</v>
      </c>
      <c r="F47" s="105">
        <v>1</v>
      </c>
      <c r="G47" s="105">
        <v>1</v>
      </c>
      <c r="H47" s="105">
        <v>0</v>
      </c>
      <c r="I47" s="105">
        <v>1</v>
      </c>
      <c r="J47" s="105">
        <v>1</v>
      </c>
      <c r="K47" s="57">
        <v>0</v>
      </c>
      <c r="L47" s="51">
        <v>1</v>
      </c>
      <c r="M47" s="51">
        <v>1</v>
      </c>
      <c r="N47" s="51">
        <v>1</v>
      </c>
      <c r="O47" s="51"/>
      <c r="P47" s="51">
        <v>1</v>
      </c>
      <c r="Q47" s="51">
        <v>1</v>
      </c>
      <c r="R47" s="51">
        <v>1</v>
      </c>
      <c r="S47" s="51"/>
      <c r="T47" s="93">
        <f t="shared" si="2"/>
        <v>10</v>
      </c>
      <c r="U47" s="94">
        <f t="shared" si="3"/>
        <v>0.625</v>
      </c>
    </row>
    <row r="48" spans="1:21" ht="15.75" customHeight="1" x14ac:dyDescent="0.35">
      <c r="A48" s="90">
        <v>36</v>
      </c>
      <c r="B48" s="101" t="s">
        <v>543</v>
      </c>
      <c r="C48" s="98" t="s">
        <v>544</v>
      </c>
      <c r="D48" s="104">
        <v>0</v>
      </c>
      <c r="E48" s="105">
        <v>0</v>
      </c>
      <c r="F48" s="105">
        <v>0</v>
      </c>
      <c r="G48" s="105">
        <v>0</v>
      </c>
      <c r="H48" s="105">
        <v>0</v>
      </c>
      <c r="I48" s="105">
        <v>0</v>
      </c>
      <c r="J48" s="105">
        <v>0</v>
      </c>
      <c r="K48" s="57">
        <v>0</v>
      </c>
      <c r="L48" s="51">
        <v>0</v>
      </c>
      <c r="M48" s="51">
        <v>0</v>
      </c>
      <c r="N48" s="51">
        <v>1</v>
      </c>
      <c r="O48" s="51"/>
      <c r="P48" s="51">
        <v>1</v>
      </c>
      <c r="Q48" s="51">
        <v>1</v>
      </c>
      <c r="R48" s="51">
        <v>1</v>
      </c>
      <c r="S48" s="51"/>
      <c r="T48" s="93">
        <f t="shared" si="2"/>
        <v>4</v>
      </c>
      <c r="U48" s="94">
        <f t="shared" si="3"/>
        <v>0.25</v>
      </c>
    </row>
    <row r="49" spans="1:21" ht="15.75" customHeight="1" x14ac:dyDescent="0.35">
      <c r="A49" s="90">
        <v>37</v>
      </c>
      <c r="B49" s="101" t="s">
        <v>545</v>
      </c>
      <c r="C49" s="98" t="s">
        <v>546</v>
      </c>
      <c r="D49" s="104">
        <v>1</v>
      </c>
      <c r="E49" s="105">
        <v>1</v>
      </c>
      <c r="F49" s="105">
        <v>0</v>
      </c>
      <c r="G49" s="105">
        <v>1</v>
      </c>
      <c r="H49" s="105">
        <v>1</v>
      </c>
      <c r="I49" s="105">
        <v>1</v>
      </c>
      <c r="J49" s="105">
        <v>0</v>
      </c>
      <c r="K49" s="57">
        <v>0</v>
      </c>
      <c r="L49" s="51">
        <v>1</v>
      </c>
      <c r="M49" s="51">
        <v>1</v>
      </c>
      <c r="N49" s="51">
        <v>0</v>
      </c>
      <c r="O49" s="51"/>
      <c r="P49" s="51">
        <v>0</v>
      </c>
      <c r="Q49" s="51">
        <v>0</v>
      </c>
      <c r="R49" s="51">
        <v>1</v>
      </c>
      <c r="S49" s="51"/>
      <c r="T49" s="93">
        <f t="shared" si="2"/>
        <v>8</v>
      </c>
      <c r="U49" s="94">
        <f t="shared" si="3"/>
        <v>0.5</v>
      </c>
    </row>
    <row r="50" spans="1:21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/>
    <row r="243" spans="4:20" ht="15.75" customHeight="1" x14ac:dyDescent="0.35"/>
    <row r="244" spans="4:20" ht="15.75" customHeight="1" x14ac:dyDescent="0.35"/>
    <row r="245" spans="4:20" ht="15.75" customHeight="1" x14ac:dyDescent="0.35"/>
    <row r="246" spans="4:20" ht="15.75" customHeight="1" x14ac:dyDescent="0.35"/>
    <row r="247" spans="4:20" ht="15.75" customHeight="1" x14ac:dyDescent="0.35"/>
    <row r="248" spans="4:20" ht="15.75" customHeight="1" x14ac:dyDescent="0.35"/>
    <row r="249" spans="4:20" ht="15.75" customHeight="1" x14ac:dyDescent="0.35"/>
    <row r="250" spans="4:20" ht="15.75" customHeight="1" x14ac:dyDescent="0.35"/>
    <row r="251" spans="4:20" ht="15.75" customHeight="1" x14ac:dyDescent="0.35"/>
    <row r="252" spans="4:20" ht="15.75" customHeight="1" x14ac:dyDescent="0.35"/>
    <row r="253" spans="4:20" ht="15.75" customHeight="1" x14ac:dyDescent="0.35"/>
    <row r="254" spans="4:20" ht="15.75" customHeight="1" x14ac:dyDescent="0.35"/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9">
    <cfRule type="cellIs" dxfId="67" priority="4" operator="equal">
      <formula>0</formula>
    </cfRule>
  </conditionalFormatting>
  <conditionalFormatting sqref="H13:J47 O13:O47 S13:S47 D13:G49 K13:N49 P13:R49">
    <cfRule type="cellIs" dxfId="66" priority="2" operator="equal">
      <formula>0</formula>
    </cfRule>
  </conditionalFormatting>
  <conditionalFormatting sqref="U13:U49">
    <cfRule type="cellIs" dxfId="65" priority="1" operator="lessThan">
      <formula>"50%"</formula>
    </cfRule>
  </conditionalFormatting>
  <hyperlinks>
    <hyperlink ref="A1" location="'Rekap Dosen'!A1" display="BACK" xr:uid="{00000000-0004-0000-2C00-000000000000}"/>
  </hyperlinks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U958"/>
  <sheetViews>
    <sheetView topLeftCell="A34" workbookViewId="0">
      <selection activeCell="F12" sqref="F12"/>
    </sheetView>
  </sheetViews>
  <sheetFormatPr defaultColWidth="14.453125" defaultRowHeight="15" customHeight="1" x14ac:dyDescent="0.35"/>
  <cols>
    <col min="1" max="1" width="9.54296875" customWidth="1"/>
    <col min="2" max="2" width="36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96" t="s">
        <v>174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MI710217</v>
      </c>
      <c r="C3" s="78" t="str">
        <f>VLOOKUP(D3, 'Rekap Dosen'!$B$5:$C$40, 2, FALSE)</f>
        <v>Abdiansah, Dr.</v>
      </c>
      <c r="D3" s="51" t="s">
        <v>264</v>
      </c>
      <c r="E3" s="79">
        <f t="shared" ref="E3:E6" si="0">COUNTIF($D$12:$S$12,D3)</f>
        <v>1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PAKET PROGRAM APLIKASI II</v>
      </c>
      <c r="C4" s="78" t="str">
        <f>VLOOKUP(D4, 'Rekap Dosen'!$B$5:$C$40, 2, FALSE)</f>
        <v>Junia Kurniati, M.Kom.</v>
      </c>
      <c r="D4" s="51" t="s">
        <v>307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Anna Dwi Marjusalinah, M.Kom.</v>
      </c>
      <c r="D5" s="51" t="s">
        <v>277</v>
      </c>
      <c r="E5" s="79">
        <f t="shared" si="0"/>
        <v>10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Senin, 08:00 - 12:05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GD.4.4</v>
      </c>
      <c r="C7" s="83" t="s">
        <v>334</v>
      </c>
      <c r="D7" s="84"/>
      <c r="E7" s="85">
        <f>SUM(E3:E6)</f>
        <v>11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5"/>
      <c r="U11" s="178"/>
    </row>
    <row r="12" spans="1:21" ht="14.5" x14ac:dyDescent="0.35">
      <c r="A12" s="172"/>
      <c r="B12" s="172"/>
      <c r="C12" s="172"/>
      <c r="D12" s="51" t="s">
        <v>277</v>
      </c>
      <c r="E12" s="51" t="s">
        <v>277</v>
      </c>
      <c r="F12" s="51"/>
      <c r="G12" s="51" t="s">
        <v>277</v>
      </c>
      <c r="H12" s="51" t="s">
        <v>277</v>
      </c>
      <c r="I12" s="51" t="s">
        <v>277</v>
      </c>
      <c r="J12" s="51" t="s">
        <v>264</v>
      </c>
      <c r="K12" s="51" t="s">
        <v>277</v>
      </c>
      <c r="L12" s="51" t="s">
        <v>277</v>
      </c>
      <c r="M12" s="51" t="s">
        <v>277</v>
      </c>
      <c r="N12" s="51" t="s">
        <v>277</v>
      </c>
      <c r="O12" s="51"/>
      <c r="P12" s="51"/>
      <c r="Q12" s="51" t="s">
        <v>277</v>
      </c>
      <c r="R12" s="51"/>
      <c r="S12" s="51"/>
      <c r="T12" s="176"/>
      <c r="U12" s="179"/>
    </row>
    <row r="13" spans="1:21" ht="14.5" x14ac:dyDescent="0.35">
      <c r="A13" s="90">
        <v>1</v>
      </c>
      <c r="B13" s="97" t="s">
        <v>720</v>
      </c>
      <c r="C13" s="98" t="s">
        <v>721</v>
      </c>
      <c r="D13" s="104">
        <v>1</v>
      </c>
      <c r="E13" s="104">
        <v>1</v>
      </c>
      <c r="F13" s="104"/>
      <c r="G13" s="104">
        <v>1</v>
      </c>
      <c r="H13" s="104">
        <v>1</v>
      </c>
      <c r="I13" s="104">
        <v>1</v>
      </c>
      <c r="J13" s="104">
        <v>1</v>
      </c>
      <c r="K13" s="51">
        <v>1</v>
      </c>
      <c r="L13" s="51">
        <v>1</v>
      </c>
      <c r="M13" s="51">
        <v>0</v>
      </c>
      <c r="N13" s="51">
        <v>1</v>
      </c>
      <c r="O13" s="51"/>
      <c r="P13" s="51"/>
      <c r="Q13" s="51">
        <v>1</v>
      </c>
      <c r="R13" s="51"/>
      <c r="S13" s="51"/>
      <c r="T13" s="93">
        <f t="shared" ref="T13:T45" si="2">SUM(D13:S13)</f>
        <v>10</v>
      </c>
      <c r="U13" s="94">
        <f t="shared" ref="U13:U45" si="3">T13/16</f>
        <v>0.625</v>
      </c>
    </row>
    <row r="14" spans="1:21" ht="14.5" x14ac:dyDescent="0.35">
      <c r="A14" s="90">
        <v>2</v>
      </c>
      <c r="B14" s="97" t="s">
        <v>722</v>
      </c>
      <c r="C14" s="98" t="s">
        <v>723</v>
      </c>
      <c r="D14" s="104">
        <v>1</v>
      </c>
      <c r="E14" s="104">
        <v>1</v>
      </c>
      <c r="F14" s="104"/>
      <c r="G14" s="104">
        <v>1</v>
      </c>
      <c r="H14" s="104">
        <v>1</v>
      </c>
      <c r="I14" s="104">
        <v>1</v>
      </c>
      <c r="J14" s="104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>
        <v>1</v>
      </c>
      <c r="R14" s="51"/>
      <c r="S14" s="51"/>
      <c r="T14" s="93">
        <f t="shared" si="2"/>
        <v>11</v>
      </c>
      <c r="U14" s="94">
        <f t="shared" si="3"/>
        <v>0.6875</v>
      </c>
    </row>
    <row r="15" spans="1:21" ht="14.5" x14ac:dyDescent="0.35">
      <c r="A15" s="90">
        <v>3</v>
      </c>
      <c r="B15" s="97" t="s">
        <v>724</v>
      </c>
      <c r="C15" s="98" t="s">
        <v>725</v>
      </c>
      <c r="D15" s="104">
        <v>1</v>
      </c>
      <c r="E15" s="104">
        <v>1</v>
      </c>
      <c r="F15" s="104"/>
      <c r="G15" s="104">
        <v>1</v>
      </c>
      <c r="H15" s="104">
        <v>1</v>
      </c>
      <c r="I15" s="104">
        <v>1</v>
      </c>
      <c r="J15" s="104">
        <v>1</v>
      </c>
      <c r="K15" s="51">
        <v>1</v>
      </c>
      <c r="L15" s="51">
        <v>1</v>
      </c>
      <c r="M15" s="51">
        <v>0</v>
      </c>
      <c r="N15" s="51">
        <v>1</v>
      </c>
      <c r="O15" s="51"/>
      <c r="P15" s="51"/>
      <c r="Q15" s="51">
        <v>1</v>
      </c>
      <c r="R15" s="51"/>
      <c r="S15" s="51"/>
      <c r="T15" s="93">
        <f t="shared" si="2"/>
        <v>10</v>
      </c>
      <c r="U15" s="94">
        <f t="shared" si="3"/>
        <v>0.625</v>
      </c>
    </row>
    <row r="16" spans="1:21" ht="14.5" x14ac:dyDescent="0.35">
      <c r="A16" s="90">
        <v>4</v>
      </c>
      <c r="B16" s="97" t="s">
        <v>726</v>
      </c>
      <c r="C16" s="98" t="s">
        <v>727</v>
      </c>
      <c r="D16" s="104">
        <v>1</v>
      </c>
      <c r="E16" s="104">
        <v>1</v>
      </c>
      <c r="F16" s="104"/>
      <c r="G16" s="104">
        <v>1</v>
      </c>
      <c r="H16" s="104">
        <v>1</v>
      </c>
      <c r="I16" s="104">
        <v>1</v>
      </c>
      <c r="J16" s="104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>
        <v>0</v>
      </c>
      <c r="R16" s="51"/>
      <c r="S16" s="51"/>
      <c r="T16" s="93">
        <f t="shared" si="2"/>
        <v>10</v>
      </c>
      <c r="U16" s="94">
        <f t="shared" si="3"/>
        <v>0.625</v>
      </c>
    </row>
    <row r="17" spans="1:21" ht="14.5" x14ac:dyDescent="0.35">
      <c r="A17" s="90">
        <v>5</v>
      </c>
      <c r="B17" s="97" t="s">
        <v>728</v>
      </c>
      <c r="C17" s="98" t="s">
        <v>729</v>
      </c>
      <c r="D17" s="104">
        <v>1</v>
      </c>
      <c r="E17" s="104">
        <v>1</v>
      </c>
      <c r="F17" s="104"/>
      <c r="G17" s="104">
        <v>1</v>
      </c>
      <c r="H17" s="104">
        <v>1</v>
      </c>
      <c r="I17" s="104">
        <v>1</v>
      </c>
      <c r="J17" s="104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>
        <v>1</v>
      </c>
      <c r="R17" s="51"/>
      <c r="S17" s="51"/>
      <c r="T17" s="93">
        <f t="shared" si="2"/>
        <v>11</v>
      </c>
      <c r="U17" s="94">
        <f t="shared" si="3"/>
        <v>0.6875</v>
      </c>
    </row>
    <row r="18" spans="1:21" ht="14.5" x14ac:dyDescent="0.35">
      <c r="A18" s="90">
        <v>6</v>
      </c>
      <c r="B18" s="97" t="s">
        <v>730</v>
      </c>
      <c r="C18" s="98" t="s">
        <v>731</v>
      </c>
      <c r="D18" s="104">
        <v>1</v>
      </c>
      <c r="E18" s="104">
        <v>1</v>
      </c>
      <c r="F18" s="104"/>
      <c r="G18" s="104">
        <v>1</v>
      </c>
      <c r="H18" s="104">
        <v>1</v>
      </c>
      <c r="I18" s="104">
        <v>1</v>
      </c>
      <c r="J18" s="104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>
        <v>1</v>
      </c>
      <c r="R18" s="51"/>
      <c r="S18" s="51"/>
      <c r="T18" s="93">
        <f t="shared" si="2"/>
        <v>11</v>
      </c>
      <c r="U18" s="94">
        <f t="shared" si="3"/>
        <v>0.6875</v>
      </c>
    </row>
    <row r="19" spans="1:21" ht="14.5" x14ac:dyDescent="0.35">
      <c r="A19" s="90">
        <v>7</v>
      </c>
      <c r="B19" s="97" t="s">
        <v>732</v>
      </c>
      <c r="C19" s="98" t="s">
        <v>733</v>
      </c>
      <c r="D19" s="104">
        <v>1</v>
      </c>
      <c r="E19" s="104">
        <v>1</v>
      </c>
      <c r="F19" s="104"/>
      <c r="G19" s="104">
        <v>1</v>
      </c>
      <c r="H19" s="104">
        <v>1</v>
      </c>
      <c r="I19" s="104">
        <v>1</v>
      </c>
      <c r="J19" s="104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>
        <v>1</v>
      </c>
      <c r="R19" s="51"/>
      <c r="S19" s="51"/>
      <c r="T19" s="93">
        <f t="shared" si="2"/>
        <v>11</v>
      </c>
      <c r="U19" s="94">
        <f t="shared" si="3"/>
        <v>0.6875</v>
      </c>
    </row>
    <row r="20" spans="1:21" ht="14.5" x14ac:dyDescent="0.35">
      <c r="A20" s="90">
        <v>8</v>
      </c>
      <c r="B20" s="97" t="s">
        <v>734</v>
      </c>
      <c r="C20" s="98" t="s">
        <v>735</v>
      </c>
      <c r="D20" s="104">
        <v>1</v>
      </c>
      <c r="E20" s="104">
        <v>1</v>
      </c>
      <c r="F20" s="104"/>
      <c r="G20" s="104">
        <v>1</v>
      </c>
      <c r="H20" s="104">
        <v>1</v>
      </c>
      <c r="I20" s="104">
        <v>1</v>
      </c>
      <c r="J20" s="104">
        <v>1</v>
      </c>
      <c r="K20" s="51">
        <v>1</v>
      </c>
      <c r="L20" s="51">
        <v>1</v>
      </c>
      <c r="M20" s="51">
        <v>0</v>
      </c>
      <c r="N20" s="51">
        <v>1</v>
      </c>
      <c r="O20" s="51"/>
      <c r="P20" s="51"/>
      <c r="Q20" s="51">
        <v>1</v>
      </c>
      <c r="R20" s="51"/>
      <c r="S20" s="51"/>
      <c r="T20" s="93">
        <f t="shared" si="2"/>
        <v>10</v>
      </c>
      <c r="U20" s="94">
        <f t="shared" si="3"/>
        <v>0.625</v>
      </c>
    </row>
    <row r="21" spans="1:21" ht="15.75" customHeight="1" x14ac:dyDescent="0.35">
      <c r="A21" s="90">
        <v>9</v>
      </c>
      <c r="B21" s="97" t="s">
        <v>736</v>
      </c>
      <c r="C21" s="98" t="s">
        <v>737</v>
      </c>
      <c r="D21" s="104">
        <v>1</v>
      </c>
      <c r="E21" s="104">
        <v>1</v>
      </c>
      <c r="F21" s="104"/>
      <c r="G21" s="104">
        <v>1</v>
      </c>
      <c r="H21" s="104">
        <v>1</v>
      </c>
      <c r="I21" s="104">
        <v>1</v>
      </c>
      <c r="J21" s="104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>
        <v>1</v>
      </c>
      <c r="R21" s="51"/>
      <c r="S21" s="51"/>
      <c r="T21" s="93">
        <f t="shared" si="2"/>
        <v>11</v>
      </c>
      <c r="U21" s="94">
        <f t="shared" si="3"/>
        <v>0.6875</v>
      </c>
    </row>
    <row r="22" spans="1:21" ht="15.75" customHeight="1" x14ac:dyDescent="0.35">
      <c r="A22" s="90">
        <v>10</v>
      </c>
      <c r="B22" s="97" t="s">
        <v>738</v>
      </c>
      <c r="C22" s="98" t="s">
        <v>739</v>
      </c>
      <c r="D22" s="104">
        <v>1</v>
      </c>
      <c r="E22" s="104">
        <v>1</v>
      </c>
      <c r="F22" s="104"/>
      <c r="G22" s="104">
        <v>1</v>
      </c>
      <c r="H22" s="104">
        <v>1</v>
      </c>
      <c r="I22" s="104">
        <v>1</v>
      </c>
      <c r="J22" s="104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>
        <v>1</v>
      </c>
      <c r="R22" s="51"/>
      <c r="S22" s="51"/>
      <c r="T22" s="93">
        <f t="shared" si="2"/>
        <v>11</v>
      </c>
      <c r="U22" s="94">
        <f t="shared" si="3"/>
        <v>0.6875</v>
      </c>
    </row>
    <row r="23" spans="1:21" ht="15.75" customHeight="1" x14ac:dyDescent="0.35">
      <c r="A23" s="90">
        <v>11</v>
      </c>
      <c r="B23" s="101" t="s">
        <v>740</v>
      </c>
      <c r="C23" s="98" t="s">
        <v>741</v>
      </c>
      <c r="D23" s="104">
        <v>1</v>
      </c>
      <c r="E23" s="104">
        <v>1</v>
      </c>
      <c r="F23" s="104"/>
      <c r="G23" s="104">
        <v>1</v>
      </c>
      <c r="H23" s="104">
        <v>1</v>
      </c>
      <c r="I23" s="104">
        <v>1</v>
      </c>
      <c r="J23" s="104">
        <v>1</v>
      </c>
      <c r="K23" s="51">
        <v>1</v>
      </c>
      <c r="L23" s="51">
        <v>1</v>
      </c>
      <c r="M23" s="51">
        <v>0</v>
      </c>
      <c r="N23" s="51">
        <v>1</v>
      </c>
      <c r="O23" s="51"/>
      <c r="P23" s="51"/>
      <c r="Q23" s="51">
        <v>1</v>
      </c>
      <c r="R23" s="51"/>
      <c r="S23" s="51"/>
      <c r="T23" s="93">
        <f t="shared" si="2"/>
        <v>10</v>
      </c>
      <c r="U23" s="94">
        <f t="shared" si="3"/>
        <v>0.625</v>
      </c>
    </row>
    <row r="24" spans="1:21" ht="15.75" customHeight="1" x14ac:dyDescent="0.35">
      <c r="A24" s="90">
        <v>12</v>
      </c>
      <c r="B24" s="101" t="s">
        <v>742</v>
      </c>
      <c r="C24" s="98" t="s">
        <v>743</v>
      </c>
      <c r="D24" s="104">
        <v>1</v>
      </c>
      <c r="E24" s="104">
        <v>1</v>
      </c>
      <c r="F24" s="104"/>
      <c r="G24" s="104">
        <v>1</v>
      </c>
      <c r="H24" s="104">
        <v>1</v>
      </c>
      <c r="I24" s="104">
        <v>1</v>
      </c>
      <c r="J24" s="104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>
        <v>1</v>
      </c>
      <c r="R24" s="51"/>
      <c r="S24" s="51"/>
      <c r="T24" s="93">
        <f t="shared" si="2"/>
        <v>11</v>
      </c>
      <c r="U24" s="94">
        <f t="shared" si="3"/>
        <v>0.6875</v>
      </c>
    </row>
    <row r="25" spans="1:21" ht="15.75" customHeight="1" x14ac:dyDescent="0.35">
      <c r="A25" s="90">
        <v>13</v>
      </c>
      <c r="B25" s="101" t="s">
        <v>744</v>
      </c>
      <c r="C25" s="98" t="s">
        <v>745</v>
      </c>
      <c r="D25" s="104">
        <v>1</v>
      </c>
      <c r="E25" s="104">
        <v>1</v>
      </c>
      <c r="F25" s="104"/>
      <c r="G25" s="104">
        <v>1</v>
      </c>
      <c r="H25" s="104">
        <v>1</v>
      </c>
      <c r="I25" s="104">
        <v>1</v>
      </c>
      <c r="J25" s="104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>
        <v>0</v>
      </c>
      <c r="R25" s="51"/>
      <c r="S25" s="51"/>
      <c r="T25" s="93">
        <f t="shared" si="2"/>
        <v>10</v>
      </c>
      <c r="U25" s="94">
        <f t="shared" si="3"/>
        <v>0.625</v>
      </c>
    </row>
    <row r="26" spans="1:21" ht="15.75" customHeight="1" x14ac:dyDescent="0.35">
      <c r="A26" s="90">
        <v>14</v>
      </c>
      <c r="B26" s="101" t="s">
        <v>746</v>
      </c>
      <c r="C26" s="98" t="s">
        <v>747</v>
      </c>
      <c r="D26" s="104">
        <v>1</v>
      </c>
      <c r="E26" s="104" t="s">
        <v>449</v>
      </c>
      <c r="F26" s="104"/>
      <c r="G26" s="105">
        <v>1</v>
      </c>
      <c r="H26" s="105">
        <v>1</v>
      </c>
      <c r="I26" s="105">
        <v>1</v>
      </c>
      <c r="J26" s="105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>
        <v>1</v>
      </c>
      <c r="R26" s="51"/>
      <c r="S26" s="51"/>
      <c r="T26" s="93">
        <f t="shared" si="2"/>
        <v>10</v>
      </c>
      <c r="U26" s="94">
        <f t="shared" si="3"/>
        <v>0.625</v>
      </c>
    </row>
    <row r="27" spans="1:21" ht="15.75" customHeight="1" x14ac:dyDescent="0.35">
      <c r="A27" s="90">
        <v>15</v>
      </c>
      <c r="B27" s="101" t="s">
        <v>748</v>
      </c>
      <c r="C27" s="98" t="s">
        <v>749</v>
      </c>
      <c r="D27" s="104">
        <v>1</v>
      </c>
      <c r="E27" s="104">
        <v>1</v>
      </c>
      <c r="F27" s="104"/>
      <c r="G27" s="104">
        <v>1</v>
      </c>
      <c r="H27" s="104">
        <v>1</v>
      </c>
      <c r="I27" s="104">
        <v>1</v>
      </c>
      <c r="J27" s="104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>
        <v>1</v>
      </c>
      <c r="R27" s="51"/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101" t="s">
        <v>750</v>
      </c>
      <c r="C28" s="98" t="s">
        <v>751</v>
      </c>
      <c r="D28" s="104">
        <v>1</v>
      </c>
      <c r="E28" s="104">
        <v>1</v>
      </c>
      <c r="F28" s="104"/>
      <c r="G28" s="104">
        <v>1</v>
      </c>
      <c r="H28" s="104">
        <v>1</v>
      </c>
      <c r="I28" s="104">
        <v>1</v>
      </c>
      <c r="J28" s="104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>
        <v>1</v>
      </c>
      <c r="R28" s="51"/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101" t="s">
        <v>752</v>
      </c>
      <c r="C29" s="98" t="s">
        <v>753</v>
      </c>
      <c r="D29" s="104">
        <v>1</v>
      </c>
      <c r="E29" s="104">
        <v>1</v>
      </c>
      <c r="F29" s="104"/>
      <c r="G29" s="104">
        <v>1</v>
      </c>
      <c r="H29" s="104">
        <v>1</v>
      </c>
      <c r="I29" s="104">
        <v>1</v>
      </c>
      <c r="J29" s="104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>
        <v>1</v>
      </c>
      <c r="R29" s="51"/>
      <c r="S29" s="51"/>
      <c r="T29" s="93">
        <f t="shared" si="2"/>
        <v>11</v>
      </c>
      <c r="U29" s="94">
        <f t="shared" si="3"/>
        <v>0.6875</v>
      </c>
    </row>
    <row r="30" spans="1:21" ht="15.75" customHeight="1" x14ac:dyDescent="0.35">
      <c r="A30" s="90">
        <v>18</v>
      </c>
      <c r="B30" s="101" t="s">
        <v>754</v>
      </c>
      <c r="C30" s="98" t="s">
        <v>755</v>
      </c>
      <c r="D30" s="104">
        <v>1</v>
      </c>
      <c r="E30" s="104">
        <v>1</v>
      </c>
      <c r="F30" s="104"/>
      <c r="G30" s="104">
        <v>1</v>
      </c>
      <c r="H30" s="104">
        <v>1</v>
      </c>
      <c r="I30" s="104">
        <v>1</v>
      </c>
      <c r="J30" s="104">
        <v>1</v>
      </c>
      <c r="K30" s="51">
        <v>1</v>
      </c>
      <c r="L30" s="51">
        <v>1</v>
      </c>
      <c r="M30" s="51">
        <v>0</v>
      </c>
      <c r="N30" s="51">
        <v>1</v>
      </c>
      <c r="O30" s="51"/>
      <c r="P30" s="51"/>
      <c r="Q30" s="51">
        <v>0</v>
      </c>
      <c r="R30" s="51"/>
      <c r="S30" s="51"/>
      <c r="T30" s="93">
        <f t="shared" si="2"/>
        <v>9</v>
      </c>
      <c r="U30" s="94">
        <f t="shared" si="3"/>
        <v>0.5625</v>
      </c>
    </row>
    <row r="31" spans="1:21" ht="15.75" customHeight="1" x14ac:dyDescent="0.35">
      <c r="A31" s="90">
        <v>19</v>
      </c>
      <c r="B31" s="101" t="s">
        <v>756</v>
      </c>
      <c r="C31" s="98" t="s">
        <v>757</v>
      </c>
      <c r="D31" s="104">
        <v>1</v>
      </c>
      <c r="E31" s="104">
        <v>1</v>
      </c>
      <c r="F31" s="104"/>
      <c r="G31" s="104">
        <v>1</v>
      </c>
      <c r="H31" s="104">
        <v>1</v>
      </c>
      <c r="I31" s="104">
        <v>1</v>
      </c>
      <c r="J31" s="104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/>
      <c r="Q31" s="51">
        <v>1</v>
      </c>
      <c r="R31" s="51"/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758</v>
      </c>
      <c r="C32" s="98" t="s">
        <v>759</v>
      </c>
      <c r="D32" s="104">
        <v>1</v>
      </c>
      <c r="E32" s="104">
        <v>1</v>
      </c>
      <c r="F32" s="104"/>
      <c r="G32" s="104">
        <v>1</v>
      </c>
      <c r="H32" s="104">
        <v>1</v>
      </c>
      <c r="I32" s="104">
        <v>1</v>
      </c>
      <c r="J32" s="104">
        <v>1</v>
      </c>
      <c r="K32" s="51" t="s">
        <v>449</v>
      </c>
      <c r="L32" s="51">
        <v>1</v>
      </c>
      <c r="M32" s="51">
        <v>0</v>
      </c>
      <c r="N32" s="51">
        <v>1</v>
      </c>
      <c r="O32" s="51"/>
      <c r="P32" s="51"/>
      <c r="Q32" s="51">
        <v>1</v>
      </c>
      <c r="R32" s="51"/>
      <c r="S32" s="51"/>
      <c r="T32" s="93">
        <f t="shared" si="2"/>
        <v>9</v>
      </c>
      <c r="U32" s="94">
        <f t="shared" si="3"/>
        <v>0.5625</v>
      </c>
    </row>
    <row r="33" spans="1:21" ht="15.75" customHeight="1" x14ac:dyDescent="0.35">
      <c r="A33" s="90">
        <v>21</v>
      </c>
      <c r="B33" s="101" t="s">
        <v>760</v>
      </c>
      <c r="C33" s="98" t="s">
        <v>761</v>
      </c>
      <c r="D33" s="104">
        <v>1</v>
      </c>
      <c r="E33" s="104">
        <v>1</v>
      </c>
      <c r="F33" s="104"/>
      <c r="G33" s="104">
        <v>1</v>
      </c>
      <c r="H33" s="104">
        <v>1</v>
      </c>
      <c r="I33" s="104">
        <v>1</v>
      </c>
      <c r="J33" s="104">
        <v>1</v>
      </c>
      <c r="K33" s="51">
        <v>1</v>
      </c>
      <c r="L33" s="51">
        <v>1</v>
      </c>
      <c r="M33" s="51">
        <v>0</v>
      </c>
      <c r="N33" s="51">
        <v>1</v>
      </c>
      <c r="O33" s="51"/>
      <c r="P33" s="51"/>
      <c r="Q33" s="51">
        <v>1</v>
      </c>
      <c r="R33" s="51"/>
      <c r="S33" s="51"/>
      <c r="T33" s="93">
        <f t="shared" si="2"/>
        <v>10</v>
      </c>
      <c r="U33" s="94">
        <f t="shared" si="3"/>
        <v>0.625</v>
      </c>
    </row>
    <row r="34" spans="1:21" ht="15.75" customHeight="1" x14ac:dyDescent="0.35">
      <c r="A34" s="90">
        <v>22</v>
      </c>
      <c r="B34" s="101" t="s">
        <v>762</v>
      </c>
      <c r="C34" s="98" t="s">
        <v>763</v>
      </c>
      <c r="D34" s="104">
        <v>1</v>
      </c>
      <c r="E34" s="104">
        <v>1</v>
      </c>
      <c r="F34" s="104"/>
      <c r="G34" s="105">
        <v>1</v>
      </c>
      <c r="H34" s="105">
        <v>1</v>
      </c>
      <c r="I34" s="51" t="s">
        <v>426</v>
      </c>
      <c r="J34" s="105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>
        <v>1</v>
      </c>
      <c r="R34" s="51"/>
      <c r="S34" s="51"/>
      <c r="T34" s="93">
        <f t="shared" si="2"/>
        <v>10</v>
      </c>
      <c r="U34" s="94">
        <f t="shared" si="3"/>
        <v>0.625</v>
      </c>
    </row>
    <row r="35" spans="1:21" ht="15.75" customHeight="1" x14ac:dyDescent="0.35">
      <c r="A35" s="90">
        <v>23</v>
      </c>
      <c r="B35" s="101" t="s">
        <v>764</v>
      </c>
      <c r="C35" s="98" t="s">
        <v>765</v>
      </c>
      <c r="D35" s="104">
        <v>1</v>
      </c>
      <c r="E35" s="104">
        <v>1</v>
      </c>
      <c r="F35" s="104"/>
      <c r="G35" s="104">
        <v>1</v>
      </c>
      <c r="H35" s="104">
        <v>1</v>
      </c>
      <c r="I35" s="104">
        <v>1</v>
      </c>
      <c r="J35" s="104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>
        <v>1</v>
      </c>
      <c r="R35" s="51"/>
      <c r="S35" s="51"/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90">
        <v>24</v>
      </c>
      <c r="B36" s="101" t="s">
        <v>766</v>
      </c>
      <c r="C36" s="98" t="s">
        <v>767</v>
      </c>
      <c r="D36" s="104">
        <v>1</v>
      </c>
      <c r="E36" s="104">
        <v>1</v>
      </c>
      <c r="F36" s="104"/>
      <c r="G36" s="104">
        <v>1</v>
      </c>
      <c r="H36" s="104">
        <v>1</v>
      </c>
      <c r="I36" s="104">
        <v>1</v>
      </c>
      <c r="J36" s="104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>
        <v>1</v>
      </c>
      <c r="R36" s="51"/>
      <c r="S36" s="51"/>
      <c r="T36" s="93">
        <f t="shared" si="2"/>
        <v>11</v>
      </c>
      <c r="U36" s="94">
        <f t="shared" si="3"/>
        <v>0.6875</v>
      </c>
    </row>
    <row r="37" spans="1:21" ht="15.75" customHeight="1" x14ac:dyDescent="0.35">
      <c r="A37" s="90">
        <v>25</v>
      </c>
      <c r="B37" s="101" t="s">
        <v>768</v>
      </c>
      <c r="C37" s="98" t="s">
        <v>769</v>
      </c>
      <c r="D37" s="104">
        <v>1</v>
      </c>
      <c r="E37" s="104">
        <v>1</v>
      </c>
      <c r="F37" s="104"/>
      <c r="G37" s="104">
        <v>1</v>
      </c>
      <c r="H37" s="104">
        <v>1</v>
      </c>
      <c r="I37" s="104">
        <v>1</v>
      </c>
      <c r="J37" s="104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>
        <v>1</v>
      </c>
      <c r="R37" s="51"/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101" t="s">
        <v>770</v>
      </c>
      <c r="C38" s="98" t="s">
        <v>771</v>
      </c>
      <c r="D38" s="104">
        <v>1</v>
      </c>
      <c r="E38" s="104">
        <v>1</v>
      </c>
      <c r="F38" s="104"/>
      <c r="G38" s="104">
        <v>1</v>
      </c>
      <c r="H38" s="104">
        <v>1</v>
      </c>
      <c r="I38" s="104">
        <v>1</v>
      </c>
      <c r="J38" s="104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/>
      <c r="Q38" s="51">
        <v>1</v>
      </c>
      <c r="R38" s="51"/>
      <c r="S38" s="51"/>
      <c r="T38" s="93">
        <f t="shared" si="2"/>
        <v>11</v>
      </c>
      <c r="U38" s="94">
        <f t="shared" si="3"/>
        <v>0.6875</v>
      </c>
    </row>
    <row r="39" spans="1:21" ht="15.75" customHeight="1" x14ac:dyDescent="0.35">
      <c r="A39" s="90">
        <v>27</v>
      </c>
      <c r="B39" s="101" t="s">
        <v>772</v>
      </c>
      <c r="C39" s="98" t="s">
        <v>773</v>
      </c>
      <c r="D39" s="104">
        <v>1</v>
      </c>
      <c r="E39" s="104">
        <v>1</v>
      </c>
      <c r="F39" s="104"/>
      <c r="G39" s="104">
        <v>1</v>
      </c>
      <c r="H39" s="104">
        <v>1</v>
      </c>
      <c r="I39" s="104">
        <v>1</v>
      </c>
      <c r="J39" s="104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/>
      <c r="Q39" s="51">
        <v>1</v>
      </c>
      <c r="R39" s="51"/>
      <c r="S39" s="51"/>
      <c r="T39" s="93">
        <f t="shared" si="2"/>
        <v>11</v>
      </c>
      <c r="U39" s="94">
        <f t="shared" si="3"/>
        <v>0.6875</v>
      </c>
    </row>
    <row r="40" spans="1:21" ht="15.75" customHeight="1" x14ac:dyDescent="0.35">
      <c r="A40" s="90">
        <v>28</v>
      </c>
      <c r="B40" s="101" t="s">
        <v>774</v>
      </c>
      <c r="C40" s="98" t="s">
        <v>775</v>
      </c>
      <c r="D40" s="104">
        <v>1</v>
      </c>
      <c r="E40" s="104">
        <v>1</v>
      </c>
      <c r="F40" s="104"/>
      <c r="G40" s="104">
        <v>1</v>
      </c>
      <c r="H40" s="104">
        <v>1</v>
      </c>
      <c r="I40" s="104">
        <v>1</v>
      </c>
      <c r="J40" s="104">
        <v>1</v>
      </c>
      <c r="K40" s="51">
        <v>1</v>
      </c>
      <c r="L40" s="51">
        <v>1</v>
      </c>
      <c r="M40" s="51">
        <v>0</v>
      </c>
      <c r="N40" s="51">
        <v>1</v>
      </c>
      <c r="O40" s="51"/>
      <c r="P40" s="51"/>
      <c r="Q40" s="51">
        <v>1</v>
      </c>
      <c r="R40" s="51"/>
      <c r="S40" s="51"/>
      <c r="T40" s="93">
        <f t="shared" si="2"/>
        <v>10</v>
      </c>
      <c r="U40" s="94">
        <f t="shared" si="3"/>
        <v>0.625</v>
      </c>
    </row>
    <row r="41" spans="1:21" ht="15.75" customHeight="1" x14ac:dyDescent="0.35">
      <c r="A41" s="90">
        <v>29</v>
      </c>
      <c r="B41" s="101" t="s">
        <v>776</v>
      </c>
      <c r="C41" s="98" t="s">
        <v>777</v>
      </c>
      <c r="D41" s="104">
        <v>1</v>
      </c>
      <c r="E41" s="104">
        <v>1</v>
      </c>
      <c r="F41" s="104"/>
      <c r="G41" s="104">
        <v>1</v>
      </c>
      <c r="H41" s="104">
        <v>1</v>
      </c>
      <c r="I41" s="104">
        <v>1</v>
      </c>
      <c r="J41" s="104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>
        <v>1</v>
      </c>
      <c r="R41" s="51"/>
      <c r="S41" s="51"/>
      <c r="T41" s="93">
        <f t="shared" si="2"/>
        <v>11</v>
      </c>
      <c r="U41" s="94">
        <f t="shared" si="3"/>
        <v>0.6875</v>
      </c>
    </row>
    <row r="42" spans="1:21" ht="15.75" customHeight="1" x14ac:dyDescent="0.35">
      <c r="A42" s="90">
        <v>30</v>
      </c>
      <c r="B42" s="101" t="s">
        <v>778</v>
      </c>
      <c r="C42" s="98" t="s">
        <v>779</v>
      </c>
      <c r="D42" s="104">
        <v>1</v>
      </c>
      <c r="E42" s="104">
        <v>1</v>
      </c>
      <c r="F42" s="104"/>
      <c r="G42" s="104">
        <v>1</v>
      </c>
      <c r="H42" s="104">
        <v>1</v>
      </c>
      <c r="I42" s="104">
        <v>1</v>
      </c>
      <c r="J42" s="104">
        <v>1</v>
      </c>
      <c r="K42" s="51" t="s">
        <v>449</v>
      </c>
      <c r="L42" s="51">
        <v>1</v>
      </c>
      <c r="M42" s="51">
        <v>0</v>
      </c>
      <c r="N42" s="51">
        <v>1</v>
      </c>
      <c r="O42" s="51"/>
      <c r="P42" s="51"/>
      <c r="Q42" s="51">
        <v>1</v>
      </c>
      <c r="R42" s="51"/>
      <c r="S42" s="51"/>
      <c r="T42" s="93">
        <f t="shared" si="2"/>
        <v>9</v>
      </c>
      <c r="U42" s="94">
        <f t="shared" si="3"/>
        <v>0.5625</v>
      </c>
    </row>
    <row r="43" spans="1:21" ht="15.75" customHeight="1" x14ac:dyDescent="0.35">
      <c r="A43" s="90">
        <v>31</v>
      </c>
      <c r="B43" s="101" t="s">
        <v>780</v>
      </c>
      <c r="C43" s="98" t="s">
        <v>781</v>
      </c>
      <c r="D43" s="104">
        <v>1</v>
      </c>
      <c r="E43" s="104">
        <v>1</v>
      </c>
      <c r="F43" s="104"/>
      <c r="G43" s="104">
        <v>1</v>
      </c>
      <c r="H43" s="104">
        <v>1</v>
      </c>
      <c r="I43" s="104">
        <v>1</v>
      </c>
      <c r="J43" s="104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>
        <v>1</v>
      </c>
      <c r="R43" s="51"/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1" t="s">
        <v>782</v>
      </c>
      <c r="C44" s="98" t="s">
        <v>783</v>
      </c>
      <c r="D44" s="104">
        <v>1</v>
      </c>
      <c r="E44" s="104">
        <v>1</v>
      </c>
      <c r="F44" s="104"/>
      <c r="G44" s="104">
        <v>1</v>
      </c>
      <c r="H44" s="104">
        <v>1</v>
      </c>
      <c r="I44" s="104">
        <v>1</v>
      </c>
      <c r="J44" s="104">
        <v>1</v>
      </c>
      <c r="K44" s="51">
        <v>1</v>
      </c>
      <c r="L44" s="51">
        <v>1</v>
      </c>
      <c r="M44" s="51">
        <v>0</v>
      </c>
      <c r="N44" s="51">
        <v>1</v>
      </c>
      <c r="O44" s="51"/>
      <c r="P44" s="51"/>
      <c r="Q44" s="51">
        <v>1</v>
      </c>
      <c r="R44" s="51"/>
      <c r="S44" s="51"/>
      <c r="T44" s="93">
        <f t="shared" si="2"/>
        <v>10</v>
      </c>
      <c r="U44" s="94">
        <f t="shared" si="3"/>
        <v>0.625</v>
      </c>
    </row>
    <row r="45" spans="1:21" ht="15.75" customHeight="1" x14ac:dyDescent="0.35">
      <c r="A45" s="90">
        <v>33</v>
      </c>
      <c r="B45" s="101" t="s">
        <v>784</v>
      </c>
      <c r="C45" s="98" t="s">
        <v>785</v>
      </c>
      <c r="D45" s="104">
        <v>1</v>
      </c>
      <c r="E45" s="105">
        <v>1</v>
      </c>
      <c r="F45" s="105"/>
      <c r="G45" s="105">
        <v>1</v>
      </c>
      <c r="H45" s="105">
        <v>1</v>
      </c>
      <c r="I45" s="105">
        <v>1</v>
      </c>
      <c r="J45" s="105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/>
      <c r="Q45" s="51">
        <v>1</v>
      </c>
      <c r="R45" s="51"/>
      <c r="S45" s="51"/>
      <c r="T45" s="93">
        <f t="shared" si="2"/>
        <v>11</v>
      </c>
      <c r="U45" s="94">
        <f t="shared" si="3"/>
        <v>0.6875</v>
      </c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64" priority="2" operator="equal">
      <formula>0</formula>
    </cfRule>
  </conditionalFormatting>
  <conditionalFormatting sqref="U13:U45">
    <cfRule type="cellIs" dxfId="63" priority="1" operator="lessThan">
      <formula>"50%"</formula>
    </cfRule>
  </conditionalFormatting>
  <hyperlinks>
    <hyperlink ref="A1" location="'Rekap Dosen'!A1" display="BACK" xr:uid="{00000000-0004-0000-2D00-000000000000}"/>
  </hyperlinks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U951"/>
  <sheetViews>
    <sheetView topLeftCell="A33" workbookViewId="0">
      <selection activeCell="F12" sqref="F12"/>
    </sheetView>
  </sheetViews>
  <sheetFormatPr defaultColWidth="14.453125" defaultRowHeight="15" customHeight="1" x14ac:dyDescent="0.35"/>
  <cols>
    <col min="1" max="1" width="9.54296875" customWidth="1"/>
    <col min="2" max="2" width="36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96" t="s">
        <v>180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MK'!$B$3:$D$72,2)</f>
        <v>MI710217</v>
      </c>
      <c r="C3" s="78" t="str">
        <f>VLOOKUP(D3, 'Rekap Dosen'!$B$5:$C$40, 2, FALSE)</f>
        <v>Abdiansah, Dr.</v>
      </c>
      <c r="D3" s="51" t="s">
        <v>264</v>
      </c>
      <c r="E3" s="79">
        <f t="shared" ref="E3:E6" si="0">COUNTIF($D$12:$S$12,D3)</f>
        <v>1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PAKET PROGRAM APLIKASI II</v>
      </c>
      <c r="C4" s="78" t="str">
        <f>VLOOKUP(D4, 'Rekap Dosen'!$B$5:$C$40, 2, FALSE)</f>
        <v>Junia Kurniati, M.Kom.</v>
      </c>
      <c r="D4" s="51" t="s">
        <v>307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Anna Dwi Marjusalinah, M.Kom.</v>
      </c>
      <c r="D5" s="51" t="s">
        <v>277</v>
      </c>
      <c r="E5" s="79">
        <f t="shared" si="0"/>
        <v>10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MK'!$B$3:$G$72,5, FALSE)</f>
        <v>Senin, 12:10 - 16:15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GD.4.4</v>
      </c>
      <c r="C7" s="83" t="s">
        <v>334</v>
      </c>
      <c r="D7" s="84"/>
      <c r="E7" s="85">
        <f>SUM(E3:E6)</f>
        <v>11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5"/>
      <c r="U11" s="178"/>
    </row>
    <row r="12" spans="1:21" ht="14.5" x14ac:dyDescent="0.35">
      <c r="A12" s="172"/>
      <c r="B12" s="172"/>
      <c r="C12" s="172"/>
      <c r="D12" s="51" t="str">
        <f>D5</f>
        <v>D007</v>
      </c>
      <c r="E12" s="51" t="str">
        <f>D5</f>
        <v>D007</v>
      </c>
      <c r="F12" s="51"/>
      <c r="G12" s="51" t="str">
        <f>D5</f>
        <v>D007</v>
      </c>
      <c r="H12" s="51" t="str">
        <f>D5</f>
        <v>D007</v>
      </c>
      <c r="I12" s="51" t="str">
        <f>D5</f>
        <v>D007</v>
      </c>
      <c r="J12" s="51" t="str">
        <f>D3</f>
        <v>D001</v>
      </c>
      <c r="K12" s="51" t="s">
        <v>277</v>
      </c>
      <c r="L12" s="51" t="s">
        <v>277</v>
      </c>
      <c r="M12" s="51" t="s">
        <v>277</v>
      </c>
      <c r="N12" s="51" t="s">
        <v>277</v>
      </c>
      <c r="O12" s="51"/>
      <c r="P12" s="51"/>
      <c r="Q12" s="51" t="s">
        <v>277</v>
      </c>
      <c r="R12" s="51"/>
      <c r="S12" s="51"/>
      <c r="T12" s="176"/>
      <c r="U12" s="179"/>
    </row>
    <row r="13" spans="1:21" ht="14.5" x14ac:dyDescent="0.35">
      <c r="A13" s="90">
        <v>1</v>
      </c>
      <c r="B13" s="97" t="s">
        <v>786</v>
      </c>
      <c r="C13" s="98" t="s">
        <v>787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51">
        <v>1</v>
      </c>
      <c r="K13" s="51">
        <v>0</v>
      </c>
      <c r="L13" s="51">
        <v>1</v>
      </c>
      <c r="M13" s="51">
        <v>1</v>
      </c>
      <c r="N13" s="51">
        <v>1</v>
      </c>
      <c r="O13" s="51"/>
      <c r="P13" s="51"/>
      <c r="Q13" s="51">
        <v>1</v>
      </c>
      <c r="R13" s="51"/>
      <c r="S13" s="51"/>
      <c r="T13" s="93">
        <f t="shared" ref="T13:T43" si="2">SUM(D13:S13)</f>
        <v>10</v>
      </c>
      <c r="U13" s="94">
        <f t="shared" ref="U13:U43" si="3">T13/16</f>
        <v>0.625</v>
      </c>
    </row>
    <row r="14" spans="1:21" ht="14.5" x14ac:dyDescent="0.35">
      <c r="A14" s="90">
        <v>2</v>
      </c>
      <c r="B14" s="97" t="s">
        <v>788</v>
      </c>
      <c r="C14" s="98" t="s">
        <v>789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>
        <v>1</v>
      </c>
      <c r="R14" s="51"/>
      <c r="S14" s="51"/>
      <c r="T14" s="93">
        <f t="shared" si="2"/>
        <v>11</v>
      </c>
      <c r="U14" s="94">
        <f t="shared" si="3"/>
        <v>0.6875</v>
      </c>
    </row>
    <row r="15" spans="1:21" ht="14.5" x14ac:dyDescent="0.35">
      <c r="A15" s="90">
        <v>3</v>
      </c>
      <c r="B15" s="97" t="s">
        <v>790</v>
      </c>
      <c r="C15" s="98" t="s">
        <v>791</v>
      </c>
      <c r="D15" s="55">
        <v>1</v>
      </c>
      <c r="E15" s="51">
        <v>0</v>
      </c>
      <c r="F15" s="51"/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/>
      <c r="Q15" s="51">
        <v>1</v>
      </c>
      <c r="R15" s="51"/>
      <c r="S15" s="51"/>
      <c r="T15" s="93">
        <f t="shared" si="2"/>
        <v>10</v>
      </c>
      <c r="U15" s="94">
        <f t="shared" si="3"/>
        <v>0.625</v>
      </c>
    </row>
    <row r="16" spans="1:21" ht="14.5" x14ac:dyDescent="0.35">
      <c r="A16" s="90">
        <v>4</v>
      </c>
      <c r="B16" s="97" t="s">
        <v>792</v>
      </c>
      <c r="C16" s="98" t="s">
        <v>793</v>
      </c>
      <c r="D16" s="55">
        <v>1</v>
      </c>
      <c r="E16" s="51">
        <v>0</v>
      </c>
      <c r="F16" s="51"/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>
        <v>1</v>
      </c>
      <c r="R16" s="51"/>
      <c r="S16" s="51"/>
      <c r="T16" s="93">
        <f t="shared" si="2"/>
        <v>10</v>
      </c>
      <c r="U16" s="94">
        <f t="shared" si="3"/>
        <v>0.625</v>
      </c>
    </row>
    <row r="17" spans="1:21" ht="14.5" x14ac:dyDescent="0.35">
      <c r="A17" s="90">
        <v>5</v>
      </c>
      <c r="B17" s="97" t="s">
        <v>794</v>
      </c>
      <c r="C17" s="98" t="s">
        <v>795</v>
      </c>
      <c r="D17" s="55">
        <v>1</v>
      </c>
      <c r="E17" s="51">
        <v>0</v>
      </c>
      <c r="F17" s="51"/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>
        <v>1</v>
      </c>
      <c r="R17" s="51"/>
      <c r="S17" s="51"/>
      <c r="T17" s="93">
        <f t="shared" si="2"/>
        <v>10</v>
      </c>
      <c r="U17" s="94">
        <f t="shared" si="3"/>
        <v>0.625</v>
      </c>
    </row>
    <row r="18" spans="1:21" ht="14.5" x14ac:dyDescent="0.35">
      <c r="A18" s="90">
        <v>6</v>
      </c>
      <c r="B18" s="97" t="s">
        <v>796</v>
      </c>
      <c r="C18" s="98" t="s">
        <v>797</v>
      </c>
      <c r="D18" s="55">
        <v>1</v>
      </c>
      <c r="E18" s="51">
        <v>0</v>
      </c>
      <c r="F18" s="51"/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>
        <v>1</v>
      </c>
      <c r="R18" s="51"/>
      <c r="S18" s="51"/>
      <c r="T18" s="93">
        <f t="shared" si="2"/>
        <v>10</v>
      </c>
      <c r="U18" s="94">
        <f t="shared" si="3"/>
        <v>0.625</v>
      </c>
    </row>
    <row r="19" spans="1:21" ht="14.5" x14ac:dyDescent="0.35">
      <c r="A19" s="90">
        <v>7</v>
      </c>
      <c r="B19" s="97" t="s">
        <v>798</v>
      </c>
      <c r="C19" s="98" t="s">
        <v>799</v>
      </c>
      <c r="D19" s="55">
        <v>1</v>
      </c>
      <c r="E19" s="51">
        <v>0</v>
      </c>
      <c r="F19" s="51"/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>
        <v>1</v>
      </c>
      <c r="R19" s="51"/>
      <c r="S19" s="51"/>
      <c r="T19" s="93">
        <f t="shared" si="2"/>
        <v>10</v>
      </c>
      <c r="U19" s="94">
        <f t="shared" si="3"/>
        <v>0.625</v>
      </c>
    </row>
    <row r="20" spans="1:21" ht="14.5" x14ac:dyDescent="0.35">
      <c r="A20" s="90">
        <v>8</v>
      </c>
      <c r="B20" s="97" t="s">
        <v>800</v>
      </c>
      <c r="C20" s="98" t="s">
        <v>801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>
        <v>1</v>
      </c>
      <c r="R20" s="51"/>
      <c r="S20" s="51"/>
      <c r="T20" s="93">
        <f t="shared" si="2"/>
        <v>11</v>
      </c>
      <c r="U20" s="94">
        <f t="shared" si="3"/>
        <v>0.6875</v>
      </c>
    </row>
    <row r="21" spans="1:21" ht="15.75" customHeight="1" x14ac:dyDescent="0.35">
      <c r="A21" s="90">
        <v>9</v>
      </c>
      <c r="B21" s="97" t="s">
        <v>802</v>
      </c>
      <c r="C21" s="98" t="s">
        <v>803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0</v>
      </c>
      <c r="M21" s="51">
        <v>1</v>
      </c>
      <c r="N21" s="51">
        <v>1</v>
      </c>
      <c r="O21" s="51"/>
      <c r="P21" s="51"/>
      <c r="Q21" s="51">
        <v>1</v>
      </c>
      <c r="R21" s="51"/>
      <c r="S21" s="51"/>
      <c r="T21" s="93">
        <f t="shared" si="2"/>
        <v>10</v>
      </c>
      <c r="U21" s="94">
        <f t="shared" si="3"/>
        <v>0.625</v>
      </c>
    </row>
    <row r="22" spans="1:21" ht="15.75" customHeight="1" x14ac:dyDescent="0.35">
      <c r="A22" s="90">
        <v>10</v>
      </c>
      <c r="B22" s="97" t="s">
        <v>804</v>
      </c>
      <c r="C22" s="98" t="s">
        <v>805</v>
      </c>
      <c r="D22" s="55">
        <v>1</v>
      </c>
      <c r="E22" s="51">
        <v>0</v>
      </c>
      <c r="F22" s="51"/>
      <c r="G22" s="51">
        <v>1</v>
      </c>
      <c r="H22" s="51">
        <v>1</v>
      </c>
      <c r="I22" s="51">
        <v>1</v>
      </c>
      <c r="J22" s="51">
        <v>1</v>
      </c>
      <c r="K22" s="51">
        <v>0</v>
      </c>
      <c r="L22" s="51">
        <v>1</v>
      </c>
      <c r="M22" s="51">
        <v>1</v>
      </c>
      <c r="N22" s="51">
        <v>1</v>
      </c>
      <c r="O22" s="51"/>
      <c r="P22" s="51"/>
      <c r="Q22" s="51">
        <v>1</v>
      </c>
      <c r="R22" s="51"/>
      <c r="S22" s="51"/>
      <c r="T22" s="93">
        <f t="shared" si="2"/>
        <v>9</v>
      </c>
      <c r="U22" s="94">
        <f t="shared" si="3"/>
        <v>0.5625</v>
      </c>
    </row>
    <row r="23" spans="1:21" ht="15.75" customHeight="1" x14ac:dyDescent="0.35">
      <c r="A23" s="90">
        <v>11</v>
      </c>
      <c r="B23" s="101" t="s">
        <v>806</v>
      </c>
      <c r="C23" s="98" t="s">
        <v>807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>
        <v>1</v>
      </c>
      <c r="R23" s="51"/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90">
        <v>12</v>
      </c>
      <c r="B24" s="101" t="s">
        <v>808</v>
      </c>
      <c r="C24" s="98" t="s">
        <v>809</v>
      </c>
      <c r="D24" s="55">
        <v>1</v>
      </c>
      <c r="E24" s="51">
        <v>1</v>
      </c>
      <c r="F24" s="51"/>
      <c r="G24" s="51">
        <v>0</v>
      </c>
      <c r="H24" s="51">
        <v>1</v>
      </c>
      <c r="I24" s="51">
        <v>1</v>
      </c>
      <c r="J24" s="51">
        <v>1</v>
      </c>
      <c r="K24" s="51">
        <v>1</v>
      </c>
      <c r="L24" s="51">
        <v>0</v>
      </c>
      <c r="M24" s="51">
        <v>1</v>
      </c>
      <c r="N24" s="51">
        <v>1</v>
      </c>
      <c r="O24" s="51"/>
      <c r="P24" s="51"/>
      <c r="Q24" s="51">
        <v>1</v>
      </c>
      <c r="R24" s="51"/>
      <c r="S24" s="51"/>
      <c r="T24" s="93">
        <f t="shared" si="2"/>
        <v>9</v>
      </c>
      <c r="U24" s="94">
        <f t="shared" si="3"/>
        <v>0.5625</v>
      </c>
    </row>
    <row r="25" spans="1:21" ht="15.75" customHeight="1" x14ac:dyDescent="0.35">
      <c r="A25" s="90">
        <v>13</v>
      </c>
      <c r="B25" s="101" t="s">
        <v>810</v>
      </c>
      <c r="C25" s="98" t="s">
        <v>811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>
        <v>1</v>
      </c>
      <c r="R25" s="51"/>
      <c r="S25" s="51"/>
      <c r="T25" s="93">
        <f t="shared" si="2"/>
        <v>11</v>
      </c>
      <c r="U25" s="94">
        <f t="shared" si="3"/>
        <v>0.6875</v>
      </c>
    </row>
    <row r="26" spans="1:21" ht="15.75" customHeight="1" x14ac:dyDescent="0.35">
      <c r="A26" s="90">
        <v>14</v>
      </c>
      <c r="B26" s="101" t="s">
        <v>812</v>
      </c>
      <c r="C26" s="98" t="s">
        <v>813</v>
      </c>
      <c r="D26" s="55">
        <v>1</v>
      </c>
      <c r="E26" s="51">
        <v>0</v>
      </c>
      <c r="F26" s="51"/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>
        <v>1</v>
      </c>
      <c r="R26" s="51"/>
      <c r="S26" s="51"/>
      <c r="T26" s="93">
        <f t="shared" si="2"/>
        <v>10</v>
      </c>
      <c r="U26" s="94">
        <f t="shared" si="3"/>
        <v>0.625</v>
      </c>
    </row>
    <row r="27" spans="1:21" ht="15.75" customHeight="1" x14ac:dyDescent="0.35">
      <c r="A27" s="90">
        <v>15</v>
      </c>
      <c r="B27" s="101" t="s">
        <v>814</v>
      </c>
      <c r="C27" s="98" t="s">
        <v>815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>
        <v>1</v>
      </c>
      <c r="R27" s="51"/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101" t="s">
        <v>816</v>
      </c>
      <c r="C28" s="98" t="s">
        <v>817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>
        <v>1</v>
      </c>
      <c r="R28" s="51"/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101" t="s">
        <v>818</v>
      </c>
      <c r="C29" s="98" t="s">
        <v>819</v>
      </c>
      <c r="D29" s="55">
        <v>1</v>
      </c>
      <c r="E29" s="51">
        <v>0</v>
      </c>
      <c r="F29" s="51"/>
      <c r="G29" s="51">
        <v>1</v>
      </c>
      <c r="H29" s="51">
        <v>1</v>
      </c>
      <c r="I29" s="51">
        <v>0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>
        <v>1</v>
      </c>
      <c r="R29" s="51"/>
      <c r="S29" s="51"/>
      <c r="T29" s="93">
        <f t="shared" si="2"/>
        <v>9</v>
      </c>
      <c r="U29" s="94">
        <f t="shared" si="3"/>
        <v>0.5625</v>
      </c>
    </row>
    <row r="30" spans="1:21" ht="15.75" customHeight="1" x14ac:dyDescent="0.35">
      <c r="A30" s="90">
        <v>18</v>
      </c>
      <c r="B30" s="101" t="s">
        <v>820</v>
      </c>
      <c r="C30" s="98" t="s">
        <v>821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/>
      <c r="Q30" s="51">
        <v>1</v>
      </c>
      <c r="R30" s="51"/>
      <c r="S30" s="51"/>
      <c r="T30" s="93">
        <f t="shared" si="2"/>
        <v>11</v>
      </c>
      <c r="U30" s="94">
        <f t="shared" si="3"/>
        <v>0.6875</v>
      </c>
    </row>
    <row r="31" spans="1:21" ht="15.75" customHeight="1" x14ac:dyDescent="0.35">
      <c r="A31" s="90">
        <v>19</v>
      </c>
      <c r="B31" s="101" t="s">
        <v>822</v>
      </c>
      <c r="C31" s="98" t="s">
        <v>823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/>
      <c r="Q31" s="51">
        <v>1</v>
      </c>
      <c r="R31" s="51"/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969</v>
      </c>
      <c r="C32" s="98" t="s">
        <v>825</v>
      </c>
      <c r="D32" s="55">
        <v>1</v>
      </c>
      <c r="E32" s="51">
        <v>1</v>
      </c>
      <c r="F32" s="51"/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>
        <v>1</v>
      </c>
      <c r="R32" s="51"/>
      <c r="S32" s="51"/>
      <c r="T32" s="93">
        <f t="shared" si="2"/>
        <v>11</v>
      </c>
      <c r="U32" s="94">
        <f t="shared" si="3"/>
        <v>0.6875</v>
      </c>
    </row>
    <row r="33" spans="1:21" ht="15.75" customHeight="1" x14ac:dyDescent="0.35">
      <c r="A33" s="90">
        <v>21</v>
      </c>
      <c r="B33" s="101" t="s">
        <v>970</v>
      </c>
      <c r="C33" s="98" t="s">
        <v>827</v>
      </c>
      <c r="D33" s="55">
        <v>1</v>
      </c>
      <c r="E33" s="51">
        <v>1</v>
      </c>
      <c r="F33" s="51"/>
      <c r="G33" s="51">
        <v>0</v>
      </c>
      <c r="H33" s="51">
        <v>0</v>
      </c>
      <c r="I33" s="51">
        <v>1</v>
      </c>
      <c r="J33" s="51">
        <v>1</v>
      </c>
      <c r="K33" s="51">
        <v>1</v>
      </c>
      <c r="L33" s="51">
        <v>0</v>
      </c>
      <c r="M33" s="51">
        <v>1</v>
      </c>
      <c r="N33" s="51">
        <v>1</v>
      </c>
      <c r="O33" s="51"/>
      <c r="P33" s="51"/>
      <c r="Q33" s="51">
        <v>1</v>
      </c>
      <c r="R33" s="51"/>
      <c r="S33" s="51"/>
      <c r="T33" s="93">
        <f t="shared" si="2"/>
        <v>8</v>
      </c>
      <c r="U33" s="94">
        <f t="shared" si="3"/>
        <v>0.5</v>
      </c>
    </row>
    <row r="34" spans="1:21" ht="15.75" customHeight="1" x14ac:dyDescent="0.35">
      <c r="A34" s="90">
        <v>22</v>
      </c>
      <c r="B34" s="101" t="s">
        <v>971</v>
      </c>
      <c r="C34" s="98" t="s">
        <v>829</v>
      </c>
      <c r="D34" s="55">
        <v>1</v>
      </c>
      <c r="E34" s="51">
        <v>1</v>
      </c>
      <c r="F34" s="51"/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>
        <v>1</v>
      </c>
      <c r="R34" s="51"/>
      <c r="S34" s="51"/>
      <c r="T34" s="93">
        <f t="shared" si="2"/>
        <v>11</v>
      </c>
      <c r="U34" s="94">
        <f t="shared" si="3"/>
        <v>0.6875</v>
      </c>
    </row>
    <row r="35" spans="1:21" ht="15.75" customHeight="1" x14ac:dyDescent="0.35">
      <c r="A35" s="90">
        <v>23</v>
      </c>
      <c r="B35" s="101" t="s">
        <v>973</v>
      </c>
      <c r="C35" s="98" t="s">
        <v>831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>
        <v>1</v>
      </c>
      <c r="R35" s="51"/>
      <c r="S35" s="51"/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90">
        <v>24</v>
      </c>
      <c r="B36" s="101" t="s">
        <v>974</v>
      </c>
      <c r="C36" s="98" t="s">
        <v>833</v>
      </c>
      <c r="D36" s="55">
        <v>1</v>
      </c>
      <c r="E36" s="51">
        <v>1</v>
      </c>
      <c r="F36" s="51"/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>
        <v>1</v>
      </c>
      <c r="R36" s="51"/>
      <c r="S36" s="51"/>
      <c r="T36" s="93">
        <f t="shared" si="2"/>
        <v>11</v>
      </c>
      <c r="U36" s="94">
        <f t="shared" si="3"/>
        <v>0.6875</v>
      </c>
    </row>
    <row r="37" spans="1:21" ht="15.75" customHeight="1" x14ac:dyDescent="0.35">
      <c r="A37" s="90">
        <v>25</v>
      </c>
      <c r="B37" s="101" t="s">
        <v>975</v>
      </c>
      <c r="C37" s="98" t="s">
        <v>835</v>
      </c>
      <c r="D37" s="55">
        <v>1</v>
      </c>
      <c r="E37" s="51">
        <v>1</v>
      </c>
      <c r="F37" s="51"/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>
        <v>1</v>
      </c>
      <c r="R37" s="51"/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90">
        <v>26</v>
      </c>
      <c r="B38" s="101" t="s">
        <v>976</v>
      </c>
      <c r="C38" s="98" t="s">
        <v>837</v>
      </c>
      <c r="D38" s="55">
        <v>1</v>
      </c>
      <c r="E38" s="51">
        <v>1</v>
      </c>
      <c r="F38" s="51"/>
      <c r="G38" s="51">
        <v>1</v>
      </c>
      <c r="H38" s="51">
        <v>0</v>
      </c>
      <c r="I38" s="51">
        <v>1</v>
      </c>
      <c r="J38" s="51">
        <v>1</v>
      </c>
      <c r="K38" s="51">
        <v>1</v>
      </c>
      <c r="L38" s="51">
        <v>0</v>
      </c>
      <c r="M38" s="51">
        <v>1</v>
      </c>
      <c r="N38" s="51">
        <v>1</v>
      </c>
      <c r="O38" s="51"/>
      <c r="P38" s="51"/>
      <c r="Q38" s="51">
        <v>1</v>
      </c>
      <c r="R38" s="51"/>
      <c r="S38" s="51"/>
      <c r="T38" s="93">
        <f t="shared" si="2"/>
        <v>9</v>
      </c>
      <c r="U38" s="94">
        <f t="shared" si="3"/>
        <v>0.5625</v>
      </c>
    </row>
    <row r="39" spans="1:21" ht="15.75" customHeight="1" x14ac:dyDescent="0.35">
      <c r="A39" s="90">
        <v>27</v>
      </c>
      <c r="B39" s="101" t="s">
        <v>838</v>
      </c>
      <c r="C39" s="98" t="s">
        <v>839</v>
      </c>
      <c r="D39" s="55">
        <v>1</v>
      </c>
      <c r="E39" s="51">
        <v>1</v>
      </c>
      <c r="F39" s="51"/>
      <c r="G39" s="51">
        <v>1</v>
      </c>
      <c r="H39" s="51">
        <v>0</v>
      </c>
      <c r="I39" s="51">
        <v>0</v>
      </c>
      <c r="J39" s="51">
        <v>1</v>
      </c>
      <c r="K39" s="51">
        <v>0</v>
      </c>
      <c r="L39" s="51">
        <v>0</v>
      </c>
      <c r="M39" s="51">
        <v>1</v>
      </c>
      <c r="N39" s="51">
        <v>1</v>
      </c>
      <c r="O39" s="51"/>
      <c r="P39" s="51"/>
      <c r="Q39" s="51">
        <v>0</v>
      </c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1" t="s">
        <v>977</v>
      </c>
      <c r="C40" s="98" t="s">
        <v>841</v>
      </c>
      <c r="D40" s="55">
        <v>1</v>
      </c>
      <c r="E40" s="51">
        <v>1</v>
      </c>
      <c r="F40" s="51"/>
      <c r="G40" s="51">
        <v>1</v>
      </c>
      <c r="H40" s="51">
        <v>1</v>
      </c>
      <c r="I40" s="51">
        <v>0</v>
      </c>
      <c r="J40" s="51">
        <v>1</v>
      </c>
      <c r="K40" s="51">
        <v>0</v>
      </c>
      <c r="L40" s="51">
        <v>0</v>
      </c>
      <c r="M40" s="51">
        <v>0</v>
      </c>
      <c r="N40" s="51">
        <v>1</v>
      </c>
      <c r="O40" s="51"/>
      <c r="P40" s="51"/>
      <c r="Q40" s="51">
        <v>0</v>
      </c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1" t="s">
        <v>842</v>
      </c>
      <c r="C41" s="98" t="s">
        <v>843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>
        <v>0</v>
      </c>
      <c r="R41" s="51"/>
      <c r="S41" s="51"/>
      <c r="T41" s="93">
        <f t="shared" si="2"/>
        <v>10</v>
      </c>
      <c r="U41" s="94">
        <f t="shared" si="3"/>
        <v>0.625</v>
      </c>
    </row>
    <row r="42" spans="1:21" ht="15.75" customHeight="1" x14ac:dyDescent="0.35">
      <c r="A42" s="90">
        <v>30</v>
      </c>
      <c r="B42" s="101" t="s">
        <v>844</v>
      </c>
      <c r="C42" s="98" t="s">
        <v>845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152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>
        <v>1</v>
      </c>
      <c r="R42" s="51"/>
      <c r="S42" s="51"/>
      <c r="T42" s="93">
        <f t="shared" si="2"/>
        <v>11</v>
      </c>
      <c r="U42" s="94">
        <f t="shared" si="3"/>
        <v>0.6875</v>
      </c>
    </row>
    <row r="43" spans="1:21" ht="15.75" customHeight="1" x14ac:dyDescent="0.35">
      <c r="A43" s="90">
        <v>31</v>
      </c>
      <c r="B43" s="101" t="s">
        <v>846</v>
      </c>
      <c r="C43" s="98" t="s">
        <v>847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>
        <v>1</v>
      </c>
      <c r="R43" s="51"/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62" priority="2" operator="equal">
      <formula>0</formula>
    </cfRule>
  </conditionalFormatting>
  <conditionalFormatting sqref="U13:U43">
    <cfRule type="cellIs" dxfId="61" priority="1" operator="lessThan">
      <formula>"50%"</formula>
    </cfRule>
  </conditionalFormatting>
  <hyperlinks>
    <hyperlink ref="A1" location="'Rekap Dosen'!A1" display="BACK" xr:uid="{00000000-0004-0000-2E00-000000000000}"/>
  </hyperlinks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U954"/>
  <sheetViews>
    <sheetView topLeftCell="A37" workbookViewId="0">
      <selection activeCell="B45" sqref="B45"/>
    </sheetView>
  </sheetViews>
  <sheetFormatPr defaultColWidth="14.453125" defaultRowHeight="15" customHeight="1" x14ac:dyDescent="0.35"/>
  <cols>
    <col min="1" max="1" width="9.54296875" customWidth="1"/>
    <col min="2" max="2" width="36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96" t="s">
        <v>183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MI710217</v>
      </c>
      <c r="C3" s="78" t="str">
        <f>VLOOKUP(D3, 'Rekap Dosen'!$B$5:$C$40, 2, FALSE)</f>
        <v>Abdiansah, Dr.</v>
      </c>
      <c r="D3" s="51" t="s">
        <v>264</v>
      </c>
      <c r="E3" s="79">
        <f t="shared" ref="E3:E6" si="0">COUNTIF($D$12:$S$12,D3)</f>
        <v>1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PAKET PROGRAM APLIKASI II</v>
      </c>
      <c r="C4" s="78" t="str">
        <f>VLOOKUP(D4, 'Rekap Dosen'!$B$5:$C$40, 2, FALSE)</f>
        <v>Junia Kurniati, M.Kom.</v>
      </c>
      <c r="D4" s="51" t="s">
        <v>307</v>
      </c>
      <c r="E4" s="79">
        <f t="shared" si="0"/>
        <v>12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Anna Dwi Marjusalinah, M.Kom.</v>
      </c>
      <c r="D5" s="51" t="s">
        <v>277</v>
      </c>
      <c r="E5" s="79">
        <f t="shared" si="0"/>
        <v>0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Senin, 08:00 - 12:05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MULTI MEDIA 4.2</v>
      </c>
      <c r="C7" s="83" t="s">
        <v>334</v>
      </c>
      <c r="D7" s="84"/>
      <c r="E7" s="85">
        <f>SUM(E3:E6)</f>
        <v>13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45670</v>
      </c>
      <c r="E11" s="89">
        <f t="shared" ref="E11:S11" si="1">D11+7</f>
        <v>45677</v>
      </c>
      <c r="F11" s="89">
        <f t="shared" si="1"/>
        <v>45684</v>
      </c>
      <c r="G11" s="89">
        <f t="shared" si="1"/>
        <v>45691</v>
      </c>
      <c r="H11" s="89">
        <f t="shared" si="1"/>
        <v>45698</v>
      </c>
      <c r="I11" s="89">
        <f t="shared" si="1"/>
        <v>45705</v>
      </c>
      <c r="J11" s="89">
        <f t="shared" si="1"/>
        <v>45712</v>
      </c>
      <c r="K11" s="89">
        <f t="shared" si="1"/>
        <v>45719</v>
      </c>
      <c r="L11" s="89">
        <f t="shared" si="1"/>
        <v>45726</v>
      </c>
      <c r="M11" s="89">
        <f t="shared" si="1"/>
        <v>45733</v>
      </c>
      <c r="N11" s="89">
        <f t="shared" si="1"/>
        <v>45740</v>
      </c>
      <c r="O11" s="89">
        <f t="shared" si="1"/>
        <v>45747</v>
      </c>
      <c r="P11" s="89">
        <f t="shared" si="1"/>
        <v>45754</v>
      </c>
      <c r="Q11" s="89">
        <f t="shared" si="1"/>
        <v>45761</v>
      </c>
      <c r="R11" s="89">
        <f t="shared" si="1"/>
        <v>45768</v>
      </c>
      <c r="S11" s="89">
        <f t="shared" si="1"/>
        <v>45775</v>
      </c>
      <c r="T11" s="175"/>
      <c r="U11" s="178"/>
    </row>
    <row r="12" spans="1:21" ht="14.5" x14ac:dyDescent="0.35">
      <c r="A12" s="172"/>
      <c r="B12" s="172"/>
      <c r="C12" s="172"/>
      <c r="D12" s="51" t="s">
        <v>307</v>
      </c>
      <c r="E12" s="51" t="s">
        <v>307</v>
      </c>
      <c r="F12" s="51"/>
      <c r="G12" s="51" t="s">
        <v>307</v>
      </c>
      <c r="H12" s="51" t="s">
        <v>307</v>
      </c>
      <c r="I12" s="71" t="s">
        <v>307</v>
      </c>
      <c r="J12" s="51" t="s">
        <v>264</v>
      </c>
      <c r="K12" s="71" t="s">
        <v>307</v>
      </c>
      <c r="L12" s="71" t="s">
        <v>307</v>
      </c>
      <c r="M12" s="51" t="s">
        <v>307</v>
      </c>
      <c r="N12" s="51" t="s">
        <v>307</v>
      </c>
      <c r="O12" s="51"/>
      <c r="P12" s="51"/>
      <c r="Q12" s="51" t="s">
        <v>307</v>
      </c>
      <c r="R12" s="51" t="s">
        <v>307</v>
      </c>
      <c r="S12" s="51" t="s">
        <v>307</v>
      </c>
      <c r="T12" s="176"/>
      <c r="U12" s="179"/>
    </row>
    <row r="13" spans="1:21" ht="14.5" x14ac:dyDescent="0.35">
      <c r="A13" s="90">
        <v>1</v>
      </c>
      <c r="B13" s="97" t="s">
        <v>848</v>
      </c>
      <c r="C13" s="98" t="s">
        <v>849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105">
        <v>0</v>
      </c>
      <c r="K13" s="51">
        <v>1</v>
      </c>
      <c r="L13" s="51">
        <v>1</v>
      </c>
      <c r="M13" s="51">
        <v>1</v>
      </c>
      <c r="N13" s="51">
        <v>1</v>
      </c>
      <c r="O13" s="51"/>
      <c r="P13" s="51"/>
      <c r="Q13" s="51">
        <v>1</v>
      </c>
      <c r="R13" s="51">
        <v>1</v>
      </c>
      <c r="S13" s="51">
        <v>1</v>
      </c>
      <c r="T13" s="93">
        <f t="shared" ref="T13:T43" si="2">SUM(D13:S13)</f>
        <v>12</v>
      </c>
      <c r="U13" s="94">
        <f t="shared" ref="U13:U43" si="3">T13/16</f>
        <v>0.75</v>
      </c>
    </row>
    <row r="14" spans="1:21" ht="14.5" x14ac:dyDescent="0.35">
      <c r="A14" s="90">
        <v>2</v>
      </c>
      <c r="B14" s="97" t="s">
        <v>850</v>
      </c>
      <c r="C14" s="98" t="s">
        <v>851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105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>
        <v>1</v>
      </c>
      <c r="R14" s="51">
        <v>1</v>
      </c>
      <c r="S14" s="51">
        <v>1</v>
      </c>
      <c r="T14" s="93">
        <f t="shared" si="2"/>
        <v>13</v>
      </c>
      <c r="U14" s="94">
        <f t="shared" si="3"/>
        <v>0.8125</v>
      </c>
    </row>
    <row r="15" spans="1:21" ht="14.5" x14ac:dyDescent="0.35">
      <c r="A15" s="90">
        <v>3</v>
      </c>
      <c r="B15" s="97" t="s">
        <v>852</v>
      </c>
      <c r="C15" s="98" t="s">
        <v>853</v>
      </c>
      <c r="D15" s="55">
        <v>1</v>
      </c>
      <c r="E15" s="51">
        <v>1</v>
      </c>
      <c r="F15" s="51"/>
      <c r="G15" s="51">
        <v>1</v>
      </c>
      <c r="H15" s="51">
        <v>1</v>
      </c>
      <c r="I15" s="51">
        <v>1</v>
      </c>
      <c r="J15" s="105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/>
      <c r="Q15" s="51">
        <v>1</v>
      </c>
      <c r="R15" s="51">
        <v>1</v>
      </c>
      <c r="S15" s="51">
        <v>1</v>
      </c>
      <c r="T15" s="93">
        <f t="shared" si="2"/>
        <v>13</v>
      </c>
      <c r="U15" s="94">
        <f t="shared" si="3"/>
        <v>0.8125</v>
      </c>
    </row>
    <row r="16" spans="1:21" ht="14.5" x14ac:dyDescent="0.35">
      <c r="A16" s="90">
        <v>4</v>
      </c>
      <c r="B16" s="97" t="s">
        <v>854</v>
      </c>
      <c r="C16" s="98" t="s">
        <v>855</v>
      </c>
      <c r="D16" s="55">
        <v>1</v>
      </c>
      <c r="E16" s="51">
        <v>1</v>
      </c>
      <c r="F16" s="51"/>
      <c r="G16" s="51">
        <v>1</v>
      </c>
      <c r="H16" s="51">
        <v>1</v>
      </c>
      <c r="I16" s="51">
        <v>1</v>
      </c>
      <c r="J16" s="105">
        <v>0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>
        <v>1</v>
      </c>
      <c r="R16" s="51">
        <v>1</v>
      </c>
      <c r="S16" s="51">
        <v>1</v>
      </c>
      <c r="T16" s="93">
        <f t="shared" si="2"/>
        <v>12</v>
      </c>
      <c r="U16" s="94">
        <f t="shared" si="3"/>
        <v>0.75</v>
      </c>
    </row>
    <row r="17" spans="1:21" ht="14.5" x14ac:dyDescent="0.35">
      <c r="A17" s="90">
        <v>5</v>
      </c>
      <c r="B17" s="97" t="s">
        <v>856</v>
      </c>
      <c r="C17" s="98" t="s">
        <v>649</v>
      </c>
      <c r="D17" s="55">
        <v>1</v>
      </c>
      <c r="E17" s="51">
        <v>1</v>
      </c>
      <c r="F17" s="51"/>
      <c r="G17" s="51">
        <v>1</v>
      </c>
      <c r="H17" s="51">
        <v>1</v>
      </c>
      <c r="I17" s="51">
        <v>0</v>
      </c>
      <c r="J17" s="105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>
        <v>1</v>
      </c>
      <c r="R17" s="51">
        <v>1</v>
      </c>
      <c r="S17" s="51">
        <v>1</v>
      </c>
      <c r="T17" s="93">
        <f t="shared" si="2"/>
        <v>12</v>
      </c>
      <c r="U17" s="94">
        <f t="shared" si="3"/>
        <v>0.75</v>
      </c>
    </row>
    <row r="18" spans="1:21" ht="14.5" x14ac:dyDescent="0.35">
      <c r="A18" s="90">
        <v>6</v>
      </c>
      <c r="B18" s="97" t="s">
        <v>857</v>
      </c>
      <c r="C18" s="98" t="s">
        <v>858</v>
      </c>
      <c r="D18" s="55">
        <v>1</v>
      </c>
      <c r="E18" s="51">
        <v>1</v>
      </c>
      <c r="F18" s="51"/>
      <c r="G18" s="51">
        <v>1</v>
      </c>
      <c r="H18" s="51">
        <v>1</v>
      </c>
      <c r="I18" s="51">
        <v>1</v>
      </c>
      <c r="J18" s="105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>
        <v>1</v>
      </c>
      <c r="R18" s="51">
        <v>1</v>
      </c>
      <c r="S18" s="51">
        <v>1</v>
      </c>
      <c r="T18" s="93">
        <f t="shared" si="2"/>
        <v>13</v>
      </c>
      <c r="U18" s="94">
        <f t="shared" si="3"/>
        <v>0.8125</v>
      </c>
    </row>
    <row r="19" spans="1:21" ht="14.5" x14ac:dyDescent="0.35">
      <c r="A19" s="90">
        <v>7</v>
      </c>
      <c r="B19" s="97" t="s">
        <v>859</v>
      </c>
      <c r="C19" s="98" t="s">
        <v>860</v>
      </c>
      <c r="D19" s="55">
        <v>1</v>
      </c>
      <c r="E19" s="51">
        <v>1</v>
      </c>
      <c r="F19" s="51"/>
      <c r="G19" s="51">
        <v>1</v>
      </c>
      <c r="H19" s="51">
        <v>1</v>
      </c>
      <c r="I19" s="51">
        <v>1</v>
      </c>
      <c r="J19" s="105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>
        <v>1</v>
      </c>
      <c r="R19" s="51">
        <v>1</v>
      </c>
      <c r="S19" s="51">
        <v>0</v>
      </c>
      <c r="T19" s="93">
        <f t="shared" si="2"/>
        <v>12</v>
      </c>
      <c r="U19" s="94">
        <f t="shared" si="3"/>
        <v>0.75</v>
      </c>
    </row>
    <row r="20" spans="1:21" ht="14.5" x14ac:dyDescent="0.35">
      <c r="A20" s="90">
        <v>8</v>
      </c>
      <c r="B20" s="97" t="s">
        <v>861</v>
      </c>
      <c r="C20" s="98" t="s">
        <v>862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1</v>
      </c>
      <c r="J20" s="105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>
        <v>1</v>
      </c>
      <c r="R20" s="51">
        <v>1</v>
      </c>
      <c r="S20" s="51">
        <v>1</v>
      </c>
      <c r="T20" s="93">
        <f t="shared" si="2"/>
        <v>13</v>
      </c>
      <c r="U20" s="94">
        <f t="shared" si="3"/>
        <v>0.8125</v>
      </c>
    </row>
    <row r="21" spans="1:21" ht="15.75" customHeight="1" x14ac:dyDescent="0.35">
      <c r="A21" s="90">
        <v>9</v>
      </c>
      <c r="B21" s="97" t="s">
        <v>863</v>
      </c>
      <c r="C21" s="98" t="s">
        <v>864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105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>
        <v>1</v>
      </c>
      <c r="R21" s="51">
        <v>1</v>
      </c>
      <c r="S21" s="51">
        <v>1</v>
      </c>
      <c r="T21" s="93">
        <f t="shared" si="2"/>
        <v>13</v>
      </c>
      <c r="U21" s="94">
        <f t="shared" si="3"/>
        <v>0.8125</v>
      </c>
    </row>
    <row r="22" spans="1:21" ht="15.75" customHeight="1" x14ac:dyDescent="0.35">
      <c r="A22" s="90">
        <v>10</v>
      </c>
      <c r="B22" s="97" t="s">
        <v>865</v>
      </c>
      <c r="C22" s="98" t="s">
        <v>866</v>
      </c>
      <c r="D22" s="55">
        <v>1</v>
      </c>
      <c r="E22" s="51">
        <v>1</v>
      </c>
      <c r="F22" s="51"/>
      <c r="G22" s="51">
        <v>1</v>
      </c>
      <c r="H22" s="51">
        <v>1</v>
      </c>
      <c r="I22" s="51">
        <v>1</v>
      </c>
      <c r="J22" s="105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>
        <v>1</v>
      </c>
      <c r="R22" s="51">
        <v>1</v>
      </c>
      <c r="S22" s="51">
        <v>1</v>
      </c>
      <c r="T22" s="93">
        <f t="shared" si="2"/>
        <v>13</v>
      </c>
      <c r="U22" s="94">
        <f t="shared" si="3"/>
        <v>0.8125</v>
      </c>
    </row>
    <row r="23" spans="1:21" ht="15.75" customHeight="1" x14ac:dyDescent="0.35">
      <c r="A23" s="90">
        <v>11</v>
      </c>
      <c r="B23" s="101" t="s">
        <v>867</v>
      </c>
      <c r="C23" s="98" t="s">
        <v>868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105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>
        <v>1</v>
      </c>
      <c r="R23" s="51">
        <v>1</v>
      </c>
      <c r="S23" s="51">
        <v>1</v>
      </c>
      <c r="T23" s="93">
        <f t="shared" si="2"/>
        <v>13</v>
      </c>
      <c r="U23" s="94">
        <f t="shared" si="3"/>
        <v>0.8125</v>
      </c>
    </row>
    <row r="24" spans="1:21" ht="15.75" customHeight="1" x14ac:dyDescent="0.35">
      <c r="A24" s="90">
        <v>12</v>
      </c>
      <c r="B24" s="101" t="s">
        <v>869</v>
      </c>
      <c r="C24" s="98" t="s">
        <v>870</v>
      </c>
      <c r="D24" s="55">
        <v>1</v>
      </c>
      <c r="E24" s="51">
        <v>1</v>
      </c>
      <c r="F24" s="51"/>
      <c r="G24" s="51">
        <v>1</v>
      </c>
      <c r="H24" s="51">
        <v>1</v>
      </c>
      <c r="I24" s="51">
        <v>1</v>
      </c>
      <c r="J24" s="105">
        <v>0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>
        <v>1</v>
      </c>
      <c r="R24" s="51">
        <v>1</v>
      </c>
      <c r="S24" s="51">
        <v>1</v>
      </c>
      <c r="T24" s="93">
        <f t="shared" si="2"/>
        <v>12</v>
      </c>
      <c r="U24" s="94">
        <f t="shared" si="3"/>
        <v>0.75</v>
      </c>
    </row>
    <row r="25" spans="1:21" ht="15.75" customHeight="1" x14ac:dyDescent="0.35">
      <c r="A25" s="90">
        <v>13</v>
      </c>
      <c r="B25" s="101" t="s">
        <v>871</v>
      </c>
      <c r="C25" s="98" t="s">
        <v>872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1</v>
      </c>
      <c r="J25" s="105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>
        <v>1</v>
      </c>
      <c r="R25" s="51">
        <v>1</v>
      </c>
      <c r="S25" s="51">
        <v>1</v>
      </c>
      <c r="T25" s="93">
        <f t="shared" si="2"/>
        <v>13</v>
      </c>
      <c r="U25" s="94">
        <f t="shared" si="3"/>
        <v>0.8125</v>
      </c>
    </row>
    <row r="26" spans="1:21" ht="15.75" customHeight="1" x14ac:dyDescent="0.35">
      <c r="A26" s="90">
        <v>14</v>
      </c>
      <c r="B26" s="101" t="s">
        <v>873</v>
      </c>
      <c r="C26" s="98" t="s">
        <v>874</v>
      </c>
      <c r="D26" s="55">
        <v>1</v>
      </c>
      <c r="E26" s="51">
        <v>1</v>
      </c>
      <c r="F26" s="51"/>
      <c r="G26" s="51">
        <v>1</v>
      </c>
      <c r="H26" s="51">
        <v>1</v>
      </c>
      <c r="I26" s="51">
        <v>1</v>
      </c>
      <c r="J26" s="105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>
        <v>1</v>
      </c>
      <c r="R26" s="51">
        <v>1</v>
      </c>
      <c r="S26" s="51">
        <v>0</v>
      </c>
      <c r="T26" s="93">
        <f t="shared" si="2"/>
        <v>12</v>
      </c>
      <c r="U26" s="94">
        <f t="shared" si="3"/>
        <v>0.75</v>
      </c>
    </row>
    <row r="27" spans="1:21" ht="15.75" customHeight="1" x14ac:dyDescent="0.35">
      <c r="A27" s="90">
        <v>15</v>
      </c>
      <c r="B27" s="101" t="s">
        <v>875</v>
      </c>
      <c r="C27" s="98" t="s">
        <v>876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105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>
        <v>1</v>
      </c>
      <c r="R27" s="51">
        <v>1</v>
      </c>
      <c r="S27" s="51">
        <v>1</v>
      </c>
      <c r="T27" s="93">
        <f t="shared" si="2"/>
        <v>13</v>
      </c>
      <c r="U27" s="94">
        <f t="shared" si="3"/>
        <v>0.8125</v>
      </c>
    </row>
    <row r="28" spans="1:21" ht="15.75" customHeight="1" x14ac:dyDescent="0.35">
      <c r="A28" s="90">
        <v>16</v>
      </c>
      <c r="B28" s="101" t="s">
        <v>877</v>
      </c>
      <c r="C28" s="98" t="s">
        <v>878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105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>
        <v>1</v>
      </c>
      <c r="R28" s="51">
        <v>1</v>
      </c>
      <c r="S28" s="51">
        <v>1</v>
      </c>
      <c r="T28" s="93">
        <f t="shared" si="2"/>
        <v>13</v>
      </c>
      <c r="U28" s="94">
        <f t="shared" si="3"/>
        <v>0.8125</v>
      </c>
    </row>
    <row r="29" spans="1:21" ht="15.75" customHeight="1" x14ac:dyDescent="0.35">
      <c r="A29" s="90">
        <v>17</v>
      </c>
      <c r="B29" s="101" t="s">
        <v>879</v>
      </c>
      <c r="C29" s="98" t="s">
        <v>880</v>
      </c>
      <c r="D29" s="55">
        <v>1</v>
      </c>
      <c r="E29" s="51">
        <v>1</v>
      </c>
      <c r="F29" s="51"/>
      <c r="G29" s="51">
        <v>1</v>
      </c>
      <c r="H29" s="51">
        <v>1</v>
      </c>
      <c r="I29" s="51">
        <v>1</v>
      </c>
      <c r="J29" s="105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>
        <v>1</v>
      </c>
      <c r="R29" s="51">
        <v>1</v>
      </c>
      <c r="S29" s="51">
        <v>1</v>
      </c>
      <c r="T29" s="93">
        <f t="shared" si="2"/>
        <v>13</v>
      </c>
      <c r="U29" s="94">
        <f t="shared" si="3"/>
        <v>0.8125</v>
      </c>
    </row>
    <row r="30" spans="1:21" ht="15.75" customHeight="1" x14ac:dyDescent="0.35">
      <c r="A30" s="90">
        <v>18</v>
      </c>
      <c r="B30" s="101" t="s">
        <v>881</v>
      </c>
      <c r="C30" s="98" t="s">
        <v>882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105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/>
      <c r="Q30" s="51">
        <v>1</v>
      </c>
      <c r="R30" s="51">
        <v>1</v>
      </c>
      <c r="S30" s="51">
        <v>1</v>
      </c>
      <c r="T30" s="93">
        <f t="shared" si="2"/>
        <v>13</v>
      </c>
      <c r="U30" s="94">
        <f t="shared" si="3"/>
        <v>0.8125</v>
      </c>
    </row>
    <row r="31" spans="1:21" ht="15.75" customHeight="1" x14ac:dyDescent="0.35">
      <c r="A31" s="90">
        <v>19</v>
      </c>
      <c r="B31" s="101" t="s">
        <v>883</v>
      </c>
      <c r="C31" s="98" t="s">
        <v>884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0</v>
      </c>
      <c r="J31" s="105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/>
      <c r="Q31" s="51">
        <v>1</v>
      </c>
      <c r="R31" s="51">
        <v>1</v>
      </c>
      <c r="S31" s="51">
        <v>1</v>
      </c>
      <c r="T31" s="93">
        <f t="shared" si="2"/>
        <v>12</v>
      </c>
      <c r="U31" s="94">
        <f t="shared" si="3"/>
        <v>0.75</v>
      </c>
    </row>
    <row r="32" spans="1:21" ht="15.75" customHeight="1" x14ac:dyDescent="0.35">
      <c r="A32" s="90">
        <v>20</v>
      </c>
      <c r="B32" s="101" t="s">
        <v>885</v>
      </c>
      <c r="C32" s="98" t="s">
        <v>886</v>
      </c>
      <c r="D32" s="55">
        <v>1</v>
      </c>
      <c r="E32" s="51">
        <v>1</v>
      </c>
      <c r="F32" s="51"/>
      <c r="G32" s="51">
        <v>1</v>
      </c>
      <c r="H32" s="51">
        <v>1</v>
      </c>
      <c r="I32" s="51">
        <v>1</v>
      </c>
      <c r="J32" s="105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>
        <v>1</v>
      </c>
      <c r="R32" s="51">
        <v>1</v>
      </c>
      <c r="S32" s="51">
        <v>1</v>
      </c>
      <c r="T32" s="93">
        <f t="shared" si="2"/>
        <v>13</v>
      </c>
      <c r="U32" s="94">
        <f t="shared" si="3"/>
        <v>0.8125</v>
      </c>
    </row>
    <row r="33" spans="1:21" ht="15.75" customHeight="1" x14ac:dyDescent="0.35">
      <c r="A33" s="90">
        <v>21</v>
      </c>
      <c r="B33" s="101" t="s">
        <v>887</v>
      </c>
      <c r="C33" s="98" t="s">
        <v>888</v>
      </c>
      <c r="D33" s="55">
        <v>1</v>
      </c>
      <c r="E33" s="51">
        <v>1</v>
      </c>
      <c r="F33" s="51"/>
      <c r="G33" s="51">
        <v>1</v>
      </c>
      <c r="H33" s="51">
        <v>1</v>
      </c>
      <c r="I33" s="51">
        <v>1</v>
      </c>
      <c r="J33" s="105">
        <v>1</v>
      </c>
      <c r="K33" s="51">
        <v>0</v>
      </c>
      <c r="L33" s="51">
        <v>1</v>
      </c>
      <c r="M33" s="51">
        <v>1</v>
      </c>
      <c r="N33" s="51">
        <v>1</v>
      </c>
      <c r="O33" s="51"/>
      <c r="P33" s="51"/>
      <c r="Q33" s="51">
        <v>1</v>
      </c>
      <c r="R33" s="51">
        <v>1</v>
      </c>
      <c r="S33" s="51">
        <v>1</v>
      </c>
      <c r="T33" s="93">
        <f t="shared" si="2"/>
        <v>12</v>
      </c>
      <c r="U33" s="94">
        <f t="shared" si="3"/>
        <v>0.75</v>
      </c>
    </row>
    <row r="34" spans="1:21" ht="15.75" customHeight="1" x14ac:dyDescent="0.35">
      <c r="A34" s="90">
        <v>22</v>
      </c>
      <c r="B34" s="101" t="s">
        <v>889</v>
      </c>
      <c r="C34" s="98" t="s">
        <v>890</v>
      </c>
      <c r="D34" s="55">
        <v>1</v>
      </c>
      <c r="E34" s="51">
        <v>1</v>
      </c>
      <c r="F34" s="51"/>
      <c r="G34" s="51">
        <v>1</v>
      </c>
      <c r="H34" s="51">
        <v>1</v>
      </c>
      <c r="I34" s="51">
        <v>1</v>
      </c>
      <c r="J34" s="105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>
        <v>1</v>
      </c>
      <c r="R34" s="51">
        <v>1</v>
      </c>
      <c r="S34" s="51">
        <v>1</v>
      </c>
      <c r="T34" s="93">
        <f t="shared" si="2"/>
        <v>13</v>
      </c>
      <c r="U34" s="94">
        <f t="shared" si="3"/>
        <v>0.8125</v>
      </c>
    </row>
    <row r="35" spans="1:21" ht="15.75" customHeight="1" x14ac:dyDescent="0.35">
      <c r="A35" s="90">
        <v>23</v>
      </c>
      <c r="B35" s="101" t="s">
        <v>891</v>
      </c>
      <c r="C35" s="98" t="s">
        <v>892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0</v>
      </c>
      <c r="J35" s="105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>
        <v>1</v>
      </c>
      <c r="R35" s="51">
        <v>1</v>
      </c>
      <c r="S35" s="51">
        <v>0</v>
      </c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90">
        <v>24</v>
      </c>
      <c r="B36" s="101" t="s">
        <v>893</v>
      </c>
      <c r="C36" s="98" t="s">
        <v>894</v>
      </c>
      <c r="D36" s="55">
        <v>1</v>
      </c>
      <c r="E36" s="51">
        <v>1</v>
      </c>
      <c r="F36" s="51"/>
      <c r="G36" s="51">
        <v>1</v>
      </c>
      <c r="H36" s="51">
        <v>0</v>
      </c>
      <c r="I36" s="51">
        <v>1</v>
      </c>
      <c r="J36" s="105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>
        <v>1</v>
      </c>
      <c r="R36" s="51">
        <v>1</v>
      </c>
      <c r="S36" s="51">
        <v>1</v>
      </c>
      <c r="T36" s="93">
        <f t="shared" si="2"/>
        <v>12</v>
      </c>
      <c r="U36" s="94">
        <f t="shared" si="3"/>
        <v>0.75</v>
      </c>
    </row>
    <row r="37" spans="1:21" ht="15.75" customHeight="1" x14ac:dyDescent="0.35">
      <c r="A37" s="90">
        <v>25</v>
      </c>
      <c r="B37" s="101" t="s">
        <v>895</v>
      </c>
      <c r="C37" s="98" t="s">
        <v>896</v>
      </c>
      <c r="D37" s="55">
        <v>1</v>
      </c>
      <c r="E37" s="51">
        <v>1</v>
      </c>
      <c r="F37" s="51"/>
      <c r="G37" s="51">
        <v>1</v>
      </c>
      <c r="H37" s="51">
        <v>1</v>
      </c>
      <c r="I37" s="51">
        <v>1</v>
      </c>
      <c r="J37" s="105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>
        <v>1</v>
      </c>
      <c r="R37" s="51">
        <v>1</v>
      </c>
      <c r="S37" s="51">
        <v>1</v>
      </c>
      <c r="T37" s="93">
        <f t="shared" si="2"/>
        <v>13</v>
      </c>
      <c r="U37" s="94">
        <f t="shared" si="3"/>
        <v>0.8125</v>
      </c>
    </row>
    <row r="38" spans="1:21" ht="15.75" customHeight="1" x14ac:dyDescent="0.35">
      <c r="A38" s="90">
        <v>26</v>
      </c>
      <c r="B38" s="101" t="s">
        <v>897</v>
      </c>
      <c r="C38" s="98" t="s">
        <v>898</v>
      </c>
      <c r="D38" s="55">
        <v>1</v>
      </c>
      <c r="E38" s="51">
        <v>1</v>
      </c>
      <c r="F38" s="51"/>
      <c r="G38" s="51">
        <v>1</v>
      </c>
      <c r="H38" s="51">
        <v>1</v>
      </c>
      <c r="I38" s="51">
        <v>0</v>
      </c>
      <c r="J38" s="105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/>
      <c r="Q38" s="51">
        <v>1</v>
      </c>
      <c r="R38" s="51">
        <v>1</v>
      </c>
      <c r="S38" s="51">
        <v>1</v>
      </c>
      <c r="T38" s="93">
        <f t="shared" si="2"/>
        <v>12</v>
      </c>
      <c r="U38" s="94">
        <f t="shared" si="3"/>
        <v>0.75</v>
      </c>
    </row>
    <row r="39" spans="1:21" ht="15.75" customHeight="1" x14ac:dyDescent="0.35">
      <c r="A39" s="90">
        <v>27</v>
      </c>
      <c r="B39" s="101" t="s">
        <v>899</v>
      </c>
      <c r="C39" s="98" t="s">
        <v>900</v>
      </c>
      <c r="D39" s="55">
        <v>1</v>
      </c>
      <c r="E39" s="51">
        <v>1</v>
      </c>
      <c r="F39" s="51"/>
      <c r="G39" s="51">
        <v>1</v>
      </c>
      <c r="H39" s="51">
        <v>1</v>
      </c>
      <c r="I39" s="51">
        <v>1</v>
      </c>
      <c r="J39" s="105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/>
      <c r="Q39" s="51">
        <v>1</v>
      </c>
      <c r="R39" s="51">
        <v>1</v>
      </c>
      <c r="S39" s="51">
        <v>0</v>
      </c>
      <c r="T39" s="93">
        <f t="shared" si="2"/>
        <v>12</v>
      </c>
      <c r="U39" s="94">
        <f t="shared" si="3"/>
        <v>0.75</v>
      </c>
    </row>
    <row r="40" spans="1:21" ht="15.75" customHeight="1" x14ac:dyDescent="0.35">
      <c r="A40" s="90">
        <v>28</v>
      </c>
      <c r="B40" s="101" t="s">
        <v>901</v>
      </c>
      <c r="C40" s="98" t="s">
        <v>902</v>
      </c>
      <c r="D40" s="55">
        <v>1</v>
      </c>
      <c r="E40" s="51">
        <v>1</v>
      </c>
      <c r="F40" s="51"/>
      <c r="G40" s="51">
        <v>1</v>
      </c>
      <c r="H40" s="51">
        <v>1</v>
      </c>
      <c r="I40" s="51">
        <v>1</v>
      </c>
      <c r="J40" s="105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/>
      <c r="Q40" s="51">
        <v>1</v>
      </c>
      <c r="R40" s="51">
        <v>1</v>
      </c>
      <c r="S40" s="51">
        <v>1</v>
      </c>
      <c r="T40" s="93">
        <f t="shared" si="2"/>
        <v>13</v>
      </c>
      <c r="U40" s="94">
        <f t="shared" si="3"/>
        <v>0.8125</v>
      </c>
    </row>
    <row r="41" spans="1:21" ht="15.75" customHeight="1" x14ac:dyDescent="0.35">
      <c r="A41" s="90">
        <v>29</v>
      </c>
      <c r="B41" s="101" t="s">
        <v>903</v>
      </c>
      <c r="C41" s="98" t="s">
        <v>904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105">
        <v>1</v>
      </c>
      <c r="K41" s="51">
        <v>1</v>
      </c>
      <c r="L41" s="51">
        <v>1</v>
      </c>
      <c r="M41" s="51">
        <v>0</v>
      </c>
      <c r="N41" s="51">
        <v>1</v>
      </c>
      <c r="O41" s="51"/>
      <c r="P41" s="51"/>
      <c r="Q41" s="51">
        <v>1</v>
      </c>
      <c r="R41" s="51">
        <v>1</v>
      </c>
      <c r="S41" s="51">
        <v>0</v>
      </c>
      <c r="T41" s="93">
        <f t="shared" si="2"/>
        <v>11</v>
      </c>
      <c r="U41" s="94">
        <f t="shared" si="3"/>
        <v>0.6875</v>
      </c>
    </row>
    <row r="42" spans="1:21" ht="15.75" customHeight="1" x14ac:dyDescent="0.35">
      <c r="A42" s="90">
        <v>30</v>
      </c>
      <c r="B42" s="101" t="s">
        <v>905</v>
      </c>
      <c r="C42" s="98" t="s">
        <v>906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105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>
        <v>1</v>
      </c>
      <c r="R42" s="51">
        <v>1</v>
      </c>
      <c r="S42" s="51">
        <v>1</v>
      </c>
      <c r="T42" s="93">
        <f t="shared" si="2"/>
        <v>13</v>
      </c>
      <c r="U42" s="94">
        <f t="shared" si="3"/>
        <v>0.8125</v>
      </c>
    </row>
    <row r="43" spans="1:21" ht="15.75" customHeight="1" x14ac:dyDescent="0.35">
      <c r="A43" s="90">
        <v>31</v>
      </c>
      <c r="B43" s="101" t="s">
        <v>907</v>
      </c>
      <c r="C43" s="98" t="s">
        <v>908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0</v>
      </c>
      <c r="J43" s="105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>
        <v>1</v>
      </c>
      <c r="R43" s="51">
        <v>1</v>
      </c>
      <c r="S43" s="51">
        <v>1</v>
      </c>
      <c r="T43" s="93">
        <f t="shared" si="2"/>
        <v>12</v>
      </c>
      <c r="U43" s="94">
        <f t="shared" si="3"/>
        <v>0.75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60" priority="2" operator="equal">
      <formula>0</formula>
    </cfRule>
  </conditionalFormatting>
  <conditionalFormatting sqref="U13:U43">
    <cfRule type="cellIs" dxfId="59" priority="1" operator="lessThan">
      <formula>"50%"</formula>
    </cfRule>
  </conditionalFormatting>
  <hyperlinks>
    <hyperlink ref="A1" location="'Rekap Dosen'!A1" display="BACK" xr:uid="{00000000-0004-0000-2F00-000000000000}"/>
  </hyperlinks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U955"/>
  <sheetViews>
    <sheetView topLeftCell="A35" workbookViewId="0">
      <selection activeCell="B51" sqref="B51"/>
    </sheetView>
  </sheetViews>
  <sheetFormatPr defaultColWidth="14.453125" defaultRowHeight="15" customHeight="1" x14ac:dyDescent="0.35"/>
  <cols>
    <col min="1" max="1" width="9.54296875" customWidth="1"/>
    <col min="2" max="2" width="32.81640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96" t="s">
        <v>185</v>
      </c>
      <c r="C2" s="74" t="s">
        <v>9</v>
      </c>
      <c r="D2" s="75" t="s">
        <v>3</v>
      </c>
      <c r="E2" s="76" t="s">
        <v>342</v>
      </c>
      <c r="F2" s="58"/>
      <c r="G2" s="186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MI408417</v>
      </c>
      <c r="C3" s="78" t="str">
        <f>VLOOKUP(D3, 'Rekap Dosen'!$B$5:$C$40, 2, FALSE)</f>
        <v>Bayu Wijaya Putra, M.Kom.</v>
      </c>
      <c r="D3" s="51" t="s">
        <v>285</v>
      </c>
      <c r="E3" s="79">
        <f t="shared" ref="E3:E6" si="0">COUNTIF($D$12:$S$12,D3)</f>
        <v>3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PEMROGRAMAN VISUAL</v>
      </c>
      <c r="C4" s="78" t="str">
        <f>VLOOKUP(D4, 'Rekap Dosen'!$B$5:$C$40, 2, FALSE)</f>
        <v>Yesinta Florensia, M.Kom.</v>
      </c>
      <c r="D4" s="51" t="s">
        <v>327</v>
      </c>
      <c r="E4" s="79">
        <f t="shared" si="0"/>
        <v>5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Dewi Sartika, M.Kom.</v>
      </c>
      <c r="D5" s="51" t="s">
        <v>290</v>
      </c>
      <c r="E5" s="79">
        <f t="shared" si="0"/>
        <v>6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Kamis, 08:00 - 12:05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BASIS DATA CL.4.1</v>
      </c>
      <c r="C7" s="83" t="s">
        <v>334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ht="14.5" x14ac:dyDescent="0.35">
      <c r="A12" s="172"/>
      <c r="B12" s="172"/>
      <c r="C12" s="172"/>
      <c r="D12" s="51" t="s">
        <v>327</v>
      </c>
      <c r="E12" s="51" t="s">
        <v>327</v>
      </c>
      <c r="F12" s="51" t="s">
        <v>327</v>
      </c>
      <c r="G12" s="51" t="s">
        <v>327</v>
      </c>
      <c r="H12" s="51" t="s">
        <v>327</v>
      </c>
      <c r="I12" s="51" t="s">
        <v>290</v>
      </c>
      <c r="J12" s="51" t="s">
        <v>290</v>
      </c>
      <c r="K12" s="51" t="s">
        <v>290</v>
      </c>
      <c r="L12" s="51" t="s">
        <v>290</v>
      </c>
      <c r="M12" s="51" t="s">
        <v>290</v>
      </c>
      <c r="N12" s="51" t="s">
        <v>290</v>
      </c>
      <c r="O12" s="51"/>
      <c r="P12" s="51" t="s">
        <v>285</v>
      </c>
      <c r="Q12" s="51" t="s">
        <v>285</v>
      </c>
      <c r="R12" s="51" t="s">
        <v>285</v>
      </c>
      <c r="S12" s="51"/>
      <c r="T12" s="176"/>
      <c r="U12" s="179"/>
    </row>
    <row r="13" spans="1:21" ht="14.5" x14ac:dyDescent="0.35">
      <c r="A13" s="101">
        <v>1</v>
      </c>
      <c r="B13" s="97" t="s">
        <v>547</v>
      </c>
      <c r="C13" s="98" t="s">
        <v>548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>
        <v>1</v>
      </c>
      <c r="Q13" s="51">
        <v>1</v>
      </c>
      <c r="R13" s="51">
        <v>1</v>
      </c>
      <c r="S13" s="51"/>
      <c r="T13" s="93">
        <f t="shared" ref="T13:T50" si="2">SUM(D13:S13)</f>
        <v>14</v>
      </c>
      <c r="U13" s="94">
        <f t="shared" ref="U13:U50" si="3">T13/16</f>
        <v>0.875</v>
      </c>
    </row>
    <row r="14" spans="1:21" ht="14.5" x14ac:dyDescent="0.35">
      <c r="A14" s="101">
        <v>2</v>
      </c>
      <c r="B14" s="97" t="s">
        <v>549</v>
      </c>
      <c r="C14" s="98" t="s">
        <v>550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 t="s">
        <v>449</v>
      </c>
      <c r="N14" s="51">
        <v>1</v>
      </c>
      <c r="O14" s="51"/>
      <c r="P14" s="51">
        <v>1</v>
      </c>
      <c r="Q14" s="51">
        <v>1</v>
      </c>
      <c r="R14" s="51">
        <v>1</v>
      </c>
      <c r="S14" s="51"/>
      <c r="T14" s="93">
        <f t="shared" si="2"/>
        <v>13</v>
      </c>
      <c r="U14" s="94">
        <f t="shared" si="3"/>
        <v>0.8125</v>
      </c>
    </row>
    <row r="15" spans="1:21" ht="14.5" x14ac:dyDescent="0.35">
      <c r="A15" s="101">
        <v>3</v>
      </c>
      <c r="B15" s="97" t="s">
        <v>551</v>
      </c>
      <c r="C15" s="98" t="s">
        <v>552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>
        <v>1</v>
      </c>
      <c r="S15" s="51"/>
      <c r="T15" s="93">
        <f t="shared" si="2"/>
        <v>14</v>
      </c>
      <c r="U15" s="94">
        <f t="shared" si="3"/>
        <v>0.875</v>
      </c>
    </row>
    <row r="16" spans="1:21" ht="14.5" x14ac:dyDescent="0.35">
      <c r="A16" s="101">
        <v>4</v>
      </c>
      <c r="B16" s="97" t="s">
        <v>553</v>
      </c>
      <c r="C16" s="98" t="s">
        <v>554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/>
      <c r="T16" s="93">
        <f t="shared" si="2"/>
        <v>14</v>
      </c>
      <c r="U16" s="94">
        <f t="shared" si="3"/>
        <v>0.875</v>
      </c>
    </row>
    <row r="17" spans="1:21" ht="14.5" x14ac:dyDescent="0.35">
      <c r="A17" s="101">
        <v>5</v>
      </c>
      <c r="B17" s="97" t="s">
        <v>555</v>
      </c>
      <c r="C17" s="98" t="s">
        <v>556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0</v>
      </c>
      <c r="K17" s="51">
        <v>1</v>
      </c>
      <c r="L17" s="51">
        <v>1</v>
      </c>
      <c r="M17" s="51">
        <v>1</v>
      </c>
      <c r="N17" s="51">
        <v>1</v>
      </c>
      <c r="O17" s="51"/>
      <c r="P17" s="51">
        <v>1</v>
      </c>
      <c r="Q17" s="51">
        <v>0</v>
      </c>
      <c r="R17" s="51">
        <v>1</v>
      </c>
      <c r="S17" s="51"/>
      <c r="T17" s="93">
        <f t="shared" si="2"/>
        <v>12</v>
      </c>
      <c r="U17" s="94">
        <f t="shared" si="3"/>
        <v>0.75</v>
      </c>
    </row>
    <row r="18" spans="1:21" ht="14.5" x14ac:dyDescent="0.35">
      <c r="A18" s="101">
        <v>6</v>
      </c>
      <c r="B18" s="97" t="s">
        <v>557</v>
      </c>
      <c r="C18" s="98" t="s">
        <v>558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/>
      <c r="T18" s="93">
        <f t="shared" si="2"/>
        <v>14</v>
      </c>
      <c r="U18" s="94">
        <f t="shared" si="3"/>
        <v>0.875</v>
      </c>
    </row>
    <row r="19" spans="1:21" ht="14.5" x14ac:dyDescent="0.35">
      <c r="A19" s="101">
        <v>7</v>
      </c>
      <c r="B19" s="97" t="s">
        <v>559</v>
      </c>
      <c r="C19" s="98" t="s">
        <v>560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/>
      <c r="T19" s="93">
        <f t="shared" si="2"/>
        <v>14</v>
      </c>
      <c r="U19" s="94">
        <f t="shared" si="3"/>
        <v>0.875</v>
      </c>
    </row>
    <row r="20" spans="1:21" ht="14.5" x14ac:dyDescent="0.35">
      <c r="A20" s="101">
        <v>8</v>
      </c>
      <c r="B20" s="97" t="s">
        <v>561</v>
      </c>
      <c r="C20" s="98" t="s">
        <v>562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0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1</v>
      </c>
      <c r="R20" s="51">
        <v>1</v>
      </c>
      <c r="S20" s="51"/>
      <c r="T20" s="93">
        <f t="shared" si="2"/>
        <v>13</v>
      </c>
      <c r="U20" s="94">
        <f t="shared" si="3"/>
        <v>0.8125</v>
      </c>
    </row>
    <row r="21" spans="1:21" ht="15.75" customHeight="1" x14ac:dyDescent="0.35">
      <c r="A21" s="101">
        <v>9</v>
      </c>
      <c r="B21" s="97" t="s">
        <v>563</v>
      </c>
      <c r="C21" s="98" t="s">
        <v>564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0</v>
      </c>
      <c r="Q21" s="51">
        <v>1</v>
      </c>
      <c r="R21" s="51">
        <v>0</v>
      </c>
      <c r="S21" s="51"/>
      <c r="T21" s="93">
        <f t="shared" si="2"/>
        <v>12</v>
      </c>
      <c r="U21" s="94">
        <f t="shared" si="3"/>
        <v>0.75</v>
      </c>
    </row>
    <row r="22" spans="1:21" ht="15.75" customHeight="1" x14ac:dyDescent="0.35">
      <c r="A22" s="101">
        <v>10</v>
      </c>
      <c r="B22" s="97" t="s">
        <v>565</v>
      </c>
      <c r="C22" s="98" t="s">
        <v>566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/>
      <c r="T22" s="93">
        <f t="shared" si="2"/>
        <v>14</v>
      </c>
      <c r="U22" s="94">
        <f t="shared" si="3"/>
        <v>0.875</v>
      </c>
    </row>
    <row r="23" spans="1:21" ht="15.75" customHeight="1" x14ac:dyDescent="0.35">
      <c r="A23" s="101">
        <v>11</v>
      </c>
      <c r="B23" s="101" t="s">
        <v>978</v>
      </c>
      <c r="C23" s="98" t="s">
        <v>567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0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/>
      <c r="T23" s="93">
        <f t="shared" si="2"/>
        <v>13</v>
      </c>
      <c r="U23" s="94">
        <f t="shared" si="3"/>
        <v>0.8125</v>
      </c>
    </row>
    <row r="24" spans="1:21" ht="15.75" customHeight="1" x14ac:dyDescent="0.35">
      <c r="A24" s="101">
        <v>12</v>
      </c>
      <c r="B24" s="101" t="s">
        <v>979</v>
      </c>
      <c r="C24" s="98" t="s">
        <v>568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/>
      <c r="T24" s="93">
        <f t="shared" si="2"/>
        <v>14</v>
      </c>
      <c r="U24" s="94">
        <f t="shared" si="3"/>
        <v>0.875</v>
      </c>
    </row>
    <row r="25" spans="1:21" ht="15.75" customHeight="1" x14ac:dyDescent="0.35">
      <c r="A25" s="101">
        <v>13</v>
      </c>
      <c r="B25" s="101" t="s">
        <v>980</v>
      </c>
      <c r="C25" s="98" t="s">
        <v>570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 t="s">
        <v>449</v>
      </c>
      <c r="N25" s="51">
        <v>1</v>
      </c>
      <c r="O25" s="51"/>
      <c r="P25" s="51">
        <v>1</v>
      </c>
      <c r="Q25" s="51">
        <v>1</v>
      </c>
      <c r="R25" s="51">
        <v>1</v>
      </c>
      <c r="S25" s="51"/>
      <c r="T25" s="93">
        <f t="shared" si="2"/>
        <v>13</v>
      </c>
      <c r="U25" s="94">
        <f t="shared" si="3"/>
        <v>0.8125</v>
      </c>
    </row>
    <row r="26" spans="1:21" ht="15.75" customHeight="1" x14ac:dyDescent="0.35">
      <c r="A26" s="101">
        <v>14</v>
      </c>
      <c r="B26" s="101" t="s">
        <v>981</v>
      </c>
      <c r="C26" s="98" t="s">
        <v>571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/>
      <c r="T26" s="93">
        <f t="shared" si="2"/>
        <v>14</v>
      </c>
      <c r="U26" s="94">
        <f t="shared" si="3"/>
        <v>0.875</v>
      </c>
    </row>
    <row r="27" spans="1:21" ht="15.75" customHeight="1" x14ac:dyDescent="0.35">
      <c r="A27" s="101">
        <v>15</v>
      </c>
      <c r="B27" s="101" t="s">
        <v>982</v>
      </c>
      <c r="C27" s="98" t="s">
        <v>572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0</v>
      </c>
      <c r="R27" s="51">
        <v>1</v>
      </c>
      <c r="S27" s="51"/>
      <c r="T27" s="93">
        <f t="shared" si="2"/>
        <v>13</v>
      </c>
      <c r="U27" s="94">
        <f t="shared" si="3"/>
        <v>0.8125</v>
      </c>
    </row>
    <row r="28" spans="1:21" ht="15.75" customHeight="1" x14ac:dyDescent="0.35">
      <c r="A28" s="101">
        <v>16</v>
      </c>
      <c r="B28" s="101" t="s">
        <v>983</v>
      </c>
      <c r="C28" s="98" t="s">
        <v>573</v>
      </c>
      <c r="D28" s="55">
        <v>1</v>
      </c>
      <c r="E28" s="51">
        <v>0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0</v>
      </c>
      <c r="R28" s="51">
        <v>1</v>
      </c>
      <c r="S28" s="51"/>
      <c r="T28" s="93">
        <f t="shared" si="2"/>
        <v>12</v>
      </c>
      <c r="U28" s="94">
        <f t="shared" si="3"/>
        <v>0.75</v>
      </c>
    </row>
    <row r="29" spans="1:21" ht="15.75" customHeight="1" x14ac:dyDescent="0.35">
      <c r="A29" s="101">
        <v>17</v>
      </c>
      <c r="B29" s="101" t="s">
        <v>984</v>
      </c>
      <c r="C29" s="98" t="s">
        <v>574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1</v>
      </c>
      <c r="S29" s="51"/>
      <c r="T29" s="93">
        <f t="shared" si="2"/>
        <v>14</v>
      </c>
      <c r="U29" s="94">
        <f t="shared" si="3"/>
        <v>0.875</v>
      </c>
    </row>
    <row r="30" spans="1:21" ht="15.75" customHeight="1" x14ac:dyDescent="0.35">
      <c r="A30" s="101">
        <v>18</v>
      </c>
      <c r="B30" s="101" t="s">
        <v>985</v>
      </c>
      <c r="C30" s="98" t="s">
        <v>575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0</v>
      </c>
      <c r="K30" s="51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>
        <v>1</v>
      </c>
      <c r="S30" s="51"/>
      <c r="T30" s="93">
        <f t="shared" si="2"/>
        <v>13</v>
      </c>
      <c r="U30" s="94">
        <f t="shared" si="3"/>
        <v>0.8125</v>
      </c>
    </row>
    <row r="31" spans="1:21" ht="15.75" customHeight="1" x14ac:dyDescent="0.35">
      <c r="A31" s="101">
        <v>19</v>
      </c>
      <c r="B31" s="101" t="s">
        <v>986</v>
      </c>
      <c r="C31" s="98" t="s">
        <v>576</v>
      </c>
      <c r="D31" s="55">
        <v>1</v>
      </c>
      <c r="E31" s="51">
        <v>1</v>
      </c>
      <c r="F31" s="51">
        <v>0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>
        <v>1</v>
      </c>
      <c r="Q31" s="51">
        <v>0</v>
      </c>
      <c r="R31" s="51">
        <v>1</v>
      </c>
      <c r="S31" s="51"/>
      <c r="T31" s="93">
        <f t="shared" si="2"/>
        <v>12</v>
      </c>
      <c r="U31" s="94">
        <f t="shared" si="3"/>
        <v>0.75</v>
      </c>
    </row>
    <row r="32" spans="1:21" ht="15.75" customHeight="1" x14ac:dyDescent="0.35">
      <c r="A32" s="101">
        <v>20</v>
      </c>
      <c r="B32" s="101" t="s">
        <v>987</v>
      </c>
      <c r="C32" s="98" t="s">
        <v>577</v>
      </c>
      <c r="D32" s="55">
        <v>1</v>
      </c>
      <c r="E32" s="51">
        <v>0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0</v>
      </c>
      <c r="R32" s="51">
        <v>1</v>
      </c>
      <c r="S32" s="51"/>
      <c r="T32" s="93">
        <f t="shared" si="2"/>
        <v>12</v>
      </c>
      <c r="U32" s="94">
        <f t="shared" si="3"/>
        <v>0.75</v>
      </c>
    </row>
    <row r="33" spans="1:21" ht="15.75" customHeight="1" x14ac:dyDescent="0.35">
      <c r="A33" s="101">
        <v>21</v>
      </c>
      <c r="B33" s="101" t="s">
        <v>988</v>
      </c>
      <c r="C33" s="98" t="s">
        <v>578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1</v>
      </c>
      <c r="S33" s="51"/>
      <c r="T33" s="93">
        <f t="shared" si="2"/>
        <v>14</v>
      </c>
      <c r="U33" s="94">
        <f t="shared" si="3"/>
        <v>0.875</v>
      </c>
    </row>
    <row r="34" spans="1:21" ht="15.75" customHeight="1" x14ac:dyDescent="0.35">
      <c r="A34" s="101">
        <v>22</v>
      </c>
      <c r="B34" s="101" t="s">
        <v>989</v>
      </c>
      <c r="C34" s="98" t="s">
        <v>579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>
        <v>1</v>
      </c>
      <c r="Q34" s="51">
        <v>0</v>
      </c>
      <c r="R34" s="51">
        <v>1</v>
      </c>
      <c r="S34" s="51"/>
      <c r="T34" s="93">
        <f t="shared" si="2"/>
        <v>13</v>
      </c>
      <c r="U34" s="94">
        <f t="shared" si="3"/>
        <v>0.8125</v>
      </c>
    </row>
    <row r="35" spans="1:21" ht="15.75" customHeight="1" x14ac:dyDescent="0.35">
      <c r="A35" s="101">
        <v>23</v>
      </c>
      <c r="B35" s="101" t="s">
        <v>990</v>
      </c>
      <c r="C35" s="98" t="s">
        <v>580</v>
      </c>
      <c r="D35" s="55">
        <v>1</v>
      </c>
      <c r="E35" s="51">
        <v>1</v>
      </c>
      <c r="F35" s="51">
        <v>1</v>
      </c>
      <c r="G35" s="51">
        <v>1</v>
      </c>
      <c r="H35" s="51">
        <v>0</v>
      </c>
      <c r="I35" s="51">
        <v>1</v>
      </c>
      <c r="J35" s="51">
        <v>1</v>
      </c>
      <c r="K35" s="51">
        <v>1</v>
      </c>
      <c r="L35" s="51">
        <v>0</v>
      </c>
      <c r="M35" s="51">
        <v>1</v>
      </c>
      <c r="N35" s="51">
        <v>1</v>
      </c>
      <c r="O35" s="51"/>
      <c r="P35" s="51">
        <v>1</v>
      </c>
      <c r="Q35" s="51">
        <v>0</v>
      </c>
      <c r="R35" s="51">
        <v>1</v>
      </c>
      <c r="S35" s="51"/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101">
        <v>24</v>
      </c>
      <c r="B36" s="101" t="s">
        <v>991</v>
      </c>
      <c r="C36" s="98" t="s">
        <v>581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/>
      <c r="T36" s="93">
        <f t="shared" si="2"/>
        <v>14</v>
      </c>
      <c r="U36" s="94">
        <f t="shared" si="3"/>
        <v>0.875</v>
      </c>
    </row>
    <row r="37" spans="1:21" ht="15.75" customHeight="1" x14ac:dyDescent="0.35">
      <c r="A37" s="101">
        <v>25</v>
      </c>
      <c r="B37" s="101" t="s">
        <v>992</v>
      </c>
      <c r="C37" s="98" t="s">
        <v>582</v>
      </c>
      <c r="D37" s="55">
        <v>0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0</v>
      </c>
      <c r="K37" s="51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0</v>
      </c>
      <c r="R37" s="51">
        <v>1</v>
      </c>
      <c r="S37" s="51"/>
      <c r="T37" s="93">
        <f t="shared" si="2"/>
        <v>11</v>
      </c>
      <c r="U37" s="94">
        <f t="shared" si="3"/>
        <v>0.6875</v>
      </c>
    </row>
    <row r="38" spans="1:21" ht="15.75" customHeight="1" x14ac:dyDescent="0.35">
      <c r="A38" s="101">
        <v>26</v>
      </c>
      <c r="B38" s="101" t="s">
        <v>993</v>
      </c>
      <c r="C38" s="98" t="s">
        <v>583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0</v>
      </c>
      <c r="K38" s="51">
        <v>1</v>
      </c>
      <c r="L38" s="51">
        <v>1</v>
      </c>
      <c r="M38" s="51" t="s">
        <v>449</v>
      </c>
      <c r="N38" s="51">
        <v>1</v>
      </c>
      <c r="O38" s="51"/>
      <c r="P38" s="51">
        <v>1</v>
      </c>
      <c r="Q38" s="51">
        <v>0</v>
      </c>
      <c r="R38" s="51">
        <v>1</v>
      </c>
      <c r="S38" s="51"/>
      <c r="T38" s="93">
        <f t="shared" si="2"/>
        <v>11</v>
      </c>
      <c r="U38" s="94">
        <f t="shared" si="3"/>
        <v>0.6875</v>
      </c>
    </row>
    <row r="39" spans="1:21" ht="15.75" customHeight="1" x14ac:dyDescent="0.35">
      <c r="A39" s="101">
        <v>27</v>
      </c>
      <c r="B39" s="101" t="s">
        <v>994</v>
      </c>
      <c r="C39" s="98" t="s">
        <v>584</v>
      </c>
      <c r="D39" s="55">
        <v>1</v>
      </c>
      <c r="E39" s="51">
        <v>1</v>
      </c>
      <c r="F39" s="51">
        <v>0</v>
      </c>
      <c r="G39" s="51">
        <v>1</v>
      </c>
      <c r="H39" s="51">
        <v>1</v>
      </c>
      <c r="I39" s="51">
        <v>1</v>
      </c>
      <c r="J39" s="51">
        <v>0</v>
      </c>
      <c r="K39" s="51">
        <v>1</v>
      </c>
      <c r="L39" s="51">
        <v>1</v>
      </c>
      <c r="M39" s="51">
        <v>1</v>
      </c>
      <c r="N39" s="51">
        <v>1</v>
      </c>
      <c r="O39" s="51"/>
      <c r="P39" s="51">
        <v>1</v>
      </c>
      <c r="Q39" s="51">
        <v>1</v>
      </c>
      <c r="R39" s="51">
        <v>1</v>
      </c>
      <c r="S39" s="51"/>
      <c r="T39" s="93">
        <f t="shared" si="2"/>
        <v>12</v>
      </c>
      <c r="U39" s="94">
        <f t="shared" si="3"/>
        <v>0.75</v>
      </c>
    </row>
    <row r="40" spans="1:21" ht="15.75" customHeight="1" x14ac:dyDescent="0.35">
      <c r="A40" s="101">
        <v>28</v>
      </c>
      <c r="B40" s="101" t="s">
        <v>995</v>
      </c>
      <c r="C40" s="98" t="s">
        <v>585</v>
      </c>
      <c r="D40" s="55">
        <v>0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0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0</v>
      </c>
      <c r="R40" s="51">
        <v>1</v>
      </c>
      <c r="S40" s="51"/>
      <c r="T40" s="93">
        <f t="shared" si="2"/>
        <v>11</v>
      </c>
      <c r="U40" s="94">
        <f t="shared" si="3"/>
        <v>0.6875</v>
      </c>
    </row>
    <row r="41" spans="1:21" ht="15.75" customHeight="1" x14ac:dyDescent="0.35">
      <c r="A41" s="101">
        <v>29</v>
      </c>
      <c r="B41" s="101" t="s">
        <v>996</v>
      </c>
      <c r="C41" s="98" t="s">
        <v>586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/>
      <c r="T41" s="93">
        <f t="shared" si="2"/>
        <v>14</v>
      </c>
      <c r="U41" s="94">
        <f t="shared" si="3"/>
        <v>0.875</v>
      </c>
    </row>
    <row r="42" spans="1:21" ht="15.75" customHeight="1" x14ac:dyDescent="0.35">
      <c r="A42" s="101">
        <v>30</v>
      </c>
      <c r="B42" s="101" t="s">
        <v>997</v>
      </c>
      <c r="C42" s="98" t="s">
        <v>587</v>
      </c>
      <c r="D42" s="55">
        <v>1</v>
      </c>
      <c r="E42" s="51">
        <v>0</v>
      </c>
      <c r="F42" s="51">
        <v>1</v>
      </c>
      <c r="G42" s="51">
        <v>0</v>
      </c>
      <c r="H42" s="51">
        <v>1</v>
      </c>
      <c r="I42" s="51">
        <v>1</v>
      </c>
      <c r="J42" s="51">
        <v>0</v>
      </c>
      <c r="K42" s="51">
        <v>1</v>
      </c>
      <c r="L42" s="51">
        <v>1</v>
      </c>
      <c r="M42" s="51" t="s">
        <v>449</v>
      </c>
      <c r="N42" s="51">
        <v>1</v>
      </c>
      <c r="O42" s="51"/>
      <c r="P42" s="51">
        <v>0</v>
      </c>
      <c r="Q42" s="51">
        <v>0</v>
      </c>
      <c r="R42" s="51">
        <v>1</v>
      </c>
      <c r="S42" s="51"/>
      <c r="T42" s="93">
        <f t="shared" si="2"/>
        <v>8</v>
      </c>
      <c r="U42" s="94">
        <f t="shared" si="3"/>
        <v>0.5</v>
      </c>
    </row>
    <row r="43" spans="1:21" ht="15.75" customHeight="1" x14ac:dyDescent="0.35">
      <c r="A43" s="101">
        <v>31</v>
      </c>
      <c r="B43" s="101" t="s">
        <v>998</v>
      </c>
      <c r="C43" s="98" t="s">
        <v>588</v>
      </c>
      <c r="D43" s="55">
        <v>0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 t="s">
        <v>449</v>
      </c>
      <c r="N43" s="51">
        <v>1</v>
      </c>
      <c r="O43" s="51"/>
      <c r="P43" s="51">
        <v>0</v>
      </c>
      <c r="Q43" s="51">
        <v>0</v>
      </c>
      <c r="R43" s="51">
        <v>1</v>
      </c>
      <c r="S43" s="51"/>
      <c r="T43" s="93">
        <f t="shared" si="2"/>
        <v>10</v>
      </c>
      <c r="U43" s="94">
        <f t="shared" si="3"/>
        <v>0.625</v>
      </c>
    </row>
    <row r="44" spans="1:21" ht="15.75" customHeight="1" x14ac:dyDescent="0.35">
      <c r="A44" s="101">
        <v>32</v>
      </c>
      <c r="B44" s="101" t="s">
        <v>999</v>
      </c>
      <c r="C44" s="98" t="s">
        <v>589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>
        <v>1</v>
      </c>
      <c r="O44" s="51"/>
      <c r="P44" s="51">
        <v>1</v>
      </c>
      <c r="Q44" s="51">
        <v>1</v>
      </c>
      <c r="R44" s="51">
        <v>1</v>
      </c>
      <c r="S44" s="51"/>
      <c r="T44" s="93">
        <f t="shared" si="2"/>
        <v>14</v>
      </c>
      <c r="U44" s="94">
        <f t="shared" si="3"/>
        <v>0.875</v>
      </c>
    </row>
    <row r="45" spans="1:21" ht="15.75" customHeight="1" x14ac:dyDescent="0.35">
      <c r="A45" s="101">
        <v>33</v>
      </c>
      <c r="B45" s="101" t="s">
        <v>1000</v>
      </c>
      <c r="C45" s="98" t="s">
        <v>590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>
        <v>1</v>
      </c>
      <c r="Q45" s="51">
        <v>1</v>
      </c>
      <c r="R45" s="51">
        <v>1</v>
      </c>
      <c r="S45" s="51"/>
      <c r="T45" s="93">
        <f t="shared" si="2"/>
        <v>14</v>
      </c>
      <c r="U45" s="94">
        <f t="shared" si="3"/>
        <v>0.875</v>
      </c>
    </row>
    <row r="46" spans="1:21" ht="15.75" customHeight="1" x14ac:dyDescent="0.35">
      <c r="A46" s="101">
        <v>34</v>
      </c>
      <c r="B46" s="101" t="s">
        <v>1001</v>
      </c>
      <c r="C46" s="98" t="s">
        <v>591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1</v>
      </c>
      <c r="J46" s="51">
        <v>1</v>
      </c>
      <c r="K46" s="51">
        <v>1</v>
      </c>
      <c r="L46" s="51">
        <v>1</v>
      </c>
      <c r="M46" s="51" t="s">
        <v>449</v>
      </c>
      <c r="N46" s="51">
        <v>1</v>
      </c>
      <c r="O46" s="51"/>
      <c r="P46" s="51">
        <v>1</v>
      </c>
      <c r="Q46" s="51">
        <v>0</v>
      </c>
      <c r="R46" s="51">
        <v>1</v>
      </c>
      <c r="S46" s="51"/>
      <c r="T46" s="93">
        <f t="shared" si="2"/>
        <v>12</v>
      </c>
      <c r="U46" s="94">
        <f t="shared" si="3"/>
        <v>0.75</v>
      </c>
    </row>
    <row r="47" spans="1:21" ht="15.75" customHeight="1" x14ac:dyDescent="0.35">
      <c r="A47" s="101">
        <v>35</v>
      </c>
      <c r="B47" s="101" t="s">
        <v>912</v>
      </c>
      <c r="C47" s="98" t="s">
        <v>592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>
        <v>1</v>
      </c>
      <c r="M47" s="51">
        <v>1</v>
      </c>
      <c r="N47" s="51">
        <v>1</v>
      </c>
      <c r="O47" s="51"/>
      <c r="P47" s="51">
        <v>1</v>
      </c>
      <c r="Q47" s="51">
        <v>1</v>
      </c>
      <c r="R47" s="51">
        <v>1</v>
      </c>
      <c r="S47" s="51"/>
      <c r="T47" s="93">
        <f t="shared" si="2"/>
        <v>14</v>
      </c>
      <c r="U47" s="94">
        <f t="shared" si="3"/>
        <v>0.875</v>
      </c>
    </row>
    <row r="48" spans="1:21" ht="15.75" customHeight="1" x14ac:dyDescent="0.35">
      <c r="A48" s="101">
        <v>36</v>
      </c>
      <c r="B48" s="101" t="s">
        <v>1002</v>
      </c>
      <c r="C48" s="98" t="s">
        <v>593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>
        <v>1</v>
      </c>
      <c r="M48" s="51">
        <v>1</v>
      </c>
      <c r="N48" s="51">
        <v>1</v>
      </c>
      <c r="O48" s="51"/>
      <c r="P48" s="51">
        <v>1</v>
      </c>
      <c r="Q48" s="51">
        <v>1</v>
      </c>
      <c r="R48" s="51">
        <v>1</v>
      </c>
      <c r="S48" s="51"/>
      <c r="T48" s="93">
        <f t="shared" si="2"/>
        <v>14</v>
      </c>
      <c r="U48" s="94">
        <f t="shared" si="3"/>
        <v>0.875</v>
      </c>
    </row>
    <row r="49" spans="1:21" ht="15.75" customHeight="1" x14ac:dyDescent="0.35">
      <c r="A49" s="101">
        <v>37</v>
      </c>
      <c r="B49" s="101" t="s">
        <v>1003</v>
      </c>
      <c r="C49" s="98" t="s">
        <v>594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>
        <v>1</v>
      </c>
      <c r="M49" s="51">
        <v>0</v>
      </c>
      <c r="N49" s="51">
        <v>1</v>
      </c>
      <c r="O49" s="51"/>
      <c r="P49" s="51">
        <v>1</v>
      </c>
      <c r="Q49" s="51">
        <v>1</v>
      </c>
      <c r="R49" s="51">
        <v>1</v>
      </c>
      <c r="S49" s="51"/>
      <c r="T49" s="93">
        <f t="shared" si="2"/>
        <v>13</v>
      </c>
      <c r="U49" s="94">
        <f t="shared" si="3"/>
        <v>0.8125</v>
      </c>
    </row>
    <row r="50" spans="1:21" ht="15.75" customHeight="1" x14ac:dyDescent="0.35">
      <c r="A50" s="101">
        <v>38</v>
      </c>
      <c r="B50" s="101" t="s">
        <v>1004</v>
      </c>
      <c r="C50" s="98" t="s">
        <v>595</v>
      </c>
      <c r="D50" s="55">
        <v>1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51">
        <v>1</v>
      </c>
      <c r="K50" s="51">
        <v>1</v>
      </c>
      <c r="L50" s="51">
        <v>1</v>
      </c>
      <c r="M50" s="51">
        <v>1</v>
      </c>
      <c r="N50" s="51">
        <v>1</v>
      </c>
      <c r="O50" s="51"/>
      <c r="P50" s="51">
        <v>1</v>
      </c>
      <c r="Q50" s="51">
        <v>0</v>
      </c>
      <c r="R50" s="51">
        <v>1</v>
      </c>
      <c r="S50" s="51"/>
      <c r="T50" s="93">
        <f t="shared" si="2"/>
        <v>13</v>
      </c>
      <c r="U50" s="94">
        <f t="shared" si="3"/>
        <v>0.8125</v>
      </c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58" priority="4" operator="equal">
      <formula>0</formula>
    </cfRule>
  </conditionalFormatting>
  <conditionalFormatting sqref="O13:O47 S13:S47 D13:N50 P13:R50">
    <cfRule type="cellIs" dxfId="57" priority="2" operator="equal">
      <formula>0</formula>
    </cfRule>
  </conditionalFormatting>
  <conditionalFormatting sqref="U13:U50">
    <cfRule type="cellIs" dxfId="56" priority="1" operator="lessThan">
      <formula>"50%"</formula>
    </cfRule>
  </conditionalFormatting>
  <hyperlinks>
    <hyperlink ref="A1" location="'Rekap Dosen'!A1" display="BACK" xr:uid="{00000000-0004-0000-3000-000000000000}"/>
  </hyperlinks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U955"/>
  <sheetViews>
    <sheetView topLeftCell="A42" workbookViewId="0">
      <selection activeCell="B54" sqref="B54"/>
    </sheetView>
  </sheetViews>
  <sheetFormatPr defaultColWidth="14.453125" defaultRowHeight="15" customHeight="1" x14ac:dyDescent="0.35"/>
  <cols>
    <col min="1" max="1" width="9.54296875" customWidth="1"/>
    <col min="2" max="2" width="32.81640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96" t="s">
        <v>190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MI408417</v>
      </c>
      <c r="C3" s="78" t="str">
        <f>VLOOKUP(D3, 'Rekap Dosen'!$B$5:$C$40, 2, FALSE)</f>
        <v>Bayu Wijaya Putra, M.Kom.</v>
      </c>
      <c r="D3" s="51" t="s">
        <v>285</v>
      </c>
      <c r="E3" s="79">
        <f t="shared" ref="E3:E6" si="0">COUNTIF($D$12:$S$12,D3)</f>
        <v>2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PEMROGRAMAN VISUAL</v>
      </c>
      <c r="C4" s="78" t="str">
        <f>VLOOKUP(D4, 'Rekap Dosen'!$B$5:$C$40, 2, FALSE)</f>
        <v>Dewi Sartika, M.Kom.</v>
      </c>
      <c r="D4" s="51" t="s">
        <v>290</v>
      </c>
      <c r="E4" s="79">
        <f t="shared" si="0"/>
        <v>5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Yesinta Florensia, M.Kom.</v>
      </c>
      <c r="D5" s="51" t="s">
        <v>327</v>
      </c>
      <c r="E5" s="79">
        <f t="shared" si="0"/>
        <v>5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kamis, 12:10 - 16:15</v>
      </c>
      <c r="C6" s="78" t="e">
        <f>VLOOKUP(D6, 'Rekap Dosen'!$B$5:$C$40, 2, FALSE)</f>
        <v>#N/A</v>
      </c>
      <c r="D6" s="51">
        <v>0</v>
      </c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BASIS DATA CL.4.1</v>
      </c>
      <c r="C7" s="83" t="s">
        <v>334</v>
      </c>
      <c r="D7" s="84"/>
      <c r="E7" s="85">
        <f>SUM(E3:E6)</f>
        <v>12</v>
      </c>
      <c r="F7" s="58"/>
      <c r="G7" s="58" t="s">
        <v>1024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ht="14.5" x14ac:dyDescent="0.35">
      <c r="A12" s="172"/>
      <c r="B12" s="172"/>
      <c r="C12" s="172"/>
      <c r="D12" s="51" t="s">
        <v>327</v>
      </c>
      <c r="E12" s="51" t="s">
        <v>327</v>
      </c>
      <c r="F12" s="51" t="s">
        <v>327</v>
      </c>
      <c r="G12" s="51" t="s">
        <v>327</v>
      </c>
      <c r="H12" s="51" t="s">
        <v>327</v>
      </c>
      <c r="I12" s="51" t="s">
        <v>290</v>
      </c>
      <c r="J12" s="51" t="s">
        <v>290</v>
      </c>
      <c r="K12" s="51" t="s">
        <v>290</v>
      </c>
      <c r="L12" s="51" t="s">
        <v>290</v>
      </c>
      <c r="M12" s="51" t="s">
        <v>290</v>
      </c>
      <c r="N12" s="51"/>
      <c r="O12" s="51"/>
      <c r="P12" s="51"/>
      <c r="Q12" s="51" t="s">
        <v>285</v>
      </c>
      <c r="R12" s="51" t="s">
        <v>285</v>
      </c>
      <c r="S12" s="51"/>
      <c r="T12" s="176"/>
      <c r="U12" s="179"/>
    </row>
    <row r="13" spans="1:21" ht="14.5" x14ac:dyDescent="0.35">
      <c r="A13" s="101">
        <v>1</v>
      </c>
      <c r="B13" s="97" t="s">
        <v>435</v>
      </c>
      <c r="C13" s="98" t="s">
        <v>436</v>
      </c>
      <c r="D13" s="55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1</v>
      </c>
      <c r="L13" s="51">
        <v>1</v>
      </c>
      <c r="M13" s="51">
        <v>1</v>
      </c>
      <c r="N13" s="51"/>
      <c r="O13" s="51"/>
      <c r="P13" s="51"/>
      <c r="Q13" s="51">
        <v>1</v>
      </c>
      <c r="R13" s="51">
        <v>1</v>
      </c>
      <c r="S13" s="51"/>
      <c r="T13" s="93">
        <f t="shared" ref="T13:T53" si="2">SUM(D13:S13)</f>
        <v>5</v>
      </c>
      <c r="U13" s="94">
        <f t="shared" ref="U13:U53" si="3">T13/16</f>
        <v>0.3125</v>
      </c>
    </row>
    <row r="14" spans="1:21" ht="14.5" x14ac:dyDescent="0.35">
      <c r="A14" s="101">
        <v>2</v>
      </c>
      <c r="B14" s="97" t="s">
        <v>437</v>
      </c>
      <c r="C14" s="98" t="s">
        <v>438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/>
      <c r="O14" s="51"/>
      <c r="P14" s="51"/>
      <c r="Q14" s="51">
        <v>1</v>
      </c>
      <c r="R14" s="51">
        <v>1</v>
      </c>
      <c r="S14" s="51"/>
      <c r="T14" s="93">
        <f t="shared" si="2"/>
        <v>12</v>
      </c>
      <c r="U14" s="94">
        <f t="shared" si="3"/>
        <v>0.75</v>
      </c>
    </row>
    <row r="15" spans="1:21" ht="14.5" x14ac:dyDescent="0.35">
      <c r="A15" s="101">
        <v>3</v>
      </c>
      <c r="B15" s="97" t="s">
        <v>439</v>
      </c>
      <c r="C15" s="98" t="s">
        <v>440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0</v>
      </c>
      <c r="N15" s="51"/>
      <c r="O15" s="51"/>
      <c r="P15" s="51"/>
      <c r="Q15" s="51">
        <v>1</v>
      </c>
      <c r="R15" s="51">
        <v>1</v>
      </c>
      <c r="S15" s="51"/>
      <c r="T15" s="93">
        <f t="shared" si="2"/>
        <v>11</v>
      </c>
      <c r="U15" s="94">
        <f t="shared" si="3"/>
        <v>0.6875</v>
      </c>
    </row>
    <row r="16" spans="1:21" ht="14.5" x14ac:dyDescent="0.35">
      <c r="A16" s="101">
        <v>4</v>
      </c>
      <c r="B16" s="97" t="s">
        <v>441</v>
      </c>
      <c r="C16" s="98" t="s">
        <v>442</v>
      </c>
      <c r="D16" s="55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1</v>
      </c>
      <c r="K16" s="51">
        <v>1</v>
      </c>
      <c r="L16" s="51">
        <v>1</v>
      </c>
      <c r="M16" s="51">
        <v>0</v>
      </c>
      <c r="N16" s="51"/>
      <c r="O16" s="51"/>
      <c r="P16" s="51"/>
      <c r="Q16" s="51">
        <v>1</v>
      </c>
      <c r="R16" s="51">
        <v>1</v>
      </c>
      <c r="S16" s="51"/>
      <c r="T16" s="93">
        <f t="shared" si="2"/>
        <v>5</v>
      </c>
      <c r="U16" s="94">
        <f t="shared" si="3"/>
        <v>0.3125</v>
      </c>
    </row>
    <row r="17" spans="1:21" ht="14.5" x14ac:dyDescent="0.35">
      <c r="A17" s="101">
        <v>5</v>
      </c>
      <c r="B17" s="97" t="s">
        <v>443</v>
      </c>
      <c r="C17" s="98" t="s">
        <v>444</v>
      </c>
      <c r="D17" s="55">
        <v>0</v>
      </c>
      <c r="E17" s="51">
        <v>1</v>
      </c>
      <c r="F17" s="51">
        <v>1</v>
      </c>
      <c r="G17" s="51">
        <v>0</v>
      </c>
      <c r="H17" s="51">
        <v>1</v>
      </c>
      <c r="I17" s="51">
        <v>1</v>
      </c>
      <c r="J17" s="51">
        <v>1</v>
      </c>
      <c r="K17" s="51">
        <v>1</v>
      </c>
      <c r="L17" s="51">
        <v>0</v>
      </c>
      <c r="M17" s="51">
        <v>1</v>
      </c>
      <c r="N17" s="51"/>
      <c r="O17" s="51"/>
      <c r="P17" s="51"/>
      <c r="Q17" s="51">
        <v>1</v>
      </c>
      <c r="R17" s="51">
        <v>1</v>
      </c>
      <c r="S17" s="51"/>
      <c r="T17" s="93">
        <f t="shared" si="2"/>
        <v>9</v>
      </c>
      <c r="U17" s="94">
        <f t="shared" si="3"/>
        <v>0.5625</v>
      </c>
    </row>
    <row r="18" spans="1:21" ht="14.5" x14ac:dyDescent="0.35">
      <c r="A18" s="101">
        <v>6</v>
      </c>
      <c r="B18" s="97" t="s">
        <v>445</v>
      </c>
      <c r="C18" s="98" t="s">
        <v>446</v>
      </c>
      <c r="D18" s="55">
        <v>1</v>
      </c>
      <c r="E18" s="51">
        <v>1</v>
      </c>
      <c r="F18" s="51">
        <v>0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/>
      <c r="Q18" s="51">
        <v>1</v>
      </c>
      <c r="R18" s="51">
        <v>0</v>
      </c>
      <c r="S18" s="51"/>
      <c r="T18" s="93">
        <f t="shared" si="2"/>
        <v>10</v>
      </c>
      <c r="U18" s="94">
        <f t="shared" si="3"/>
        <v>0.625</v>
      </c>
    </row>
    <row r="19" spans="1:21" ht="14.5" x14ac:dyDescent="0.35">
      <c r="A19" s="101">
        <v>7</v>
      </c>
      <c r="B19" s="97" t="s">
        <v>447</v>
      </c>
      <c r="C19" s="98" t="s">
        <v>448</v>
      </c>
      <c r="D19" s="55">
        <v>0</v>
      </c>
      <c r="E19" s="51">
        <v>0</v>
      </c>
      <c r="F19" s="51">
        <v>1</v>
      </c>
      <c r="G19" s="51">
        <v>1</v>
      </c>
      <c r="H19" s="51">
        <v>1</v>
      </c>
      <c r="I19" s="51">
        <v>0</v>
      </c>
      <c r="J19" s="51">
        <v>1</v>
      </c>
      <c r="K19" s="51">
        <v>1</v>
      </c>
      <c r="L19" s="51">
        <v>0</v>
      </c>
      <c r="M19" s="51">
        <v>1</v>
      </c>
      <c r="N19" s="51"/>
      <c r="O19" s="51"/>
      <c r="P19" s="51"/>
      <c r="Q19" s="51">
        <v>1</v>
      </c>
      <c r="R19" s="51">
        <v>1</v>
      </c>
      <c r="S19" s="51"/>
      <c r="T19" s="93">
        <f t="shared" si="2"/>
        <v>8</v>
      </c>
      <c r="U19" s="94">
        <f t="shared" si="3"/>
        <v>0.5</v>
      </c>
    </row>
    <row r="20" spans="1:21" ht="14.5" x14ac:dyDescent="0.35">
      <c r="A20" s="101">
        <v>8</v>
      </c>
      <c r="B20" s="97" t="s">
        <v>450</v>
      </c>
      <c r="C20" s="98" t="s">
        <v>451</v>
      </c>
      <c r="D20" s="55">
        <v>1</v>
      </c>
      <c r="E20" s="51">
        <v>1</v>
      </c>
      <c r="F20" s="51">
        <v>0</v>
      </c>
      <c r="G20" s="51">
        <v>0</v>
      </c>
      <c r="H20" s="51">
        <v>1</v>
      </c>
      <c r="I20" s="51">
        <v>0</v>
      </c>
      <c r="J20" s="51">
        <v>1</v>
      </c>
      <c r="K20" s="51">
        <v>1</v>
      </c>
      <c r="L20" s="51">
        <v>1</v>
      </c>
      <c r="M20" s="51">
        <v>0</v>
      </c>
      <c r="N20" s="51"/>
      <c r="O20" s="51"/>
      <c r="P20" s="51"/>
      <c r="Q20" s="51">
        <v>1</v>
      </c>
      <c r="R20" s="51">
        <v>0</v>
      </c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101">
        <v>9</v>
      </c>
      <c r="B21" s="97" t="s">
        <v>452</v>
      </c>
      <c r="C21" s="98" t="s">
        <v>453</v>
      </c>
      <c r="D21" s="55">
        <v>0</v>
      </c>
      <c r="E21" s="51">
        <v>1</v>
      </c>
      <c r="F21" s="51">
        <v>1</v>
      </c>
      <c r="G21" s="51">
        <v>0</v>
      </c>
      <c r="H21" s="51">
        <v>1</v>
      </c>
      <c r="I21" s="51">
        <v>1</v>
      </c>
      <c r="J21" s="51">
        <v>1</v>
      </c>
      <c r="K21" s="51">
        <v>1</v>
      </c>
      <c r="L21" s="51">
        <v>0</v>
      </c>
      <c r="M21" s="51">
        <v>1</v>
      </c>
      <c r="N21" s="51"/>
      <c r="O21" s="51"/>
      <c r="P21" s="51"/>
      <c r="Q21" s="51">
        <v>1</v>
      </c>
      <c r="R21" s="51">
        <v>0</v>
      </c>
      <c r="S21" s="51"/>
      <c r="T21" s="93">
        <f t="shared" si="2"/>
        <v>8</v>
      </c>
      <c r="U21" s="94">
        <f t="shared" si="3"/>
        <v>0.5</v>
      </c>
    </row>
    <row r="22" spans="1:21" ht="15.75" customHeight="1" x14ac:dyDescent="0.35">
      <c r="A22" s="101">
        <v>10</v>
      </c>
      <c r="B22" s="97" t="s">
        <v>454</v>
      </c>
      <c r="C22" s="98" t="s">
        <v>455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/>
      <c r="Q22" s="51">
        <v>1</v>
      </c>
      <c r="R22" s="51">
        <v>1</v>
      </c>
      <c r="S22" s="51"/>
      <c r="T22" s="93">
        <f t="shared" si="2"/>
        <v>12</v>
      </c>
      <c r="U22" s="94">
        <f t="shared" si="3"/>
        <v>0.75</v>
      </c>
    </row>
    <row r="23" spans="1:21" ht="15.75" customHeight="1" x14ac:dyDescent="0.35">
      <c r="A23" s="101">
        <v>11</v>
      </c>
      <c r="B23" s="101" t="s">
        <v>596</v>
      </c>
      <c r="C23" s="98" t="s">
        <v>456</v>
      </c>
      <c r="D23" s="55">
        <v>1</v>
      </c>
      <c r="E23" s="51">
        <v>1</v>
      </c>
      <c r="F23" s="51">
        <v>1</v>
      </c>
      <c r="G23" s="51">
        <v>1</v>
      </c>
      <c r="H23" s="51">
        <v>0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/>
      <c r="Q23" s="51">
        <v>1</v>
      </c>
      <c r="R23" s="51">
        <v>1</v>
      </c>
      <c r="S23" s="51"/>
      <c r="T23" s="93">
        <f t="shared" si="2"/>
        <v>11</v>
      </c>
      <c r="U23" s="94">
        <f t="shared" si="3"/>
        <v>0.6875</v>
      </c>
    </row>
    <row r="24" spans="1:21" ht="15.75" customHeight="1" x14ac:dyDescent="0.35">
      <c r="A24" s="101">
        <v>12</v>
      </c>
      <c r="B24" s="101" t="s">
        <v>597</v>
      </c>
      <c r="C24" s="98" t="s">
        <v>457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/>
      <c r="Q24" s="51">
        <v>1</v>
      </c>
      <c r="R24" s="51">
        <v>1</v>
      </c>
      <c r="S24" s="51"/>
      <c r="T24" s="93">
        <f t="shared" si="2"/>
        <v>12</v>
      </c>
      <c r="U24" s="94">
        <f t="shared" si="3"/>
        <v>0.75</v>
      </c>
    </row>
    <row r="25" spans="1:21" ht="15.75" customHeight="1" x14ac:dyDescent="0.35">
      <c r="A25" s="101">
        <v>13</v>
      </c>
      <c r="B25" s="101" t="s">
        <v>598</v>
      </c>
      <c r="C25" s="98" t="s">
        <v>458</v>
      </c>
      <c r="D25" s="55">
        <v>0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/>
      <c r="O25" s="51"/>
      <c r="P25" s="51"/>
      <c r="Q25" s="51">
        <v>1</v>
      </c>
      <c r="R25" s="51">
        <v>1</v>
      </c>
      <c r="S25" s="51"/>
      <c r="T25" s="93">
        <f t="shared" si="2"/>
        <v>11</v>
      </c>
      <c r="U25" s="94">
        <f t="shared" si="3"/>
        <v>0.6875</v>
      </c>
    </row>
    <row r="26" spans="1:21" ht="15.75" customHeight="1" x14ac:dyDescent="0.35">
      <c r="A26" s="101">
        <v>14</v>
      </c>
      <c r="B26" s="101" t="s">
        <v>599</v>
      </c>
      <c r="C26" s="98" t="s">
        <v>459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/>
      <c r="Q26" s="51">
        <v>1</v>
      </c>
      <c r="R26" s="51">
        <v>1</v>
      </c>
      <c r="S26" s="51"/>
      <c r="T26" s="93">
        <f t="shared" si="2"/>
        <v>12</v>
      </c>
      <c r="U26" s="94">
        <f t="shared" si="3"/>
        <v>0.75</v>
      </c>
    </row>
    <row r="27" spans="1:21" ht="15.75" customHeight="1" x14ac:dyDescent="0.35">
      <c r="A27" s="101">
        <v>15</v>
      </c>
      <c r="B27" s="101" t="s">
        <v>600</v>
      </c>
      <c r="C27" s="98" t="s">
        <v>460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/>
      <c r="O27" s="51"/>
      <c r="P27" s="51"/>
      <c r="Q27" s="51">
        <v>1</v>
      </c>
      <c r="R27" s="51">
        <v>1</v>
      </c>
      <c r="S27" s="51"/>
      <c r="T27" s="93">
        <f t="shared" si="2"/>
        <v>12</v>
      </c>
      <c r="U27" s="94">
        <f t="shared" si="3"/>
        <v>0.75</v>
      </c>
    </row>
    <row r="28" spans="1:21" ht="15.75" customHeight="1" x14ac:dyDescent="0.35">
      <c r="A28" s="101">
        <v>16</v>
      </c>
      <c r="B28" s="101" t="s">
        <v>601</v>
      </c>
      <c r="C28" s="98" t="s">
        <v>461</v>
      </c>
      <c r="D28" s="55">
        <v>1</v>
      </c>
      <c r="E28" s="51">
        <v>1</v>
      </c>
      <c r="F28" s="51">
        <v>1</v>
      </c>
      <c r="G28" s="51">
        <v>0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/>
      <c r="Q28" s="51">
        <v>1</v>
      </c>
      <c r="R28" s="51">
        <v>1</v>
      </c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101">
        <v>17</v>
      </c>
      <c r="B29" s="101" t="s">
        <v>602</v>
      </c>
      <c r="C29" s="98" t="s">
        <v>462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/>
      <c r="Q29" s="51">
        <v>1</v>
      </c>
      <c r="R29" s="51">
        <v>1</v>
      </c>
      <c r="S29" s="51"/>
      <c r="T29" s="93">
        <f t="shared" si="2"/>
        <v>12</v>
      </c>
      <c r="U29" s="94">
        <f t="shared" si="3"/>
        <v>0.75</v>
      </c>
    </row>
    <row r="30" spans="1:21" ht="15.75" customHeight="1" x14ac:dyDescent="0.35">
      <c r="A30" s="101">
        <v>18</v>
      </c>
      <c r="B30" s="101" t="s">
        <v>603</v>
      </c>
      <c r="C30" s="98" t="s">
        <v>463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/>
      <c r="O30" s="51"/>
      <c r="P30" s="51"/>
      <c r="Q30" s="51">
        <v>1</v>
      </c>
      <c r="R30" s="51">
        <v>1</v>
      </c>
      <c r="S30" s="51"/>
      <c r="T30" s="93">
        <f t="shared" si="2"/>
        <v>12</v>
      </c>
      <c r="U30" s="94">
        <f t="shared" si="3"/>
        <v>0.75</v>
      </c>
    </row>
    <row r="31" spans="1:21" ht="15.75" customHeight="1" x14ac:dyDescent="0.35">
      <c r="A31" s="101">
        <v>19</v>
      </c>
      <c r="B31" s="101" t="s">
        <v>604</v>
      </c>
      <c r="C31" s="98" t="s">
        <v>464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/>
      <c r="Q31" s="51">
        <v>1</v>
      </c>
      <c r="R31" s="51">
        <v>1</v>
      </c>
      <c r="S31" s="51"/>
      <c r="T31" s="93">
        <f t="shared" si="2"/>
        <v>12</v>
      </c>
      <c r="U31" s="94">
        <f t="shared" si="3"/>
        <v>0.75</v>
      </c>
    </row>
    <row r="32" spans="1:21" ht="15.75" customHeight="1" x14ac:dyDescent="0.35">
      <c r="A32" s="101">
        <v>20</v>
      </c>
      <c r="B32" s="101" t="s">
        <v>605</v>
      </c>
      <c r="C32" s="98" t="s">
        <v>465</v>
      </c>
      <c r="D32" s="55">
        <v>0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0</v>
      </c>
      <c r="M32" s="51">
        <v>1</v>
      </c>
      <c r="N32" s="51"/>
      <c r="O32" s="51"/>
      <c r="P32" s="51"/>
      <c r="Q32" s="51">
        <v>1</v>
      </c>
      <c r="R32" s="51">
        <v>1</v>
      </c>
      <c r="S32" s="51"/>
      <c r="T32" s="93">
        <f t="shared" si="2"/>
        <v>10</v>
      </c>
      <c r="U32" s="94">
        <f t="shared" si="3"/>
        <v>0.625</v>
      </c>
    </row>
    <row r="33" spans="1:21" ht="15.75" customHeight="1" x14ac:dyDescent="0.35">
      <c r="A33" s="101">
        <v>21</v>
      </c>
      <c r="B33" s="101" t="s">
        <v>606</v>
      </c>
      <c r="C33" s="98" t="s">
        <v>466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/>
      <c r="Q33" s="51">
        <v>1</v>
      </c>
      <c r="R33" s="51">
        <v>1</v>
      </c>
      <c r="S33" s="51"/>
      <c r="T33" s="93">
        <f t="shared" si="2"/>
        <v>12</v>
      </c>
      <c r="U33" s="94">
        <f t="shared" si="3"/>
        <v>0.75</v>
      </c>
    </row>
    <row r="34" spans="1:21" ht="15.75" customHeight="1" x14ac:dyDescent="0.35">
      <c r="A34" s="101">
        <v>22</v>
      </c>
      <c r="B34" s="101" t="s">
        <v>607</v>
      </c>
      <c r="C34" s="98" t="s">
        <v>467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/>
      <c r="O34" s="51"/>
      <c r="P34" s="51"/>
      <c r="Q34" s="51">
        <v>1</v>
      </c>
      <c r="R34" s="51">
        <v>1</v>
      </c>
      <c r="S34" s="51"/>
      <c r="T34" s="93">
        <f t="shared" si="2"/>
        <v>12</v>
      </c>
      <c r="U34" s="94">
        <f t="shared" si="3"/>
        <v>0.75</v>
      </c>
    </row>
    <row r="35" spans="1:21" ht="15.75" customHeight="1" x14ac:dyDescent="0.35">
      <c r="A35" s="101">
        <v>23</v>
      </c>
      <c r="B35" s="101" t="s">
        <v>608</v>
      </c>
      <c r="C35" s="98" t="s">
        <v>468</v>
      </c>
      <c r="D35" s="55">
        <v>1</v>
      </c>
      <c r="E35" s="51">
        <v>1</v>
      </c>
      <c r="F35" s="51">
        <v>0</v>
      </c>
      <c r="G35" s="51">
        <v>1</v>
      </c>
      <c r="H35" s="51">
        <v>1</v>
      </c>
      <c r="I35" s="51">
        <v>1</v>
      </c>
      <c r="J35" s="51">
        <v>1</v>
      </c>
      <c r="K35" s="51">
        <v>0</v>
      </c>
      <c r="L35" s="51">
        <v>1</v>
      </c>
      <c r="M35" s="51">
        <v>1</v>
      </c>
      <c r="N35" s="51"/>
      <c r="O35" s="51"/>
      <c r="P35" s="51"/>
      <c r="Q35" s="51">
        <v>1</v>
      </c>
      <c r="R35" s="51">
        <v>1</v>
      </c>
      <c r="S35" s="51"/>
      <c r="T35" s="93">
        <f t="shared" si="2"/>
        <v>10</v>
      </c>
      <c r="U35" s="94">
        <f t="shared" si="3"/>
        <v>0.625</v>
      </c>
    </row>
    <row r="36" spans="1:21" ht="15.75" customHeight="1" x14ac:dyDescent="0.35">
      <c r="A36" s="101">
        <v>24</v>
      </c>
      <c r="B36" s="101" t="s">
        <v>609</v>
      </c>
      <c r="C36" s="98" t="s">
        <v>469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/>
      <c r="Q36" s="51">
        <v>1</v>
      </c>
      <c r="R36" s="51">
        <v>1</v>
      </c>
      <c r="S36" s="51"/>
      <c r="T36" s="93">
        <f t="shared" si="2"/>
        <v>12</v>
      </c>
      <c r="U36" s="94">
        <f t="shared" si="3"/>
        <v>0.75</v>
      </c>
    </row>
    <row r="37" spans="1:21" ht="15.75" customHeight="1" x14ac:dyDescent="0.35">
      <c r="A37" s="101">
        <v>25</v>
      </c>
      <c r="B37" s="101" t="s">
        <v>610</v>
      </c>
      <c r="C37" s="98" t="s">
        <v>470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/>
      <c r="Q37" s="51">
        <v>1</v>
      </c>
      <c r="R37" s="51">
        <v>1</v>
      </c>
      <c r="S37" s="51"/>
      <c r="T37" s="93">
        <f t="shared" si="2"/>
        <v>12</v>
      </c>
      <c r="U37" s="94">
        <f t="shared" si="3"/>
        <v>0.75</v>
      </c>
    </row>
    <row r="38" spans="1:21" ht="15.75" customHeight="1" x14ac:dyDescent="0.35">
      <c r="A38" s="101">
        <v>26</v>
      </c>
      <c r="B38" s="101" t="s">
        <v>611</v>
      </c>
      <c r="C38" s="98" t="s">
        <v>471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/>
      <c r="O38" s="51"/>
      <c r="P38" s="51"/>
      <c r="Q38" s="51">
        <v>1</v>
      </c>
      <c r="R38" s="51">
        <v>1</v>
      </c>
      <c r="S38" s="51"/>
      <c r="T38" s="93">
        <f t="shared" si="2"/>
        <v>12</v>
      </c>
      <c r="U38" s="94">
        <f t="shared" si="3"/>
        <v>0.75</v>
      </c>
    </row>
    <row r="39" spans="1:21" ht="15.75" customHeight="1" x14ac:dyDescent="0.35">
      <c r="A39" s="101">
        <v>27</v>
      </c>
      <c r="B39" s="101" t="s">
        <v>612</v>
      </c>
      <c r="C39" s="98" t="s">
        <v>472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/>
      <c r="O39" s="51"/>
      <c r="P39" s="51"/>
      <c r="Q39" s="51">
        <v>1</v>
      </c>
      <c r="R39" s="51">
        <v>1</v>
      </c>
      <c r="S39" s="51"/>
      <c r="T39" s="93">
        <f t="shared" si="2"/>
        <v>12</v>
      </c>
      <c r="U39" s="94">
        <f t="shared" si="3"/>
        <v>0.75</v>
      </c>
    </row>
    <row r="40" spans="1:21" ht="15.75" customHeight="1" x14ac:dyDescent="0.35">
      <c r="A40" s="101">
        <v>28</v>
      </c>
      <c r="B40" s="101" t="s">
        <v>613</v>
      </c>
      <c r="C40" s="98" t="s">
        <v>473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/>
      <c r="O40" s="51"/>
      <c r="P40" s="51"/>
      <c r="Q40" s="51">
        <v>1</v>
      </c>
      <c r="R40" s="51">
        <v>1</v>
      </c>
      <c r="S40" s="51"/>
      <c r="T40" s="93">
        <f t="shared" si="2"/>
        <v>12</v>
      </c>
      <c r="U40" s="94">
        <f t="shared" si="3"/>
        <v>0.75</v>
      </c>
    </row>
    <row r="41" spans="1:21" ht="15.75" customHeight="1" x14ac:dyDescent="0.35">
      <c r="A41" s="101">
        <v>29</v>
      </c>
      <c r="B41" s="101" t="s">
        <v>614</v>
      </c>
      <c r="C41" s="98" t="s">
        <v>474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/>
      <c r="O41" s="51"/>
      <c r="P41" s="51"/>
      <c r="Q41" s="51">
        <v>1</v>
      </c>
      <c r="R41" s="51">
        <v>1</v>
      </c>
      <c r="S41" s="51"/>
      <c r="T41" s="93">
        <f t="shared" si="2"/>
        <v>12</v>
      </c>
      <c r="U41" s="94">
        <f t="shared" si="3"/>
        <v>0.75</v>
      </c>
    </row>
    <row r="42" spans="1:21" ht="15.75" customHeight="1" x14ac:dyDescent="0.35">
      <c r="A42" s="101">
        <v>30</v>
      </c>
      <c r="B42" s="101" t="s">
        <v>615</v>
      </c>
      <c r="C42" s="98" t="s">
        <v>475</v>
      </c>
      <c r="D42" s="55">
        <v>1</v>
      </c>
      <c r="E42" s="51">
        <v>0</v>
      </c>
      <c r="F42" s="51">
        <v>0</v>
      </c>
      <c r="G42" s="51">
        <v>1</v>
      </c>
      <c r="H42" s="51">
        <v>1</v>
      </c>
      <c r="I42" s="51">
        <v>1</v>
      </c>
      <c r="J42" s="100">
        <v>1</v>
      </c>
      <c r="K42" s="51">
        <v>1</v>
      </c>
      <c r="L42" s="51">
        <v>0</v>
      </c>
      <c r="M42" s="51">
        <v>0</v>
      </c>
      <c r="N42" s="51"/>
      <c r="O42" s="51"/>
      <c r="P42" s="51"/>
      <c r="Q42" s="51">
        <v>1</v>
      </c>
      <c r="R42" s="51">
        <v>1</v>
      </c>
      <c r="S42" s="51"/>
      <c r="T42" s="93">
        <f t="shared" si="2"/>
        <v>8</v>
      </c>
      <c r="U42" s="94">
        <f t="shared" si="3"/>
        <v>0.5</v>
      </c>
    </row>
    <row r="43" spans="1:21" ht="15.75" customHeight="1" x14ac:dyDescent="0.35">
      <c r="A43" s="101">
        <v>31</v>
      </c>
      <c r="B43" s="101" t="s">
        <v>617</v>
      </c>
      <c r="C43" s="98" t="s">
        <v>476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/>
      <c r="Q43" s="51">
        <v>1</v>
      </c>
      <c r="R43" s="51">
        <v>0</v>
      </c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101">
        <v>32</v>
      </c>
      <c r="B44" s="101" t="s">
        <v>618</v>
      </c>
      <c r="C44" s="98" t="s">
        <v>477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/>
      <c r="O44" s="51"/>
      <c r="P44" s="51"/>
      <c r="Q44" s="51">
        <v>1</v>
      </c>
      <c r="R44" s="51">
        <v>1</v>
      </c>
      <c r="S44" s="51"/>
      <c r="T44" s="93">
        <f t="shared" si="2"/>
        <v>12</v>
      </c>
      <c r="U44" s="94">
        <f t="shared" si="3"/>
        <v>0.75</v>
      </c>
    </row>
    <row r="45" spans="1:21" ht="15.75" customHeight="1" x14ac:dyDescent="0.35">
      <c r="A45" s="101">
        <v>33</v>
      </c>
      <c r="B45" s="101" t="s">
        <v>621</v>
      </c>
      <c r="C45" s="98" t="s">
        <v>480</v>
      </c>
      <c r="D45" s="55">
        <v>0</v>
      </c>
      <c r="E45" s="51">
        <v>0</v>
      </c>
      <c r="F45" s="51">
        <v>0</v>
      </c>
      <c r="G45" s="51">
        <v>0</v>
      </c>
      <c r="H45" s="51">
        <v>1</v>
      </c>
      <c r="I45" s="51">
        <v>1</v>
      </c>
      <c r="J45" s="51">
        <v>0</v>
      </c>
      <c r="K45" s="51">
        <v>1</v>
      </c>
      <c r="L45" s="51">
        <v>0</v>
      </c>
      <c r="M45" s="51">
        <v>0</v>
      </c>
      <c r="N45" s="51"/>
      <c r="O45" s="51"/>
      <c r="P45" s="51"/>
      <c r="Q45" s="51">
        <v>1</v>
      </c>
      <c r="R45" s="51">
        <v>1</v>
      </c>
      <c r="S45" s="51"/>
      <c r="T45" s="93">
        <f t="shared" si="2"/>
        <v>5</v>
      </c>
      <c r="U45" s="94">
        <f t="shared" si="3"/>
        <v>0.3125</v>
      </c>
    </row>
    <row r="46" spans="1:21" ht="15.75" customHeight="1" x14ac:dyDescent="0.35">
      <c r="A46" s="101">
        <v>34</v>
      </c>
      <c r="B46" s="101" t="s">
        <v>622</v>
      </c>
      <c r="C46" s="98" t="s">
        <v>481</v>
      </c>
      <c r="D46" s="55">
        <v>1</v>
      </c>
      <c r="E46" s="51">
        <v>1</v>
      </c>
      <c r="F46" s="51">
        <v>1</v>
      </c>
      <c r="G46" s="51">
        <v>1</v>
      </c>
      <c r="H46" s="51">
        <v>1</v>
      </c>
      <c r="I46" s="51">
        <v>1</v>
      </c>
      <c r="J46" s="51">
        <v>1</v>
      </c>
      <c r="K46" s="51">
        <v>1</v>
      </c>
      <c r="L46" s="51">
        <v>1</v>
      </c>
      <c r="M46" s="51">
        <v>1</v>
      </c>
      <c r="N46" s="51"/>
      <c r="O46" s="51"/>
      <c r="P46" s="51"/>
      <c r="Q46" s="51">
        <v>1</v>
      </c>
      <c r="R46" s="51">
        <v>1</v>
      </c>
      <c r="S46" s="51"/>
      <c r="T46" s="93">
        <f t="shared" si="2"/>
        <v>12</v>
      </c>
      <c r="U46" s="94">
        <f t="shared" si="3"/>
        <v>0.75</v>
      </c>
    </row>
    <row r="47" spans="1:21" ht="15.75" customHeight="1" x14ac:dyDescent="0.35">
      <c r="A47" s="101">
        <v>35</v>
      </c>
      <c r="B47" s="101" t="s">
        <v>623</v>
      </c>
      <c r="C47" s="98" t="s">
        <v>482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>
        <v>1</v>
      </c>
      <c r="M47" s="51">
        <v>1</v>
      </c>
      <c r="N47" s="51"/>
      <c r="O47" s="51"/>
      <c r="P47" s="51"/>
      <c r="Q47" s="51">
        <v>1</v>
      </c>
      <c r="R47" s="51">
        <v>1</v>
      </c>
      <c r="S47" s="51"/>
      <c r="T47" s="93">
        <f t="shared" si="2"/>
        <v>12</v>
      </c>
      <c r="U47" s="94">
        <f t="shared" si="3"/>
        <v>0.75</v>
      </c>
    </row>
    <row r="48" spans="1:21" ht="15.75" customHeight="1" x14ac:dyDescent="0.35">
      <c r="A48" s="101">
        <v>36</v>
      </c>
      <c r="B48" s="101" t="s">
        <v>624</v>
      </c>
      <c r="C48" s="98" t="s">
        <v>483</v>
      </c>
      <c r="D48" s="55">
        <v>1</v>
      </c>
      <c r="E48" s="51">
        <v>0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>
        <v>1</v>
      </c>
      <c r="M48" s="51">
        <v>1</v>
      </c>
      <c r="N48" s="51"/>
      <c r="O48" s="51"/>
      <c r="P48" s="51"/>
      <c r="Q48" s="51">
        <v>1</v>
      </c>
      <c r="R48" s="51">
        <v>1</v>
      </c>
      <c r="S48" s="51"/>
      <c r="T48" s="93">
        <f t="shared" si="2"/>
        <v>11</v>
      </c>
      <c r="U48" s="94">
        <f t="shared" si="3"/>
        <v>0.6875</v>
      </c>
    </row>
    <row r="49" spans="1:21" ht="15.75" customHeight="1" x14ac:dyDescent="0.35">
      <c r="A49" s="101">
        <v>37</v>
      </c>
      <c r="B49" s="101" t="s">
        <v>625</v>
      </c>
      <c r="C49" s="98" t="s">
        <v>484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>
        <v>1</v>
      </c>
      <c r="M49" s="51">
        <v>1</v>
      </c>
      <c r="N49" s="51"/>
      <c r="O49" s="51"/>
      <c r="P49" s="51"/>
      <c r="Q49" s="51">
        <v>1</v>
      </c>
      <c r="R49" s="51">
        <v>1</v>
      </c>
      <c r="S49" s="51"/>
      <c r="T49" s="93">
        <f t="shared" si="2"/>
        <v>12</v>
      </c>
      <c r="U49" s="94">
        <f t="shared" si="3"/>
        <v>0.75</v>
      </c>
    </row>
    <row r="50" spans="1:21" ht="15.75" customHeight="1" x14ac:dyDescent="0.35">
      <c r="A50" s="101">
        <v>38</v>
      </c>
      <c r="B50" s="101" t="s">
        <v>626</v>
      </c>
      <c r="C50" s="98" t="s">
        <v>485</v>
      </c>
      <c r="D50" s="55">
        <v>1</v>
      </c>
      <c r="E50" s="51">
        <v>1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1</v>
      </c>
      <c r="L50" s="51">
        <v>0</v>
      </c>
      <c r="M50" s="51">
        <v>1</v>
      </c>
      <c r="N50" s="51"/>
      <c r="O50" s="51"/>
      <c r="P50" s="51"/>
      <c r="Q50" s="51">
        <v>1</v>
      </c>
      <c r="R50" s="51">
        <v>0</v>
      </c>
      <c r="S50" s="51"/>
      <c r="T50" s="93">
        <f t="shared" si="2"/>
        <v>5</v>
      </c>
      <c r="U50" s="94">
        <f t="shared" si="3"/>
        <v>0.3125</v>
      </c>
    </row>
    <row r="51" spans="1:21" ht="15.75" customHeight="1" x14ac:dyDescent="0.35">
      <c r="A51" s="101">
        <v>39</v>
      </c>
      <c r="B51" s="101" t="s">
        <v>627</v>
      </c>
      <c r="C51" s="98" t="s">
        <v>486</v>
      </c>
      <c r="D51" s="55">
        <v>1</v>
      </c>
      <c r="E51" s="51">
        <v>1</v>
      </c>
      <c r="F51" s="51">
        <v>1</v>
      </c>
      <c r="G51" s="51">
        <v>1</v>
      </c>
      <c r="H51" s="51">
        <v>1</v>
      </c>
      <c r="I51" s="51">
        <v>1</v>
      </c>
      <c r="J51" s="51">
        <v>1</v>
      </c>
      <c r="K51" s="51">
        <v>1</v>
      </c>
      <c r="L51" s="51">
        <v>0</v>
      </c>
      <c r="M51" s="51">
        <v>1</v>
      </c>
      <c r="N51" s="51"/>
      <c r="O51" s="51"/>
      <c r="P51" s="51"/>
      <c r="Q51" s="51">
        <v>1</v>
      </c>
      <c r="R51" s="51">
        <v>1</v>
      </c>
      <c r="S51" s="51"/>
      <c r="T51" s="93">
        <f t="shared" si="2"/>
        <v>11</v>
      </c>
      <c r="U51" s="94">
        <f t="shared" si="3"/>
        <v>0.6875</v>
      </c>
    </row>
    <row r="52" spans="1:21" ht="15.75" customHeight="1" x14ac:dyDescent="0.35">
      <c r="A52" s="101">
        <v>40</v>
      </c>
      <c r="B52" s="101" t="s">
        <v>628</v>
      </c>
      <c r="C52" s="98" t="s">
        <v>487</v>
      </c>
      <c r="D52" s="55">
        <v>0</v>
      </c>
      <c r="E52" s="51">
        <v>1</v>
      </c>
      <c r="F52" s="51">
        <v>1</v>
      </c>
      <c r="G52" s="51">
        <v>1</v>
      </c>
      <c r="H52" s="51">
        <v>1</v>
      </c>
      <c r="I52" s="51">
        <v>1</v>
      </c>
      <c r="J52" s="51">
        <v>1</v>
      </c>
      <c r="K52" s="51">
        <v>1</v>
      </c>
      <c r="L52" s="51">
        <v>1</v>
      </c>
      <c r="M52" s="51">
        <v>1</v>
      </c>
      <c r="N52" s="51"/>
      <c r="O52" s="51"/>
      <c r="P52" s="51"/>
      <c r="Q52" s="51">
        <v>1</v>
      </c>
      <c r="R52" s="51">
        <v>1</v>
      </c>
      <c r="S52" s="51"/>
      <c r="T52" s="93">
        <f t="shared" si="2"/>
        <v>11</v>
      </c>
      <c r="U52" s="94">
        <f t="shared" si="3"/>
        <v>0.6875</v>
      </c>
    </row>
    <row r="53" spans="1:21" ht="15.75" customHeight="1" x14ac:dyDescent="0.35">
      <c r="A53" s="101">
        <v>41</v>
      </c>
      <c r="B53" s="101" t="s">
        <v>629</v>
      </c>
      <c r="C53" s="98" t="s">
        <v>488</v>
      </c>
      <c r="D53" s="55">
        <v>1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>
        <v>1</v>
      </c>
      <c r="K53" s="51">
        <v>1</v>
      </c>
      <c r="L53" s="51">
        <v>1</v>
      </c>
      <c r="M53" s="51">
        <v>1</v>
      </c>
      <c r="N53" s="51"/>
      <c r="O53" s="51"/>
      <c r="P53" s="51"/>
      <c r="Q53" s="51">
        <v>1</v>
      </c>
      <c r="R53" s="51">
        <v>1</v>
      </c>
      <c r="S53" s="51"/>
      <c r="T53" s="93">
        <f t="shared" si="2"/>
        <v>12</v>
      </c>
      <c r="U53" s="94">
        <f t="shared" si="3"/>
        <v>0.75</v>
      </c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3">
    <cfRule type="cellIs" dxfId="55" priority="4" operator="equal">
      <formula>0</formula>
    </cfRule>
  </conditionalFormatting>
  <conditionalFormatting sqref="H13:J47 N13:P47 S13:S47 D13:G50 K13:M53 Q13:R53">
    <cfRule type="cellIs" dxfId="54" priority="2" operator="equal">
      <formula>0</formula>
    </cfRule>
  </conditionalFormatting>
  <conditionalFormatting sqref="U13:U53">
    <cfRule type="cellIs" dxfId="53" priority="1" operator="lessThan">
      <formula>"50%"</formula>
    </cfRule>
  </conditionalFormatting>
  <hyperlinks>
    <hyperlink ref="A1" location="'Rekap Dosen'!A1" display="BACK" xr:uid="{00000000-0004-0000-3100-000000000000}"/>
  </hyperlinks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9"/>
  <sheetViews>
    <sheetView topLeftCell="A9" workbookViewId="0">
      <selection activeCell="B50" sqref="B50:B61"/>
    </sheetView>
  </sheetViews>
  <sheetFormatPr defaultColWidth="14.453125" defaultRowHeight="15" customHeight="1" x14ac:dyDescent="0.35"/>
  <cols>
    <col min="1" max="1" width="9.54296875" customWidth="1"/>
    <col min="2" max="2" width="32.81640625" customWidth="1"/>
    <col min="3" max="3" width="38.7265625" customWidth="1"/>
  </cols>
  <sheetData>
    <row r="1" spans="1:21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341</v>
      </c>
      <c r="B2" s="96" t="s">
        <v>192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MI408417</v>
      </c>
      <c r="C3" s="78" t="str">
        <f>VLOOKUP(D3, 'Rekap Dosen'!$B$5:$C$40, 2, FALSE)</f>
        <v>Bayu Wijaya Putra, M.Kom.</v>
      </c>
      <c r="D3" s="51" t="s">
        <v>285</v>
      </c>
      <c r="E3" s="79">
        <f t="shared" ref="E3:E6" si="0">COUNTIF($D$12:$S$12,D3)</f>
        <v>3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345</v>
      </c>
      <c r="B4" s="77" t="str">
        <f>VLOOKUP($B$2,'Kode MK'!$B$3:$G$72,3)</f>
        <v>PRAKTIKUM PEMROGRAMAN VISUAL</v>
      </c>
      <c r="C4" s="78" t="str">
        <f>VLOOKUP(D4, 'Rekap Dosen'!$B$5:$C$40, 2, FALSE)</f>
        <v>Dewi Sartika, M.Kom.</v>
      </c>
      <c r="D4" s="51" t="s">
        <v>290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Yesinta Florensia, M.Kom.</v>
      </c>
      <c r="D5" s="51" t="s">
        <v>327</v>
      </c>
      <c r="E5" s="79">
        <f t="shared" si="0"/>
        <v>5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347</v>
      </c>
      <c r="B6" s="77" t="str">
        <f>VLOOKUP($B$2,'Kode MK'!$B$3:$G$72,5)</f>
        <v>kamis,12:10 -16:15</v>
      </c>
      <c r="C6" s="78" t="e">
        <f>VLOOKUP(D6, 'Rekap Dosen'!$B$5:$C$40, 2, FALSE)</f>
        <v>#N/A</v>
      </c>
      <c r="D6" s="51">
        <v>0</v>
      </c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RPL CL 3.2</v>
      </c>
      <c r="C7" s="83" t="s">
        <v>334</v>
      </c>
      <c r="D7" s="84"/>
      <c r="E7" s="85">
        <f>SUM(E3:E6)</f>
        <v>14</v>
      </c>
      <c r="F7" s="58"/>
      <c r="G7" s="58" t="s">
        <v>1024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x14ac:dyDescent="0.35">
      <c r="A12" s="172"/>
      <c r="B12" s="172"/>
      <c r="C12" s="172"/>
      <c r="D12" s="51" t="s">
        <v>327</v>
      </c>
      <c r="E12" s="51" t="s">
        <v>327</v>
      </c>
      <c r="F12" s="51" t="s">
        <v>327</v>
      </c>
      <c r="G12" s="51" t="s">
        <v>327</v>
      </c>
      <c r="H12" s="51" t="s">
        <v>327</v>
      </c>
      <c r="I12" s="51" t="s">
        <v>290</v>
      </c>
      <c r="J12" s="51" t="s">
        <v>290</v>
      </c>
      <c r="K12" s="51" t="s">
        <v>290</v>
      </c>
      <c r="L12" s="51" t="s">
        <v>290</v>
      </c>
      <c r="M12" s="51" t="s">
        <v>290</v>
      </c>
      <c r="N12" s="51" t="s">
        <v>290</v>
      </c>
      <c r="O12" s="51"/>
      <c r="P12" s="51" t="s">
        <v>285</v>
      </c>
      <c r="Q12" s="51" t="s">
        <v>285</v>
      </c>
      <c r="R12" s="51" t="s">
        <v>285</v>
      </c>
      <c r="S12" s="51"/>
      <c r="T12" s="176"/>
      <c r="U12" s="179"/>
    </row>
    <row r="13" spans="1:21" x14ac:dyDescent="0.35">
      <c r="A13" s="101">
        <v>1</v>
      </c>
      <c r="B13" s="97" t="s">
        <v>489</v>
      </c>
      <c r="C13" s="98" t="s">
        <v>490</v>
      </c>
      <c r="D13" s="55">
        <v>1</v>
      </c>
      <c r="E13" s="51">
        <v>1</v>
      </c>
      <c r="F13" s="51">
        <v>0</v>
      </c>
      <c r="G13" s="51">
        <v>1</v>
      </c>
      <c r="H13" s="51">
        <v>1</v>
      </c>
      <c r="I13" s="51">
        <v>1</v>
      </c>
      <c r="J13" s="51">
        <v>0</v>
      </c>
      <c r="K13" s="51">
        <v>1</v>
      </c>
      <c r="L13" s="51">
        <v>1</v>
      </c>
      <c r="M13" s="51">
        <v>1</v>
      </c>
      <c r="N13" s="51"/>
      <c r="O13" s="51"/>
      <c r="P13" s="51"/>
      <c r="Q13" s="51">
        <v>1</v>
      </c>
      <c r="R13" s="51"/>
      <c r="S13" s="51"/>
      <c r="T13" s="93">
        <f t="shared" ref="T13:T49" si="2">SUM(D13:S13)</f>
        <v>9</v>
      </c>
      <c r="U13" s="94">
        <f t="shared" ref="U13:U49" si="3">T13/16</f>
        <v>0.5625</v>
      </c>
    </row>
    <row r="14" spans="1:21" x14ac:dyDescent="0.35">
      <c r="A14" s="101">
        <v>2</v>
      </c>
      <c r="B14" s="97" t="s">
        <v>491</v>
      </c>
      <c r="C14" s="98" t="s">
        <v>492</v>
      </c>
      <c r="D14" s="55">
        <v>1</v>
      </c>
      <c r="E14" s="51">
        <v>1</v>
      </c>
      <c r="F14" s="51">
        <v>0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/>
      <c r="O14" s="51"/>
      <c r="P14" s="51"/>
      <c r="Q14" s="51">
        <v>1</v>
      </c>
      <c r="R14" s="51"/>
      <c r="S14" s="51"/>
      <c r="T14" s="93">
        <f t="shared" si="2"/>
        <v>10</v>
      </c>
      <c r="U14" s="94">
        <f t="shared" si="3"/>
        <v>0.625</v>
      </c>
    </row>
    <row r="15" spans="1:21" x14ac:dyDescent="0.35">
      <c r="A15" s="101">
        <v>3</v>
      </c>
      <c r="B15" s="97" t="s">
        <v>493</v>
      </c>
      <c r="C15" s="98" t="s">
        <v>494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0</v>
      </c>
      <c r="K15" s="51">
        <v>1</v>
      </c>
      <c r="L15" s="51">
        <v>1</v>
      </c>
      <c r="M15" s="51">
        <v>1</v>
      </c>
      <c r="N15" s="51"/>
      <c r="O15" s="51"/>
      <c r="P15" s="51"/>
      <c r="Q15" s="51">
        <v>1</v>
      </c>
      <c r="R15" s="51"/>
      <c r="S15" s="51"/>
      <c r="T15" s="93">
        <f t="shared" si="2"/>
        <v>10</v>
      </c>
      <c r="U15" s="94">
        <f t="shared" si="3"/>
        <v>0.625</v>
      </c>
    </row>
    <row r="16" spans="1:21" x14ac:dyDescent="0.35">
      <c r="A16" s="101">
        <v>4</v>
      </c>
      <c r="B16" s="97" t="s">
        <v>495</v>
      </c>
      <c r="C16" s="98" t="s">
        <v>496</v>
      </c>
      <c r="D16" s="55">
        <v>1</v>
      </c>
      <c r="E16" s="51">
        <v>1</v>
      </c>
      <c r="F16" s="51" t="s">
        <v>449</v>
      </c>
      <c r="G16" s="51">
        <v>1</v>
      </c>
      <c r="H16" s="51">
        <v>1</v>
      </c>
      <c r="I16" s="51">
        <v>1</v>
      </c>
      <c r="J16" s="51">
        <v>1</v>
      </c>
      <c r="K16" s="51">
        <v>0</v>
      </c>
      <c r="L16" s="51">
        <v>0</v>
      </c>
      <c r="M16" s="51">
        <v>0</v>
      </c>
      <c r="N16" s="51"/>
      <c r="O16" s="51"/>
      <c r="P16" s="51"/>
      <c r="Q16" s="51">
        <v>1</v>
      </c>
      <c r="R16" s="51"/>
      <c r="S16" s="51"/>
      <c r="T16" s="93">
        <f t="shared" si="2"/>
        <v>7</v>
      </c>
      <c r="U16" s="94">
        <f t="shared" si="3"/>
        <v>0.4375</v>
      </c>
    </row>
    <row r="17" spans="1:21" x14ac:dyDescent="0.35">
      <c r="A17" s="101">
        <v>5</v>
      </c>
      <c r="B17" s="97" t="s">
        <v>497</v>
      </c>
      <c r="C17" s="98" t="s">
        <v>498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/>
      <c r="Q17" s="51">
        <v>1</v>
      </c>
      <c r="R17" s="51"/>
      <c r="S17" s="51"/>
      <c r="T17" s="93">
        <f t="shared" si="2"/>
        <v>11</v>
      </c>
      <c r="U17" s="94">
        <f t="shared" si="3"/>
        <v>0.6875</v>
      </c>
    </row>
    <row r="18" spans="1:21" x14ac:dyDescent="0.35">
      <c r="A18" s="101">
        <v>6</v>
      </c>
      <c r="B18" s="97" t="s">
        <v>500</v>
      </c>
      <c r="C18" s="98" t="s">
        <v>501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/>
      <c r="Q18" s="51">
        <v>1</v>
      </c>
      <c r="R18" s="51"/>
      <c r="S18" s="51"/>
      <c r="T18" s="93">
        <f t="shared" si="2"/>
        <v>11</v>
      </c>
      <c r="U18" s="94">
        <f t="shared" si="3"/>
        <v>0.6875</v>
      </c>
    </row>
    <row r="19" spans="1:21" x14ac:dyDescent="0.35">
      <c r="A19" s="101">
        <v>7</v>
      </c>
      <c r="B19" s="97" t="s">
        <v>502</v>
      </c>
      <c r="C19" s="98" t="s">
        <v>503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 t="s">
        <v>499</v>
      </c>
      <c r="J19" s="51" t="s">
        <v>499</v>
      </c>
      <c r="K19" s="51">
        <v>1</v>
      </c>
      <c r="L19" s="51">
        <v>0</v>
      </c>
      <c r="M19" s="51">
        <v>1</v>
      </c>
      <c r="N19" s="51"/>
      <c r="O19" s="51"/>
      <c r="P19" s="51"/>
      <c r="Q19" s="51">
        <v>1</v>
      </c>
      <c r="R19" s="51"/>
      <c r="S19" s="51"/>
      <c r="T19" s="93">
        <f t="shared" si="2"/>
        <v>8</v>
      </c>
      <c r="U19" s="94">
        <f t="shared" si="3"/>
        <v>0.5</v>
      </c>
    </row>
    <row r="20" spans="1:21" x14ac:dyDescent="0.35">
      <c r="A20" s="101">
        <v>8</v>
      </c>
      <c r="B20" s="97" t="s">
        <v>504</v>
      </c>
      <c r="C20" s="98" t="s">
        <v>505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/>
      <c r="Q20" s="51">
        <v>1</v>
      </c>
      <c r="R20" s="51"/>
      <c r="S20" s="51"/>
      <c r="T20" s="93">
        <f t="shared" si="2"/>
        <v>11</v>
      </c>
      <c r="U20" s="94">
        <f t="shared" si="3"/>
        <v>0.6875</v>
      </c>
    </row>
    <row r="21" spans="1:21" x14ac:dyDescent="0.35">
      <c r="A21" s="101">
        <v>9</v>
      </c>
      <c r="B21" s="97" t="s">
        <v>506</v>
      </c>
      <c r="C21" s="98" t="s">
        <v>507</v>
      </c>
      <c r="D21" s="55">
        <v>1</v>
      </c>
      <c r="E21" s="51">
        <v>0</v>
      </c>
      <c r="F21" s="51">
        <v>1</v>
      </c>
      <c r="G21" s="51">
        <v>1</v>
      </c>
      <c r="H21" s="51">
        <v>0</v>
      </c>
      <c r="I21" s="51" t="s">
        <v>499</v>
      </c>
      <c r="J21" s="51" t="s">
        <v>449</v>
      </c>
      <c r="K21" s="51">
        <v>1</v>
      </c>
      <c r="L21" s="51">
        <v>1</v>
      </c>
      <c r="M21" s="51">
        <v>1</v>
      </c>
      <c r="N21" s="51"/>
      <c r="O21" s="51"/>
      <c r="P21" s="51"/>
      <c r="Q21" s="51">
        <v>1</v>
      </c>
      <c r="R21" s="51"/>
      <c r="S21" s="51"/>
      <c r="T21" s="93">
        <f t="shared" si="2"/>
        <v>7</v>
      </c>
      <c r="U21" s="94">
        <f t="shared" si="3"/>
        <v>0.4375</v>
      </c>
    </row>
    <row r="22" spans="1:21" x14ac:dyDescent="0.35">
      <c r="A22" s="101">
        <v>10</v>
      </c>
      <c r="B22" s="97" t="s">
        <v>509</v>
      </c>
      <c r="C22" s="98" t="s">
        <v>510</v>
      </c>
      <c r="D22" s="55">
        <v>1</v>
      </c>
      <c r="E22" s="51">
        <v>1</v>
      </c>
      <c r="F22" s="51" t="s">
        <v>449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/>
      <c r="Q22" s="51">
        <v>1</v>
      </c>
      <c r="R22" s="51"/>
      <c r="S22" s="51"/>
      <c r="T22" s="93">
        <f t="shared" si="2"/>
        <v>10</v>
      </c>
      <c r="U22" s="94">
        <f t="shared" si="3"/>
        <v>0.625</v>
      </c>
    </row>
    <row r="23" spans="1:21" x14ac:dyDescent="0.35">
      <c r="A23" s="101">
        <v>11</v>
      </c>
      <c r="B23" s="109" t="s">
        <v>511</v>
      </c>
      <c r="C23" s="98" t="s">
        <v>512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/>
      <c r="Q23" s="51">
        <v>1</v>
      </c>
      <c r="R23" s="51"/>
      <c r="S23" s="51"/>
      <c r="T23" s="93">
        <f t="shared" si="2"/>
        <v>11</v>
      </c>
      <c r="U23" s="94">
        <f t="shared" si="3"/>
        <v>0.6875</v>
      </c>
    </row>
    <row r="24" spans="1:21" x14ac:dyDescent="0.35">
      <c r="A24" s="101">
        <v>12</v>
      </c>
      <c r="B24" s="101" t="s">
        <v>513</v>
      </c>
      <c r="C24" s="98" t="s">
        <v>514</v>
      </c>
      <c r="D24" s="55">
        <v>1</v>
      </c>
      <c r="E24" s="51">
        <v>1</v>
      </c>
      <c r="F24" s="51">
        <v>0</v>
      </c>
      <c r="G24" s="51">
        <v>0</v>
      </c>
      <c r="H24" s="51">
        <v>1</v>
      </c>
      <c r="I24" s="51">
        <v>1</v>
      </c>
      <c r="J24" s="51">
        <v>1</v>
      </c>
      <c r="K24" s="51">
        <v>1</v>
      </c>
      <c r="L24" s="51">
        <v>0</v>
      </c>
      <c r="M24" s="51">
        <v>1</v>
      </c>
      <c r="N24" s="51"/>
      <c r="O24" s="51"/>
      <c r="P24" s="51"/>
      <c r="Q24" s="51">
        <v>1</v>
      </c>
      <c r="R24" s="51"/>
      <c r="S24" s="51"/>
      <c r="T24" s="93">
        <f t="shared" si="2"/>
        <v>8</v>
      </c>
      <c r="U24" s="94">
        <f t="shared" si="3"/>
        <v>0.5</v>
      </c>
    </row>
    <row r="25" spans="1:21" x14ac:dyDescent="0.35">
      <c r="A25" s="101">
        <v>13</v>
      </c>
      <c r="B25" s="101" t="s">
        <v>515</v>
      </c>
      <c r="C25" s="98" t="s">
        <v>516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0</v>
      </c>
      <c r="N25" s="51"/>
      <c r="O25" s="51"/>
      <c r="P25" s="51"/>
      <c r="Q25" s="51">
        <v>1</v>
      </c>
      <c r="R25" s="51"/>
      <c r="S25" s="51"/>
      <c r="T25" s="93">
        <f t="shared" si="2"/>
        <v>10</v>
      </c>
      <c r="U25" s="94">
        <f t="shared" si="3"/>
        <v>0.625</v>
      </c>
    </row>
    <row r="26" spans="1:21" x14ac:dyDescent="0.35">
      <c r="A26" s="101">
        <v>14</v>
      </c>
      <c r="B26" s="101" t="s">
        <v>630</v>
      </c>
      <c r="C26" s="98" t="s">
        <v>517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 t="s">
        <v>449</v>
      </c>
      <c r="N26" s="51"/>
      <c r="O26" s="51"/>
      <c r="P26" s="51"/>
      <c r="Q26" s="51">
        <v>1</v>
      </c>
      <c r="R26" s="51"/>
      <c r="S26" s="51"/>
      <c r="T26" s="93">
        <f t="shared" si="2"/>
        <v>10</v>
      </c>
      <c r="U26" s="94">
        <f t="shared" si="3"/>
        <v>0.625</v>
      </c>
    </row>
    <row r="27" spans="1:21" x14ac:dyDescent="0.35">
      <c r="A27" s="101">
        <v>15</v>
      </c>
      <c r="B27" s="101" t="s">
        <v>631</v>
      </c>
      <c r="C27" s="98" t="s">
        <v>518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 t="s">
        <v>449</v>
      </c>
      <c r="M27" s="51">
        <v>0</v>
      </c>
      <c r="N27" s="51"/>
      <c r="O27" s="51"/>
      <c r="P27" s="51"/>
      <c r="Q27" s="51">
        <v>1</v>
      </c>
      <c r="R27" s="51"/>
      <c r="S27" s="51"/>
      <c r="T27" s="93">
        <f t="shared" si="2"/>
        <v>9</v>
      </c>
      <c r="U27" s="94">
        <f t="shared" si="3"/>
        <v>0.5625</v>
      </c>
    </row>
    <row r="28" spans="1:21" x14ac:dyDescent="0.35">
      <c r="A28" s="101">
        <v>16</v>
      </c>
      <c r="B28" s="101" t="s">
        <v>632</v>
      </c>
      <c r="C28" s="98" t="s">
        <v>519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/>
      <c r="Q28" s="51">
        <v>1</v>
      </c>
      <c r="R28" s="51"/>
      <c r="S28" s="51"/>
      <c r="T28" s="93">
        <f t="shared" si="2"/>
        <v>11</v>
      </c>
      <c r="U28" s="94">
        <f t="shared" si="3"/>
        <v>0.6875</v>
      </c>
    </row>
    <row r="29" spans="1:21" x14ac:dyDescent="0.35">
      <c r="A29" s="101">
        <v>17</v>
      </c>
      <c r="B29" s="101" t="s">
        <v>633</v>
      </c>
      <c r="C29" s="98" t="s">
        <v>520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/>
      <c r="Q29" s="51">
        <v>1</v>
      </c>
      <c r="R29" s="51"/>
      <c r="S29" s="51"/>
      <c r="T29" s="93">
        <f t="shared" si="2"/>
        <v>11</v>
      </c>
      <c r="U29" s="94">
        <f t="shared" si="3"/>
        <v>0.6875</v>
      </c>
    </row>
    <row r="30" spans="1:21" x14ac:dyDescent="0.35">
      <c r="A30" s="101">
        <v>18</v>
      </c>
      <c r="B30" s="101" t="s">
        <v>634</v>
      </c>
      <c r="C30" s="98" t="s">
        <v>521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0</v>
      </c>
      <c r="N30" s="51"/>
      <c r="O30" s="51"/>
      <c r="P30" s="51"/>
      <c r="Q30" s="51">
        <v>1</v>
      </c>
      <c r="R30" s="51"/>
      <c r="S30" s="51"/>
      <c r="T30" s="93">
        <f t="shared" si="2"/>
        <v>10</v>
      </c>
      <c r="U30" s="94">
        <f t="shared" si="3"/>
        <v>0.625</v>
      </c>
    </row>
    <row r="31" spans="1:21" x14ac:dyDescent="0.35">
      <c r="A31" s="101">
        <v>19</v>
      </c>
      <c r="B31" s="101" t="s">
        <v>635</v>
      </c>
      <c r="C31" s="98" t="s">
        <v>522</v>
      </c>
      <c r="D31" s="55">
        <v>0</v>
      </c>
      <c r="E31" s="51" t="s">
        <v>499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/>
      <c r="Q31" s="51">
        <v>1</v>
      </c>
      <c r="R31" s="51"/>
      <c r="S31" s="51"/>
      <c r="T31" s="93">
        <f t="shared" si="2"/>
        <v>9</v>
      </c>
      <c r="U31" s="94">
        <f t="shared" si="3"/>
        <v>0.5625</v>
      </c>
    </row>
    <row r="32" spans="1:21" x14ac:dyDescent="0.35">
      <c r="A32" s="101">
        <v>20</v>
      </c>
      <c r="B32" s="101" t="s">
        <v>636</v>
      </c>
      <c r="C32" s="98" t="s">
        <v>523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/>
      <c r="Q32" s="51">
        <v>1</v>
      </c>
      <c r="R32" s="51"/>
      <c r="S32" s="51"/>
      <c r="T32" s="93">
        <f t="shared" si="2"/>
        <v>11</v>
      </c>
      <c r="U32" s="94">
        <f t="shared" si="3"/>
        <v>0.6875</v>
      </c>
    </row>
    <row r="33" spans="1:21" x14ac:dyDescent="0.35">
      <c r="A33" s="101">
        <v>21</v>
      </c>
      <c r="B33" s="101" t="s">
        <v>637</v>
      </c>
      <c r="C33" s="98" t="s">
        <v>524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0</v>
      </c>
      <c r="N33" s="51"/>
      <c r="O33" s="51"/>
      <c r="P33" s="51"/>
      <c r="Q33" s="51">
        <v>1</v>
      </c>
      <c r="R33" s="51"/>
      <c r="S33" s="51"/>
      <c r="T33" s="93">
        <f t="shared" si="2"/>
        <v>10</v>
      </c>
      <c r="U33" s="94">
        <f t="shared" si="3"/>
        <v>0.625</v>
      </c>
    </row>
    <row r="34" spans="1:21" x14ac:dyDescent="0.35">
      <c r="A34" s="101">
        <v>22</v>
      </c>
      <c r="B34" s="101" t="s">
        <v>638</v>
      </c>
      <c r="C34" s="98" t="s">
        <v>525</v>
      </c>
      <c r="D34" s="55">
        <v>0</v>
      </c>
      <c r="E34" s="51">
        <v>0</v>
      </c>
      <c r="F34" s="51">
        <v>1</v>
      </c>
      <c r="G34" s="51">
        <v>1</v>
      </c>
      <c r="H34" s="51">
        <v>0</v>
      </c>
      <c r="I34" s="51">
        <v>1</v>
      </c>
      <c r="J34" s="51">
        <v>1</v>
      </c>
      <c r="K34" s="51">
        <v>1</v>
      </c>
      <c r="L34" s="51">
        <v>0</v>
      </c>
      <c r="M34" s="51">
        <v>1</v>
      </c>
      <c r="N34" s="51"/>
      <c r="O34" s="51"/>
      <c r="P34" s="51"/>
      <c r="Q34" s="51">
        <v>1</v>
      </c>
      <c r="R34" s="51"/>
      <c r="S34" s="51"/>
      <c r="T34" s="93">
        <f t="shared" si="2"/>
        <v>7</v>
      </c>
      <c r="U34" s="94">
        <f t="shared" si="3"/>
        <v>0.4375</v>
      </c>
    </row>
    <row r="35" spans="1:21" x14ac:dyDescent="0.35">
      <c r="A35" s="101">
        <v>23</v>
      </c>
      <c r="B35" s="101" t="s">
        <v>639</v>
      </c>
      <c r="C35" s="98" t="s">
        <v>526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/>
      <c r="Q35" s="51">
        <v>1</v>
      </c>
      <c r="R35" s="51"/>
      <c r="S35" s="51"/>
      <c r="T35" s="93">
        <f t="shared" si="2"/>
        <v>11</v>
      </c>
      <c r="U35" s="94">
        <f t="shared" si="3"/>
        <v>0.6875</v>
      </c>
    </row>
    <row r="36" spans="1:21" x14ac:dyDescent="0.35">
      <c r="A36" s="101">
        <v>24</v>
      </c>
      <c r="B36" s="101" t="s">
        <v>640</v>
      </c>
      <c r="C36" s="98" t="s">
        <v>527</v>
      </c>
      <c r="D36" s="55">
        <v>1</v>
      </c>
      <c r="E36" s="51">
        <v>1</v>
      </c>
      <c r="F36" s="51" t="s">
        <v>449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 t="s">
        <v>449</v>
      </c>
      <c r="N36" s="51"/>
      <c r="O36" s="51"/>
      <c r="P36" s="51"/>
      <c r="Q36" s="51">
        <v>1</v>
      </c>
      <c r="R36" s="51"/>
      <c r="S36" s="51"/>
      <c r="T36" s="93">
        <f t="shared" si="2"/>
        <v>9</v>
      </c>
      <c r="U36" s="94">
        <f t="shared" si="3"/>
        <v>0.5625</v>
      </c>
    </row>
    <row r="37" spans="1:21" x14ac:dyDescent="0.35">
      <c r="A37" s="101">
        <v>25</v>
      </c>
      <c r="B37" s="101" t="s">
        <v>641</v>
      </c>
      <c r="C37" s="98" t="s">
        <v>528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0</v>
      </c>
      <c r="K37" s="51">
        <v>1</v>
      </c>
      <c r="L37" s="51">
        <v>0</v>
      </c>
      <c r="M37" s="51">
        <v>1</v>
      </c>
      <c r="N37" s="51"/>
      <c r="O37" s="51"/>
      <c r="P37" s="51"/>
      <c r="Q37" s="51">
        <v>1</v>
      </c>
      <c r="R37" s="51"/>
      <c r="S37" s="51"/>
      <c r="T37" s="93">
        <f t="shared" si="2"/>
        <v>9</v>
      </c>
      <c r="U37" s="94">
        <f t="shared" si="3"/>
        <v>0.5625</v>
      </c>
    </row>
    <row r="38" spans="1:21" x14ac:dyDescent="0.35">
      <c r="A38" s="101">
        <v>26</v>
      </c>
      <c r="B38" s="101" t="s">
        <v>642</v>
      </c>
      <c r="C38" s="98" t="s">
        <v>529</v>
      </c>
      <c r="D38" s="55">
        <v>1</v>
      </c>
      <c r="E38" s="51">
        <v>1</v>
      </c>
      <c r="F38" s="51" t="s">
        <v>449</v>
      </c>
      <c r="G38" s="51">
        <v>1</v>
      </c>
      <c r="H38" s="51">
        <v>1</v>
      </c>
      <c r="I38" s="51">
        <v>1</v>
      </c>
      <c r="J38" s="51">
        <v>0</v>
      </c>
      <c r="K38" s="51">
        <v>0</v>
      </c>
      <c r="L38" s="51">
        <v>0</v>
      </c>
      <c r="M38" s="51">
        <v>1</v>
      </c>
      <c r="N38" s="51"/>
      <c r="O38" s="51"/>
      <c r="P38" s="51"/>
      <c r="Q38" s="51">
        <v>1</v>
      </c>
      <c r="R38" s="51"/>
      <c r="S38" s="51"/>
      <c r="T38" s="93">
        <f t="shared" si="2"/>
        <v>7</v>
      </c>
      <c r="U38" s="94">
        <f t="shared" si="3"/>
        <v>0.4375</v>
      </c>
    </row>
    <row r="39" spans="1:21" x14ac:dyDescent="0.35">
      <c r="A39" s="101">
        <v>27</v>
      </c>
      <c r="B39" s="101" t="s">
        <v>643</v>
      </c>
      <c r="C39" s="98" t="s">
        <v>530</v>
      </c>
      <c r="D39" s="55">
        <v>1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1</v>
      </c>
      <c r="N39" s="51"/>
      <c r="O39" s="51"/>
      <c r="P39" s="51"/>
      <c r="Q39" s="51">
        <v>1</v>
      </c>
      <c r="R39" s="51"/>
      <c r="S39" s="51"/>
      <c r="T39" s="93">
        <f t="shared" si="2"/>
        <v>3</v>
      </c>
      <c r="U39" s="94">
        <f t="shared" si="3"/>
        <v>0.1875</v>
      </c>
    </row>
    <row r="40" spans="1:21" x14ac:dyDescent="0.35">
      <c r="A40" s="101">
        <v>28</v>
      </c>
      <c r="B40" s="101" t="s">
        <v>644</v>
      </c>
      <c r="C40" s="98" t="s">
        <v>531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0</v>
      </c>
      <c r="M40" s="51">
        <v>0</v>
      </c>
      <c r="N40" s="51"/>
      <c r="O40" s="51"/>
      <c r="P40" s="51"/>
      <c r="Q40" s="51">
        <v>1</v>
      </c>
      <c r="R40" s="51"/>
      <c r="S40" s="51"/>
      <c r="T40" s="93">
        <f t="shared" si="2"/>
        <v>9</v>
      </c>
      <c r="U40" s="94">
        <f t="shared" si="3"/>
        <v>0.5625</v>
      </c>
    </row>
    <row r="41" spans="1:21" x14ac:dyDescent="0.35">
      <c r="A41" s="101">
        <v>29</v>
      </c>
      <c r="B41" s="101" t="s">
        <v>645</v>
      </c>
      <c r="C41" s="98" t="s">
        <v>532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0</v>
      </c>
      <c r="M41" s="51">
        <v>1</v>
      </c>
      <c r="N41" s="51"/>
      <c r="O41" s="51"/>
      <c r="P41" s="51"/>
      <c r="Q41" s="51">
        <v>1</v>
      </c>
      <c r="R41" s="51"/>
      <c r="S41" s="51"/>
      <c r="T41" s="93">
        <f t="shared" si="2"/>
        <v>10</v>
      </c>
      <c r="U41" s="94">
        <f t="shared" si="3"/>
        <v>0.625</v>
      </c>
    </row>
    <row r="42" spans="1:21" x14ac:dyDescent="0.35">
      <c r="A42" s="101">
        <v>30</v>
      </c>
      <c r="B42" s="101" t="s">
        <v>1025</v>
      </c>
      <c r="C42" s="98" t="s">
        <v>533</v>
      </c>
      <c r="D42" s="55">
        <v>1</v>
      </c>
      <c r="E42" s="51">
        <v>0</v>
      </c>
      <c r="F42" s="51">
        <v>0</v>
      </c>
      <c r="G42" s="51">
        <v>1</v>
      </c>
      <c r="H42" s="51">
        <v>0</v>
      </c>
      <c r="I42" s="51">
        <v>1</v>
      </c>
      <c r="J42" s="100">
        <v>1</v>
      </c>
      <c r="K42" s="51">
        <v>1</v>
      </c>
      <c r="L42" s="51">
        <v>0</v>
      </c>
      <c r="M42" s="51" t="s">
        <v>449</v>
      </c>
      <c r="N42" s="51"/>
      <c r="O42" s="51"/>
      <c r="P42" s="51"/>
      <c r="Q42" s="51">
        <v>1</v>
      </c>
      <c r="R42" s="51"/>
      <c r="S42" s="51"/>
      <c r="T42" s="93">
        <f t="shared" si="2"/>
        <v>6</v>
      </c>
      <c r="U42" s="94">
        <f t="shared" si="3"/>
        <v>0.375</v>
      </c>
    </row>
    <row r="43" spans="1:21" x14ac:dyDescent="0.35">
      <c r="A43" s="101">
        <v>31</v>
      </c>
      <c r="B43" s="101" t="s">
        <v>1026</v>
      </c>
      <c r="C43" s="98" t="s">
        <v>534</v>
      </c>
      <c r="D43" s="55">
        <v>1</v>
      </c>
      <c r="E43" s="51">
        <v>1</v>
      </c>
      <c r="F43" s="51">
        <v>0</v>
      </c>
      <c r="G43" s="51">
        <v>1</v>
      </c>
      <c r="H43" s="51">
        <v>1</v>
      </c>
      <c r="I43" s="51">
        <v>1</v>
      </c>
      <c r="J43" s="51">
        <v>0</v>
      </c>
      <c r="K43" s="51">
        <v>1</v>
      </c>
      <c r="L43" s="51">
        <v>0</v>
      </c>
      <c r="M43" s="51">
        <v>1</v>
      </c>
      <c r="N43" s="51"/>
      <c r="O43" s="51"/>
      <c r="P43" s="51"/>
      <c r="Q43" s="51">
        <v>1</v>
      </c>
      <c r="R43" s="51"/>
      <c r="S43" s="51"/>
      <c r="T43" s="93">
        <f t="shared" si="2"/>
        <v>8</v>
      </c>
      <c r="U43" s="94">
        <f t="shared" si="3"/>
        <v>0.5</v>
      </c>
    </row>
    <row r="44" spans="1:21" x14ac:dyDescent="0.35">
      <c r="A44" s="101">
        <v>32</v>
      </c>
      <c r="B44" s="101" t="s">
        <v>646</v>
      </c>
      <c r="C44" s="98" t="s">
        <v>535</v>
      </c>
      <c r="D44" s="55">
        <v>1</v>
      </c>
      <c r="E44" s="51">
        <v>1</v>
      </c>
      <c r="F44" s="51">
        <v>1</v>
      </c>
      <c r="G44" s="51">
        <v>1</v>
      </c>
      <c r="H44" s="51">
        <v>0</v>
      </c>
      <c r="I44" s="51">
        <v>1</v>
      </c>
      <c r="J44" s="51">
        <v>1</v>
      </c>
      <c r="K44" s="51">
        <v>1</v>
      </c>
      <c r="L44" s="51">
        <v>0</v>
      </c>
      <c r="M44" s="51">
        <v>1</v>
      </c>
      <c r="N44" s="51"/>
      <c r="O44" s="51"/>
      <c r="P44" s="51"/>
      <c r="Q44" s="51">
        <v>1</v>
      </c>
      <c r="R44" s="51"/>
      <c r="S44" s="51"/>
      <c r="T44" s="93">
        <f t="shared" si="2"/>
        <v>9</v>
      </c>
      <c r="U44" s="94">
        <f t="shared" si="3"/>
        <v>0.5625</v>
      </c>
    </row>
    <row r="45" spans="1:21" x14ac:dyDescent="0.35">
      <c r="A45" s="101">
        <v>33</v>
      </c>
      <c r="B45" s="101" t="s">
        <v>647</v>
      </c>
      <c r="C45" s="98" t="s">
        <v>537</v>
      </c>
      <c r="D45" s="55">
        <v>1</v>
      </c>
      <c r="E45" s="51">
        <v>1</v>
      </c>
      <c r="F45" s="51">
        <v>0</v>
      </c>
      <c r="G45" s="51">
        <v>1</v>
      </c>
      <c r="H45" s="51">
        <v>1</v>
      </c>
      <c r="I45" s="51">
        <v>1</v>
      </c>
      <c r="J45" s="51">
        <v>0</v>
      </c>
      <c r="K45" s="51">
        <v>1</v>
      </c>
      <c r="L45" s="51">
        <v>0</v>
      </c>
      <c r="M45" s="51">
        <v>1</v>
      </c>
      <c r="N45" s="51"/>
      <c r="O45" s="51"/>
      <c r="P45" s="51"/>
      <c r="Q45" s="51">
        <v>1</v>
      </c>
      <c r="R45" s="51"/>
      <c r="S45" s="51"/>
      <c r="T45" s="93">
        <f t="shared" si="2"/>
        <v>8</v>
      </c>
      <c r="U45" s="94">
        <f t="shared" si="3"/>
        <v>0.5</v>
      </c>
    </row>
    <row r="46" spans="1:21" x14ac:dyDescent="0.35">
      <c r="A46" s="101">
        <v>34</v>
      </c>
      <c r="B46" s="101" t="s">
        <v>648</v>
      </c>
      <c r="C46" s="98" t="s">
        <v>539</v>
      </c>
      <c r="D46" s="55">
        <v>1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1</v>
      </c>
      <c r="L46" s="51">
        <v>0</v>
      </c>
      <c r="M46" s="51">
        <v>1</v>
      </c>
      <c r="N46" s="51"/>
      <c r="O46" s="51"/>
      <c r="P46" s="51"/>
      <c r="Q46" s="51">
        <v>1</v>
      </c>
      <c r="R46" s="51"/>
      <c r="S46" s="51"/>
      <c r="T46" s="93">
        <f t="shared" si="2"/>
        <v>4</v>
      </c>
      <c r="U46" s="94">
        <f t="shared" si="3"/>
        <v>0.25</v>
      </c>
    </row>
    <row r="47" spans="1:21" x14ac:dyDescent="0.35">
      <c r="A47" s="101">
        <v>35</v>
      </c>
      <c r="B47" s="101" t="s">
        <v>536</v>
      </c>
      <c r="C47" s="98" t="s">
        <v>541</v>
      </c>
      <c r="D47" s="55">
        <v>0</v>
      </c>
      <c r="E47" s="51">
        <v>1</v>
      </c>
      <c r="F47" s="51">
        <v>1</v>
      </c>
      <c r="G47" s="51">
        <v>1</v>
      </c>
      <c r="H47" s="51">
        <v>0</v>
      </c>
      <c r="I47" s="51">
        <v>1</v>
      </c>
      <c r="J47" s="51">
        <v>1</v>
      </c>
      <c r="K47" s="51" t="s">
        <v>449</v>
      </c>
      <c r="L47" s="51">
        <v>1</v>
      </c>
      <c r="M47" s="51">
        <v>1</v>
      </c>
      <c r="N47" s="51"/>
      <c r="O47" s="51"/>
      <c r="P47" s="51"/>
      <c r="Q47" s="51">
        <v>1</v>
      </c>
      <c r="R47" s="51"/>
      <c r="S47" s="51"/>
      <c r="T47" s="93">
        <f t="shared" si="2"/>
        <v>8</v>
      </c>
      <c r="U47" s="94">
        <f t="shared" si="3"/>
        <v>0.5</v>
      </c>
    </row>
    <row r="48" spans="1:21" x14ac:dyDescent="0.35">
      <c r="A48" s="101">
        <v>36</v>
      </c>
      <c r="B48" s="101" t="s">
        <v>538</v>
      </c>
      <c r="C48" s="98" t="s">
        <v>544</v>
      </c>
      <c r="D48" s="55">
        <v>0</v>
      </c>
      <c r="E48" s="51">
        <v>0</v>
      </c>
      <c r="F48" s="51">
        <v>0</v>
      </c>
      <c r="G48" s="51">
        <v>0</v>
      </c>
      <c r="H48" s="51">
        <v>0</v>
      </c>
      <c r="I48" s="51">
        <v>1</v>
      </c>
      <c r="J48" s="51">
        <v>1</v>
      </c>
      <c r="K48" s="51">
        <v>1</v>
      </c>
      <c r="L48" s="51">
        <v>0</v>
      </c>
      <c r="M48" s="51">
        <v>0</v>
      </c>
      <c r="N48" s="51"/>
      <c r="O48" s="51"/>
      <c r="P48" s="51"/>
      <c r="Q48" s="51">
        <v>1</v>
      </c>
      <c r="R48" s="51"/>
      <c r="S48" s="51"/>
      <c r="T48" s="93">
        <f t="shared" si="2"/>
        <v>4</v>
      </c>
      <c r="U48" s="94">
        <f t="shared" si="3"/>
        <v>0.25</v>
      </c>
    </row>
    <row r="49" spans="1:21" x14ac:dyDescent="0.35">
      <c r="A49" s="101">
        <v>37</v>
      </c>
      <c r="B49" s="101" t="s">
        <v>540</v>
      </c>
      <c r="C49" s="98" t="s">
        <v>546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0</v>
      </c>
      <c r="K49" s="51">
        <v>1</v>
      </c>
      <c r="L49" s="51">
        <v>0</v>
      </c>
      <c r="M49" s="51">
        <v>0</v>
      </c>
      <c r="N49" s="51"/>
      <c r="O49" s="51"/>
      <c r="P49" s="51"/>
      <c r="Q49" s="51">
        <v>1</v>
      </c>
      <c r="R49" s="51"/>
      <c r="S49" s="51"/>
      <c r="T49" s="93">
        <f t="shared" si="2"/>
        <v>8</v>
      </c>
      <c r="U49" s="94">
        <f t="shared" si="3"/>
        <v>0.5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9">
    <cfRule type="cellIs" dxfId="52" priority="4" operator="equal">
      <formula>0</formula>
    </cfRule>
  </conditionalFormatting>
  <conditionalFormatting sqref="H13:J47 N13:P47 R13:S47 D13:G49 K13:M49 Q13:Q49">
    <cfRule type="cellIs" dxfId="51" priority="2" operator="equal">
      <formula>0</formula>
    </cfRule>
  </conditionalFormatting>
  <conditionalFormatting sqref="U13:U49">
    <cfRule type="cellIs" dxfId="50" priority="1" operator="lessThan">
      <formula>"50%"</formula>
    </cfRule>
  </conditionalFormatting>
  <hyperlinks>
    <hyperlink ref="A1" location="'Rekap Dosen'!A1" display="BACK" xr:uid="{00000000-0004-0000-32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U45"/>
  <sheetViews>
    <sheetView topLeftCell="A35" workbookViewId="0">
      <selection activeCell="B46" sqref="B46:B62"/>
    </sheetView>
  </sheetViews>
  <sheetFormatPr defaultColWidth="14.453125" defaultRowHeight="15" customHeight="1" x14ac:dyDescent="0.35"/>
  <cols>
    <col min="1" max="1" width="17.81640625" customWidth="1"/>
    <col min="2" max="2" width="26" customWidth="1"/>
    <col min="3" max="3" width="44.7265625" customWidth="1"/>
    <col min="4" max="4" width="15.26953125" customWidth="1"/>
  </cols>
  <sheetData>
    <row r="1" spans="1:21" x14ac:dyDescent="0.35">
      <c r="A1" s="68" t="s">
        <v>340</v>
      </c>
      <c r="B1" s="69"/>
      <c r="C1" s="70"/>
      <c r="D1" s="58"/>
      <c r="E1" s="58"/>
    </row>
    <row r="2" spans="1:21" x14ac:dyDescent="0.35">
      <c r="A2" s="72" t="s">
        <v>341</v>
      </c>
      <c r="B2" s="96" t="s">
        <v>195</v>
      </c>
      <c r="C2" s="74" t="s">
        <v>9</v>
      </c>
      <c r="D2" s="75" t="s">
        <v>3</v>
      </c>
      <c r="E2" s="76" t="s">
        <v>342</v>
      </c>
      <c r="G2" s="180" t="s">
        <v>343</v>
      </c>
      <c r="H2" s="165"/>
      <c r="I2" s="165"/>
      <c r="J2" s="165"/>
      <c r="K2" s="166"/>
    </row>
    <row r="3" spans="1:21" x14ac:dyDescent="0.35">
      <c r="A3" s="72" t="s">
        <v>4</v>
      </c>
      <c r="B3" s="77" t="str">
        <f>VLOOKUP($B$2,'Kode MK'!$B$3:$G$72,2)</f>
        <v>MI603217</v>
      </c>
      <c r="C3" s="78" t="str">
        <f>VLOOKUP(D3, 'Rekap Dosen'!$B$5:$C$40, 2, FALSE)</f>
        <v>Novi Yusliani, M.T.</v>
      </c>
      <c r="D3" s="51" t="s">
        <v>313</v>
      </c>
      <c r="E3" s="79">
        <v>2</v>
      </c>
      <c r="G3" s="51"/>
      <c r="H3" s="102" t="s">
        <v>344</v>
      </c>
      <c r="I3" s="58"/>
      <c r="J3" s="58"/>
      <c r="K3" s="80"/>
    </row>
    <row r="4" spans="1:21" x14ac:dyDescent="0.35">
      <c r="A4" s="72" t="s">
        <v>345</v>
      </c>
      <c r="B4" s="77" t="str">
        <f>VLOOKUP($B$2,'Kode MK'!$B$3:$G$72,3)</f>
        <v>PRAKTIKUM SISTEM OPERASI</v>
      </c>
      <c r="C4" s="78" t="str">
        <f>VLOOKUP(D4, 'Rekap Dosen'!$B$5:$C$40, 2, FALSE)</f>
        <v>Rusdi Efendi, M.Kom.</v>
      </c>
      <c r="D4" s="51" t="s">
        <v>321</v>
      </c>
      <c r="E4" s="79">
        <f>COUNTIF($D$12:$S$12,D4)</f>
        <v>4</v>
      </c>
      <c r="G4" s="53"/>
      <c r="H4" s="103" t="s">
        <v>346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Iin Seprina, M.Kom.</v>
      </c>
      <c r="D5" s="51" t="s">
        <v>303</v>
      </c>
      <c r="E5" s="79">
        <v>4</v>
      </c>
    </row>
    <row r="6" spans="1:21" x14ac:dyDescent="0.35">
      <c r="A6" s="72" t="s">
        <v>347</v>
      </c>
      <c r="B6" s="77" t="str">
        <f>VLOOKUP($B$2,'Kode MK'!$B$3:$G$72,5)</f>
        <v>Senin, 08:00 - 12:05</v>
      </c>
      <c r="C6" s="78" t="e">
        <f>VLOOKUP(D6, 'Rekap Dosen'!$B$5:$C$40, 2, FALSE)</f>
        <v>#N/A</v>
      </c>
      <c r="D6" s="51">
        <v>0</v>
      </c>
      <c r="E6" s="79">
        <f>COUNTIF($D$12:$S$12,D6)</f>
        <v>0</v>
      </c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</row>
    <row r="7" spans="1:21" x14ac:dyDescent="0.35">
      <c r="A7" s="72" t="s">
        <v>8</v>
      </c>
      <c r="B7" s="77" t="str">
        <f>VLOOKUP($B$2,'Kode MK'!$B$3:$G$72,6)</f>
        <v>GD.3.4</v>
      </c>
      <c r="C7" s="83" t="s">
        <v>334</v>
      </c>
      <c r="D7" s="84"/>
      <c r="E7" s="85">
        <v>6</v>
      </c>
      <c r="G7" s="58">
        <v>13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45670</v>
      </c>
      <c r="E11" s="89">
        <f t="shared" ref="E11:S11" si="0">D11+7</f>
        <v>45677</v>
      </c>
      <c r="F11" s="89">
        <f t="shared" si="0"/>
        <v>45684</v>
      </c>
      <c r="G11" s="89">
        <f t="shared" si="0"/>
        <v>45691</v>
      </c>
      <c r="H11" s="89">
        <f t="shared" si="0"/>
        <v>45698</v>
      </c>
      <c r="I11" s="89">
        <f t="shared" si="0"/>
        <v>45705</v>
      </c>
      <c r="J11" s="89">
        <f t="shared" si="0"/>
        <v>45712</v>
      </c>
      <c r="K11" s="89">
        <f t="shared" si="0"/>
        <v>45719</v>
      </c>
      <c r="L11" s="89">
        <f t="shared" si="0"/>
        <v>45726</v>
      </c>
      <c r="M11" s="89">
        <f t="shared" si="0"/>
        <v>45733</v>
      </c>
      <c r="N11" s="89">
        <f t="shared" si="0"/>
        <v>45740</v>
      </c>
      <c r="O11" s="89">
        <f t="shared" si="0"/>
        <v>45747</v>
      </c>
      <c r="P11" s="89">
        <f t="shared" si="0"/>
        <v>45754</v>
      </c>
      <c r="Q11" s="89">
        <f t="shared" si="0"/>
        <v>45761</v>
      </c>
      <c r="R11" s="89">
        <f t="shared" si="0"/>
        <v>45768</v>
      </c>
      <c r="S11" s="89">
        <f t="shared" si="0"/>
        <v>45775</v>
      </c>
      <c r="T11" s="175"/>
      <c r="U11" s="178"/>
    </row>
    <row r="12" spans="1:21" x14ac:dyDescent="0.35">
      <c r="A12" s="172"/>
      <c r="B12" s="172"/>
      <c r="C12" s="172"/>
      <c r="D12" s="51" t="s">
        <v>313</v>
      </c>
      <c r="E12" s="51" t="s">
        <v>313</v>
      </c>
      <c r="F12" s="51" t="s">
        <v>303</v>
      </c>
      <c r="G12" s="51" t="s">
        <v>303</v>
      </c>
      <c r="H12" s="51" t="s">
        <v>303</v>
      </c>
      <c r="I12" s="51" t="s">
        <v>303</v>
      </c>
      <c r="J12" s="51" t="s">
        <v>303</v>
      </c>
      <c r="K12" s="51" t="s">
        <v>303</v>
      </c>
      <c r="L12" s="51" t="s">
        <v>303</v>
      </c>
      <c r="M12" s="51" t="s">
        <v>303</v>
      </c>
      <c r="N12" s="51" t="s">
        <v>321</v>
      </c>
      <c r="O12" s="51"/>
      <c r="P12" s="51"/>
      <c r="Q12" s="51" t="s">
        <v>321</v>
      </c>
      <c r="R12" s="51" t="s">
        <v>321</v>
      </c>
      <c r="S12" s="51" t="s">
        <v>321</v>
      </c>
      <c r="T12" s="176"/>
      <c r="U12" s="179"/>
    </row>
    <row r="13" spans="1:21" x14ac:dyDescent="0.35">
      <c r="A13" s="101">
        <v>1</v>
      </c>
      <c r="B13" s="97" t="s">
        <v>720</v>
      </c>
      <c r="C13" s="98" t="s">
        <v>721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/>
      <c r="Q13" s="51">
        <v>1</v>
      </c>
      <c r="R13" s="51">
        <v>1</v>
      </c>
      <c r="S13" s="51">
        <v>1</v>
      </c>
      <c r="T13" s="93">
        <f t="shared" ref="T13:T45" si="1">SUM(D13:S13)</f>
        <v>13</v>
      </c>
      <c r="U13" s="94">
        <f t="shared" ref="U13:U45" si="2">T13/16</f>
        <v>0.8125</v>
      </c>
    </row>
    <row r="14" spans="1:21" x14ac:dyDescent="0.35">
      <c r="A14" s="101">
        <v>2</v>
      </c>
      <c r="B14" s="97" t="s">
        <v>722</v>
      </c>
      <c r="C14" s="98" t="s">
        <v>723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>
        <v>1</v>
      </c>
      <c r="R14" s="51">
        <v>1</v>
      </c>
      <c r="S14" s="51">
        <v>1</v>
      </c>
      <c r="T14" s="93">
        <f t="shared" si="1"/>
        <v>13</v>
      </c>
      <c r="U14" s="94">
        <f t="shared" si="2"/>
        <v>0.8125</v>
      </c>
    </row>
    <row r="15" spans="1:21" x14ac:dyDescent="0.35">
      <c r="A15" s="101">
        <v>3</v>
      </c>
      <c r="B15" s="97" t="s">
        <v>724</v>
      </c>
      <c r="C15" s="98" t="s">
        <v>725</v>
      </c>
      <c r="D15" s="55">
        <v>1</v>
      </c>
      <c r="E15" s="51">
        <v>1</v>
      </c>
      <c r="F15" s="51"/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 t="s">
        <v>449</v>
      </c>
      <c r="N15" s="51">
        <v>1</v>
      </c>
      <c r="O15" s="51"/>
      <c r="P15" s="51"/>
      <c r="Q15" s="51">
        <v>1</v>
      </c>
      <c r="R15" s="51">
        <v>1</v>
      </c>
      <c r="S15" s="51">
        <v>1</v>
      </c>
      <c r="T15" s="93">
        <f t="shared" si="1"/>
        <v>12</v>
      </c>
      <c r="U15" s="94">
        <f t="shared" si="2"/>
        <v>0.75</v>
      </c>
    </row>
    <row r="16" spans="1:21" x14ac:dyDescent="0.35">
      <c r="A16" s="101">
        <v>4</v>
      </c>
      <c r="B16" s="97" t="s">
        <v>726</v>
      </c>
      <c r="C16" s="98" t="s">
        <v>727</v>
      </c>
      <c r="D16" s="55">
        <v>1</v>
      </c>
      <c r="E16" s="51">
        <v>1</v>
      </c>
      <c r="F16" s="51" t="s">
        <v>1023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 t="s">
        <v>449</v>
      </c>
      <c r="N16" s="51">
        <v>1</v>
      </c>
      <c r="O16" s="51"/>
      <c r="P16" s="51"/>
      <c r="Q16" s="51">
        <v>0</v>
      </c>
      <c r="R16" s="51">
        <v>1</v>
      </c>
      <c r="S16" s="51">
        <v>1</v>
      </c>
      <c r="T16" s="93">
        <f t="shared" si="1"/>
        <v>11</v>
      </c>
      <c r="U16" s="94">
        <f t="shared" si="2"/>
        <v>0.6875</v>
      </c>
    </row>
    <row r="17" spans="1:21" x14ac:dyDescent="0.35">
      <c r="A17" s="101">
        <v>5</v>
      </c>
      <c r="B17" s="97" t="s">
        <v>728</v>
      </c>
      <c r="C17" s="98" t="s">
        <v>729</v>
      </c>
      <c r="D17" s="55">
        <v>1</v>
      </c>
      <c r="E17" s="51">
        <v>1</v>
      </c>
      <c r="F17" s="51"/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>
        <v>1</v>
      </c>
      <c r="R17" s="51">
        <v>1</v>
      </c>
      <c r="S17" s="51">
        <v>1</v>
      </c>
      <c r="T17" s="93">
        <f t="shared" si="1"/>
        <v>13</v>
      </c>
      <c r="U17" s="94">
        <f t="shared" si="2"/>
        <v>0.8125</v>
      </c>
    </row>
    <row r="18" spans="1:21" x14ac:dyDescent="0.35">
      <c r="A18" s="101">
        <v>6</v>
      </c>
      <c r="B18" s="97" t="s">
        <v>730</v>
      </c>
      <c r="C18" s="98" t="s">
        <v>731</v>
      </c>
      <c r="D18" s="55">
        <v>1</v>
      </c>
      <c r="E18" s="51">
        <v>1</v>
      </c>
      <c r="F18" s="51"/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>
        <v>1</v>
      </c>
      <c r="R18" s="51">
        <v>1</v>
      </c>
      <c r="S18" s="51">
        <v>1</v>
      </c>
      <c r="T18" s="93">
        <f t="shared" si="1"/>
        <v>13</v>
      </c>
      <c r="U18" s="94">
        <f t="shared" si="2"/>
        <v>0.8125</v>
      </c>
    </row>
    <row r="19" spans="1:21" x14ac:dyDescent="0.35">
      <c r="A19" s="101">
        <v>7</v>
      </c>
      <c r="B19" s="97" t="s">
        <v>732</v>
      </c>
      <c r="C19" s="98" t="s">
        <v>733</v>
      </c>
      <c r="D19" s="55">
        <v>1</v>
      </c>
      <c r="E19" s="51">
        <v>1</v>
      </c>
      <c r="F19" s="51"/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>
        <v>1</v>
      </c>
      <c r="R19" s="51">
        <v>1</v>
      </c>
      <c r="S19" s="51">
        <v>1</v>
      </c>
      <c r="T19" s="93">
        <f t="shared" si="1"/>
        <v>13</v>
      </c>
      <c r="U19" s="94">
        <f t="shared" si="2"/>
        <v>0.8125</v>
      </c>
    </row>
    <row r="20" spans="1:21" x14ac:dyDescent="0.35">
      <c r="A20" s="101">
        <v>8</v>
      </c>
      <c r="B20" s="97" t="s">
        <v>734</v>
      </c>
      <c r="C20" s="98" t="s">
        <v>735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 t="s">
        <v>449</v>
      </c>
      <c r="N20" s="51">
        <v>1</v>
      </c>
      <c r="O20" s="51"/>
      <c r="P20" s="51"/>
      <c r="Q20" s="51">
        <v>1</v>
      </c>
      <c r="R20" s="51">
        <v>1</v>
      </c>
      <c r="S20" s="51">
        <v>1</v>
      </c>
      <c r="T20" s="93">
        <f t="shared" si="1"/>
        <v>12</v>
      </c>
      <c r="U20" s="94">
        <f t="shared" si="2"/>
        <v>0.75</v>
      </c>
    </row>
    <row r="21" spans="1:21" x14ac:dyDescent="0.35">
      <c r="A21" s="101">
        <v>9</v>
      </c>
      <c r="B21" s="97" t="s">
        <v>736</v>
      </c>
      <c r="C21" s="98" t="s">
        <v>737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 t="s">
        <v>449</v>
      </c>
      <c r="N21" s="51">
        <v>1</v>
      </c>
      <c r="O21" s="51"/>
      <c r="P21" s="51"/>
      <c r="Q21" s="51">
        <v>1</v>
      </c>
      <c r="R21" s="51">
        <v>1</v>
      </c>
      <c r="S21" s="51">
        <v>1</v>
      </c>
      <c r="T21" s="93">
        <f t="shared" si="1"/>
        <v>12</v>
      </c>
      <c r="U21" s="94">
        <f t="shared" si="2"/>
        <v>0.75</v>
      </c>
    </row>
    <row r="22" spans="1:21" x14ac:dyDescent="0.35">
      <c r="A22" s="101">
        <v>10</v>
      </c>
      <c r="B22" s="97" t="s">
        <v>738</v>
      </c>
      <c r="C22" s="98" t="s">
        <v>739</v>
      </c>
      <c r="D22" s="55">
        <v>1</v>
      </c>
      <c r="E22" s="51">
        <v>1</v>
      </c>
      <c r="F22" s="51"/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>
        <v>1</v>
      </c>
      <c r="R22" s="51">
        <v>1</v>
      </c>
      <c r="S22" s="51">
        <v>1</v>
      </c>
      <c r="T22" s="93">
        <f t="shared" si="1"/>
        <v>13</v>
      </c>
      <c r="U22" s="94">
        <f t="shared" si="2"/>
        <v>0.8125</v>
      </c>
    </row>
    <row r="23" spans="1:21" x14ac:dyDescent="0.35">
      <c r="A23" s="101">
        <v>11</v>
      </c>
      <c r="B23" s="109" t="s">
        <v>740</v>
      </c>
      <c r="C23" s="98" t="s">
        <v>741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 t="s">
        <v>449</v>
      </c>
      <c r="N23" s="51">
        <v>1</v>
      </c>
      <c r="O23" s="51"/>
      <c r="P23" s="51"/>
      <c r="Q23" s="51">
        <v>1</v>
      </c>
      <c r="R23" s="51">
        <v>1</v>
      </c>
      <c r="S23" s="51">
        <v>1</v>
      </c>
      <c r="T23" s="93">
        <f t="shared" si="1"/>
        <v>12</v>
      </c>
      <c r="U23" s="94">
        <f t="shared" si="2"/>
        <v>0.75</v>
      </c>
    </row>
    <row r="24" spans="1:21" x14ac:dyDescent="0.35">
      <c r="A24" s="101">
        <v>12</v>
      </c>
      <c r="B24" s="101" t="s">
        <v>742</v>
      </c>
      <c r="C24" s="98" t="s">
        <v>743</v>
      </c>
      <c r="D24" s="55">
        <v>1</v>
      </c>
      <c r="E24" s="51">
        <v>1</v>
      </c>
      <c r="F24" s="51"/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>
        <v>1</v>
      </c>
      <c r="R24" s="51">
        <v>1</v>
      </c>
      <c r="S24" s="51">
        <v>1</v>
      </c>
      <c r="T24" s="93">
        <f t="shared" si="1"/>
        <v>13</v>
      </c>
      <c r="U24" s="94">
        <f t="shared" si="2"/>
        <v>0.8125</v>
      </c>
    </row>
    <row r="25" spans="1:21" x14ac:dyDescent="0.35">
      <c r="A25" s="101">
        <v>13</v>
      </c>
      <c r="B25" s="101" t="s">
        <v>744</v>
      </c>
      <c r="C25" s="98" t="s">
        <v>745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>
        <v>0</v>
      </c>
      <c r="R25" s="51">
        <v>1</v>
      </c>
      <c r="S25" s="51">
        <v>1</v>
      </c>
      <c r="T25" s="93">
        <f t="shared" si="1"/>
        <v>12</v>
      </c>
      <c r="U25" s="94">
        <f t="shared" si="2"/>
        <v>0.75</v>
      </c>
    </row>
    <row r="26" spans="1:21" x14ac:dyDescent="0.35">
      <c r="A26" s="101">
        <v>14</v>
      </c>
      <c r="B26" s="101" t="s">
        <v>746</v>
      </c>
      <c r="C26" s="98" t="s">
        <v>747</v>
      </c>
      <c r="D26" s="55">
        <v>1</v>
      </c>
      <c r="E26" s="51">
        <v>1</v>
      </c>
      <c r="F26" s="51"/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>
        <v>1</v>
      </c>
      <c r="R26" s="51">
        <v>1</v>
      </c>
      <c r="S26" s="51">
        <v>1</v>
      </c>
      <c r="T26" s="93">
        <f t="shared" si="1"/>
        <v>13</v>
      </c>
      <c r="U26" s="94">
        <f t="shared" si="2"/>
        <v>0.8125</v>
      </c>
    </row>
    <row r="27" spans="1:21" x14ac:dyDescent="0.35">
      <c r="A27" s="101">
        <v>15</v>
      </c>
      <c r="B27" s="101" t="s">
        <v>748</v>
      </c>
      <c r="C27" s="98" t="s">
        <v>749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>
        <v>1</v>
      </c>
      <c r="R27" s="51">
        <v>1</v>
      </c>
      <c r="S27" s="51">
        <v>1</v>
      </c>
      <c r="T27" s="93">
        <f t="shared" si="1"/>
        <v>13</v>
      </c>
      <c r="U27" s="94">
        <f t="shared" si="2"/>
        <v>0.8125</v>
      </c>
    </row>
    <row r="28" spans="1:21" x14ac:dyDescent="0.35">
      <c r="A28" s="101">
        <v>16</v>
      </c>
      <c r="B28" s="101" t="s">
        <v>750</v>
      </c>
      <c r="C28" s="98" t="s">
        <v>751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>
        <v>1</v>
      </c>
      <c r="R28" s="51">
        <v>1</v>
      </c>
      <c r="S28" s="51">
        <v>1</v>
      </c>
      <c r="T28" s="93">
        <f t="shared" si="1"/>
        <v>13</v>
      </c>
      <c r="U28" s="94">
        <f t="shared" si="2"/>
        <v>0.8125</v>
      </c>
    </row>
    <row r="29" spans="1:21" x14ac:dyDescent="0.35">
      <c r="A29" s="101">
        <v>17</v>
      </c>
      <c r="B29" s="101" t="s">
        <v>752</v>
      </c>
      <c r="C29" s="98" t="s">
        <v>753</v>
      </c>
      <c r="D29" s="55">
        <v>1</v>
      </c>
      <c r="E29" s="51">
        <v>1</v>
      </c>
      <c r="F29" s="51"/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>
        <v>1</v>
      </c>
      <c r="R29" s="51">
        <v>1</v>
      </c>
      <c r="S29" s="51">
        <v>1</v>
      </c>
      <c r="T29" s="93">
        <f t="shared" si="1"/>
        <v>13</v>
      </c>
      <c r="U29" s="94">
        <f t="shared" si="2"/>
        <v>0.8125</v>
      </c>
    </row>
    <row r="30" spans="1:21" x14ac:dyDescent="0.35">
      <c r="A30" s="101">
        <v>18</v>
      </c>
      <c r="B30" s="101" t="s">
        <v>754</v>
      </c>
      <c r="C30" s="98" t="s">
        <v>755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 t="s">
        <v>449</v>
      </c>
      <c r="N30" s="51">
        <v>1</v>
      </c>
      <c r="O30" s="51"/>
      <c r="P30" s="51"/>
      <c r="Q30" s="51">
        <v>0</v>
      </c>
      <c r="R30" s="51">
        <v>1</v>
      </c>
      <c r="S30" s="51">
        <v>1</v>
      </c>
      <c r="T30" s="93">
        <f t="shared" si="1"/>
        <v>11</v>
      </c>
      <c r="U30" s="94">
        <f t="shared" si="2"/>
        <v>0.6875</v>
      </c>
    </row>
    <row r="31" spans="1:21" x14ac:dyDescent="0.35">
      <c r="A31" s="101">
        <v>19</v>
      </c>
      <c r="B31" s="101" t="s">
        <v>756</v>
      </c>
      <c r="C31" s="98" t="s">
        <v>757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 t="s">
        <v>449</v>
      </c>
      <c r="N31" s="51">
        <v>1</v>
      </c>
      <c r="O31" s="51"/>
      <c r="P31" s="51"/>
      <c r="Q31" s="51">
        <v>1</v>
      </c>
      <c r="R31" s="51">
        <v>1</v>
      </c>
      <c r="S31" s="51">
        <v>1</v>
      </c>
      <c r="T31" s="93">
        <f t="shared" si="1"/>
        <v>12</v>
      </c>
      <c r="U31" s="94">
        <f t="shared" si="2"/>
        <v>0.75</v>
      </c>
    </row>
    <row r="32" spans="1:21" x14ac:dyDescent="0.35">
      <c r="A32" s="101">
        <v>20</v>
      </c>
      <c r="B32" s="101" t="s">
        <v>758</v>
      </c>
      <c r="C32" s="98" t="s">
        <v>759</v>
      </c>
      <c r="D32" s="55">
        <v>1</v>
      </c>
      <c r="E32" s="51">
        <v>1</v>
      </c>
      <c r="F32" s="51"/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>
        <v>1</v>
      </c>
      <c r="R32" s="51">
        <v>1</v>
      </c>
      <c r="S32" s="51">
        <v>1</v>
      </c>
      <c r="T32" s="93">
        <f t="shared" si="1"/>
        <v>13</v>
      </c>
      <c r="U32" s="94">
        <f t="shared" si="2"/>
        <v>0.8125</v>
      </c>
    </row>
    <row r="33" spans="1:21" x14ac:dyDescent="0.35">
      <c r="A33" s="101">
        <v>21</v>
      </c>
      <c r="B33" s="101" t="s">
        <v>1027</v>
      </c>
      <c r="C33" s="98" t="s">
        <v>761</v>
      </c>
      <c r="D33" s="55">
        <v>1</v>
      </c>
      <c r="E33" s="51">
        <v>1</v>
      </c>
      <c r="F33" s="51"/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/>
      <c r="Q33" s="51">
        <v>1</v>
      </c>
      <c r="R33" s="51">
        <v>1</v>
      </c>
      <c r="S33" s="51">
        <v>1</v>
      </c>
      <c r="T33" s="93">
        <f t="shared" si="1"/>
        <v>13</v>
      </c>
      <c r="U33" s="94">
        <f t="shared" si="2"/>
        <v>0.8125</v>
      </c>
    </row>
    <row r="34" spans="1:21" x14ac:dyDescent="0.35">
      <c r="A34" s="101">
        <v>22</v>
      </c>
      <c r="B34" s="101" t="s">
        <v>1028</v>
      </c>
      <c r="C34" s="98" t="s">
        <v>763</v>
      </c>
      <c r="D34" s="55">
        <v>1</v>
      </c>
      <c r="E34" s="51">
        <v>1</v>
      </c>
      <c r="F34" s="51"/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>
        <v>1</v>
      </c>
      <c r="R34" s="51">
        <v>1</v>
      </c>
      <c r="S34" s="51">
        <v>1</v>
      </c>
      <c r="T34" s="93">
        <f t="shared" si="1"/>
        <v>13</v>
      </c>
      <c r="U34" s="94">
        <f t="shared" si="2"/>
        <v>0.8125</v>
      </c>
    </row>
    <row r="35" spans="1:21" x14ac:dyDescent="0.35">
      <c r="A35" s="101">
        <v>23</v>
      </c>
      <c r="B35" s="101" t="s">
        <v>1029</v>
      </c>
      <c r="C35" s="98" t="s">
        <v>765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>
        <v>1</v>
      </c>
      <c r="R35" s="51">
        <v>1</v>
      </c>
      <c r="S35" s="51">
        <v>1</v>
      </c>
      <c r="T35" s="93">
        <f t="shared" si="1"/>
        <v>13</v>
      </c>
      <c r="U35" s="94">
        <f t="shared" si="2"/>
        <v>0.8125</v>
      </c>
    </row>
    <row r="36" spans="1:21" x14ac:dyDescent="0.35">
      <c r="A36" s="101">
        <v>24</v>
      </c>
      <c r="B36" s="101" t="s">
        <v>1030</v>
      </c>
      <c r="C36" s="98" t="s">
        <v>767</v>
      </c>
      <c r="D36" s="55">
        <v>1</v>
      </c>
      <c r="E36" s="51">
        <v>1</v>
      </c>
      <c r="F36" s="51"/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>
        <v>1</v>
      </c>
      <c r="R36" s="51">
        <v>1</v>
      </c>
      <c r="S36" s="51">
        <v>1</v>
      </c>
      <c r="T36" s="93">
        <f t="shared" si="1"/>
        <v>13</v>
      </c>
      <c r="U36" s="94">
        <f t="shared" si="2"/>
        <v>0.8125</v>
      </c>
    </row>
    <row r="37" spans="1:21" x14ac:dyDescent="0.35">
      <c r="A37" s="101">
        <v>25</v>
      </c>
      <c r="B37" s="101" t="s">
        <v>1031</v>
      </c>
      <c r="C37" s="98" t="s">
        <v>769</v>
      </c>
      <c r="D37" s="55">
        <v>1</v>
      </c>
      <c r="E37" s="51">
        <v>1</v>
      </c>
      <c r="F37" s="51"/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>
        <v>1</v>
      </c>
      <c r="R37" s="51">
        <v>1</v>
      </c>
      <c r="S37" s="51">
        <v>1</v>
      </c>
      <c r="T37" s="93">
        <f t="shared" si="1"/>
        <v>13</v>
      </c>
      <c r="U37" s="94">
        <f t="shared" si="2"/>
        <v>0.8125</v>
      </c>
    </row>
    <row r="38" spans="1:21" x14ac:dyDescent="0.35">
      <c r="A38" s="101">
        <v>26</v>
      </c>
      <c r="B38" s="101" t="s">
        <v>1032</v>
      </c>
      <c r="C38" s="98" t="s">
        <v>771</v>
      </c>
      <c r="D38" s="55">
        <v>1</v>
      </c>
      <c r="E38" s="51">
        <v>1</v>
      </c>
      <c r="F38" s="51"/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/>
      <c r="Q38" s="51">
        <v>1</v>
      </c>
      <c r="R38" s="51">
        <v>1</v>
      </c>
      <c r="S38" s="51">
        <v>1</v>
      </c>
      <c r="T38" s="93">
        <f t="shared" si="1"/>
        <v>13</v>
      </c>
      <c r="U38" s="94">
        <f t="shared" si="2"/>
        <v>0.8125</v>
      </c>
    </row>
    <row r="39" spans="1:21" x14ac:dyDescent="0.35">
      <c r="A39" s="101">
        <v>27</v>
      </c>
      <c r="B39" s="101" t="s">
        <v>1033</v>
      </c>
      <c r="C39" s="98" t="s">
        <v>773</v>
      </c>
      <c r="D39" s="55">
        <v>1</v>
      </c>
      <c r="E39" s="51">
        <v>1</v>
      </c>
      <c r="F39" s="51"/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>
        <v>1</v>
      </c>
      <c r="O39" s="51"/>
      <c r="P39" s="51"/>
      <c r="Q39" s="51">
        <v>1</v>
      </c>
      <c r="R39" s="51">
        <v>1</v>
      </c>
      <c r="S39" s="51">
        <v>1</v>
      </c>
      <c r="T39" s="93">
        <f t="shared" si="1"/>
        <v>13</v>
      </c>
      <c r="U39" s="94">
        <f t="shared" si="2"/>
        <v>0.8125</v>
      </c>
    </row>
    <row r="40" spans="1:21" x14ac:dyDescent="0.35">
      <c r="A40" s="101">
        <v>28</v>
      </c>
      <c r="B40" s="101" t="s">
        <v>1034</v>
      </c>
      <c r="C40" s="98" t="s">
        <v>775</v>
      </c>
      <c r="D40" s="55">
        <v>1</v>
      </c>
      <c r="E40" s="51">
        <v>1</v>
      </c>
      <c r="F40" s="51"/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/>
      <c r="Q40" s="51">
        <v>1</v>
      </c>
      <c r="R40" s="51">
        <v>1</v>
      </c>
      <c r="S40" s="51">
        <v>1</v>
      </c>
      <c r="T40" s="93">
        <f t="shared" si="1"/>
        <v>13</v>
      </c>
      <c r="U40" s="94">
        <f t="shared" si="2"/>
        <v>0.8125</v>
      </c>
    </row>
    <row r="41" spans="1:21" x14ac:dyDescent="0.35">
      <c r="A41" s="101">
        <v>29</v>
      </c>
      <c r="B41" s="101" t="s">
        <v>1035</v>
      </c>
      <c r="C41" s="98" t="s">
        <v>777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>
        <v>0</v>
      </c>
      <c r="R41" s="51">
        <v>1</v>
      </c>
      <c r="S41" s="51">
        <v>1</v>
      </c>
      <c r="T41" s="93">
        <f t="shared" si="1"/>
        <v>12</v>
      </c>
      <c r="U41" s="94">
        <f t="shared" si="2"/>
        <v>0.75</v>
      </c>
    </row>
    <row r="42" spans="1:21" x14ac:dyDescent="0.35">
      <c r="A42" s="101">
        <v>30</v>
      </c>
      <c r="B42" s="101" t="s">
        <v>1036</v>
      </c>
      <c r="C42" s="98" t="s">
        <v>779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100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>
        <v>1</v>
      </c>
      <c r="R42" s="51">
        <v>1</v>
      </c>
      <c r="S42" s="51">
        <v>1</v>
      </c>
      <c r="T42" s="93">
        <f t="shared" si="1"/>
        <v>13</v>
      </c>
      <c r="U42" s="94">
        <f t="shared" si="2"/>
        <v>0.8125</v>
      </c>
    </row>
    <row r="43" spans="1:21" x14ac:dyDescent="0.35">
      <c r="A43" s="101">
        <v>31</v>
      </c>
      <c r="B43" s="101" t="s">
        <v>1037</v>
      </c>
      <c r="C43" s="98" t="s">
        <v>781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>
        <v>1</v>
      </c>
      <c r="R43" s="51">
        <v>1</v>
      </c>
      <c r="S43" s="51">
        <v>1</v>
      </c>
      <c r="T43" s="93">
        <f t="shared" si="1"/>
        <v>13</v>
      </c>
      <c r="U43" s="94">
        <f t="shared" si="2"/>
        <v>0.8125</v>
      </c>
    </row>
    <row r="44" spans="1:21" x14ac:dyDescent="0.35">
      <c r="A44" s="101">
        <v>32</v>
      </c>
      <c r="B44" s="101" t="s">
        <v>1038</v>
      </c>
      <c r="C44" s="98" t="s">
        <v>783</v>
      </c>
      <c r="D44" s="55">
        <v>1</v>
      </c>
      <c r="E44" s="51">
        <v>1</v>
      </c>
      <c r="F44" s="51"/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 t="s">
        <v>449</v>
      </c>
      <c r="N44" s="51">
        <v>1</v>
      </c>
      <c r="O44" s="51"/>
      <c r="P44" s="51"/>
      <c r="Q44" s="51">
        <v>1</v>
      </c>
      <c r="R44" s="51">
        <v>1</v>
      </c>
      <c r="S44" s="51">
        <v>1</v>
      </c>
      <c r="T44" s="93">
        <f t="shared" si="1"/>
        <v>12</v>
      </c>
      <c r="U44" s="94">
        <f t="shared" si="2"/>
        <v>0.75</v>
      </c>
    </row>
    <row r="45" spans="1:21" x14ac:dyDescent="0.35">
      <c r="A45" s="101">
        <v>33</v>
      </c>
      <c r="B45" s="101" t="s">
        <v>1039</v>
      </c>
      <c r="C45" s="98" t="s">
        <v>785</v>
      </c>
      <c r="D45" s="55">
        <v>1</v>
      </c>
      <c r="E45" s="51">
        <v>1</v>
      </c>
      <c r="F45" s="51"/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>
        <v>1</v>
      </c>
      <c r="O45" s="51"/>
      <c r="P45" s="51"/>
      <c r="Q45" s="51">
        <v>1</v>
      </c>
      <c r="R45" s="51">
        <v>1</v>
      </c>
      <c r="S45" s="51">
        <v>1</v>
      </c>
      <c r="T45" s="93">
        <f t="shared" si="1"/>
        <v>13</v>
      </c>
      <c r="U45" s="94">
        <f t="shared" si="2"/>
        <v>0.8125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49" priority="2" operator="equal">
      <formula>0</formula>
    </cfRule>
  </conditionalFormatting>
  <conditionalFormatting sqref="U13:U45">
    <cfRule type="cellIs" dxfId="48" priority="1" operator="lessThan">
      <formula>"50%"</formula>
    </cfRule>
  </conditionalFormatting>
  <hyperlinks>
    <hyperlink ref="A1" location="'Rekap Dosen'!A1" display="BACK" xr:uid="{00000000-0004-0000-33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U43"/>
  <sheetViews>
    <sheetView topLeftCell="A28" workbookViewId="0">
      <selection activeCell="B44" sqref="B44:B58"/>
    </sheetView>
  </sheetViews>
  <sheetFormatPr defaultColWidth="14.453125" defaultRowHeight="15" customHeight="1" x14ac:dyDescent="0.35"/>
  <cols>
    <col min="1" max="1" width="16.81640625" customWidth="1"/>
    <col min="2" max="2" width="26" customWidth="1"/>
    <col min="3" max="3" width="37.7265625" customWidth="1"/>
  </cols>
  <sheetData>
    <row r="1" spans="1:21" x14ac:dyDescent="0.35">
      <c r="A1" s="68" t="s">
        <v>340</v>
      </c>
      <c r="B1" s="69"/>
      <c r="C1" s="70"/>
      <c r="D1" s="58"/>
      <c r="E1" s="58"/>
    </row>
    <row r="2" spans="1:21" x14ac:dyDescent="0.35">
      <c r="A2" s="72" t="s">
        <v>341</v>
      </c>
      <c r="B2" s="96" t="s">
        <v>200</v>
      </c>
      <c r="C2" s="74" t="s">
        <v>9</v>
      </c>
      <c r="D2" s="75" t="s">
        <v>3</v>
      </c>
      <c r="E2" s="76" t="s">
        <v>342</v>
      </c>
      <c r="G2" s="180" t="s">
        <v>343</v>
      </c>
      <c r="H2" s="165"/>
      <c r="I2" s="165"/>
      <c r="J2" s="165"/>
      <c r="K2" s="166"/>
    </row>
    <row r="3" spans="1:21" x14ac:dyDescent="0.35">
      <c r="A3" s="72" t="s">
        <v>4</v>
      </c>
      <c r="B3" s="77" t="str">
        <f>VLOOKUP($B$2,'Kode MK'!$B$3:$G$72,2)</f>
        <v>MI603217</v>
      </c>
      <c r="C3" s="78" t="str">
        <f>VLOOKUP(D3, 'Rekap Dosen'!$B$5:$C$40, 2, FALSE)</f>
        <v>Novi Yusliani, M.T.</v>
      </c>
      <c r="D3" s="51" t="s">
        <v>313</v>
      </c>
      <c r="E3" s="79">
        <v>2</v>
      </c>
      <c r="G3" s="51"/>
      <c r="H3" s="102" t="s">
        <v>344</v>
      </c>
      <c r="I3" s="58"/>
      <c r="J3" s="58"/>
      <c r="K3" s="80"/>
    </row>
    <row r="4" spans="1:21" x14ac:dyDescent="0.35">
      <c r="A4" s="72" t="s">
        <v>345</v>
      </c>
      <c r="B4" s="77" t="str">
        <f>VLOOKUP($B$2,'Kode MK'!$B$3:$G$72,3)</f>
        <v>PRAKTIKUM SISTEM OPERASI</v>
      </c>
      <c r="C4" s="78" t="str">
        <f>VLOOKUP(D4, 'Rekap Dosen'!$B$5:$C$40, 2, FALSE)</f>
        <v>Rusdi Efendi, M.Kom.</v>
      </c>
      <c r="D4" s="51" t="s">
        <v>321</v>
      </c>
      <c r="E4" s="79">
        <f>COUNTIF($D$12:$S$12,D4)</f>
        <v>4</v>
      </c>
      <c r="G4" s="53"/>
      <c r="H4" s="103" t="s">
        <v>346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Iin Seprina, M.Kom.</v>
      </c>
      <c r="D5" s="51" t="s">
        <v>303</v>
      </c>
      <c r="E5" s="79">
        <v>4</v>
      </c>
    </row>
    <row r="6" spans="1:21" x14ac:dyDescent="0.35">
      <c r="A6" s="72" t="s">
        <v>347</v>
      </c>
      <c r="B6" s="77" t="str">
        <f>VLOOKUP($B$2,'Kode MK'!$B$3:$G$72,5)</f>
        <v>Senin, 12:12 - 16:15</v>
      </c>
      <c r="C6" s="78" t="e">
        <f>VLOOKUP(D6, 'Rekap Dosen'!$B$5:$C$40, 2, FALSE)</f>
        <v>#N/A</v>
      </c>
      <c r="D6" s="51">
        <v>0</v>
      </c>
      <c r="E6" s="79">
        <f>COUNTIF($D$12:$S$12,D6)</f>
        <v>0</v>
      </c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</row>
    <row r="7" spans="1:21" x14ac:dyDescent="0.35">
      <c r="A7" s="72" t="s">
        <v>8</v>
      </c>
      <c r="B7" s="77" t="str">
        <f>VLOOKUP($B$2,'Kode MK'!$B$3:$G$72,6)</f>
        <v>GD.3.4</v>
      </c>
      <c r="C7" s="83" t="s">
        <v>334</v>
      </c>
      <c r="D7" s="84"/>
      <c r="E7" s="85">
        <f>SUM(E3:E6)</f>
        <v>10</v>
      </c>
      <c r="G7" s="58" t="s">
        <v>1024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45670</v>
      </c>
      <c r="E11" s="89">
        <f t="shared" ref="E11:S11" si="0">D11+7</f>
        <v>45677</v>
      </c>
      <c r="F11" s="89">
        <f t="shared" si="0"/>
        <v>45684</v>
      </c>
      <c r="G11" s="89">
        <f t="shared" si="0"/>
        <v>45691</v>
      </c>
      <c r="H11" s="89">
        <f t="shared" si="0"/>
        <v>45698</v>
      </c>
      <c r="I11" s="89">
        <f t="shared" si="0"/>
        <v>45705</v>
      </c>
      <c r="J11" s="89">
        <f t="shared" si="0"/>
        <v>45712</v>
      </c>
      <c r="K11" s="89">
        <f t="shared" si="0"/>
        <v>45719</v>
      </c>
      <c r="L11" s="89">
        <f t="shared" si="0"/>
        <v>45726</v>
      </c>
      <c r="M11" s="89">
        <f t="shared" si="0"/>
        <v>45733</v>
      </c>
      <c r="N11" s="89">
        <f t="shared" si="0"/>
        <v>45740</v>
      </c>
      <c r="O11" s="89">
        <f t="shared" si="0"/>
        <v>45747</v>
      </c>
      <c r="P11" s="89">
        <f t="shared" si="0"/>
        <v>45754</v>
      </c>
      <c r="Q11" s="89">
        <f t="shared" si="0"/>
        <v>45761</v>
      </c>
      <c r="R11" s="89">
        <f t="shared" si="0"/>
        <v>45768</v>
      </c>
      <c r="S11" s="89">
        <f t="shared" si="0"/>
        <v>45775</v>
      </c>
      <c r="T11" s="175"/>
      <c r="U11" s="178"/>
    </row>
    <row r="12" spans="1:21" x14ac:dyDescent="0.35">
      <c r="A12" s="172"/>
      <c r="B12" s="172"/>
      <c r="C12" s="172"/>
      <c r="D12" s="51" t="s">
        <v>313</v>
      </c>
      <c r="E12" s="51" t="s">
        <v>313</v>
      </c>
      <c r="F12" s="51"/>
      <c r="G12" s="51" t="s">
        <v>303</v>
      </c>
      <c r="H12" s="51" t="s">
        <v>303</v>
      </c>
      <c r="I12" s="51" t="s">
        <v>303</v>
      </c>
      <c r="J12" s="51" t="s">
        <v>303</v>
      </c>
      <c r="K12" s="51" t="s">
        <v>303</v>
      </c>
      <c r="L12" s="51" t="s">
        <v>303</v>
      </c>
      <c r="M12" s="51" t="s">
        <v>303</v>
      </c>
      <c r="N12" s="51" t="s">
        <v>321</v>
      </c>
      <c r="O12" s="51"/>
      <c r="P12" s="51"/>
      <c r="Q12" s="51" t="s">
        <v>321</v>
      </c>
      <c r="R12" s="51" t="s">
        <v>321</v>
      </c>
      <c r="S12" s="51" t="s">
        <v>321</v>
      </c>
      <c r="T12" s="176"/>
      <c r="U12" s="179"/>
    </row>
    <row r="13" spans="1:21" x14ac:dyDescent="0.35">
      <c r="A13" s="101">
        <v>1</v>
      </c>
      <c r="B13" s="97" t="s">
        <v>786</v>
      </c>
      <c r="C13" s="98" t="s">
        <v>787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51">
        <v>1</v>
      </c>
      <c r="K13" s="51" t="s">
        <v>449</v>
      </c>
      <c r="L13" s="51">
        <v>1</v>
      </c>
      <c r="M13" s="51">
        <v>1</v>
      </c>
      <c r="N13" s="51">
        <v>1</v>
      </c>
      <c r="O13" s="51"/>
      <c r="P13" s="51"/>
      <c r="Q13" s="51">
        <v>1</v>
      </c>
      <c r="R13" s="51">
        <v>1</v>
      </c>
      <c r="S13" s="51">
        <v>0</v>
      </c>
      <c r="T13" s="93">
        <f t="shared" ref="T13:T43" si="1">SUM(D13:S13)</f>
        <v>11</v>
      </c>
      <c r="U13" s="94">
        <f t="shared" ref="U13:U43" si="2">T13/16</f>
        <v>0.6875</v>
      </c>
    </row>
    <row r="14" spans="1:21" x14ac:dyDescent="0.35">
      <c r="A14" s="101">
        <v>2</v>
      </c>
      <c r="B14" s="97" t="s">
        <v>788</v>
      </c>
      <c r="C14" s="98" t="s">
        <v>789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>
        <v>1</v>
      </c>
      <c r="R14" s="51">
        <v>1</v>
      </c>
      <c r="S14" s="51">
        <v>1</v>
      </c>
      <c r="T14" s="93">
        <f t="shared" si="1"/>
        <v>13</v>
      </c>
      <c r="U14" s="94">
        <f t="shared" si="2"/>
        <v>0.8125</v>
      </c>
    </row>
    <row r="15" spans="1:21" x14ac:dyDescent="0.35">
      <c r="A15" s="101">
        <v>3</v>
      </c>
      <c r="B15" s="97" t="s">
        <v>790</v>
      </c>
      <c r="C15" s="98" t="s">
        <v>791</v>
      </c>
      <c r="D15" s="55">
        <v>1</v>
      </c>
      <c r="E15" s="51">
        <v>1</v>
      </c>
      <c r="F15" s="51"/>
      <c r="G15" s="51">
        <v>1</v>
      </c>
      <c r="H15" s="51">
        <v>1</v>
      </c>
      <c r="I15" s="51">
        <v>1</v>
      </c>
      <c r="J15" s="51" t="s">
        <v>449</v>
      </c>
      <c r="K15" s="51">
        <v>1</v>
      </c>
      <c r="L15" s="51">
        <v>1</v>
      </c>
      <c r="M15" s="51">
        <v>1</v>
      </c>
      <c r="N15" s="51">
        <v>1</v>
      </c>
      <c r="O15" s="51"/>
      <c r="P15" s="51"/>
      <c r="Q15" s="51">
        <v>1</v>
      </c>
      <c r="R15" s="51">
        <v>1</v>
      </c>
      <c r="S15" s="51">
        <v>1</v>
      </c>
      <c r="T15" s="93">
        <f t="shared" si="1"/>
        <v>12</v>
      </c>
      <c r="U15" s="94">
        <f t="shared" si="2"/>
        <v>0.75</v>
      </c>
    </row>
    <row r="16" spans="1:21" x14ac:dyDescent="0.35">
      <c r="A16" s="101">
        <v>4</v>
      </c>
      <c r="B16" s="97" t="s">
        <v>792</v>
      </c>
      <c r="C16" s="98" t="s">
        <v>793</v>
      </c>
      <c r="D16" s="55">
        <v>1</v>
      </c>
      <c r="E16" s="51">
        <v>1</v>
      </c>
      <c r="F16" s="51"/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/>
      <c r="Q16" s="51">
        <v>1</v>
      </c>
      <c r="R16" s="51">
        <v>1</v>
      </c>
      <c r="S16" s="51">
        <v>1</v>
      </c>
      <c r="T16" s="93">
        <f t="shared" si="1"/>
        <v>13</v>
      </c>
      <c r="U16" s="94">
        <f t="shared" si="2"/>
        <v>0.8125</v>
      </c>
    </row>
    <row r="17" spans="1:21" x14ac:dyDescent="0.35">
      <c r="A17" s="101">
        <v>5</v>
      </c>
      <c r="B17" s="97" t="s">
        <v>794</v>
      </c>
      <c r="C17" s="98" t="s">
        <v>795</v>
      </c>
      <c r="D17" s="55">
        <v>1</v>
      </c>
      <c r="E17" s="51">
        <v>1</v>
      </c>
      <c r="F17" s="51"/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>
        <v>1</v>
      </c>
      <c r="R17" s="51">
        <v>1</v>
      </c>
      <c r="S17" s="51">
        <v>1</v>
      </c>
      <c r="T17" s="93">
        <f t="shared" si="1"/>
        <v>13</v>
      </c>
      <c r="U17" s="94">
        <f t="shared" si="2"/>
        <v>0.8125</v>
      </c>
    </row>
    <row r="18" spans="1:21" x14ac:dyDescent="0.35">
      <c r="A18" s="101">
        <v>6</v>
      </c>
      <c r="B18" s="97" t="s">
        <v>796</v>
      </c>
      <c r="C18" s="98" t="s">
        <v>797</v>
      </c>
      <c r="D18" s="55">
        <v>1</v>
      </c>
      <c r="E18" s="51">
        <v>1</v>
      </c>
      <c r="F18" s="51"/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>
        <v>1</v>
      </c>
      <c r="R18" s="51">
        <v>1</v>
      </c>
      <c r="S18" s="51">
        <v>1</v>
      </c>
      <c r="T18" s="93">
        <f t="shared" si="1"/>
        <v>13</v>
      </c>
      <c r="U18" s="94">
        <f t="shared" si="2"/>
        <v>0.8125</v>
      </c>
    </row>
    <row r="19" spans="1:21" x14ac:dyDescent="0.35">
      <c r="A19" s="101">
        <v>7</v>
      </c>
      <c r="B19" s="97" t="s">
        <v>798</v>
      </c>
      <c r="C19" s="98" t="s">
        <v>799</v>
      </c>
      <c r="D19" s="55">
        <v>1</v>
      </c>
      <c r="E19" s="51">
        <v>1</v>
      </c>
      <c r="F19" s="51"/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>
        <v>1</v>
      </c>
      <c r="R19" s="51">
        <v>1</v>
      </c>
      <c r="S19" s="51">
        <v>1</v>
      </c>
      <c r="T19" s="93">
        <f t="shared" si="1"/>
        <v>13</v>
      </c>
      <c r="U19" s="94">
        <f t="shared" si="2"/>
        <v>0.8125</v>
      </c>
    </row>
    <row r="20" spans="1:21" x14ac:dyDescent="0.35">
      <c r="A20" s="101">
        <v>8</v>
      </c>
      <c r="B20" s="97" t="s">
        <v>800</v>
      </c>
      <c r="C20" s="98" t="s">
        <v>801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>
        <v>1</v>
      </c>
      <c r="R20" s="51">
        <v>1</v>
      </c>
      <c r="S20" s="51">
        <v>1</v>
      </c>
      <c r="T20" s="93">
        <f t="shared" si="1"/>
        <v>13</v>
      </c>
      <c r="U20" s="94">
        <f t="shared" si="2"/>
        <v>0.8125</v>
      </c>
    </row>
    <row r="21" spans="1:21" x14ac:dyDescent="0.35">
      <c r="A21" s="101">
        <v>9</v>
      </c>
      <c r="B21" s="97" t="s">
        <v>802</v>
      </c>
      <c r="C21" s="98" t="s">
        <v>803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>
        <v>1</v>
      </c>
      <c r="R21" s="51">
        <v>1</v>
      </c>
      <c r="S21" s="51">
        <v>1</v>
      </c>
      <c r="T21" s="93">
        <f t="shared" si="1"/>
        <v>13</v>
      </c>
      <c r="U21" s="94">
        <f t="shared" si="2"/>
        <v>0.8125</v>
      </c>
    </row>
    <row r="22" spans="1:21" x14ac:dyDescent="0.35">
      <c r="A22" s="101">
        <v>10</v>
      </c>
      <c r="B22" s="97" t="s">
        <v>804</v>
      </c>
      <c r="C22" s="98" t="s">
        <v>805</v>
      </c>
      <c r="D22" s="55">
        <v>1</v>
      </c>
      <c r="E22" s="51">
        <v>1</v>
      </c>
      <c r="F22" s="51"/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>
        <v>1</v>
      </c>
      <c r="R22" s="51">
        <v>1</v>
      </c>
      <c r="S22" s="51">
        <v>1</v>
      </c>
      <c r="T22" s="93">
        <f t="shared" si="1"/>
        <v>13</v>
      </c>
      <c r="U22" s="94">
        <f t="shared" si="2"/>
        <v>0.8125</v>
      </c>
    </row>
    <row r="23" spans="1:21" x14ac:dyDescent="0.35">
      <c r="A23" s="101">
        <v>11</v>
      </c>
      <c r="B23" s="109" t="s">
        <v>806</v>
      </c>
      <c r="C23" s="98" t="s">
        <v>807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>
        <v>1</v>
      </c>
      <c r="R23" s="51">
        <v>1</v>
      </c>
      <c r="S23" s="51">
        <v>1</v>
      </c>
      <c r="T23" s="93">
        <f t="shared" si="1"/>
        <v>13</v>
      </c>
      <c r="U23" s="94">
        <f t="shared" si="2"/>
        <v>0.8125</v>
      </c>
    </row>
    <row r="24" spans="1:21" x14ac:dyDescent="0.35">
      <c r="A24" s="101">
        <v>12</v>
      </c>
      <c r="B24" s="101" t="s">
        <v>808</v>
      </c>
      <c r="C24" s="98" t="s">
        <v>809</v>
      </c>
      <c r="D24" s="55">
        <v>1</v>
      </c>
      <c r="E24" s="51">
        <v>1</v>
      </c>
      <c r="F24" s="51"/>
      <c r="G24" s="51">
        <v>1</v>
      </c>
      <c r="H24" s="51" t="s">
        <v>449</v>
      </c>
      <c r="I24" s="51">
        <v>1</v>
      </c>
      <c r="J24" s="51">
        <v>1</v>
      </c>
      <c r="K24" s="51" t="s">
        <v>449</v>
      </c>
      <c r="L24" s="51">
        <v>1</v>
      </c>
      <c r="M24" s="51">
        <v>1</v>
      </c>
      <c r="N24" s="51">
        <v>1</v>
      </c>
      <c r="O24" s="51"/>
      <c r="P24" s="51"/>
      <c r="Q24" s="51">
        <v>0</v>
      </c>
      <c r="R24" s="51">
        <v>0</v>
      </c>
      <c r="S24" s="51">
        <v>1</v>
      </c>
      <c r="T24" s="93">
        <f t="shared" si="1"/>
        <v>9</v>
      </c>
      <c r="U24" s="94">
        <f t="shared" si="2"/>
        <v>0.5625</v>
      </c>
    </row>
    <row r="25" spans="1:21" x14ac:dyDescent="0.35">
      <c r="A25" s="101">
        <v>13</v>
      </c>
      <c r="B25" s="101" t="s">
        <v>1040</v>
      </c>
      <c r="C25" s="98" t="s">
        <v>811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>
        <v>1</v>
      </c>
      <c r="R25" s="51">
        <v>1</v>
      </c>
      <c r="S25" s="51">
        <v>1</v>
      </c>
      <c r="T25" s="93">
        <f t="shared" si="1"/>
        <v>13</v>
      </c>
      <c r="U25" s="94">
        <f t="shared" si="2"/>
        <v>0.8125</v>
      </c>
    </row>
    <row r="26" spans="1:21" x14ac:dyDescent="0.35">
      <c r="A26" s="101">
        <v>14</v>
      </c>
      <c r="B26" s="101" t="s">
        <v>810</v>
      </c>
      <c r="C26" s="98" t="s">
        <v>813</v>
      </c>
      <c r="D26" s="55">
        <v>1</v>
      </c>
      <c r="E26" s="51">
        <v>1</v>
      </c>
      <c r="F26" s="51"/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/>
      <c r="Q26" s="51">
        <v>1</v>
      </c>
      <c r="R26" s="51">
        <v>1</v>
      </c>
      <c r="S26" s="51">
        <v>1</v>
      </c>
      <c r="T26" s="93">
        <f t="shared" si="1"/>
        <v>13</v>
      </c>
      <c r="U26" s="94">
        <f t="shared" si="2"/>
        <v>0.8125</v>
      </c>
    </row>
    <row r="27" spans="1:21" x14ac:dyDescent="0.35">
      <c r="A27" s="101">
        <v>15</v>
      </c>
      <c r="B27" s="101" t="s">
        <v>1041</v>
      </c>
      <c r="C27" s="98" t="s">
        <v>815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>
        <v>1</v>
      </c>
      <c r="R27" s="51">
        <v>1</v>
      </c>
      <c r="S27" s="51">
        <v>1</v>
      </c>
      <c r="T27" s="93">
        <f t="shared" si="1"/>
        <v>13</v>
      </c>
      <c r="U27" s="94">
        <f t="shared" si="2"/>
        <v>0.8125</v>
      </c>
    </row>
    <row r="28" spans="1:21" x14ac:dyDescent="0.35">
      <c r="A28" s="101">
        <v>16</v>
      </c>
      <c r="B28" s="101" t="s">
        <v>812</v>
      </c>
      <c r="C28" s="98" t="s">
        <v>817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>
        <v>1</v>
      </c>
      <c r="R28" s="51">
        <v>1</v>
      </c>
      <c r="S28" s="51">
        <v>1</v>
      </c>
      <c r="T28" s="93">
        <f t="shared" si="1"/>
        <v>13</v>
      </c>
      <c r="U28" s="94">
        <f t="shared" si="2"/>
        <v>0.8125</v>
      </c>
    </row>
    <row r="29" spans="1:21" x14ac:dyDescent="0.35">
      <c r="A29" s="101">
        <v>17</v>
      </c>
      <c r="B29" s="101" t="s">
        <v>814</v>
      </c>
      <c r="C29" s="98" t="s">
        <v>819</v>
      </c>
      <c r="D29" s="55">
        <v>1</v>
      </c>
      <c r="E29" s="51" t="s">
        <v>449</v>
      </c>
      <c r="F29" s="51"/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/>
      <c r="Q29" s="51">
        <v>1</v>
      </c>
      <c r="R29" s="51">
        <v>0</v>
      </c>
      <c r="S29" s="51">
        <v>0</v>
      </c>
      <c r="T29" s="93">
        <f t="shared" si="1"/>
        <v>10</v>
      </c>
      <c r="U29" s="94">
        <f t="shared" si="2"/>
        <v>0.625</v>
      </c>
    </row>
    <row r="30" spans="1:21" x14ac:dyDescent="0.35">
      <c r="A30" s="101">
        <v>18</v>
      </c>
      <c r="B30" s="101" t="s">
        <v>816</v>
      </c>
      <c r="C30" s="98" t="s">
        <v>821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51">
        <v>0</v>
      </c>
      <c r="K30" s="51">
        <v>1</v>
      </c>
      <c r="L30" s="51">
        <v>1</v>
      </c>
      <c r="M30" s="51" t="s">
        <v>449</v>
      </c>
      <c r="N30" s="51">
        <v>1</v>
      </c>
      <c r="O30" s="51"/>
      <c r="P30" s="51"/>
      <c r="Q30" s="51">
        <v>1</v>
      </c>
      <c r="R30" s="51">
        <v>1</v>
      </c>
      <c r="S30" s="51">
        <v>1</v>
      </c>
      <c r="T30" s="93">
        <f t="shared" si="1"/>
        <v>11</v>
      </c>
      <c r="U30" s="94">
        <f t="shared" si="2"/>
        <v>0.6875</v>
      </c>
    </row>
    <row r="31" spans="1:21" x14ac:dyDescent="0.35">
      <c r="A31" s="101">
        <v>19</v>
      </c>
      <c r="B31" s="101" t="s">
        <v>818</v>
      </c>
      <c r="C31" s="98" t="s">
        <v>823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>
        <v>1</v>
      </c>
      <c r="O31" s="51"/>
      <c r="P31" s="51"/>
      <c r="Q31" s="51">
        <v>1</v>
      </c>
      <c r="R31" s="51">
        <v>1</v>
      </c>
      <c r="S31" s="51">
        <v>1</v>
      </c>
      <c r="T31" s="93">
        <f t="shared" si="1"/>
        <v>13</v>
      </c>
      <c r="U31" s="94">
        <f t="shared" si="2"/>
        <v>0.8125</v>
      </c>
    </row>
    <row r="32" spans="1:21" x14ac:dyDescent="0.35">
      <c r="A32" s="101">
        <v>20</v>
      </c>
      <c r="B32" s="101" t="s">
        <v>820</v>
      </c>
      <c r="C32" s="98" t="s">
        <v>825</v>
      </c>
      <c r="D32" s="55">
        <v>1</v>
      </c>
      <c r="E32" s="51">
        <v>1</v>
      </c>
      <c r="F32" s="51"/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/>
      <c r="Q32" s="51">
        <v>1</v>
      </c>
      <c r="R32" s="51">
        <v>1</v>
      </c>
      <c r="S32" s="51">
        <v>1</v>
      </c>
      <c r="T32" s="93">
        <f t="shared" si="1"/>
        <v>13</v>
      </c>
      <c r="U32" s="94">
        <f t="shared" si="2"/>
        <v>0.8125</v>
      </c>
    </row>
    <row r="33" spans="1:21" x14ac:dyDescent="0.35">
      <c r="A33" s="101">
        <v>21</v>
      </c>
      <c r="B33" s="101" t="s">
        <v>822</v>
      </c>
      <c r="C33" s="98" t="s">
        <v>827</v>
      </c>
      <c r="D33" s="55">
        <v>0</v>
      </c>
      <c r="E33" s="51">
        <v>1</v>
      </c>
      <c r="F33" s="51"/>
      <c r="G33" s="51">
        <v>1</v>
      </c>
      <c r="H33" s="51">
        <v>0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/>
      <c r="Q33" s="51">
        <v>0</v>
      </c>
      <c r="R33" s="51">
        <v>0</v>
      </c>
      <c r="S33" s="51">
        <v>1</v>
      </c>
      <c r="T33" s="93">
        <f t="shared" si="1"/>
        <v>9</v>
      </c>
      <c r="U33" s="94">
        <f t="shared" si="2"/>
        <v>0.5625</v>
      </c>
    </row>
    <row r="34" spans="1:21" x14ac:dyDescent="0.35">
      <c r="A34" s="101">
        <v>22</v>
      </c>
      <c r="B34" s="101" t="s">
        <v>824</v>
      </c>
      <c r="C34" s="98" t="s">
        <v>829</v>
      </c>
      <c r="D34" s="55">
        <v>1</v>
      </c>
      <c r="E34" s="51">
        <v>1</v>
      </c>
      <c r="F34" s="51"/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/>
      <c r="Q34" s="51" t="s">
        <v>1023</v>
      </c>
      <c r="R34" s="51">
        <v>1</v>
      </c>
      <c r="S34" s="51">
        <v>1</v>
      </c>
      <c r="T34" s="93">
        <f t="shared" si="1"/>
        <v>12</v>
      </c>
      <c r="U34" s="94">
        <f t="shared" si="2"/>
        <v>0.75</v>
      </c>
    </row>
    <row r="35" spans="1:21" x14ac:dyDescent="0.35">
      <c r="A35" s="101">
        <v>23</v>
      </c>
      <c r="B35" s="101" t="s">
        <v>826</v>
      </c>
      <c r="C35" s="98" t="s">
        <v>831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/>
      <c r="Q35" s="51">
        <v>1</v>
      </c>
      <c r="R35" s="51">
        <v>1</v>
      </c>
      <c r="S35" s="51">
        <v>1</v>
      </c>
      <c r="T35" s="93">
        <f t="shared" si="1"/>
        <v>13</v>
      </c>
      <c r="U35" s="94">
        <f t="shared" si="2"/>
        <v>0.8125</v>
      </c>
    </row>
    <row r="36" spans="1:21" x14ac:dyDescent="0.35">
      <c r="A36" s="101">
        <v>24</v>
      </c>
      <c r="B36" s="101" t="s">
        <v>828</v>
      </c>
      <c r="C36" s="98" t="s">
        <v>833</v>
      </c>
      <c r="D36" s="55">
        <v>1</v>
      </c>
      <c r="E36" s="51">
        <v>1</v>
      </c>
      <c r="F36" s="51"/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>
        <v>1</v>
      </c>
      <c r="R36" s="51">
        <v>1</v>
      </c>
      <c r="S36" s="51">
        <v>1</v>
      </c>
      <c r="T36" s="93">
        <f t="shared" si="1"/>
        <v>13</v>
      </c>
      <c r="U36" s="94">
        <f t="shared" si="2"/>
        <v>0.8125</v>
      </c>
    </row>
    <row r="37" spans="1:21" x14ac:dyDescent="0.35">
      <c r="A37" s="101">
        <v>25</v>
      </c>
      <c r="B37" s="101" t="s">
        <v>830</v>
      </c>
      <c r="C37" s="98" t="s">
        <v>835</v>
      </c>
      <c r="D37" s="55">
        <v>1</v>
      </c>
      <c r="E37" s="51">
        <v>1</v>
      </c>
      <c r="F37" s="51"/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>
        <v>1</v>
      </c>
      <c r="R37" s="51">
        <v>1</v>
      </c>
      <c r="S37" s="51">
        <v>1</v>
      </c>
      <c r="T37" s="93">
        <f t="shared" si="1"/>
        <v>13</v>
      </c>
      <c r="U37" s="94">
        <f t="shared" si="2"/>
        <v>0.8125</v>
      </c>
    </row>
    <row r="38" spans="1:21" x14ac:dyDescent="0.35">
      <c r="A38" s="101">
        <v>26</v>
      </c>
      <c r="B38" s="101" t="s">
        <v>832</v>
      </c>
      <c r="C38" s="98" t="s">
        <v>837</v>
      </c>
      <c r="D38" s="55">
        <v>0</v>
      </c>
      <c r="E38" s="51">
        <v>1</v>
      </c>
      <c r="F38" s="51"/>
      <c r="G38" s="51">
        <v>1</v>
      </c>
      <c r="H38" s="51" t="s">
        <v>449</v>
      </c>
      <c r="I38" s="51">
        <v>1</v>
      </c>
      <c r="J38" s="51">
        <v>0</v>
      </c>
      <c r="K38" s="51">
        <v>0</v>
      </c>
      <c r="L38" s="51">
        <v>1</v>
      </c>
      <c r="M38" s="51" t="s">
        <v>449</v>
      </c>
      <c r="N38" s="51">
        <v>1</v>
      </c>
      <c r="O38" s="51"/>
      <c r="P38" s="51"/>
      <c r="Q38" s="51">
        <v>1</v>
      </c>
      <c r="R38" s="51">
        <v>1</v>
      </c>
      <c r="S38" s="51">
        <v>1</v>
      </c>
      <c r="T38" s="93">
        <f t="shared" si="1"/>
        <v>8</v>
      </c>
      <c r="U38" s="94">
        <f t="shared" si="2"/>
        <v>0.5</v>
      </c>
    </row>
    <row r="39" spans="1:21" x14ac:dyDescent="0.35">
      <c r="A39" s="101">
        <v>27</v>
      </c>
      <c r="B39" s="101" t="s">
        <v>834</v>
      </c>
      <c r="C39" s="98" t="s">
        <v>839</v>
      </c>
      <c r="D39" s="55">
        <v>1</v>
      </c>
      <c r="E39" s="51">
        <v>0</v>
      </c>
      <c r="F39" s="51"/>
      <c r="G39" s="51">
        <v>1</v>
      </c>
      <c r="H39" s="51" t="s">
        <v>449</v>
      </c>
      <c r="I39" s="51">
        <v>1</v>
      </c>
      <c r="J39" s="51">
        <v>0</v>
      </c>
      <c r="K39" s="51">
        <v>1</v>
      </c>
      <c r="L39" s="51">
        <v>1</v>
      </c>
      <c r="M39" s="51" t="s">
        <v>449</v>
      </c>
      <c r="N39" s="51">
        <v>1</v>
      </c>
      <c r="O39" s="51"/>
      <c r="P39" s="51"/>
      <c r="Q39" s="51">
        <v>0</v>
      </c>
      <c r="R39" s="51">
        <v>1</v>
      </c>
      <c r="S39" s="51">
        <v>1</v>
      </c>
      <c r="T39" s="93">
        <f t="shared" si="1"/>
        <v>8</v>
      </c>
      <c r="U39" s="94">
        <f t="shared" si="2"/>
        <v>0.5</v>
      </c>
    </row>
    <row r="40" spans="1:21" x14ac:dyDescent="0.35">
      <c r="A40" s="101">
        <v>28</v>
      </c>
      <c r="B40" s="101" t="s">
        <v>836</v>
      </c>
      <c r="C40" s="98" t="s">
        <v>841</v>
      </c>
      <c r="D40" s="55">
        <v>1</v>
      </c>
      <c r="E40" s="51">
        <v>0</v>
      </c>
      <c r="F40" s="51"/>
      <c r="G40" s="51">
        <v>1</v>
      </c>
      <c r="H40" s="51">
        <v>1</v>
      </c>
      <c r="I40" s="51">
        <v>1</v>
      </c>
      <c r="J40" s="51">
        <v>1</v>
      </c>
      <c r="K40" s="51" t="s">
        <v>449</v>
      </c>
      <c r="L40" s="51">
        <v>1</v>
      </c>
      <c r="M40" s="51">
        <v>0</v>
      </c>
      <c r="N40" s="51">
        <v>1</v>
      </c>
      <c r="O40" s="51"/>
      <c r="P40" s="51"/>
      <c r="Q40" s="51">
        <v>1</v>
      </c>
      <c r="R40" s="51">
        <v>1</v>
      </c>
      <c r="S40" s="51">
        <v>1</v>
      </c>
      <c r="T40" s="93">
        <f t="shared" si="1"/>
        <v>10</v>
      </c>
      <c r="U40" s="94">
        <f t="shared" si="2"/>
        <v>0.625</v>
      </c>
    </row>
    <row r="41" spans="1:21" x14ac:dyDescent="0.35">
      <c r="A41" s="101">
        <v>29</v>
      </c>
      <c r="B41" s="101" t="s">
        <v>1042</v>
      </c>
      <c r="C41" s="98" t="s">
        <v>843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/>
      <c r="Q41" s="51">
        <v>0</v>
      </c>
      <c r="R41" s="51">
        <v>1</v>
      </c>
      <c r="S41" s="51">
        <v>1</v>
      </c>
      <c r="T41" s="93">
        <f t="shared" si="1"/>
        <v>12</v>
      </c>
      <c r="U41" s="94">
        <f t="shared" si="2"/>
        <v>0.75</v>
      </c>
    </row>
    <row r="42" spans="1:21" x14ac:dyDescent="0.35">
      <c r="A42" s="101">
        <v>30</v>
      </c>
      <c r="B42" s="101" t="s">
        <v>1043</v>
      </c>
      <c r="C42" s="98" t="s">
        <v>845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>
        <v>1</v>
      </c>
      <c r="R42" s="51">
        <v>1</v>
      </c>
      <c r="S42" s="51">
        <v>1</v>
      </c>
      <c r="T42" s="93">
        <f t="shared" si="1"/>
        <v>13</v>
      </c>
      <c r="U42" s="94">
        <f t="shared" si="2"/>
        <v>0.8125</v>
      </c>
    </row>
    <row r="43" spans="1:21" x14ac:dyDescent="0.35">
      <c r="A43" s="101">
        <v>31</v>
      </c>
      <c r="B43" s="101" t="s">
        <v>1044</v>
      </c>
      <c r="C43" s="98" t="s">
        <v>847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/>
      <c r="Q43" s="51">
        <v>1</v>
      </c>
      <c r="R43" s="51">
        <v>1</v>
      </c>
      <c r="S43" s="51">
        <v>1</v>
      </c>
      <c r="T43" s="93">
        <f t="shared" si="1"/>
        <v>13</v>
      </c>
      <c r="U43" s="94">
        <f t="shared" si="2"/>
        <v>0.8125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47" priority="2" operator="equal">
      <formula>0</formula>
    </cfRule>
  </conditionalFormatting>
  <conditionalFormatting sqref="U13:U43">
    <cfRule type="cellIs" dxfId="46" priority="1" operator="lessThan">
      <formula>"50%"</formula>
    </cfRule>
  </conditionalFormatting>
  <hyperlinks>
    <hyperlink ref="A1" location="'Rekap Dosen'!A1" display="BACK" xr:uid="{00000000-0004-0000-3400-000000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U43"/>
  <sheetViews>
    <sheetView topLeftCell="A34" workbookViewId="0">
      <selection activeCell="B44" sqref="B44:B60"/>
    </sheetView>
  </sheetViews>
  <sheetFormatPr defaultColWidth="14.453125" defaultRowHeight="15" customHeight="1" x14ac:dyDescent="0.35"/>
  <cols>
    <col min="1" max="1" width="18.453125" customWidth="1"/>
    <col min="2" max="2" width="26" customWidth="1"/>
    <col min="3" max="3" width="42" customWidth="1"/>
  </cols>
  <sheetData>
    <row r="1" spans="1:21" x14ac:dyDescent="0.35">
      <c r="A1" s="68" t="s">
        <v>340</v>
      </c>
      <c r="B1" s="69"/>
      <c r="C1" s="70"/>
      <c r="D1" s="58"/>
      <c r="E1" s="58"/>
    </row>
    <row r="2" spans="1:21" x14ac:dyDescent="0.35">
      <c r="A2" s="72" t="s">
        <v>341</v>
      </c>
      <c r="B2" s="96" t="s">
        <v>202</v>
      </c>
      <c r="C2" s="74" t="s">
        <v>9</v>
      </c>
      <c r="D2" s="75" t="s">
        <v>3</v>
      </c>
      <c r="E2" s="76" t="s">
        <v>342</v>
      </c>
      <c r="G2" s="180" t="s">
        <v>343</v>
      </c>
      <c r="H2" s="165"/>
      <c r="I2" s="165"/>
      <c r="J2" s="165"/>
      <c r="K2" s="166"/>
    </row>
    <row r="3" spans="1:21" x14ac:dyDescent="0.35">
      <c r="A3" s="72" t="s">
        <v>4</v>
      </c>
      <c r="B3" s="77" t="str">
        <f>VLOOKUP($B$2,'Kode MK'!$B$3:$G$72,2)</f>
        <v>MI603217</v>
      </c>
      <c r="C3" s="78" t="str">
        <f>VLOOKUP(D3, 'Rekap Dosen'!$B$5:$C$40, 2, FALSE)</f>
        <v>Novi Yusliani, M.T.</v>
      </c>
      <c r="D3" s="51" t="s">
        <v>313</v>
      </c>
      <c r="E3" s="79">
        <v>2</v>
      </c>
      <c r="G3" s="51"/>
      <c r="H3" s="102" t="s">
        <v>344</v>
      </c>
      <c r="I3" s="58"/>
      <c r="J3" s="58"/>
      <c r="K3" s="80"/>
    </row>
    <row r="4" spans="1:21" x14ac:dyDescent="0.35">
      <c r="A4" s="72" t="s">
        <v>345</v>
      </c>
      <c r="B4" s="77" t="str">
        <f>VLOOKUP($B$2,'Kode MK'!$B$3:$G$72,3)</f>
        <v>PRAKTIKUM SISTEM OPERASI</v>
      </c>
      <c r="C4" s="78" t="str">
        <f>VLOOKUP(D4, 'Rekap Dosen'!$B$5:$C$40, 2, FALSE)</f>
        <v>Rusdi Efendi, M.Kom.</v>
      </c>
      <c r="D4" s="51" t="s">
        <v>321</v>
      </c>
      <c r="E4" s="79">
        <v>3</v>
      </c>
      <c r="G4" s="53"/>
      <c r="H4" s="103" t="s">
        <v>346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Iin Seprina, M.Kom.</v>
      </c>
      <c r="D5" s="51" t="s">
        <v>303</v>
      </c>
      <c r="E5" s="79">
        <v>1</v>
      </c>
    </row>
    <row r="6" spans="1:21" x14ac:dyDescent="0.35">
      <c r="A6" s="72" t="s">
        <v>347</v>
      </c>
      <c r="B6" s="77" t="str">
        <f>VLOOKUP($B$2,'Kode MK'!$B$3:$G$72,5)</f>
        <v>Senin, 12:10 - 16:15</v>
      </c>
      <c r="C6" s="78" t="e">
        <f>VLOOKUP(D6, 'Rekap Dosen'!$B$5:$C$40, 2, FALSE)</f>
        <v>#N/A</v>
      </c>
      <c r="D6" s="51">
        <v>0</v>
      </c>
      <c r="E6" s="79">
        <f>COUNTIF($D$12:$S$12,D6)</f>
        <v>0</v>
      </c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</row>
    <row r="7" spans="1:21" x14ac:dyDescent="0.35">
      <c r="A7" s="72" t="s">
        <v>8</v>
      </c>
      <c r="B7" s="77" t="str">
        <f>VLOOKUP($B$2,'Kode MK'!$B$3:$G$72,6)</f>
        <v>MULTI MEDIA 4.2</v>
      </c>
      <c r="C7" s="83" t="s">
        <v>334</v>
      </c>
      <c r="D7" s="84"/>
      <c r="E7" s="85">
        <f>SUM(E3:E6)</f>
        <v>6</v>
      </c>
      <c r="G7" s="58" t="s">
        <v>1024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45670</v>
      </c>
      <c r="E11" s="89">
        <f t="shared" ref="E11:S11" si="0">D11+7</f>
        <v>45677</v>
      </c>
      <c r="F11" s="89">
        <f t="shared" si="0"/>
        <v>45684</v>
      </c>
      <c r="G11" s="89">
        <f t="shared" si="0"/>
        <v>45691</v>
      </c>
      <c r="H11" s="89">
        <f t="shared" si="0"/>
        <v>45698</v>
      </c>
      <c r="I11" s="89">
        <f t="shared" si="0"/>
        <v>45705</v>
      </c>
      <c r="J11" s="89">
        <f t="shared" si="0"/>
        <v>45712</v>
      </c>
      <c r="K11" s="89">
        <f t="shared" si="0"/>
        <v>45719</v>
      </c>
      <c r="L11" s="89">
        <f t="shared" si="0"/>
        <v>45726</v>
      </c>
      <c r="M11" s="89">
        <f t="shared" si="0"/>
        <v>45733</v>
      </c>
      <c r="N11" s="89">
        <f t="shared" si="0"/>
        <v>45740</v>
      </c>
      <c r="O11" s="89">
        <f t="shared" si="0"/>
        <v>45747</v>
      </c>
      <c r="P11" s="89">
        <f t="shared" si="0"/>
        <v>45754</v>
      </c>
      <c r="Q11" s="89">
        <f t="shared" si="0"/>
        <v>45761</v>
      </c>
      <c r="R11" s="89">
        <f t="shared" si="0"/>
        <v>45768</v>
      </c>
      <c r="S11" s="89">
        <f t="shared" si="0"/>
        <v>45775</v>
      </c>
      <c r="T11" s="175"/>
      <c r="U11" s="178"/>
    </row>
    <row r="12" spans="1:21" x14ac:dyDescent="0.35">
      <c r="A12" s="172"/>
      <c r="B12" s="172"/>
      <c r="C12" s="172"/>
      <c r="D12" s="51" t="s">
        <v>313</v>
      </c>
      <c r="E12" s="51" t="s">
        <v>313</v>
      </c>
      <c r="F12" s="51"/>
      <c r="G12" s="51" t="s">
        <v>303</v>
      </c>
      <c r="H12" s="51" t="s">
        <v>321</v>
      </c>
      <c r="I12" s="51" t="s">
        <v>321</v>
      </c>
      <c r="J12" s="51" t="s">
        <v>321</v>
      </c>
      <c r="K12" s="51" t="s">
        <v>321</v>
      </c>
      <c r="L12" s="51" t="s">
        <v>321</v>
      </c>
      <c r="M12" s="51" t="s">
        <v>321</v>
      </c>
      <c r="N12" s="51" t="s">
        <v>321</v>
      </c>
      <c r="O12" s="51"/>
      <c r="P12" s="51"/>
      <c r="Q12" s="51" t="s">
        <v>303</v>
      </c>
      <c r="R12" s="51" t="s">
        <v>303</v>
      </c>
      <c r="S12" s="51" t="s">
        <v>303</v>
      </c>
      <c r="T12" s="176"/>
      <c r="U12" s="179"/>
    </row>
    <row r="13" spans="1:21" x14ac:dyDescent="0.35">
      <c r="A13" s="101">
        <v>1</v>
      </c>
      <c r="B13" s="97" t="s">
        <v>848</v>
      </c>
      <c r="C13" s="98" t="s">
        <v>849</v>
      </c>
      <c r="D13" s="55">
        <v>1</v>
      </c>
      <c r="E13" s="51">
        <v>1</v>
      </c>
      <c r="F13" s="51"/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>
        <v>1</v>
      </c>
      <c r="O13" s="51"/>
      <c r="P13" s="51"/>
      <c r="Q13" s="51">
        <v>1</v>
      </c>
      <c r="R13" s="51">
        <v>0</v>
      </c>
      <c r="S13" s="51">
        <v>1</v>
      </c>
      <c r="T13" s="93">
        <f t="shared" ref="T13:T43" si="1">SUM(D13:S13)</f>
        <v>12</v>
      </c>
      <c r="U13" s="94">
        <f t="shared" ref="U13:U43" si="2">T13/16</f>
        <v>0.75</v>
      </c>
    </row>
    <row r="14" spans="1:21" x14ac:dyDescent="0.35">
      <c r="A14" s="101">
        <v>2</v>
      </c>
      <c r="B14" s="97" t="s">
        <v>850</v>
      </c>
      <c r="C14" s="98" t="s">
        <v>851</v>
      </c>
      <c r="D14" s="55">
        <v>1</v>
      </c>
      <c r="E14" s="51">
        <v>1</v>
      </c>
      <c r="F14" s="51"/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/>
      <c r="Q14" s="51">
        <v>1</v>
      </c>
      <c r="R14" s="51">
        <v>0</v>
      </c>
      <c r="S14" s="51">
        <v>1</v>
      </c>
      <c r="T14" s="93">
        <f t="shared" si="1"/>
        <v>12</v>
      </c>
      <c r="U14" s="94">
        <f t="shared" si="2"/>
        <v>0.75</v>
      </c>
    </row>
    <row r="15" spans="1:21" x14ac:dyDescent="0.35">
      <c r="A15" s="101">
        <v>3</v>
      </c>
      <c r="B15" s="97" t="s">
        <v>852</v>
      </c>
      <c r="C15" s="98" t="s">
        <v>853</v>
      </c>
      <c r="D15" s="55">
        <v>1</v>
      </c>
      <c r="E15" s="51">
        <v>1</v>
      </c>
      <c r="F15" s="51"/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/>
      <c r="Q15" s="51">
        <v>1</v>
      </c>
      <c r="R15" s="51">
        <v>1</v>
      </c>
      <c r="S15" s="51">
        <v>1</v>
      </c>
      <c r="T15" s="93">
        <f t="shared" si="1"/>
        <v>13</v>
      </c>
      <c r="U15" s="94">
        <f t="shared" si="2"/>
        <v>0.8125</v>
      </c>
    </row>
    <row r="16" spans="1:21" x14ac:dyDescent="0.35">
      <c r="A16" s="101">
        <v>4</v>
      </c>
      <c r="B16" s="97" t="s">
        <v>854</v>
      </c>
      <c r="C16" s="98" t="s">
        <v>855</v>
      </c>
      <c r="D16" s="55">
        <v>1</v>
      </c>
      <c r="E16" s="51">
        <v>1</v>
      </c>
      <c r="F16" s="51"/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0</v>
      </c>
      <c r="N16" s="51">
        <v>1</v>
      </c>
      <c r="O16" s="51"/>
      <c r="P16" s="51"/>
      <c r="Q16" s="51">
        <v>1</v>
      </c>
      <c r="R16" s="51">
        <v>1</v>
      </c>
      <c r="S16" s="51">
        <v>1</v>
      </c>
      <c r="T16" s="93">
        <f t="shared" si="1"/>
        <v>12</v>
      </c>
      <c r="U16" s="94">
        <f t="shared" si="2"/>
        <v>0.75</v>
      </c>
    </row>
    <row r="17" spans="1:21" x14ac:dyDescent="0.35">
      <c r="A17" s="101">
        <v>5</v>
      </c>
      <c r="B17" s="97" t="s">
        <v>856</v>
      </c>
      <c r="C17" s="98" t="s">
        <v>649</v>
      </c>
      <c r="D17" s="55">
        <v>1</v>
      </c>
      <c r="E17" s="51">
        <v>1</v>
      </c>
      <c r="F17" s="51"/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/>
      <c r="Q17" s="51">
        <v>1</v>
      </c>
      <c r="R17" s="51">
        <v>1</v>
      </c>
      <c r="S17" s="51">
        <v>1</v>
      </c>
      <c r="T17" s="93">
        <f t="shared" si="1"/>
        <v>13</v>
      </c>
      <c r="U17" s="94">
        <f t="shared" si="2"/>
        <v>0.8125</v>
      </c>
    </row>
    <row r="18" spans="1:21" x14ac:dyDescent="0.35">
      <c r="A18" s="101">
        <v>6</v>
      </c>
      <c r="B18" s="97" t="s">
        <v>857</v>
      </c>
      <c r="C18" s="98" t="s">
        <v>858</v>
      </c>
      <c r="D18" s="55">
        <v>1</v>
      </c>
      <c r="E18" s="51">
        <v>1</v>
      </c>
      <c r="F18" s="51"/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/>
      <c r="Q18" s="51">
        <v>1</v>
      </c>
      <c r="R18" s="51">
        <v>0</v>
      </c>
      <c r="S18" s="51">
        <v>1</v>
      </c>
      <c r="T18" s="93">
        <f t="shared" si="1"/>
        <v>12</v>
      </c>
      <c r="U18" s="94">
        <f t="shared" si="2"/>
        <v>0.75</v>
      </c>
    </row>
    <row r="19" spans="1:21" x14ac:dyDescent="0.35">
      <c r="A19" s="101">
        <v>7</v>
      </c>
      <c r="B19" s="97" t="s">
        <v>859</v>
      </c>
      <c r="C19" s="98" t="s">
        <v>860</v>
      </c>
      <c r="D19" s="55">
        <v>1</v>
      </c>
      <c r="E19" s="51">
        <v>1</v>
      </c>
      <c r="F19" s="51"/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/>
      <c r="Q19" s="51">
        <v>1</v>
      </c>
      <c r="R19" s="51">
        <v>1</v>
      </c>
      <c r="S19" s="51">
        <v>1</v>
      </c>
      <c r="T19" s="93">
        <f t="shared" si="1"/>
        <v>13</v>
      </c>
      <c r="U19" s="94">
        <f t="shared" si="2"/>
        <v>0.8125</v>
      </c>
    </row>
    <row r="20" spans="1:21" x14ac:dyDescent="0.35">
      <c r="A20" s="101">
        <v>8</v>
      </c>
      <c r="B20" s="97" t="s">
        <v>861</v>
      </c>
      <c r="C20" s="98" t="s">
        <v>862</v>
      </c>
      <c r="D20" s="55">
        <v>1</v>
      </c>
      <c r="E20" s="51">
        <v>1</v>
      </c>
      <c r="F20" s="51"/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/>
      <c r="Q20" s="51">
        <v>1</v>
      </c>
      <c r="R20" s="51">
        <v>1</v>
      </c>
      <c r="S20" s="51">
        <v>1</v>
      </c>
      <c r="T20" s="93">
        <f t="shared" si="1"/>
        <v>13</v>
      </c>
      <c r="U20" s="94">
        <f t="shared" si="2"/>
        <v>0.8125</v>
      </c>
    </row>
    <row r="21" spans="1:21" x14ac:dyDescent="0.35">
      <c r="A21" s="101">
        <v>9</v>
      </c>
      <c r="B21" s="97" t="s">
        <v>863</v>
      </c>
      <c r="C21" s="98" t="s">
        <v>864</v>
      </c>
      <c r="D21" s="55">
        <v>1</v>
      </c>
      <c r="E21" s="51">
        <v>1</v>
      </c>
      <c r="F21" s="51"/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/>
      <c r="Q21" s="51">
        <v>1</v>
      </c>
      <c r="R21" s="51">
        <v>1</v>
      </c>
      <c r="S21" s="51">
        <v>1</v>
      </c>
      <c r="T21" s="93">
        <f t="shared" si="1"/>
        <v>13</v>
      </c>
      <c r="U21" s="94">
        <f t="shared" si="2"/>
        <v>0.8125</v>
      </c>
    </row>
    <row r="22" spans="1:21" x14ac:dyDescent="0.35">
      <c r="A22" s="101">
        <v>10</v>
      </c>
      <c r="B22" s="97" t="s">
        <v>865</v>
      </c>
      <c r="C22" s="98" t="s">
        <v>866</v>
      </c>
      <c r="D22" s="55">
        <v>1</v>
      </c>
      <c r="E22" s="51">
        <v>1</v>
      </c>
      <c r="F22" s="51"/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/>
      <c r="Q22" s="51">
        <v>1</v>
      </c>
      <c r="R22" s="51">
        <v>1</v>
      </c>
      <c r="S22" s="51">
        <v>1</v>
      </c>
      <c r="T22" s="93">
        <f t="shared" si="1"/>
        <v>13</v>
      </c>
      <c r="U22" s="94">
        <f t="shared" si="2"/>
        <v>0.8125</v>
      </c>
    </row>
    <row r="23" spans="1:21" x14ac:dyDescent="0.35">
      <c r="A23" s="101">
        <v>11</v>
      </c>
      <c r="B23" s="109" t="s">
        <v>867</v>
      </c>
      <c r="C23" s="98" t="s">
        <v>868</v>
      </c>
      <c r="D23" s="55">
        <v>1</v>
      </c>
      <c r="E23" s="51">
        <v>1</v>
      </c>
      <c r="F23" s="51"/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/>
      <c r="Q23" s="51">
        <v>1</v>
      </c>
      <c r="R23" s="51">
        <v>1</v>
      </c>
      <c r="S23" s="51">
        <v>1</v>
      </c>
      <c r="T23" s="93">
        <f t="shared" si="1"/>
        <v>13</v>
      </c>
      <c r="U23" s="94">
        <f t="shared" si="2"/>
        <v>0.8125</v>
      </c>
    </row>
    <row r="24" spans="1:21" x14ac:dyDescent="0.35">
      <c r="A24" s="101">
        <v>12</v>
      </c>
      <c r="B24" s="101" t="s">
        <v>869</v>
      </c>
      <c r="C24" s="98" t="s">
        <v>870</v>
      </c>
      <c r="D24" s="55">
        <v>1</v>
      </c>
      <c r="E24" s="51">
        <v>1</v>
      </c>
      <c r="F24" s="51"/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/>
      <c r="Q24" s="51">
        <v>1</v>
      </c>
      <c r="R24" s="51">
        <v>1</v>
      </c>
      <c r="S24" s="51">
        <v>1</v>
      </c>
      <c r="T24" s="93">
        <f t="shared" si="1"/>
        <v>13</v>
      </c>
      <c r="U24" s="94">
        <f t="shared" si="2"/>
        <v>0.8125</v>
      </c>
    </row>
    <row r="25" spans="1:21" x14ac:dyDescent="0.35">
      <c r="A25" s="101">
        <v>13</v>
      </c>
      <c r="B25" s="101" t="s">
        <v>871</v>
      </c>
      <c r="C25" s="98" t="s">
        <v>872</v>
      </c>
      <c r="D25" s="55">
        <v>1</v>
      </c>
      <c r="E25" s="51">
        <v>1</v>
      </c>
      <c r="F25" s="51"/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>
        <v>1</v>
      </c>
      <c r="O25" s="51"/>
      <c r="P25" s="51"/>
      <c r="Q25" s="51">
        <v>1</v>
      </c>
      <c r="R25" s="51">
        <v>1</v>
      </c>
      <c r="S25" s="51">
        <v>1</v>
      </c>
      <c r="T25" s="93">
        <f t="shared" si="1"/>
        <v>13</v>
      </c>
      <c r="U25" s="94">
        <f t="shared" si="2"/>
        <v>0.8125</v>
      </c>
    </row>
    <row r="26" spans="1:21" x14ac:dyDescent="0.35">
      <c r="A26" s="101">
        <v>14</v>
      </c>
      <c r="B26" s="101" t="s">
        <v>873</v>
      </c>
      <c r="C26" s="98" t="s">
        <v>874</v>
      </c>
      <c r="D26" s="55">
        <v>1</v>
      </c>
      <c r="E26" s="51" t="s">
        <v>499</v>
      </c>
      <c r="F26" s="51"/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0</v>
      </c>
      <c r="N26" s="51">
        <v>1</v>
      </c>
      <c r="O26" s="51"/>
      <c r="P26" s="51"/>
      <c r="Q26" s="51">
        <v>1</v>
      </c>
      <c r="R26" s="51">
        <v>0</v>
      </c>
      <c r="S26" s="51">
        <v>0</v>
      </c>
      <c r="T26" s="93">
        <f t="shared" si="1"/>
        <v>9</v>
      </c>
      <c r="U26" s="94">
        <f t="shared" si="2"/>
        <v>0.5625</v>
      </c>
    </row>
    <row r="27" spans="1:21" x14ac:dyDescent="0.35">
      <c r="A27" s="101">
        <v>15</v>
      </c>
      <c r="B27" s="101" t="s">
        <v>875</v>
      </c>
      <c r="C27" s="98" t="s">
        <v>876</v>
      </c>
      <c r="D27" s="55">
        <v>1</v>
      </c>
      <c r="E27" s="51">
        <v>1</v>
      </c>
      <c r="F27" s="51"/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/>
      <c r="Q27" s="51">
        <v>1</v>
      </c>
      <c r="R27" s="51">
        <v>1</v>
      </c>
      <c r="S27" s="51">
        <v>1</v>
      </c>
      <c r="T27" s="93">
        <f t="shared" si="1"/>
        <v>13</v>
      </c>
      <c r="U27" s="94">
        <f t="shared" si="2"/>
        <v>0.8125</v>
      </c>
    </row>
    <row r="28" spans="1:21" x14ac:dyDescent="0.35">
      <c r="A28" s="101">
        <v>16</v>
      </c>
      <c r="B28" s="101" t="s">
        <v>877</v>
      </c>
      <c r="C28" s="98" t="s">
        <v>878</v>
      </c>
      <c r="D28" s="55">
        <v>1</v>
      </c>
      <c r="E28" s="51">
        <v>1</v>
      </c>
      <c r="F28" s="51"/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/>
      <c r="Q28" s="51">
        <v>1</v>
      </c>
      <c r="R28" s="51">
        <v>1</v>
      </c>
      <c r="S28" s="51">
        <v>1</v>
      </c>
      <c r="T28" s="93">
        <f t="shared" si="1"/>
        <v>13</v>
      </c>
      <c r="U28" s="94">
        <f t="shared" si="2"/>
        <v>0.8125</v>
      </c>
    </row>
    <row r="29" spans="1:21" x14ac:dyDescent="0.35">
      <c r="A29" s="101">
        <v>17</v>
      </c>
      <c r="B29" s="101" t="s">
        <v>879</v>
      </c>
      <c r="C29" s="98" t="s">
        <v>880</v>
      </c>
      <c r="D29" s="55">
        <v>1</v>
      </c>
      <c r="E29" s="51">
        <v>1</v>
      </c>
      <c r="F29" s="51"/>
      <c r="G29" s="51" t="s">
        <v>499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0</v>
      </c>
      <c r="N29" s="51">
        <v>1</v>
      </c>
      <c r="O29" s="51"/>
      <c r="P29" s="51"/>
      <c r="Q29" s="51">
        <v>1</v>
      </c>
      <c r="R29" s="51">
        <v>1</v>
      </c>
      <c r="S29" s="51">
        <v>1</v>
      </c>
      <c r="T29" s="93">
        <f t="shared" si="1"/>
        <v>11</v>
      </c>
      <c r="U29" s="94">
        <f t="shared" si="2"/>
        <v>0.6875</v>
      </c>
    </row>
    <row r="30" spans="1:21" x14ac:dyDescent="0.35">
      <c r="A30" s="101">
        <v>18</v>
      </c>
      <c r="B30" s="101" t="s">
        <v>881</v>
      </c>
      <c r="C30" s="98" t="s">
        <v>882</v>
      </c>
      <c r="D30" s="55">
        <v>1</v>
      </c>
      <c r="E30" s="51">
        <v>1</v>
      </c>
      <c r="F30" s="51"/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0</v>
      </c>
      <c r="N30" s="51">
        <v>1</v>
      </c>
      <c r="O30" s="51"/>
      <c r="P30" s="51"/>
      <c r="Q30" s="51">
        <v>1</v>
      </c>
      <c r="R30" s="51">
        <v>0</v>
      </c>
      <c r="S30" s="51">
        <v>1</v>
      </c>
      <c r="T30" s="93">
        <f t="shared" si="1"/>
        <v>11</v>
      </c>
      <c r="U30" s="94">
        <f t="shared" si="2"/>
        <v>0.6875</v>
      </c>
    </row>
    <row r="31" spans="1:21" x14ac:dyDescent="0.35">
      <c r="A31" s="101">
        <v>19</v>
      </c>
      <c r="B31" s="101" t="s">
        <v>1045</v>
      </c>
      <c r="C31" s="98" t="s">
        <v>884</v>
      </c>
      <c r="D31" s="55">
        <v>1</v>
      </c>
      <c r="E31" s="51">
        <v>1</v>
      </c>
      <c r="F31" s="51"/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0</v>
      </c>
      <c r="N31" s="51">
        <v>1</v>
      </c>
      <c r="O31" s="51"/>
      <c r="P31" s="51"/>
      <c r="Q31" s="51">
        <v>1</v>
      </c>
      <c r="R31" s="51">
        <v>1</v>
      </c>
      <c r="S31" s="51">
        <v>0</v>
      </c>
      <c r="T31" s="93">
        <f t="shared" si="1"/>
        <v>11</v>
      </c>
      <c r="U31" s="94">
        <f t="shared" si="2"/>
        <v>0.6875</v>
      </c>
    </row>
    <row r="32" spans="1:21" x14ac:dyDescent="0.35">
      <c r="A32" s="101">
        <v>20</v>
      </c>
      <c r="B32" s="101" t="s">
        <v>883</v>
      </c>
      <c r="C32" s="98" t="s">
        <v>886</v>
      </c>
      <c r="D32" s="55">
        <v>1</v>
      </c>
      <c r="E32" s="51">
        <v>1</v>
      </c>
      <c r="F32" s="51"/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0</v>
      </c>
      <c r="N32" s="51">
        <v>1</v>
      </c>
      <c r="O32" s="51"/>
      <c r="P32" s="51"/>
      <c r="Q32" s="51">
        <v>1</v>
      </c>
      <c r="R32" s="51">
        <v>1</v>
      </c>
      <c r="S32" s="51">
        <v>1</v>
      </c>
      <c r="T32" s="93">
        <f t="shared" si="1"/>
        <v>12</v>
      </c>
      <c r="U32" s="94">
        <f t="shared" si="2"/>
        <v>0.75</v>
      </c>
    </row>
    <row r="33" spans="1:21" x14ac:dyDescent="0.35">
      <c r="A33" s="101">
        <v>21</v>
      </c>
      <c r="B33" s="101" t="s">
        <v>885</v>
      </c>
      <c r="C33" s="98" t="s">
        <v>888</v>
      </c>
      <c r="D33" s="55">
        <v>1</v>
      </c>
      <c r="E33" s="51">
        <v>1</v>
      </c>
      <c r="F33" s="51"/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0</v>
      </c>
      <c r="N33" s="51">
        <v>1</v>
      </c>
      <c r="O33" s="51"/>
      <c r="P33" s="51"/>
      <c r="Q33" s="51">
        <v>1</v>
      </c>
      <c r="R33" s="51">
        <v>1</v>
      </c>
      <c r="S33" s="51">
        <v>1</v>
      </c>
      <c r="T33" s="93">
        <f t="shared" si="1"/>
        <v>12</v>
      </c>
      <c r="U33" s="94">
        <f t="shared" si="2"/>
        <v>0.75</v>
      </c>
    </row>
    <row r="34" spans="1:21" x14ac:dyDescent="0.35">
      <c r="A34" s="101">
        <v>22</v>
      </c>
      <c r="B34" s="101" t="s">
        <v>887</v>
      </c>
      <c r="C34" s="98" t="s">
        <v>890</v>
      </c>
      <c r="D34" s="55">
        <v>1</v>
      </c>
      <c r="E34" s="51">
        <v>1</v>
      </c>
      <c r="F34" s="51"/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0</v>
      </c>
      <c r="N34" s="51">
        <v>1</v>
      </c>
      <c r="O34" s="51"/>
      <c r="P34" s="51"/>
      <c r="Q34" s="51">
        <v>1</v>
      </c>
      <c r="R34" s="51">
        <v>0</v>
      </c>
      <c r="S34" s="51">
        <v>1</v>
      </c>
      <c r="T34" s="93">
        <f t="shared" si="1"/>
        <v>11</v>
      </c>
      <c r="U34" s="94">
        <f t="shared" si="2"/>
        <v>0.6875</v>
      </c>
    </row>
    <row r="35" spans="1:21" x14ac:dyDescent="0.35">
      <c r="A35" s="101">
        <v>23</v>
      </c>
      <c r="B35" s="101" t="s">
        <v>889</v>
      </c>
      <c r="C35" s="98" t="s">
        <v>892</v>
      </c>
      <c r="D35" s="55">
        <v>1</v>
      </c>
      <c r="E35" s="51">
        <v>1</v>
      </c>
      <c r="F35" s="51"/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0</v>
      </c>
      <c r="N35" s="51">
        <v>1</v>
      </c>
      <c r="O35" s="51"/>
      <c r="P35" s="51"/>
      <c r="Q35" s="51">
        <v>1</v>
      </c>
      <c r="R35" s="51">
        <v>0</v>
      </c>
      <c r="S35" s="51">
        <v>1</v>
      </c>
      <c r="T35" s="93">
        <f t="shared" si="1"/>
        <v>11</v>
      </c>
      <c r="U35" s="94">
        <f t="shared" si="2"/>
        <v>0.6875</v>
      </c>
    </row>
    <row r="36" spans="1:21" x14ac:dyDescent="0.35">
      <c r="A36" s="101">
        <v>24</v>
      </c>
      <c r="B36" s="101" t="s">
        <v>891</v>
      </c>
      <c r="C36" s="98" t="s">
        <v>894</v>
      </c>
      <c r="D36" s="55">
        <v>1</v>
      </c>
      <c r="E36" s="51">
        <v>1</v>
      </c>
      <c r="F36" s="51"/>
      <c r="G36" s="51" t="s">
        <v>499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/>
      <c r="Q36" s="51">
        <v>1</v>
      </c>
      <c r="R36" s="51">
        <v>1</v>
      </c>
      <c r="S36" s="51">
        <v>1</v>
      </c>
      <c r="T36" s="93">
        <f t="shared" si="1"/>
        <v>12</v>
      </c>
      <c r="U36" s="94">
        <f t="shared" si="2"/>
        <v>0.75</v>
      </c>
    </row>
    <row r="37" spans="1:21" x14ac:dyDescent="0.35">
      <c r="A37" s="101">
        <v>25</v>
      </c>
      <c r="B37" s="101" t="s">
        <v>893</v>
      </c>
      <c r="C37" s="98" t="s">
        <v>896</v>
      </c>
      <c r="D37" s="55">
        <v>1</v>
      </c>
      <c r="E37" s="51">
        <v>1</v>
      </c>
      <c r="F37" s="51"/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/>
      <c r="Q37" s="51">
        <v>1</v>
      </c>
      <c r="R37" s="51">
        <v>0</v>
      </c>
      <c r="S37" s="51">
        <v>1</v>
      </c>
      <c r="T37" s="93">
        <f t="shared" si="1"/>
        <v>12</v>
      </c>
      <c r="U37" s="94">
        <f t="shared" si="2"/>
        <v>0.75</v>
      </c>
    </row>
    <row r="38" spans="1:21" x14ac:dyDescent="0.35">
      <c r="A38" s="101">
        <v>26</v>
      </c>
      <c r="B38" s="101" t="s">
        <v>895</v>
      </c>
      <c r="C38" s="98" t="s">
        <v>898</v>
      </c>
      <c r="D38" s="55">
        <v>1</v>
      </c>
      <c r="E38" s="51">
        <v>1</v>
      </c>
      <c r="F38" s="51"/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0</v>
      </c>
      <c r="N38" s="51">
        <v>1</v>
      </c>
      <c r="O38" s="51"/>
      <c r="P38" s="51"/>
      <c r="Q38" s="51">
        <v>1</v>
      </c>
      <c r="R38" s="51">
        <v>0</v>
      </c>
      <c r="S38" s="51">
        <v>1</v>
      </c>
      <c r="T38" s="93">
        <f t="shared" si="1"/>
        <v>11</v>
      </c>
      <c r="U38" s="94">
        <f t="shared" si="2"/>
        <v>0.6875</v>
      </c>
    </row>
    <row r="39" spans="1:21" x14ac:dyDescent="0.35">
      <c r="A39" s="101">
        <v>27</v>
      </c>
      <c r="B39" s="101" t="s">
        <v>897</v>
      </c>
      <c r="C39" s="98" t="s">
        <v>900</v>
      </c>
      <c r="D39" s="55">
        <v>1</v>
      </c>
      <c r="E39" s="51">
        <v>1</v>
      </c>
      <c r="F39" s="51"/>
      <c r="G39" s="51">
        <v>0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0</v>
      </c>
      <c r="N39" s="51">
        <v>1</v>
      </c>
      <c r="O39" s="51"/>
      <c r="P39" s="51"/>
      <c r="Q39" s="51">
        <v>1</v>
      </c>
      <c r="R39" s="51">
        <v>0</v>
      </c>
      <c r="S39" s="51">
        <v>0</v>
      </c>
      <c r="T39" s="93">
        <f t="shared" si="1"/>
        <v>9</v>
      </c>
      <c r="U39" s="94">
        <f t="shared" si="2"/>
        <v>0.5625</v>
      </c>
    </row>
    <row r="40" spans="1:21" x14ac:dyDescent="0.35">
      <c r="A40" s="101">
        <v>28</v>
      </c>
      <c r="B40" s="101" t="s">
        <v>899</v>
      </c>
      <c r="C40" s="98" t="s">
        <v>902</v>
      </c>
      <c r="D40" s="55">
        <v>1</v>
      </c>
      <c r="E40" s="51">
        <v>1</v>
      </c>
      <c r="F40" s="51"/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0</v>
      </c>
      <c r="N40" s="51">
        <v>1</v>
      </c>
      <c r="O40" s="51"/>
      <c r="P40" s="51"/>
      <c r="Q40" s="51">
        <v>1</v>
      </c>
      <c r="R40" s="51">
        <v>1</v>
      </c>
      <c r="S40" s="51">
        <v>1</v>
      </c>
      <c r="T40" s="93">
        <f t="shared" si="1"/>
        <v>12</v>
      </c>
      <c r="U40" s="94">
        <f t="shared" si="2"/>
        <v>0.75</v>
      </c>
    </row>
    <row r="41" spans="1:21" x14ac:dyDescent="0.35">
      <c r="A41" s="101">
        <v>29</v>
      </c>
      <c r="B41" s="101" t="s">
        <v>901</v>
      </c>
      <c r="C41" s="98" t="s">
        <v>904</v>
      </c>
      <c r="D41" s="55">
        <v>1</v>
      </c>
      <c r="E41" s="51">
        <v>1</v>
      </c>
      <c r="F41" s="51"/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0</v>
      </c>
      <c r="N41" s="51">
        <v>1</v>
      </c>
      <c r="O41" s="51"/>
      <c r="P41" s="51"/>
      <c r="Q41" s="51">
        <v>1</v>
      </c>
      <c r="R41" s="51">
        <v>0</v>
      </c>
      <c r="S41" s="51">
        <v>0</v>
      </c>
      <c r="T41" s="93">
        <f t="shared" si="1"/>
        <v>10</v>
      </c>
      <c r="U41" s="94">
        <f t="shared" si="2"/>
        <v>0.625</v>
      </c>
    </row>
    <row r="42" spans="1:21" x14ac:dyDescent="0.35">
      <c r="A42" s="101">
        <v>30</v>
      </c>
      <c r="B42" s="101" t="s">
        <v>903</v>
      </c>
      <c r="C42" s="98" t="s">
        <v>906</v>
      </c>
      <c r="D42" s="55">
        <v>1</v>
      </c>
      <c r="E42" s="51">
        <v>1</v>
      </c>
      <c r="F42" s="51"/>
      <c r="G42" s="51">
        <v>1</v>
      </c>
      <c r="H42" s="51">
        <v>1</v>
      </c>
      <c r="I42" s="51">
        <v>1</v>
      </c>
      <c r="J42" s="100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/>
      <c r="Q42" s="51">
        <v>1</v>
      </c>
      <c r="R42" s="51">
        <v>1</v>
      </c>
      <c r="S42" s="51">
        <v>1</v>
      </c>
      <c r="T42" s="93">
        <f t="shared" si="1"/>
        <v>13</v>
      </c>
      <c r="U42" s="94">
        <f t="shared" si="2"/>
        <v>0.8125</v>
      </c>
    </row>
    <row r="43" spans="1:21" x14ac:dyDescent="0.35">
      <c r="A43" s="101">
        <v>31</v>
      </c>
      <c r="B43" s="101" t="s">
        <v>905</v>
      </c>
      <c r="C43" s="98" t="s">
        <v>908</v>
      </c>
      <c r="D43" s="55">
        <v>1</v>
      </c>
      <c r="E43" s="51">
        <v>1</v>
      </c>
      <c r="F43" s="51"/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0</v>
      </c>
      <c r="N43" s="51">
        <v>1</v>
      </c>
      <c r="O43" s="51"/>
      <c r="P43" s="51"/>
      <c r="Q43" s="51">
        <v>1</v>
      </c>
      <c r="R43" s="51">
        <v>0</v>
      </c>
      <c r="S43" s="51">
        <v>1</v>
      </c>
      <c r="T43" s="93">
        <f t="shared" si="1"/>
        <v>11</v>
      </c>
      <c r="U43" s="94">
        <f t="shared" si="2"/>
        <v>0.6875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45" priority="2" operator="equal">
      <formula>0</formula>
    </cfRule>
  </conditionalFormatting>
  <conditionalFormatting sqref="U13:U43">
    <cfRule type="cellIs" dxfId="44" priority="1" operator="lessThan">
      <formula>"50%"</formula>
    </cfRule>
  </conditionalFormatting>
  <hyperlinks>
    <hyperlink ref="A1" location="'Rekap Dosen'!A1" display="BACK" xr:uid="{00000000-0004-0000-3500-000000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U50"/>
  <sheetViews>
    <sheetView topLeftCell="A36" workbookViewId="0">
      <selection activeCell="B51" sqref="B51:B79"/>
    </sheetView>
  </sheetViews>
  <sheetFormatPr defaultColWidth="14.453125" defaultRowHeight="15" customHeight="1" x14ac:dyDescent="0.35"/>
  <cols>
    <col min="2" max="2" width="37.81640625" customWidth="1"/>
    <col min="3" max="3" width="56.453125" customWidth="1"/>
  </cols>
  <sheetData>
    <row r="1" spans="1:21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341</v>
      </c>
      <c r="B2" s="141" t="s">
        <v>203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MI303417</v>
      </c>
      <c r="C3" s="78" t="str">
        <f>VLOOKUP(D3, 'Rekap Dosen'!$B$5:$C$40, 2, FALSE)</f>
        <v>Alvi Syahrini Utami, M.Kom.</v>
      </c>
      <c r="D3" s="51" t="s">
        <v>275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345</v>
      </c>
      <c r="B4" s="77" t="str">
        <f>VLOOKUP($B$2,'Kode MK'!$B$3:$G$72,3)</f>
        <v>PRAKTIKUM STATISTIKA DAN PROBABILITAS</v>
      </c>
      <c r="C4" s="78" t="str">
        <f>VLOOKUP(D4, 'Rekap Dosen'!$B$5:$C$40, 2, FALSE)</f>
        <v>M. Rudi Sanjaya, M.Kom.</v>
      </c>
      <c r="D4" s="51" t="s">
        <v>311</v>
      </c>
      <c r="E4" s="79">
        <f t="shared" si="0"/>
        <v>8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Hardini Novianti, M.T.</v>
      </c>
      <c r="D5" s="51" t="s">
        <v>297</v>
      </c>
      <c r="E5" s="79">
        <f t="shared" si="0"/>
        <v>4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347</v>
      </c>
      <c r="B6" s="77" t="str">
        <f>VLOOKUP($B$2,'Kode MK'!$B$3:$G$72,5)</f>
        <v>Jumat, 10:05 - 12:05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CL.1.1.</v>
      </c>
      <c r="C7" s="83" t="s">
        <v>334</v>
      </c>
      <c r="D7" s="84"/>
      <c r="E7" s="85">
        <f>SUM(E3:E6)</f>
        <v>12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5"/>
      <c r="U11" s="178"/>
    </row>
    <row r="12" spans="1:21" x14ac:dyDescent="0.35">
      <c r="A12" s="172"/>
      <c r="B12" s="172"/>
      <c r="C12" s="172"/>
      <c r="D12" s="51" t="s">
        <v>311</v>
      </c>
      <c r="E12" s="51" t="s">
        <v>311</v>
      </c>
      <c r="F12" s="51" t="s">
        <v>311</v>
      </c>
      <c r="G12" s="51" t="s">
        <v>311</v>
      </c>
      <c r="H12" s="51" t="s">
        <v>311</v>
      </c>
      <c r="I12" s="51" t="s">
        <v>311</v>
      </c>
      <c r="J12" s="51" t="s">
        <v>311</v>
      </c>
      <c r="K12" s="51" t="s">
        <v>311</v>
      </c>
      <c r="L12" s="51" t="s">
        <v>297</v>
      </c>
      <c r="M12" s="51" t="s">
        <v>297</v>
      </c>
      <c r="N12" s="51"/>
      <c r="O12" s="51"/>
      <c r="P12" s="51" t="s">
        <v>297</v>
      </c>
      <c r="Q12" s="51"/>
      <c r="R12" s="51" t="s">
        <v>297</v>
      </c>
      <c r="S12" s="51"/>
      <c r="T12" s="176"/>
      <c r="U12" s="179"/>
    </row>
    <row r="13" spans="1:21" x14ac:dyDescent="0.35">
      <c r="A13" s="90">
        <v>1</v>
      </c>
      <c r="B13" s="97" t="s">
        <v>547</v>
      </c>
      <c r="C13" s="98" t="s">
        <v>548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/>
      <c r="O13" s="51"/>
      <c r="P13" s="51">
        <v>1</v>
      </c>
      <c r="Q13" s="51"/>
      <c r="R13" s="51">
        <v>1</v>
      </c>
      <c r="S13" s="51"/>
      <c r="T13" s="93">
        <f t="shared" ref="T13:T50" si="2">SUM(D13:S13)</f>
        <v>12</v>
      </c>
      <c r="U13" s="94">
        <f t="shared" ref="U13:U50" si="3">T13/16</f>
        <v>0.75</v>
      </c>
    </row>
    <row r="14" spans="1:21" x14ac:dyDescent="0.35">
      <c r="A14" s="90">
        <v>2</v>
      </c>
      <c r="B14" s="97" t="s">
        <v>549</v>
      </c>
      <c r="C14" s="98" t="s">
        <v>550</v>
      </c>
      <c r="D14" s="55">
        <v>1</v>
      </c>
      <c r="E14" s="51" t="s">
        <v>449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0</v>
      </c>
      <c r="M14" s="51">
        <v>1</v>
      </c>
      <c r="N14" s="51"/>
      <c r="O14" s="51"/>
      <c r="P14" s="51">
        <v>1</v>
      </c>
      <c r="Q14" s="51"/>
      <c r="R14" s="51">
        <v>1</v>
      </c>
      <c r="S14" s="51"/>
      <c r="T14" s="93">
        <f t="shared" si="2"/>
        <v>10</v>
      </c>
      <c r="U14" s="94">
        <f t="shared" si="3"/>
        <v>0.625</v>
      </c>
    </row>
    <row r="15" spans="1:21" x14ac:dyDescent="0.35">
      <c r="A15" s="90">
        <v>3</v>
      </c>
      <c r="B15" s="97" t="s">
        <v>551</v>
      </c>
      <c r="C15" s="98" t="s">
        <v>552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1</v>
      </c>
      <c r="Q15" s="51"/>
      <c r="R15" s="51">
        <v>1</v>
      </c>
      <c r="S15" s="51"/>
      <c r="T15" s="93">
        <f t="shared" si="2"/>
        <v>12</v>
      </c>
      <c r="U15" s="94">
        <f t="shared" si="3"/>
        <v>0.75</v>
      </c>
    </row>
    <row r="16" spans="1:21" x14ac:dyDescent="0.35">
      <c r="A16" s="90">
        <v>4</v>
      </c>
      <c r="B16" s="97" t="s">
        <v>553</v>
      </c>
      <c r="C16" s="98" t="s">
        <v>554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/>
      <c r="O16" s="51"/>
      <c r="P16" s="51">
        <v>1</v>
      </c>
      <c r="Q16" s="51"/>
      <c r="R16" s="51">
        <v>1</v>
      </c>
      <c r="S16" s="51"/>
      <c r="T16" s="93">
        <f t="shared" si="2"/>
        <v>12</v>
      </c>
      <c r="U16" s="94">
        <f t="shared" si="3"/>
        <v>0.75</v>
      </c>
    </row>
    <row r="17" spans="1:21" x14ac:dyDescent="0.35">
      <c r="A17" s="90">
        <v>5</v>
      </c>
      <c r="B17" s="97" t="s">
        <v>555</v>
      </c>
      <c r="C17" s="98" t="s">
        <v>556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>
        <v>1</v>
      </c>
      <c r="Q17" s="51"/>
      <c r="R17" s="51">
        <v>1</v>
      </c>
      <c r="S17" s="51"/>
      <c r="T17" s="93">
        <f t="shared" si="2"/>
        <v>12</v>
      </c>
      <c r="U17" s="94">
        <f t="shared" si="3"/>
        <v>0.75</v>
      </c>
    </row>
    <row r="18" spans="1:21" x14ac:dyDescent="0.35">
      <c r="A18" s="90">
        <v>6</v>
      </c>
      <c r="B18" s="97" t="s">
        <v>557</v>
      </c>
      <c r="C18" s="98" t="s">
        <v>558</v>
      </c>
      <c r="D18" s="55">
        <v>1</v>
      </c>
      <c r="E18" s="51" t="s">
        <v>499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/>
      <c r="R18" s="51">
        <v>1</v>
      </c>
      <c r="S18" s="51"/>
      <c r="T18" s="93">
        <f t="shared" si="2"/>
        <v>11</v>
      </c>
      <c r="U18" s="94">
        <f t="shared" si="3"/>
        <v>0.6875</v>
      </c>
    </row>
    <row r="19" spans="1:21" x14ac:dyDescent="0.35">
      <c r="A19" s="90">
        <v>7</v>
      </c>
      <c r="B19" s="97" t="s">
        <v>559</v>
      </c>
      <c r="C19" s="98" t="s">
        <v>560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/>
      <c r="O19" s="51"/>
      <c r="P19" s="51">
        <v>1</v>
      </c>
      <c r="Q19" s="51"/>
      <c r="R19" s="51">
        <v>1</v>
      </c>
      <c r="S19" s="51"/>
      <c r="T19" s="93">
        <f t="shared" si="2"/>
        <v>12</v>
      </c>
      <c r="U19" s="94">
        <f t="shared" si="3"/>
        <v>0.75</v>
      </c>
    </row>
    <row r="20" spans="1:21" x14ac:dyDescent="0.35">
      <c r="A20" s="90">
        <v>8</v>
      </c>
      <c r="B20" s="97" t="s">
        <v>561</v>
      </c>
      <c r="C20" s="98" t="s">
        <v>562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/>
      <c r="R20" s="51">
        <v>1</v>
      </c>
      <c r="S20" s="51"/>
      <c r="T20" s="93">
        <f t="shared" si="2"/>
        <v>12</v>
      </c>
      <c r="U20" s="94">
        <f t="shared" si="3"/>
        <v>0.75</v>
      </c>
    </row>
    <row r="21" spans="1:21" x14ac:dyDescent="0.35">
      <c r="A21" s="90">
        <v>9</v>
      </c>
      <c r="B21" s="97" t="s">
        <v>563</v>
      </c>
      <c r="C21" s="98" t="s">
        <v>564</v>
      </c>
      <c r="D21" s="55">
        <v>1</v>
      </c>
      <c r="E21" s="51">
        <v>1</v>
      </c>
      <c r="F21" s="51" t="s">
        <v>449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>
        <v>1</v>
      </c>
      <c r="Q21" s="51"/>
      <c r="R21" s="51">
        <v>0</v>
      </c>
      <c r="S21" s="51"/>
      <c r="T21" s="93">
        <f t="shared" si="2"/>
        <v>10</v>
      </c>
      <c r="U21" s="94">
        <f t="shared" si="3"/>
        <v>0.625</v>
      </c>
    </row>
    <row r="22" spans="1:21" x14ac:dyDescent="0.35">
      <c r="A22" s="90">
        <v>10</v>
      </c>
      <c r="B22" s="97" t="s">
        <v>565</v>
      </c>
      <c r="C22" s="98" t="s">
        <v>566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1</v>
      </c>
      <c r="Q22" s="51"/>
      <c r="R22" s="51">
        <v>1</v>
      </c>
      <c r="S22" s="51"/>
      <c r="T22" s="93">
        <f t="shared" si="2"/>
        <v>12</v>
      </c>
      <c r="U22" s="94">
        <f t="shared" si="3"/>
        <v>0.75</v>
      </c>
    </row>
    <row r="23" spans="1:21" x14ac:dyDescent="0.35">
      <c r="A23" s="90">
        <v>11</v>
      </c>
      <c r="B23" s="101" t="s">
        <v>978</v>
      </c>
      <c r="C23" s="98" t="s">
        <v>567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/>
      <c r="R23" s="51">
        <v>1</v>
      </c>
      <c r="S23" s="51"/>
      <c r="T23" s="93">
        <f t="shared" si="2"/>
        <v>12</v>
      </c>
      <c r="U23" s="94">
        <f t="shared" si="3"/>
        <v>0.75</v>
      </c>
    </row>
    <row r="24" spans="1:21" x14ac:dyDescent="0.35">
      <c r="A24" s="90">
        <v>12</v>
      </c>
      <c r="B24" s="101" t="s">
        <v>979</v>
      </c>
      <c r="C24" s="98" t="s">
        <v>568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>
        <v>1</v>
      </c>
      <c r="Q24" s="51"/>
      <c r="R24" s="51">
        <v>1</v>
      </c>
      <c r="S24" s="51"/>
      <c r="T24" s="93">
        <f t="shared" si="2"/>
        <v>12</v>
      </c>
      <c r="U24" s="94">
        <f t="shared" si="3"/>
        <v>0.75</v>
      </c>
    </row>
    <row r="25" spans="1:21" x14ac:dyDescent="0.35">
      <c r="A25" s="90">
        <v>13</v>
      </c>
      <c r="B25" s="101" t="s">
        <v>980</v>
      </c>
      <c r="C25" s="98" t="s">
        <v>570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/>
      <c r="O25" s="51"/>
      <c r="P25" s="51">
        <v>1</v>
      </c>
      <c r="Q25" s="51"/>
      <c r="R25" s="51">
        <v>1</v>
      </c>
      <c r="S25" s="51"/>
      <c r="T25" s="93">
        <f t="shared" si="2"/>
        <v>12</v>
      </c>
      <c r="U25" s="94">
        <f t="shared" si="3"/>
        <v>0.75</v>
      </c>
    </row>
    <row r="26" spans="1:21" x14ac:dyDescent="0.35">
      <c r="A26" s="90">
        <v>14</v>
      </c>
      <c r="B26" s="101" t="s">
        <v>981</v>
      </c>
      <c r="C26" s="98" t="s">
        <v>571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>
        <v>1</v>
      </c>
      <c r="Q26" s="51"/>
      <c r="R26" s="51">
        <v>1</v>
      </c>
      <c r="S26" s="51"/>
      <c r="T26" s="93">
        <f t="shared" si="2"/>
        <v>12</v>
      </c>
      <c r="U26" s="94">
        <f t="shared" si="3"/>
        <v>0.75</v>
      </c>
    </row>
    <row r="27" spans="1:21" x14ac:dyDescent="0.35">
      <c r="A27" s="90">
        <v>15</v>
      </c>
      <c r="B27" s="101" t="s">
        <v>982</v>
      </c>
      <c r="C27" s="98" t="s">
        <v>572</v>
      </c>
      <c r="D27" s="55">
        <v>1</v>
      </c>
      <c r="E27" s="51">
        <v>1</v>
      </c>
      <c r="F27" s="51">
        <v>0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/>
      <c r="O27" s="51"/>
      <c r="P27" s="51">
        <v>1</v>
      </c>
      <c r="Q27" s="51"/>
      <c r="R27" s="51">
        <v>1</v>
      </c>
      <c r="S27" s="51"/>
      <c r="T27" s="93">
        <f t="shared" si="2"/>
        <v>11</v>
      </c>
      <c r="U27" s="94">
        <f t="shared" si="3"/>
        <v>0.6875</v>
      </c>
    </row>
    <row r="28" spans="1:21" x14ac:dyDescent="0.35">
      <c r="A28" s="90">
        <v>16</v>
      </c>
      <c r="B28" s="101" t="s">
        <v>983</v>
      </c>
      <c r="C28" s="98" t="s">
        <v>573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0</v>
      </c>
      <c r="N28" s="51"/>
      <c r="O28" s="51"/>
      <c r="P28" s="51">
        <v>1</v>
      </c>
      <c r="Q28" s="51"/>
      <c r="R28" s="51">
        <v>1</v>
      </c>
      <c r="S28" s="51"/>
      <c r="T28" s="93">
        <f t="shared" si="2"/>
        <v>11</v>
      </c>
      <c r="U28" s="94">
        <f t="shared" si="3"/>
        <v>0.6875</v>
      </c>
    </row>
    <row r="29" spans="1:21" x14ac:dyDescent="0.35">
      <c r="A29" s="90">
        <v>17</v>
      </c>
      <c r="B29" s="101" t="s">
        <v>984</v>
      </c>
      <c r="C29" s="98" t="s">
        <v>574</v>
      </c>
      <c r="D29" s="55">
        <v>1</v>
      </c>
      <c r="E29" s="51">
        <v>1</v>
      </c>
      <c r="F29" s="51">
        <v>1</v>
      </c>
      <c r="G29" s="51">
        <v>1</v>
      </c>
      <c r="H29" s="51" t="s">
        <v>449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/>
      <c r="R29" s="51">
        <v>1</v>
      </c>
      <c r="S29" s="51"/>
      <c r="T29" s="93">
        <f t="shared" si="2"/>
        <v>11</v>
      </c>
      <c r="U29" s="94">
        <f t="shared" si="3"/>
        <v>0.6875</v>
      </c>
    </row>
    <row r="30" spans="1:21" x14ac:dyDescent="0.35">
      <c r="A30" s="90">
        <v>18</v>
      </c>
      <c r="B30" s="101" t="s">
        <v>985</v>
      </c>
      <c r="C30" s="98" t="s">
        <v>575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/>
      <c r="O30" s="51"/>
      <c r="P30" s="51">
        <v>1</v>
      </c>
      <c r="Q30" s="51"/>
      <c r="R30" s="51">
        <v>1</v>
      </c>
      <c r="S30" s="51"/>
      <c r="T30" s="93">
        <f t="shared" si="2"/>
        <v>12</v>
      </c>
      <c r="U30" s="94">
        <f t="shared" si="3"/>
        <v>0.75</v>
      </c>
    </row>
    <row r="31" spans="1:21" x14ac:dyDescent="0.35">
      <c r="A31" s="90">
        <v>19</v>
      </c>
      <c r="B31" s="101" t="s">
        <v>986</v>
      </c>
      <c r="C31" s="98" t="s">
        <v>576</v>
      </c>
      <c r="D31" s="55">
        <v>1</v>
      </c>
      <c r="E31" s="51">
        <v>1</v>
      </c>
      <c r="F31" s="51">
        <v>0</v>
      </c>
      <c r="G31" s="51">
        <v>1</v>
      </c>
      <c r="H31" s="51" t="s">
        <v>449</v>
      </c>
      <c r="I31" s="51">
        <v>1</v>
      </c>
      <c r="J31" s="51">
        <v>1</v>
      </c>
      <c r="K31" s="51">
        <v>1</v>
      </c>
      <c r="L31" s="51">
        <v>1</v>
      </c>
      <c r="M31" s="51">
        <v>0</v>
      </c>
      <c r="N31" s="51"/>
      <c r="O31" s="51"/>
      <c r="P31" s="51">
        <v>1</v>
      </c>
      <c r="Q31" s="51"/>
      <c r="R31" s="51">
        <v>1</v>
      </c>
      <c r="S31" s="51"/>
      <c r="T31" s="93">
        <f t="shared" si="2"/>
        <v>9</v>
      </c>
      <c r="U31" s="94">
        <f t="shared" si="3"/>
        <v>0.5625</v>
      </c>
    </row>
    <row r="32" spans="1:21" x14ac:dyDescent="0.35">
      <c r="A32" s="90">
        <v>20</v>
      </c>
      <c r="B32" s="101" t="s">
        <v>987</v>
      </c>
      <c r="C32" s="98" t="s">
        <v>577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/>
      <c r="R32" s="51">
        <v>1</v>
      </c>
      <c r="S32" s="51"/>
      <c r="T32" s="93">
        <f t="shared" si="2"/>
        <v>12</v>
      </c>
      <c r="U32" s="94">
        <f t="shared" si="3"/>
        <v>0.75</v>
      </c>
    </row>
    <row r="33" spans="1:21" x14ac:dyDescent="0.35">
      <c r="A33" s="90">
        <v>21</v>
      </c>
      <c r="B33" s="101" t="s">
        <v>988</v>
      </c>
      <c r="C33" s="98" t="s">
        <v>578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>
        <v>1</v>
      </c>
      <c r="Q33" s="51"/>
      <c r="R33" s="51">
        <v>1</v>
      </c>
      <c r="S33" s="51"/>
      <c r="T33" s="93">
        <f t="shared" si="2"/>
        <v>12</v>
      </c>
      <c r="U33" s="94">
        <f t="shared" si="3"/>
        <v>0.75</v>
      </c>
    </row>
    <row r="34" spans="1:21" x14ac:dyDescent="0.35">
      <c r="A34" s="90">
        <v>22</v>
      </c>
      <c r="B34" s="101" t="s">
        <v>989</v>
      </c>
      <c r="C34" s="98" t="s">
        <v>579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/>
      <c r="O34" s="51"/>
      <c r="P34" s="51">
        <v>1</v>
      </c>
      <c r="Q34" s="51"/>
      <c r="R34" s="51">
        <v>0</v>
      </c>
      <c r="S34" s="51"/>
      <c r="T34" s="93">
        <f t="shared" si="2"/>
        <v>11</v>
      </c>
      <c r="U34" s="94">
        <f t="shared" si="3"/>
        <v>0.6875</v>
      </c>
    </row>
    <row r="35" spans="1:21" x14ac:dyDescent="0.35">
      <c r="A35" s="90">
        <v>23</v>
      </c>
      <c r="B35" s="101" t="s">
        <v>990</v>
      </c>
      <c r="C35" s="98" t="s">
        <v>580</v>
      </c>
      <c r="D35" s="55">
        <v>1</v>
      </c>
      <c r="E35" s="51">
        <v>1</v>
      </c>
      <c r="F35" s="51" t="s">
        <v>449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>
        <v>0</v>
      </c>
      <c r="Q35" s="51"/>
      <c r="R35" s="51">
        <v>0</v>
      </c>
      <c r="S35" s="51"/>
      <c r="T35" s="93">
        <f t="shared" si="2"/>
        <v>9</v>
      </c>
      <c r="U35" s="94">
        <f t="shared" si="3"/>
        <v>0.5625</v>
      </c>
    </row>
    <row r="36" spans="1:21" x14ac:dyDescent="0.35">
      <c r="A36" s="90">
        <v>24</v>
      </c>
      <c r="B36" s="101" t="s">
        <v>991</v>
      </c>
      <c r="C36" s="98" t="s">
        <v>581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/>
      <c r="R36" s="51">
        <v>1</v>
      </c>
      <c r="S36" s="51"/>
      <c r="T36" s="93">
        <f t="shared" si="2"/>
        <v>12</v>
      </c>
      <c r="U36" s="94">
        <f t="shared" si="3"/>
        <v>0.75</v>
      </c>
    </row>
    <row r="37" spans="1:21" x14ac:dyDescent="0.35">
      <c r="A37" s="90">
        <v>25</v>
      </c>
      <c r="B37" s="101" t="s">
        <v>992</v>
      </c>
      <c r="C37" s="98" t="s">
        <v>582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/>
      <c r="R37" s="51">
        <v>1</v>
      </c>
      <c r="S37" s="51"/>
      <c r="T37" s="93">
        <f t="shared" si="2"/>
        <v>12</v>
      </c>
      <c r="U37" s="94">
        <f t="shared" si="3"/>
        <v>0.75</v>
      </c>
    </row>
    <row r="38" spans="1:21" x14ac:dyDescent="0.35">
      <c r="A38" s="90">
        <v>26</v>
      </c>
      <c r="B38" s="101" t="s">
        <v>993</v>
      </c>
      <c r="C38" s="98" t="s">
        <v>583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/>
      <c r="O38" s="51"/>
      <c r="P38" s="51">
        <v>1</v>
      </c>
      <c r="Q38" s="51"/>
      <c r="R38" s="51">
        <v>1</v>
      </c>
      <c r="S38" s="51"/>
      <c r="T38" s="93">
        <f t="shared" si="2"/>
        <v>12</v>
      </c>
      <c r="U38" s="94">
        <f t="shared" si="3"/>
        <v>0.75</v>
      </c>
    </row>
    <row r="39" spans="1:21" x14ac:dyDescent="0.35">
      <c r="A39" s="90">
        <v>27</v>
      </c>
      <c r="B39" s="101" t="s">
        <v>994</v>
      </c>
      <c r="C39" s="98" t="s">
        <v>584</v>
      </c>
      <c r="D39" s="55">
        <v>1</v>
      </c>
      <c r="E39" s="51">
        <v>1</v>
      </c>
      <c r="F39" s="51">
        <v>0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/>
      <c r="O39" s="51"/>
      <c r="P39" s="51">
        <v>1</v>
      </c>
      <c r="Q39" s="51"/>
      <c r="R39" s="51">
        <v>1</v>
      </c>
      <c r="S39" s="51"/>
      <c r="T39" s="93">
        <f t="shared" si="2"/>
        <v>11</v>
      </c>
      <c r="U39" s="94">
        <f t="shared" si="3"/>
        <v>0.6875</v>
      </c>
    </row>
    <row r="40" spans="1:21" x14ac:dyDescent="0.35">
      <c r="A40" s="90">
        <v>28</v>
      </c>
      <c r="B40" s="101" t="s">
        <v>995</v>
      </c>
      <c r="C40" s="98" t="s">
        <v>585</v>
      </c>
      <c r="D40" s="55">
        <v>1</v>
      </c>
      <c r="E40" s="51">
        <v>1</v>
      </c>
      <c r="F40" s="51">
        <v>0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/>
      <c r="O40" s="51"/>
      <c r="P40" s="51">
        <v>1</v>
      </c>
      <c r="Q40" s="51"/>
      <c r="R40" s="51">
        <v>1</v>
      </c>
      <c r="S40" s="51"/>
      <c r="T40" s="93">
        <f t="shared" si="2"/>
        <v>11</v>
      </c>
      <c r="U40" s="94">
        <f t="shared" si="3"/>
        <v>0.6875</v>
      </c>
    </row>
    <row r="41" spans="1:21" x14ac:dyDescent="0.35">
      <c r="A41" s="90">
        <v>29</v>
      </c>
      <c r="B41" s="101" t="s">
        <v>996</v>
      </c>
      <c r="C41" s="98" t="s">
        <v>586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/>
      <c r="O41" s="51"/>
      <c r="P41" s="51">
        <v>1</v>
      </c>
      <c r="Q41" s="51"/>
      <c r="R41" s="51">
        <v>1</v>
      </c>
      <c r="S41" s="51"/>
      <c r="T41" s="93">
        <f t="shared" si="2"/>
        <v>12</v>
      </c>
      <c r="U41" s="94">
        <f t="shared" si="3"/>
        <v>0.75</v>
      </c>
    </row>
    <row r="42" spans="1:21" x14ac:dyDescent="0.35">
      <c r="A42" s="90">
        <v>30</v>
      </c>
      <c r="B42" s="101" t="s">
        <v>997</v>
      </c>
      <c r="C42" s="98" t="s">
        <v>587</v>
      </c>
      <c r="D42" s="55">
        <v>1</v>
      </c>
      <c r="E42" s="51">
        <v>0</v>
      </c>
      <c r="F42" s="51">
        <v>1</v>
      </c>
      <c r="G42" s="51">
        <v>1</v>
      </c>
      <c r="H42" s="51">
        <v>1</v>
      </c>
      <c r="I42" s="51" t="s">
        <v>449</v>
      </c>
      <c r="J42" s="51">
        <v>1</v>
      </c>
      <c r="K42" s="51">
        <v>1</v>
      </c>
      <c r="L42" s="51">
        <v>1</v>
      </c>
      <c r="M42" s="51">
        <v>0</v>
      </c>
      <c r="N42" s="51"/>
      <c r="O42" s="51"/>
      <c r="P42" s="51">
        <v>1</v>
      </c>
      <c r="Q42" s="51"/>
      <c r="R42" s="51">
        <v>1</v>
      </c>
      <c r="S42" s="51"/>
      <c r="T42" s="93">
        <f t="shared" si="2"/>
        <v>9</v>
      </c>
      <c r="U42" s="94">
        <f t="shared" si="3"/>
        <v>0.5625</v>
      </c>
    </row>
    <row r="43" spans="1:21" x14ac:dyDescent="0.35">
      <c r="A43" s="90">
        <v>31</v>
      </c>
      <c r="B43" s="101" t="s">
        <v>998</v>
      </c>
      <c r="C43" s="98" t="s">
        <v>588</v>
      </c>
      <c r="D43" s="55">
        <v>1</v>
      </c>
      <c r="E43" s="51">
        <v>1</v>
      </c>
      <c r="F43" s="51" t="s">
        <v>449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>
        <v>1</v>
      </c>
      <c r="Q43" s="51"/>
      <c r="R43" s="51">
        <v>1</v>
      </c>
      <c r="S43" s="51"/>
      <c r="T43" s="93">
        <f t="shared" si="2"/>
        <v>11</v>
      </c>
      <c r="U43" s="94">
        <f t="shared" si="3"/>
        <v>0.6875</v>
      </c>
    </row>
    <row r="44" spans="1:21" x14ac:dyDescent="0.35">
      <c r="A44" s="90">
        <v>32</v>
      </c>
      <c r="B44" s="101" t="s">
        <v>999</v>
      </c>
      <c r="C44" s="98" t="s">
        <v>589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/>
      <c r="O44" s="51"/>
      <c r="P44" s="51">
        <v>1</v>
      </c>
      <c r="Q44" s="51"/>
      <c r="R44" s="51">
        <v>1</v>
      </c>
      <c r="S44" s="51"/>
      <c r="T44" s="93">
        <f t="shared" si="2"/>
        <v>12</v>
      </c>
      <c r="U44" s="94">
        <f t="shared" si="3"/>
        <v>0.75</v>
      </c>
    </row>
    <row r="45" spans="1:21" x14ac:dyDescent="0.35">
      <c r="A45" s="90">
        <v>33</v>
      </c>
      <c r="B45" s="101" t="s">
        <v>1000</v>
      </c>
      <c r="C45" s="98" t="s">
        <v>590</v>
      </c>
      <c r="D45" s="55">
        <v>1</v>
      </c>
      <c r="E45" s="51">
        <v>1</v>
      </c>
      <c r="F45" s="51">
        <v>1</v>
      </c>
      <c r="G45" s="51">
        <v>1</v>
      </c>
      <c r="H45" s="51" t="s">
        <v>449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/>
      <c r="O45" s="51"/>
      <c r="P45" s="51">
        <v>1</v>
      </c>
      <c r="Q45" s="51"/>
      <c r="R45" s="51">
        <v>1</v>
      </c>
      <c r="S45" s="51"/>
      <c r="T45" s="93">
        <f t="shared" si="2"/>
        <v>11</v>
      </c>
      <c r="U45" s="94">
        <f t="shared" si="3"/>
        <v>0.6875</v>
      </c>
    </row>
    <row r="46" spans="1:21" x14ac:dyDescent="0.35">
      <c r="A46" s="90">
        <v>34</v>
      </c>
      <c r="B46" s="101" t="s">
        <v>1001</v>
      </c>
      <c r="C46" s="98" t="s">
        <v>591</v>
      </c>
      <c r="D46" s="55">
        <v>1</v>
      </c>
      <c r="E46" s="51">
        <v>1</v>
      </c>
      <c r="F46" s="51" t="s">
        <v>449</v>
      </c>
      <c r="G46" s="51">
        <v>1</v>
      </c>
      <c r="H46" s="51">
        <v>1</v>
      </c>
      <c r="I46" s="51">
        <v>1</v>
      </c>
      <c r="J46" s="51">
        <v>1</v>
      </c>
      <c r="K46" s="51">
        <v>1</v>
      </c>
      <c r="L46" s="51">
        <v>1</v>
      </c>
      <c r="M46" s="51">
        <v>1</v>
      </c>
      <c r="N46" s="51"/>
      <c r="O46" s="51"/>
      <c r="P46" s="51">
        <v>1</v>
      </c>
      <c r="Q46" s="51"/>
      <c r="R46" s="51">
        <v>1</v>
      </c>
      <c r="S46" s="51"/>
      <c r="T46" s="93">
        <f t="shared" si="2"/>
        <v>11</v>
      </c>
      <c r="U46" s="94">
        <f t="shared" si="3"/>
        <v>0.6875</v>
      </c>
    </row>
    <row r="47" spans="1:21" x14ac:dyDescent="0.35">
      <c r="A47" s="90">
        <v>35</v>
      </c>
      <c r="B47" s="101" t="s">
        <v>912</v>
      </c>
      <c r="C47" s="98" t="s">
        <v>592</v>
      </c>
      <c r="D47" s="55">
        <v>1</v>
      </c>
      <c r="E47" s="51">
        <v>1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>
        <v>1</v>
      </c>
      <c r="M47" s="51">
        <v>1</v>
      </c>
      <c r="N47" s="51"/>
      <c r="O47" s="51"/>
      <c r="P47" s="51">
        <v>1</v>
      </c>
      <c r="Q47" s="51"/>
      <c r="R47" s="51">
        <v>1</v>
      </c>
      <c r="S47" s="51"/>
      <c r="T47" s="93">
        <f t="shared" si="2"/>
        <v>12</v>
      </c>
      <c r="U47" s="94">
        <f t="shared" si="3"/>
        <v>0.75</v>
      </c>
    </row>
    <row r="48" spans="1:21" x14ac:dyDescent="0.35">
      <c r="A48" s="90">
        <v>36</v>
      </c>
      <c r="B48" s="101" t="s">
        <v>1002</v>
      </c>
      <c r="C48" s="98" t="s">
        <v>593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>
        <v>1</v>
      </c>
      <c r="M48" s="51">
        <v>1</v>
      </c>
      <c r="N48" s="51"/>
      <c r="O48" s="51"/>
      <c r="P48" s="51">
        <v>1</v>
      </c>
      <c r="Q48" s="51"/>
      <c r="R48" s="51">
        <v>1</v>
      </c>
      <c r="S48" s="51"/>
      <c r="T48" s="93">
        <f t="shared" si="2"/>
        <v>12</v>
      </c>
      <c r="U48" s="94">
        <f t="shared" si="3"/>
        <v>0.75</v>
      </c>
    </row>
    <row r="49" spans="1:21" x14ac:dyDescent="0.35">
      <c r="A49" s="90">
        <v>37</v>
      </c>
      <c r="B49" s="101" t="s">
        <v>1003</v>
      </c>
      <c r="C49" s="98" t="s">
        <v>594</v>
      </c>
      <c r="D49" s="55">
        <v>1</v>
      </c>
      <c r="E49" s="51">
        <v>1</v>
      </c>
      <c r="F49" s="51">
        <v>1</v>
      </c>
      <c r="G49" s="51">
        <v>1</v>
      </c>
      <c r="H49" s="51">
        <v>0</v>
      </c>
      <c r="I49" s="51">
        <v>1</v>
      </c>
      <c r="J49" s="51">
        <v>1</v>
      </c>
      <c r="K49" s="51">
        <v>1</v>
      </c>
      <c r="L49" s="51">
        <v>1</v>
      </c>
      <c r="M49" s="51">
        <v>1</v>
      </c>
      <c r="N49" s="51"/>
      <c r="O49" s="51"/>
      <c r="P49" s="51">
        <v>1</v>
      </c>
      <c r="Q49" s="51"/>
      <c r="R49" s="51">
        <v>1</v>
      </c>
      <c r="S49" s="51"/>
      <c r="T49" s="93">
        <f t="shared" si="2"/>
        <v>11</v>
      </c>
      <c r="U49" s="94">
        <f t="shared" si="3"/>
        <v>0.6875</v>
      </c>
    </row>
    <row r="50" spans="1:21" x14ac:dyDescent="0.35">
      <c r="A50" s="90">
        <v>38</v>
      </c>
      <c r="B50" s="101" t="s">
        <v>1004</v>
      </c>
      <c r="C50" s="98" t="s">
        <v>595</v>
      </c>
      <c r="D50" s="55">
        <v>1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51">
        <v>1</v>
      </c>
      <c r="K50" s="51">
        <v>1</v>
      </c>
      <c r="L50" s="51">
        <v>1</v>
      </c>
      <c r="M50" s="51">
        <v>1</v>
      </c>
      <c r="N50" s="51"/>
      <c r="O50" s="51"/>
      <c r="P50" s="51">
        <v>1</v>
      </c>
      <c r="Q50" s="51"/>
      <c r="R50" s="51">
        <v>1</v>
      </c>
      <c r="S50" s="51"/>
      <c r="T50" s="93">
        <f t="shared" si="2"/>
        <v>12</v>
      </c>
      <c r="U50" s="94">
        <f t="shared" si="3"/>
        <v>0.75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J47 N13:O47 Q13:Q47 S13:S47 K13:M50 P13:P50 R13:R50">
    <cfRule type="cellIs" dxfId="43" priority="2" operator="equal">
      <formula>0</formula>
    </cfRule>
  </conditionalFormatting>
  <conditionalFormatting sqref="D48:S50">
    <cfRule type="cellIs" dxfId="42" priority="4" operator="equal">
      <formula>0</formula>
    </cfRule>
  </conditionalFormatting>
  <conditionalFormatting sqref="U13:U50">
    <cfRule type="cellIs" dxfId="41" priority="1" operator="lessThan">
      <formula>"50%"</formula>
    </cfRule>
  </conditionalFormatting>
  <hyperlinks>
    <hyperlink ref="A1" location="'Rekap Dosen'!A1" display="BACK" xr:uid="{00000000-0004-0000-36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U54"/>
  <sheetViews>
    <sheetView topLeftCell="A40" workbookViewId="0">
      <selection activeCell="B55" sqref="B55:B88"/>
    </sheetView>
  </sheetViews>
  <sheetFormatPr defaultColWidth="14.453125" defaultRowHeight="15" customHeight="1" x14ac:dyDescent="0.35"/>
  <cols>
    <col min="2" max="2" width="37.81640625" customWidth="1"/>
    <col min="3" max="3" width="56.453125" customWidth="1"/>
  </cols>
  <sheetData>
    <row r="1" spans="1:21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341</v>
      </c>
      <c r="B2" s="141" t="s">
        <v>210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MI303417</v>
      </c>
      <c r="C3" s="78" t="str">
        <f>VLOOKUP(D3, 'Rekap Dosen'!$B$5:$C$40, 2, FALSE)</f>
        <v>Alvi Syahrini Utami, M.Kom.</v>
      </c>
      <c r="D3" s="51" t="s">
        <v>275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345</v>
      </c>
      <c r="B4" s="77" t="str">
        <f>VLOOKUP($B$2,'Kode MK'!$B$3:$G$72,3)</f>
        <v>PRAKTIKUM STATISTIKA DAN PROBABILITAS</v>
      </c>
      <c r="C4" s="78" t="str">
        <f>VLOOKUP(D4, 'Rekap Dosen'!$B$5:$C$40, 2, FALSE)</f>
        <v>M. Rudi Sanjaya, M.Kom.</v>
      </c>
      <c r="D4" s="51" t="s">
        <v>311</v>
      </c>
      <c r="E4" s="79">
        <f t="shared" si="0"/>
        <v>8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Hardini Novianti, M.T.</v>
      </c>
      <c r="D5" s="51" t="s">
        <v>297</v>
      </c>
      <c r="E5" s="79">
        <f t="shared" si="0"/>
        <v>4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347</v>
      </c>
      <c r="B6" s="77" t="str">
        <f>VLOOKUP($B$2,'Kode MK'!$B$3:$G$72,5)</f>
        <v>Jumat, 13:15 - 15:15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CL.1.1.</v>
      </c>
      <c r="C7" s="83" t="s">
        <v>334</v>
      </c>
      <c r="D7" s="84"/>
      <c r="E7" s="85">
        <f>SUM(E3:E6)</f>
        <v>12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5"/>
      <c r="U11" s="178"/>
    </row>
    <row r="12" spans="1:21" x14ac:dyDescent="0.35">
      <c r="A12" s="172"/>
      <c r="B12" s="172"/>
      <c r="C12" s="172"/>
      <c r="D12" s="51" t="s">
        <v>311</v>
      </c>
      <c r="E12" s="51" t="s">
        <v>311</v>
      </c>
      <c r="F12" s="51" t="s">
        <v>311</v>
      </c>
      <c r="G12" s="51" t="s">
        <v>311</v>
      </c>
      <c r="H12" s="51" t="s">
        <v>311</v>
      </c>
      <c r="I12" s="51" t="s">
        <v>311</v>
      </c>
      <c r="J12" s="51" t="s">
        <v>311</v>
      </c>
      <c r="K12" s="51" t="s">
        <v>311</v>
      </c>
      <c r="L12" s="51" t="s">
        <v>297</v>
      </c>
      <c r="M12" s="51" t="s">
        <v>297</v>
      </c>
      <c r="N12" s="51"/>
      <c r="O12" s="51"/>
      <c r="P12" s="51" t="s">
        <v>297</v>
      </c>
      <c r="Q12" s="51"/>
      <c r="R12" s="51" t="s">
        <v>297</v>
      </c>
      <c r="S12" s="51"/>
      <c r="T12" s="176"/>
      <c r="U12" s="179"/>
    </row>
    <row r="13" spans="1:21" x14ac:dyDescent="0.35">
      <c r="A13" s="90">
        <v>1</v>
      </c>
      <c r="B13" s="97" t="s">
        <v>437</v>
      </c>
      <c r="C13" s="98" t="s">
        <v>438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1</v>
      </c>
      <c r="N13" s="51"/>
      <c r="O13" s="51"/>
      <c r="P13" s="51">
        <v>1</v>
      </c>
      <c r="Q13" s="51"/>
      <c r="R13" s="51">
        <v>1</v>
      </c>
      <c r="S13" s="51"/>
      <c r="T13" s="93">
        <f t="shared" ref="T13:T54" si="2">SUM(D13:S13)</f>
        <v>12</v>
      </c>
      <c r="U13" s="94">
        <f t="shared" ref="U13:U54" si="3">T13/16</f>
        <v>0.75</v>
      </c>
    </row>
    <row r="14" spans="1:21" x14ac:dyDescent="0.35">
      <c r="A14" s="90">
        <v>2</v>
      </c>
      <c r="B14" s="97" t="s">
        <v>439</v>
      </c>
      <c r="C14" s="98" t="s">
        <v>440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/>
      <c r="O14" s="51"/>
      <c r="P14" s="51">
        <v>1</v>
      </c>
      <c r="Q14" s="51"/>
      <c r="R14" s="51">
        <v>1</v>
      </c>
      <c r="S14" s="51"/>
      <c r="T14" s="93">
        <f t="shared" si="2"/>
        <v>12</v>
      </c>
      <c r="U14" s="94">
        <f t="shared" si="3"/>
        <v>0.75</v>
      </c>
    </row>
    <row r="15" spans="1:21" x14ac:dyDescent="0.35">
      <c r="A15" s="90">
        <v>3</v>
      </c>
      <c r="B15" s="97" t="s">
        <v>441</v>
      </c>
      <c r="C15" s="98" t="s">
        <v>442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1</v>
      </c>
      <c r="Q15" s="51"/>
      <c r="R15" s="51">
        <v>1</v>
      </c>
      <c r="S15" s="51"/>
      <c r="T15" s="93">
        <f t="shared" si="2"/>
        <v>12</v>
      </c>
      <c r="U15" s="94">
        <f t="shared" si="3"/>
        <v>0.75</v>
      </c>
    </row>
    <row r="16" spans="1:21" x14ac:dyDescent="0.35">
      <c r="A16" s="90">
        <v>4</v>
      </c>
      <c r="B16" s="97" t="s">
        <v>443</v>
      </c>
      <c r="C16" s="98" t="s">
        <v>444</v>
      </c>
      <c r="D16" s="55">
        <v>1</v>
      </c>
      <c r="E16" s="51">
        <v>0</v>
      </c>
      <c r="F16" s="51" t="s">
        <v>449</v>
      </c>
      <c r="G16" s="51">
        <v>1</v>
      </c>
      <c r="H16" s="51">
        <v>1</v>
      </c>
      <c r="I16" s="51">
        <v>1</v>
      </c>
      <c r="J16" s="51">
        <v>0</v>
      </c>
      <c r="K16" s="51">
        <v>1</v>
      </c>
      <c r="L16" s="51">
        <v>0</v>
      </c>
      <c r="M16" s="51">
        <v>0</v>
      </c>
      <c r="N16" s="51"/>
      <c r="O16" s="51"/>
      <c r="P16" s="51">
        <v>1</v>
      </c>
      <c r="Q16" s="51"/>
      <c r="R16" s="51">
        <v>1</v>
      </c>
      <c r="S16" s="51"/>
      <c r="T16" s="93">
        <f t="shared" si="2"/>
        <v>7</v>
      </c>
      <c r="U16" s="94">
        <f t="shared" si="3"/>
        <v>0.4375</v>
      </c>
    </row>
    <row r="17" spans="1:21" x14ac:dyDescent="0.35">
      <c r="A17" s="90">
        <v>5</v>
      </c>
      <c r="B17" s="97" t="s">
        <v>445</v>
      </c>
      <c r="C17" s="98" t="s">
        <v>446</v>
      </c>
      <c r="D17" s="55">
        <v>1</v>
      </c>
      <c r="E17" s="51">
        <v>1</v>
      </c>
      <c r="F17" s="51" t="s">
        <v>426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>
        <v>1</v>
      </c>
      <c r="Q17" s="51"/>
      <c r="R17" s="51">
        <v>1</v>
      </c>
      <c r="S17" s="51"/>
      <c r="T17" s="93">
        <f t="shared" si="2"/>
        <v>11</v>
      </c>
      <c r="U17" s="94">
        <f t="shared" si="3"/>
        <v>0.6875</v>
      </c>
    </row>
    <row r="18" spans="1:21" x14ac:dyDescent="0.35">
      <c r="A18" s="90">
        <v>6</v>
      </c>
      <c r="B18" s="97" t="s">
        <v>447</v>
      </c>
      <c r="C18" s="98" t="s">
        <v>448</v>
      </c>
      <c r="D18" s="55">
        <v>1</v>
      </c>
      <c r="E18" s="51">
        <v>1</v>
      </c>
      <c r="F18" s="51" t="s">
        <v>426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/>
      <c r="R18" s="51">
        <v>1</v>
      </c>
      <c r="S18" s="51"/>
      <c r="T18" s="93">
        <f t="shared" si="2"/>
        <v>11</v>
      </c>
      <c r="U18" s="94">
        <f t="shared" si="3"/>
        <v>0.6875</v>
      </c>
    </row>
    <row r="19" spans="1:21" x14ac:dyDescent="0.35">
      <c r="A19" s="90">
        <v>7</v>
      </c>
      <c r="B19" s="97" t="s">
        <v>450</v>
      </c>
      <c r="C19" s="98" t="s">
        <v>451</v>
      </c>
      <c r="D19" s="55" t="s">
        <v>449</v>
      </c>
      <c r="E19" s="51" t="s">
        <v>449</v>
      </c>
      <c r="F19" s="51" t="s">
        <v>449</v>
      </c>
      <c r="G19" s="51">
        <v>1</v>
      </c>
      <c r="H19" s="51">
        <v>1</v>
      </c>
      <c r="I19" s="51">
        <v>1</v>
      </c>
      <c r="J19" s="51">
        <v>0</v>
      </c>
      <c r="K19" s="51">
        <v>1</v>
      </c>
      <c r="L19" s="51">
        <v>1</v>
      </c>
      <c r="M19" s="51">
        <v>0</v>
      </c>
      <c r="N19" s="51"/>
      <c r="O19" s="51"/>
      <c r="P19" s="51">
        <v>0</v>
      </c>
      <c r="Q19" s="51"/>
      <c r="R19" s="51">
        <v>1</v>
      </c>
      <c r="S19" s="51"/>
      <c r="T19" s="93">
        <f t="shared" si="2"/>
        <v>6</v>
      </c>
      <c r="U19" s="94">
        <f t="shared" si="3"/>
        <v>0.375</v>
      </c>
    </row>
    <row r="20" spans="1:21" x14ac:dyDescent="0.35">
      <c r="A20" s="90">
        <v>8</v>
      </c>
      <c r="B20" s="97" t="s">
        <v>452</v>
      </c>
      <c r="C20" s="98" t="s">
        <v>453</v>
      </c>
      <c r="D20" s="55">
        <v>0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/>
      <c r="R20" s="51">
        <v>1</v>
      </c>
      <c r="S20" s="51"/>
      <c r="T20" s="93">
        <f t="shared" si="2"/>
        <v>11</v>
      </c>
      <c r="U20" s="94">
        <f t="shared" si="3"/>
        <v>0.6875</v>
      </c>
    </row>
    <row r="21" spans="1:21" x14ac:dyDescent="0.35">
      <c r="A21" s="90">
        <v>9</v>
      </c>
      <c r="B21" s="97" t="s">
        <v>454</v>
      </c>
      <c r="C21" s="98" t="s">
        <v>455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>
        <v>1</v>
      </c>
      <c r="Q21" s="51"/>
      <c r="R21" s="51">
        <v>1</v>
      </c>
      <c r="S21" s="51"/>
      <c r="T21" s="93">
        <f t="shared" si="2"/>
        <v>12</v>
      </c>
      <c r="U21" s="94">
        <f t="shared" si="3"/>
        <v>0.75</v>
      </c>
    </row>
    <row r="22" spans="1:21" x14ac:dyDescent="0.35">
      <c r="A22" s="90">
        <v>10</v>
      </c>
      <c r="B22" s="97" t="s">
        <v>596</v>
      </c>
      <c r="C22" s="98" t="s">
        <v>456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1</v>
      </c>
      <c r="Q22" s="51"/>
      <c r="R22" s="51">
        <v>1</v>
      </c>
      <c r="S22" s="51"/>
      <c r="T22" s="93">
        <f t="shared" si="2"/>
        <v>12</v>
      </c>
      <c r="U22" s="94">
        <f t="shared" si="3"/>
        <v>0.75</v>
      </c>
    </row>
    <row r="23" spans="1:21" x14ac:dyDescent="0.35">
      <c r="A23" s="90">
        <v>11</v>
      </c>
      <c r="B23" s="101" t="s">
        <v>597</v>
      </c>
      <c r="C23" s="98" t="s">
        <v>457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/>
      <c r="R23" s="51">
        <v>1</v>
      </c>
      <c r="S23" s="51"/>
      <c r="T23" s="93">
        <f t="shared" si="2"/>
        <v>12</v>
      </c>
      <c r="U23" s="94">
        <f t="shared" si="3"/>
        <v>0.75</v>
      </c>
    </row>
    <row r="24" spans="1:21" x14ac:dyDescent="0.35">
      <c r="A24" s="90">
        <v>12</v>
      </c>
      <c r="B24" s="101" t="s">
        <v>598</v>
      </c>
      <c r="C24" s="98" t="s">
        <v>458</v>
      </c>
      <c r="D24" s="55">
        <v>0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>
        <v>1</v>
      </c>
      <c r="Q24" s="51"/>
      <c r="R24" s="51">
        <v>1</v>
      </c>
      <c r="S24" s="51"/>
      <c r="T24" s="93">
        <f t="shared" si="2"/>
        <v>11</v>
      </c>
      <c r="U24" s="94">
        <f t="shared" si="3"/>
        <v>0.6875</v>
      </c>
    </row>
    <row r="25" spans="1:21" x14ac:dyDescent="0.35">
      <c r="A25" s="90">
        <v>13</v>
      </c>
      <c r="B25" s="101" t="s">
        <v>599</v>
      </c>
      <c r="C25" s="98" t="s">
        <v>459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/>
      <c r="O25" s="51"/>
      <c r="P25" s="51">
        <v>1</v>
      </c>
      <c r="Q25" s="51"/>
      <c r="R25" s="51">
        <v>1</v>
      </c>
      <c r="S25" s="51"/>
      <c r="T25" s="93">
        <f t="shared" si="2"/>
        <v>12</v>
      </c>
      <c r="U25" s="94">
        <f t="shared" si="3"/>
        <v>0.75</v>
      </c>
    </row>
    <row r="26" spans="1:21" x14ac:dyDescent="0.35">
      <c r="A26" s="90">
        <v>14</v>
      </c>
      <c r="B26" s="101" t="s">
        <v>600</v>
      </c>
      <c r="C26" s="98" t="s">
        <v>460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>
        <v>1</v>
      </c>
      <c r="Q26" s="51"/>
      <c r="R26" s="51">
        <v>1</v>
      </c>
      <c r="S26" s="51"/>
      <c r="T26" s="93">
        <f t="shared" si="2"/>
        <v>12</v>
      </c>
      <c r="U26" s="94">
        <f t="shared" si="3"/>
        <v>0.75</v>
      </c>
    </row>
    <row r="27" spans="1:21" x14ac:dyDescent="0.35">
      <c r="A27" s="90">
        <v>15</v>
      </c>
      <c r="B27" s="101" t="s">
        <v>601</v>
      </c>
      <c r="C27" s="98" t="s">
        <v>461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/>
      <c r="O27" s="51"/>
      <c r="P27" s="51">
        <v>0</v>
      </c>
      <c r="Q27" s="51"/>
      <c r="R27" s="51">
        <v>1</v>
      </c>
      <c r="S27" s="51"/>
      <c r="T27" s="93">
        <f t="shared" si="2"/>
        <v>11</v>
      </c>
      <c r="U27" s="94">
        <f t="shared" si="3"/>
        <v>0.6875</v>
      </c>
    </row>
    <row r="28" spans="1:21" x14ac:dyDescent="0.35">
      <c r="A28" s="90">
        <v>16</v>
      </c>
      <c r="B28" s="101" t="s">
        <v>602</v>
      </c>
      <c r="C28" s="98" t="s">
        <v>462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>
        <v>1</v>
      </c>
      <c r="Q28" s="51"/>
      <c r="R28" s="51">
        <v>1</v>
      </c>
      <c r="S28" s="51"/>
      <c r="T28" s="93">
        <f t="shared" si="2"/>
        <v>12</v>
      </c>
      <c r="U28" s="94">
        <f t="shared" si="3"/>
        <v>0.75</v>
      </c>
    </row>
    <row r="29" spans="1:21" x14ac:dyDescent="0.35">
      <c r="A29" s="90">
        <v>17</v>
      </c>
      <c r="B29" s="101" t="s">
        <v>603</v>
      </c>
      <c r="C29" s="98" t="s">
        <v>463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/>
      <c r="R29" s="51">
        <v>1</v>
      </c>
      <c r="S29" s="51"/>
      <c r="T29" s="93">
        <f t="shared" si="2"/>
        <v>12</v>
      </c>
      <c r="U29" s="94">
        <f t="shared" si="3"/>
        <v>0.75</v>
      </c>
    </row>
    <row r="30" spans="1:21" x14ac:dyDescent="0.35">
      <c r="A30" s="90">
        <v>18</v>
      </c>
      <c r="B30" s="101" t="s">
        <v>604</v>
      </c>
      <c r="C30" s="98" t="s">
        <v>464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>
        <v>1</v>
      </c>
      <c r="M30" s="51">
        <v>1</v>
      </c>
      <c r="N30" s="51"/>
      <c r="O30" s="51"/>
      <c r="P30" s="51">
        <v>1</v>
      </c>
      <c r="Q30" s="51"/>
      <c r="R30" s="51">
        <v>1</v>
      </c>
      <c r="S30" s="51"/>
      <c r="T30" s="93">
        <f t="shared" si="2"/>
        <v>12</v>
      </c>
      <c r="U30" s="94">
        <f t="shared" si="3"/>
        <v>0.75</v>
      </c>
    </row>
    <row r="31" spans="1:21" x14ac:dyDescent="0.35">
      <c r="A31" s="90">
        <v>19</v>
      </c>
      <c r="B31" s="101" t="s">
        <v>605</v>
      </c>
      <c r="C31" s="98" t="s">
        <v>465</v>
      </c>
      <c r="D31" s="55" t="s">
        <v>449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>
        <v>0</v>
      </c>
      <c r="Q31" s="51"/>
      <c r="R31" s="51">
        <v>0</v>
      </c>
      <c r="S31" s="51"/>
      <c r="T31" s="93">
        <f t="shared" si="2"/>
        <v>9</v>
      </c>
      <c r="U31" s="94">
        <f t="shared" si="3"/>
        <v>0.5625</v>
      </c>
    </row>
    <row r="32" spans="1:21" x14ac:dyDescent="0.35">
      <c r="A32" s="90">
        <v>20</v>
      </c>
      <c r="B32" s="101" t="s">
        <v>606</v>
      </c>
      <c r="C32" s="98" t="s">
        <v>466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/>
      <c r="R32" s="51">
        <v>1</v>
      </c>
      <c r="S32" s="51"/>
      <c r="T32" s="93">
        <f t="shared" si="2"/>
        <v>12</v>
      </c>
      <c r="U32" s="94">
        <f t="shared" si="3"/>
        <v>0.75</v>
      </c>
    </row>
    <row r="33" spans="1:21" x14ac:dyDescent="0.35">
      <c r="A33" s="90">
        <v>21</v>
      </c>
      <c r="B33" s="101" t="s">
        <v>607</v>
      </c>
      <c r="C33" s="98" t="s">
        <v>467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>
        <v>1</v>
      </c>
      <c r="Q33" s="51"/>
      <c r="R33" s="51">
        <v>1</v>
      </c>
      <c r="S33" s="51"/>
      <c r="T33" s="93">
        <f t="shared" si="2"/>
        <v>12</v>
      </c>
      <c r="U33" s="94">
        <f t="shared" si="3"/>
        <v>0.75</v>
      </c>
    </row>
    <row r="34" spans="1:21" x14ac:dyDescent="0.35">
      <c r="A34" s="90">
        <v>22</v>
      </c>
      <c r="B34" s="101" t="s">
        <v>608</v>
      </c>
      <c r="C34" s="98" t="s">
        <v>468</v>
      </c>
      <c r="D34" s="55">
        <v>1</v>
      </c>
      <c r="E34" s="51">
        <v>1</v>
      </c>
      <c r="F34" s="51" t="s">
        <v>426</v>
      </c>
      <c r="G34" s="51">
        <v>1</v>
      </c>
      <c r="H34" s="51">
        <v>1</v>
      </c>
      <c r="I34" s="51">
        <v>1</v>
      </c>
      <c r="J34" s="51">
        <v>0</v>
      </c>
      <c r="K34" s="51">
        <v>1</v>
      </c>
      <c r="L34" s="51">
        <v>0</v>
      </c>
      <c r="M34" s="51">
        <v>0</v>
      </c>
      <c r="N34" s="51"/>
      <c r="O34" s="51"/>
      <c r="P34" s="51">
        <v>0</v>
      </c>
      <c r="Q34" s="51"/>
      <c r="R34" s="51">
        <v>1</v>
      </c>
      <c r="S34" s="51"/>
      <c r="T34" s="93">
        <f t="shared" si="2"/>
        <v>7</v>
      </c>
      <c r="U34" s="94">
        <f t="shared" si="3"/>
        <v>0.4375</v>
      </c>
    </row>
    <row r="35" spans="1:21" x14ac:dyDescent="0.35">
      <c r="A35" s="90">
        <v>23</v>
      </c>
      <c r="B35" s="101" t="s">
        <v>609</v>
      </c>
      <c r="C35" s="98" t="s">
        <v>469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>
        <v>1</v>
      </c>
      <c r="Q35" s="51"/>
      <c r="R35" s="51">
        <v>1</v>
      </c>
      <c r="S35" s="51"/>
      <c r="T35" s="93">
        <f t="shared" si="2"/>
        <v>12</v>
      </c>
      <c r="U35" s="94">
        <f t="shared" si="3"/>
        <v>0.75</v>
      </c>
    </row>
    <row r="36" spans="1:21" x14ac:dyDescent="0.35">
      <c r="A36" s="90">
        <v>24</v>
      </c>
      <c r="B36" s="101" t="s">
        <v>610</v>
      </c>
      <c r="C36" s="98" t="s">
        <v>470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/>
      <c r="R36" s="51">
        <v>1</v>
      </c>
      <c r="S36" s="51"/>
      <c r="T36" s="93">
        <f t="shared" si="2"/>
        <v>12</v>
      </c>
      <c r="U36" s="94">
        <f t="shared" si="3"/>
        <v>0.75</v>
      </c>
    </row>
    <row r="37" spans="1:21" x14ac:dyDescent="0.35">
      <c r="A37" s="90">
        <v>25</v>
      </c>
      <c r="B37" s="101" t="s">
        <v>611</v>
      </c>
      <c r="C37" s="98" t="s">
        <v>471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/>
      <c r="R37" s="51">
        <v>1</v>
      </c>
      <c r="S37" s="51"/>
      <c r="T37" s="93">
        <f t="shared" si="2"/>
        <v>12</v>
      </c>
      <c r="U37" s="94">
        <f t="shared" si="3"/>
        <v>0.75</v>
      </c>
    </row>
    <row r="38" spans="1:21" x14ac:dyDescent="0.35">
      <c r="A38" s="90">
        <v>26</v>
      </c>
      <c r="B38" s="101" t="s">
        <v>612</v>
      </c>
      <c r="C38" s="98" t="s">
        <v>472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/>
      <c r="O38" s="51"/>
      <c r="P38" s="51">
        <v>1</v>
      </c>
      <c r="Q38" s="51"/>
      <c r="R38" s="51">
        <v>1</v>
      </c>
      <c r="S38" s="51"/>
      <c r="T38" s="93">
        <f t="shared" si="2"/>
        <v>12</v>
      </c>
      <c r="U38" s="94">
        <f t="shared" si="3"/>
        <v>0.75</v>
      </c>
    </row>
    <row r="39" spans="1:21" x14ac:dyDescent="0.35">
      <c r="A39" s="90">
        <v>27</v>
      </c>
      <c r="B39" s="101" t="s">
        <v>613</v>
      </c>
      <c r="C39" s="98" t="s">
        <v>473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/>
      <c r="O39" s="51"/>
      <c r="P39" s="51">
        <v>1</v>
      </c>
      <c r="Q39" s="51"/>
      <c r="R39" s="51">
        <v>1</v>
      </c>
      <c r="S39" s="51"/>
      <c r="T39" s="93">
        <f t="shared" si="2"/>
        <v>12</v>
      </c>
      <c r="U39" s="94">
        <f t="shared" si="3"/>
        <v>0.75</v>
      </c>
    </row>
    <row r="40" spans="1:21" x14ac:dyDescent="0.35">
      <c r="A40" s="90">
        <v>28</v>
      </c>
      <c r="B40" s="101" t="s">
        <v>614</v>
      </c>
      <c r="C40" s="98" t="s">
        <v>474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/>
      <c r="O40" s="51"/>
      <c r="P40" s="51">
        <v>1</v>
      </c>
      <c r="Q40" s="51"/>
      <c r="R40" s="51">
        <v>1</v>
      </c>
      <c r="S40" s="51"/>
      <c r="T40" s="93">
        <f t="shared" si="2"/>
        <v>12</v>
      </c>
      <c r="U40" s="94">
        <f t="shared" si="3"/>
        <v>0.75</v>
      </c>
    </row>
    <row r="41" spans="1:21" x14ac:dyDescent="0.35">
      <c r="A41" s="90">
        <v>29</v>
      </c>
      <c r="B41" s="101" t="s">
        <v>615</v>
      </c>
      <c r="C41" s="98" t="s">
        <v>475</v>
      </c>
      <c r="D41" s="55">
        <v>1</v>
      </c>
      <c r="E41" s="51">
        <v>1</v>
      </c>
      <c r="F41" s="51" t="s">
        <v>449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0</v>
      </c>
      <c r="N41" s="51"/>
      <c r="O41" s="51"/>
      <c r="P41" s="51">
        <v>0</v>
      </c>
      <c r="Q41" s="51"/>
      <c r="R41" s="51">
        <v>1</v>
      </c>
      <c r="S41" s="51"/>
      <c r="T41" s="93">
        <f t="shared" si="2"/>
        <v>9</v>
      </c>
      <c r="U41" s="94">
        <f t="shared" si="3"/>
        <v>0.5625</v>
      </c>
    </row>
    <row r="42" spans="1:21" x14ac:dyDescent="0.35">
      <c r="A42" s="90">
        <v>30</v>
      </c>
      <c r="B42" s="101" t="s">
        <v>617</v>
      </c>
      <c r="C42" s="98" t="s">
        <v>476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/>
      <c r="O42" s="51"/>
      <c r="P42" s="51">
        <v>1</v>
      </c>
      <c r="Q42" s="51"/>
      <c r="R42" s="51">
        <v>1</v>
      </c>
      <c r="S42" s="51"/>
      <c r="T42" s="93">
        <f t="shared" si="2"/>
        <v>12</v>
      </c>
      <c r="U42" s="94">
        <f t="shared" si="3"/>
        <v>0.75</v>
      </c>
    </row>
    <row r="43" spans="1:21" x14ac:dyDescent="0.35">
      <c r="A43" s="90">
        <v>31</v>
      </c>
      <c r="B43" s="101" t="s">
        <v>618</v>
      </c>
      <c r="C43" s="98" t="s">
        <v>477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>
        <v>1</v>
      </c>
      <c r="Q43" s="51"/>
      <c r="R43" s="51">
        <v>1</v>
      </c>
      <c r="S43" s="51"/>
      <c r="T43" s="93">
        <f t="shared" si="2"/>
        <v>12</v>
      </c>
      <c r="U43" s="94">
        <f t="shared" si="3"/>
        <v>0.75</v>
      </c>
    </row>
    <row r="44" spans="1:21" x14ac:dyDescent="0.35">
      <c r="A44" s="90">
        <v>32</v>
      </c>
      <c r="B44" s="101" t="s">
        <v>1018</v>
      </c>
      <c r="C44" s="98" t="s">
        <v>478</v>
      </c>
      <c r="D44" s="55">
        <v>1</v>
      </c>
      <c r="E44" s="51">
        <v>0</v>
      </c>
      <c r="F44" s="51">
        <v>1</v>
      </c>
      <c r="G44" s="51">
        <v>1</v>
      </c>
      <c r="H44" s="51">
        <v>0</v>
      </c>
      <c r="I44" s="51">
        <v>0</v>
      </c>
      <c r="J44" s="51">
        <v>1</v>
      </c>
      <c r="K44" s="51">
        <v>1</v>
      </c>
      <c r="L44" s="51">
        <v>0</v>
      </c>
      <c r="M44" s="51">
        <v>1</v>
      </c>
      <c r="N44" s="51"/>
      <c r="O44" s="51"/>
      <c r="P44" s="51">
        <v>1</v>
      </c>
      <c r="Q44" s="51"/>
      <c r="R44" s="51">
        <v>1</v>
      </c>
      <c r="S44" s="51"/>
      <c r="T44" s="93">
        <f t="shared" si="2"/>
        <v>8</v>
      </c>
      <c r="U44" s="94">
        <f t="shared" si="3"/>
        <v>0.5</v>
      </c>
    </row>
    <row r="45" spans="1:21" x14ac:dyDescent="0.35">
      <c r="A45" s="90">
        <v>33</v>
      </c>
      <c r="B45" s="101" t="s">
        <v>1019</v>
      </c>
      <c r="C45" s="98" t="s">
        <v>479</v>
      </c>
      <c r="D45" s="55">
        <v>1</v>
      </c>
      <c r="E45" s="51">
        <v>0</v>
      </c>
      <c r="F45" s="51">
        <v>1</v>
      </c>
      <c r="G45" s="51">
        <v>1</v>
      </c>
      <c r="H45" s="51">
        <v>0</v>
      </c>
      <c r="I45" s="51">
        <v>0</v>
      </c>
      <c r="J45" s="51">
        <v>1</v>
      </c>
      <c r="K45" s="51">
        <v>1</v>
      </c>
      <c r="L45" s="51">
        <v>0</v>
      </c>
      <c r="M45" s="51">
        <v>0</v>
      </c>
      <c r="N45" s="51"/>
      <c r="O45" s="51"/>
      <c r="P45" s="51">
        <v>0</v>
      </c>
      <c r="Q45" s="51"/>
      <c r="R45" s="51">
        <v>1</v>
      </c>
      <c r="S45" s="51"/>
      <c r="T45" s="93">
        <f t="shared" si="2"/>
        <v>6</v>
      </c>
      <c r="U45" s="94">
        <f t="shared" si="3"/>
        <v>0.375</v>
      </c>
    </row>
    <row r="46" spans="1:21" x14ac:dyDescent="0.35">
      <c r="A46" s="90">
        <v>34</v>
      </c>
      <c r="B46" s="101" t="s">
        <v>621</v>
      </c>
      <c r="C46" s="98" t="s">
        <v>480</v>
      </c>
      <c r="D46" s="55">
        <v>0</v>
      </c>
      <c r="E46" s="51">
        <v>1</v>
      </c>
      <c r="F46" s="51">
        <v>1</v>
      </c>
      <c r="G46" s="51">
        <v>1</v>
      </c>
      <c r="H46" s="51">
        <v>1</v>
      </c>
      <c r="I46" s="51">
        <v>1</v>
      </c>
      <c r="J46" s="51">
        <v>1</v>
      </c>
      <c r="K46" s="51">
        <v>1</v>
      </c>
      <c r="L46" s="51">
        <v>0</v>
      </c>
      <c r="M46" s="51">
        <v>0</v>
      </c>
      <c r="N46" s="51"/>
      <c r="O46" s="51"/>
      <c r="P46" s="51">
        <v>0</v>
      </c>
      <c r="Q46" s="51"/>
      <c r="R46" s="51">
        <v>1</v>
      </c>
      <c r="S46" s="51"/>
      <c r="T46" s="93">
        <f t="shared" si="2"/>
        <v>8</v>
      </c>
      <c r="U46" s="94">
        <f t="shared" si="3"/>
        <v>0.5</v>
      </c>
    </row>
    <row r="47" spans="1:21" x14ac:dyDescent="0.35">
      <c r="A47" s="90">
        <v>35</v>
      </c>
      <c r="B47" s="101" t="s">
        <v>622</v>
      </c>
      <c r="C47" s="98" t="s">
        <v>481</v>
      </c>
      <c r="D47" s="55">
        <v>1</v>
      </c>
      <c r="E47" s="51">
        <v>1</v>
      </c>
      <c r="F47" s="51" t="s">
        <v>426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>
        <v>1</v>
      </c>
      <c r="M47" s="51">
        <v>0</v>
      </c>
      <c r="N47" s="51"/>
      <c r="O47" s="51"/>
      <c r="P47" s="51">
        <v>1</v>
      </c>
      <c r="Q47" s="51"/>
      <c r="R47" s="51">
        <v>1</v>
      </c>
      <c r="S47" s="51"/>
      <c r="T47" s="93">
        <f t="shared" si="2"/>
        <v>10</v>
      </c>
      <c r="U47" s="94">
        <f t="shared" si="3"/>
        <v>0.625</v>
      </c>
    </row>
    <row r="48" spans="1:21" x14ac:dyDescent="0.35">
      <c r="A48" s="90">
        <v>36</v>
      </c>
      <c r="B48" s="101" t="s">
        <v>623</v>
      </c>
      <c r="C48" s="98" t="s">
        <v>482</v>
      </c>
      <c r="D48" s="55">
        <v>1</v>
      </c>
      <c r="E48" s="51">
        <v>1</v>
      </c>
      <c r="F48" s="51">
        <v>1</v>
      </c>
      <c r="G48" s="51">
        <v>1</v>
      </c>
      <c r="H48" s="51">
        <v>1</v>
      </c>
      <c r="I48" s="51">
        <v>1</v>
      </c>
      <c r="J48" s="51">
        <v>1</v>
      </c>
      <c r="K48" s="51">
        <v>1</v>
      </c>
      <c r="L48" s="51">
        <v>1</v>
      </c>
      <c r="M48" s="51">
        <v>1</v>
      </c>
      <c r="N48" s="51"/>
      <c r="O48" s="51"/>
      <c r="P48" s="51">
        <v>1</v>
      </c>
      <c r="Q48" s="51"/>
      <c r="R48" s="51">
        <v>1</v>
      </c>
      <c r="S48" s="51"/>
      <c r="T48" s="93">
        <f t="shared" si="2"/>
        <v>12</v>
      </c>
      <c r="U48" s="94">
        <f t="shared" si="3"/>
        <v>0.75</v>
      </c>
    </row>
    <row r="49" spans="1:21" x14ac:dyDescent="0.35">
      <c r="A49" s="90">
        <v>37</v>
      </c>
      <c r="B49" s="101" t="s">
        <v>624</v>
      </c>
      <c r="C49" s="98" t="s">
        <v>483</v>
      </c>
      <c r="D49" s="55">
        <v>1</v>
      </c>
      <c r="E49" s="51">
        <v>1</v>
      </c>
      <c r="F49" s="51">
        <v>1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>
        <v>1</v>
      </c>
      <c r="M49" s="51">
        <v>1</v>
      </c>
      <c r="N49" s="51"/>
      <c r="O49" s="51"/>
      <c r="P49" s="51">
        <v>1</v>
      </c>
      <c r="Q49" s="51"/>
      <c r="R49" s="51">
        <v>1</v>
      </c>
      <c r="S49" s="51"/>
      <c r="T49" s="93">
        <f t="shared" si="2"/>
        <v>12</v>
      </c>
      <c r="U49" s="94">
        <f t="shared" si="3"/>
        <v>0.75</v>
      </c>
    </row>
    <row r="50" spans="1:21" x14ac:dyDescent="0.35">
      <c r="A50" s="90">
        <v>38</v>
      </c>
      <c r="B50" s="101" t="s">
        <v>625</v>
      </c>
      <c r="C50" s="98" t="s">
        <v>484</v>
      </c>
      <c r="D50" s="55">
        <v>1</v>
      </c>
      <c r="E50" s="51">
        <v>1</v>
      </c>
      <c r="F50" s="51">
        <v>1</v>
      </c>
      <c r="G50" s="51">
        <v>1</v>
      </c>
      <c r="H50" s="51">
        <v>1</v>
      </c>
      <c r="I50" s="51">
        <v>1</v>
      </c>
      <c r="J50" s="51">
        <v>1</v>
      </c>
      <c r="K50" s="51">
        <v>1</v>
      </c>
      <c r="L50" s="51">
        <v>1</v>
      </c>
      <c r="M50" s="51">
        <v>1</v>
      </c>
      <c r="N50" s="51"/>
      <c r="O50" s="51"/>
      <c r="P50" s="51">
        <v>1</v>
      </c>
      <c r="Q50" s="51"/>
      <c r="R50" s="51">
        <v>1</v>
      </c>
      <c r="S50" s="51"/>
      <c r="T50" s="93">
        <f t="shared" si="2"/>
        <v>12</v>
      </c>
      <c r="U50" s="94">
        <f t="shared" si="3"/>
        <v>0.75</v>
      </c>
    </row>
    <row r="51" spans="1:21" x14ac:dyDescent="0.35">
      <c r="A51" s="90">
        <v>39</v>
      </c>
      <c r="B51" s="101" t="s">
        <v>626</v>
      </c>
      <c r="C51" s="98" t="s">
        <v>485</v>
      </c>
      <c r="D51" s="55">
        <v>0</v>
      </c>
      <c r="E51" s="51">
        <v>0</v>
      </c>
      <c r="F51" s="51" t="s">
        <v>426</v>
      </c>
      <c r="G51" s="51">
        <v>1</v>
      </c>
      <c r="H51" s="51">
        <v>1</v>
      </c>
      <c r="I51" s="51">
        <v>1</v>
      </c>
      <c r="J51" s="51">
        <v>0</v>
      </c>
      <c r="K51" s="51">
        <v>0</v>
      </c>
      <c r="L51" s="51">
        <v>0</v>
      </c>
      <c r="M51" s="51">
        <v>0</v>
      </c>
      <c r="N51" s="51"/>
      <c r="O51" s="51"/>
      <c r="P51" s="51">
        <v>0</v>
      </c>
      <c r="Q51" s="51"/>
      <c r="R51" s="51">
        <v>0</v>
      </c>
      <c r="S51" s="51"/>
      <c r="T51" s="93">
        <f t="shared" si="2"/>
        <v>3</v>
      </c>
      <c r="U51" s="94">
        <f t="shared" si="3"/>
        <v>0.1875</v>
      </c>
    </row>
    <row r="52" spans="1:21" x14ac:dyDescent="0.35">
      <c r="A52" s="90">
        <v>40</v>
      </c>
      <c r="B52" s="101" t="s">
        <v>627</v>
      </c>
      <c r="C52" s="98" t="s">
        <v>486</v>
      </c>
      <c r="D52" s="55">
        <v>1</v>
      </c>
      <c r="E52" s="51">
        <v>0</v>
      </c>
      <c r="F52" s="51">
        <v>1</v>
      </c>
      <c r="G52" s="51">
        <v>1</v>
      </c>
      <c r="H52" s="51">
        <v>1</v>
      </c>
      <c r="I52" s="51">
        <v>1</v>
      </c>
      <c r="J52" s="51">
        <v>1</v>
      </c>
      <c r="K52" s="51">
        <v>1</v>
      </c>
      <c r="L52" s="51">
        <v>1</v>
      </c>
      <c r="M52" s="51">
        <v>1</v>
      </c>
      <c r="N52" s="51"/>
      <c r="O52" s="51"/>
      <c r="P52" s="51">
        <v>1</v>
      </c>
      <c r="Q52" s="51"/>
      <c r="R52" s="51">
        <v>1</v>
      </c>
      <c r="S52" s="51"/>
      <c r="T52" s="93">
        <f t="shared" si="2"/>
        <v>11</v>
      </c>
      <c r="U52" s="94">
        <f t="shared" si="3"/>
        <v>0.6875</v>
      </c>
    </row>
    <row r="53" spans="1:21" x14ac:dyDescent="0.35">
      <c r="A53" s="90">
        <v>41</v>
      </c>
      <c r="B53" s="101" t="s">
        <v>628</v>
      </c>
      <c r="C53" s="98" t="s">
        <v>487</v>
      </c>
      <c r="D53" s="55">
        <v>0</v>
      </c>
      <c r="E53" s="51">
        <v>1</v>
      </c>
      <c r="F53" s="51">
        <v>1</v>
      </c>
      <c r="G53" s="51">
        <v>1</v>
      </c>
      <c r="H53" s="51">
        <v>1</v>
      </c>
      <c r="I53" s="51">
        <v>1</v>
      </c>
      <c r="J53" s="51">
        <v>1</v>
      </c>
      <c r="K53" s="51">
        <v>1</v>
      </c>
      <c r="L53" s="51">
        <v>1</v>
      </c>
      <c r="M53" s="51">
        <v>1</v>
      </c>
      <c r="N53" s="51"/>
      <c r="O53" s="51"/>
      <c r="P53" s="51">
        <v>1</v>
      </c>
      <c r="Q53" s="51"/>
      <c r="R53" s="51">
        <v>1</v>
      </c>
      <c r="S53" s="51"/>
      <c r="T53" s="93">
        <f t="shared" si="2"/>
        <v>11</v>
      </c>
      <c r="U53" s="94">
        <f t="shared" si="3"/>
        <v>0.6875</v>
      </c>
    </row>
    <row r="54" spans="1:21" x14ac:dyDescent="0.35">
      <c r="A54" s="90">
        <v>42</v>
      </c>
      <c r="B54" s="101" t="s">
        <v>629</v>
      </c>
      <c r="C54" s="98" t="s">
        <v>488</v>
      </c>
      <c r="D54" s="55">
        <v>1</v>
      </c>
      <c r="E54" s="51">
        <v>1</v>
      </c>
      <c r="F54" s="51" t="s">
        <v>426</v>
      </c>
      <c r="G54" s="51">
        <v>1</v>
      </c>
      <c r="H54" s="51">
        <v>1</v>
      </c>
      <c r="I54" s="51">
        <v>1</v>
      </c>
      <c r="J54" s="51">
        <v>1</v>
      </c>
      <c r="K54" s="51">
        <v>1</v>
      </c>
      <c r="L54" s="51">
        <v>1</v>
      </c>
      <c r="M54" s="51">
        <v>1</v>
      </c>
      <c r="N54" s="51"/>
      <c r="O54" s="51"/>
      <c r="P54" s="51">
        <v>1</v>
      </c>
      <c r="Q54" s="51"/>
      <c r="R54" s="51">
        <v>1</v>
      </c>
      <c r="S54" s="51"/>
      <c r="T54" s="93">
        <f t="shared" si="2"/>
        <v>11</v>
      </c>
      <c r="U54" s="94">
        <f t="shared" si="3"/>
        <v>0.6875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E48:S54">
    <cfRule type="cellIs" dxfId="40" priority="4" operator="equal">
      <formula>0</formula>
    </cfRule>
  </conditionalFormatting>
  <conditionalFormatting sqref="N13:O47 Q13:Q47 S13:S47 E13:J50 D13:D54 K13:M54 P13:P54 R13:R54">
    <cfRule type="cellIs" dxfId="39" priority="2" operator="equal">
      <formula>0</formula>
    </cfRule>
  </conditionalFormatting>
  <conditionalFormatting sqref="U13:U54">
    <cfRule type="cellIs" dxfId="38" priority="1" operator="lessThan">
      <formula>"50%"</formula>
    </cfRule>
  </conditionalFormatting>
  <hyperlinks>
    <hyperlink ref="A1" location="'Rekap Dosen'!A1" display="BACK" xr:uid="{00000000-0004-0000-37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U49"/>
  <sheetViews>
    <sheetView topLeftCell="A35" workbookViewId="0">
      <selection activeCell="C53" sqref="C53"/>
    </sheetView>
  </sheetViews>
  <sheetFormatPr defaultColWidth="14.453125" defaultRowHeight="15" customHeight="1" x14ac:dyDescent="0.35"/>
  <cols>
    <col min="2" max="2" width="37.81640625" customWidth="1"/>
    <col min="3" max="3" width="56.453125" customWidth="1"/>
  </cols>
  <sheetData>
    <row r="1" spans="1:21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x14ac:dyDescent="0.35">
      <c r="A2" s="72" t="s">
        <v>341</v>
      </c>
      <c r="B2" s="141" t="s">
        <v>212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x14ac:dyDescent="0.35">
      <c r="A3" s="72" t="s">
        <v>4</v>
      </c>
      <c r="B3" s="77" t="str">
        <f>VLOOKUP($B$2,'Kode MK'!$B$3:$G$72,2)</f>
        <v>MI303417</v>
      </c>
      <c r="C3" s="78" t="str">
        <f>VLOOKUP(D3, 'Rekap Dosen'!$B$5:$C$40, 2, FALSE)</f>
        <v>Alvi Syahrini Utami, M.Kom.</v>
      </c>
      <c r="D3" s="51" t="s">
        <v>275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x14ac:dyDescent="0.35">
      <c r="A4" s="72" t="s">
        <v>345</v>
      </c>
      <c r="B4" s="77" t="str">
        <f>VLOOKUP($B$2,'Kode MK'!$B$3:$G$72,3)</f>
        <v>PRAKTIKUM STATISTIKA DAN PROBABILITAS</v>
      </c>
      <c r="C4" s="78" t="str">
        <f>VLOOKUP(D4, 'Rekap Dosen'!$B$5:$C$40, 2, FALSE)</f>
        <v>M. Rudi Sanjaya, M.Kom.</v>
      </c>
      <c r="D4" s="51" t="s">
        <v>311</v>
      </c>
      <c r="E4" s="79">
        <f t="shared" si="0"/>
        <v>8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Hardini Novianti, M.T.</v>
      </c>
      <c r="D5" s="51" t="s">
        <v>297</v>
      </c>
      <c r="E5" s="79">
        <f t="shared" si="0"/>
        <v>5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x14ac:dyDescent="0.35">
      <c r="A6" s="72" t="s">
        <v>347</v>
      </c>
      <c r="B6" s="77" t="str">
        <f>VLOOKUP($B$2,'Kode MK'!$B$3:$G$72,5)</f>
        <v>Jumat, 08:00 - 10:00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x14ac:dyDescent="0.35">
      <c r="A7" s="72" t="s">
        <v>8</v>
      </c>
      <c r="B7" s="77" t="str">
        <f>VLOOKUP($B$2,'Kode MK'!$B$3:$G$72,6)</f>
        <v>CL.1.1.</v>
      </c>
      <c r="C7" s="83" t="s">
        <v>334</v>
      </c>
      <c r="D7" s="84"/>
      <c r="E7" s="85">
        <f>SUM(E3:E6)</f>
        <v>13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5"/>
      <c r="U11" s="178"/>
    </row>
    <row r="12" spans="1:21" x14ac:dyDescent="0.35">
      <c r="A12" s="172"/>
      <c r="B12" s="172"/>
      <c r="C12" s="172"/>
      <c r="D12" s="51" t="s">
        <v>311</v>
      </c>
      <c r="E12" s="51" t="s">
        <v>311</v>
      </c>
      <c r="F12" s="51" t="s">
        <v>311</v>
      </c>
      <c r="G12" s="51" t="s">
        <v>311</v>
      </c>
      <c r="H12" s="51" t="s">
        <v>311</v>
      </c>
      <c r="I12" s="51" t="s">
        <v>311</v>
      </c>
      <c r="J12" s="51" t="s">
        <v>311</v>
      </c>
      <c r="K12" s="51" t="s">
        <v>311</v>
      </c>
      <c r="L12" s="51" t="s">
        <v>297</v>
      </c>
      <c r="M12" s="51" t="s">
        <v>297</v>
      </c>
      <c r="N12" s="51"/>
      <c r="O12" s="51"/>
      <c r="P12" s="51" t="s">
        <v>297</v>
      </c>
      <c r="Q12" s="51"/>
      <c r="R12" s="51" t="s">
        <v>297</v>
      </c>
      <c r="S12" s="51" t="s">
        <v>297</v>
      </c>
      <c r="T12" s="176"/>
      <c r="U12" s="179"/>
    </row>
    <row r="13" spans="1:21" x14ac:dyDescent="0.35">
      <c r="A13" s="90">
        <v>1</v>
      </c>
      <c r="B13" s="97" t="s">
        <v>489</v>
      </c>
      <c r="C13" s="98" t="s">
        <v>490</v>
      </c>
      <c r="D13" s="55">
        <v>1</v>
      </c>
      <c r="E13" s="51" t="s">
        <v>449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0</v>
      </c>
      <c r="M13" s="51">
        <v>0</v>
      </c>
      <c r="N13" s="51"/>
      <c r="O13" s="51"/>
      <c r="P13" s="51">
        <v>1</v>
      </c>
      <c r="Q13" s="51"/>
      <c r="R13" s="51">
        <v>1</v>
      </c>
      <c r="S13" s="51">
        <v>0</v>
      </c>
      <c r="T13" s="93">
        <f t="shared" ref="T13:T49" si="2">SUM(D13:S13)</f>
        <v>9</v>
      </c>
      <c r="U13" s="94">
        <f t="shared" ref="U13:U49" si="3">T13/16</f>
        <v>0.5625</v>
      </c>
    </row>
    <row r="14" spans="1:21" x14ac:dyDescent="0.35">
      <c r="A14" s="90">
        <v>2</v>
      </c>
      <c r="B14" s="97" t="s">
        <v>491</v>
      </c>
      <c r="C14" s="98" t="s">
        <v>492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0</v>
      </c>
      <c r="M14" s="51">
        <v>1</v>
      </c>
      <c r="N14" s="51"/>
      <c r="O14" s="51"/>
      <c r="P14" s="51">
        <v>1</v>
      </c>
      <c r="Q14" s="51"/>
      <c r="R14" s="51">
        <v>0</v>
      </c>
      <c r="S14" s="51">
        <v>1</v>
      </c>
      <c r="T14" s="93">
        <f t="shared" si="2"/>
        <v>11</v>
      </c>
      <c r="U14" s="94">
        <f t="shared" si="3"/>
        <v>0.6875</v>
      </c>
    </row>
    <row r="15" spans="1:21" x14ac:dyDescent="0.35">
      <c r="A15" s="90">
        <v>3</v>
      </c>
      <c r="B15" s="97" t="s">
        <v>493</v>
      </c>
      <c r="C15" s="98" t="s">
        <v>494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1</v>
      </c>
      <c r="Q15" s="51"/>
      <c r="R15" s="51">
        <v>1</v>
      </c>
      <c r="S15" s="51">
        <v>0</v>
      </c>
      <c r="T15" s="93">
        <f t="shared" si="2"/>
        <v>12</v>
      </c>
      <c r="U15" s="94">
        <f t="shared" si="3"/>
        <v>0.75</v>
      </c>
    </row>
    <row r="16" spans="1:21" x14ac:dyDescent="0.35">
      <c r="A16" s="90">
        <v>4</v>
      </c>
      <c r="B16" s="97" t="s">
        <v>495</v>
      </c>
      <c r="C16" s="98" t="s">
        <v>496</v>
      </c>
      <c r="D16" s="55">
        <v>0</v>
      </c>
      <c r="E16" s="51">
        <v>0</v>
      </c>
      <c r="F16" s="51">
        <v>0</v>
      </c>
      <c r="G16" s="51">
        <v>1</v>
      </c>
      <c r="H16" s="51">
        <v>0</v>
      </c>
      <c r="I16" s="51">
        <v>0</v>
      </c>
      <c r="J16" s="51">
        <v>1</v>
      </c>
      <c r="K16" s="51">
        <v>0</v>
      </c>
      <c r="L16" s="51">
        <v>0</v>
      </c>
      <c r="M16" s="51">
        <v>1</v>
      </c>
      <c r="N16" s="51"/>
      <c r="O16" s="51"/>
      <c r="P16" s="51">
        <v>1</v>
      </c>
      <c r="Q16" s="51"/>
      <c r="R16" s="51">
        <v>0</v>
      </c>
      <c r="S16" s="51">
        <v>1</v>
      </c>
      <c r="T16" s="93">
        <f t="shared" si="2"/>
        <v>5</v>
      </c>
      <c r="U16" s="94">
        <f t="shared" si="3"/>
        <v>0.3125</v>
      </c>
    </row>
    <row r="17" spans="1:21" x14ac:dyDescent="0.35">
      <c r="A17" s="90">
        <v>5</v>
      </c>
      <c r="B17" s="97" t="s">
        <v>497</v>
      </c>
      <c r="C17" s="98" t="s">
        <v>498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0</v>
      </c>
      <c r="M17" s="51">
        <v>1</v>
      </c>
      <c r="N17" s="51"/>
      <c r="O17" s="51"/>
      <c r="P17" s="51">
        <v>1</v>
      </c>
      <c r="Q17" s="51"/>
      <c r="R17" s="51">
        <v>1</v>
      </c>
      <c r="S17" s="51">
        <v>1</v>
      </c>
      <c r="T17" s="93">
        <f t="shared" si="2"/>
        <v>12</v>
      </c>
      <c r="U17" s="94">
        <f t="shared" si="3"/>
        <v>0.75</v>
      </c>
    </row>
    <row r="18" spans="1:21" x14ac:dyDescent="0.35">
      <c r="A18" s="90">
        <v>6</v>
      </c>
      <c r="B18" s="97" t="s">
        <v>500</v>
      </c>
      <c r="C18" s="98" t="s">
        <v>501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/>
      <c r="R18" s="51">
        <v>1</v>
      </c>
      <c r="S18" s="51">
        <v>1</v>
      </c>
      <c r="T18" s="93">
        <f t="shared" si="2"/>
        <v>13</v>
      </c>
      <c r="U18" s="94">
        <f t="shared" si="3"/>
        <v>0.8125</v>
      </c>
    </row>
    <row r="19" spans="1:21" x14ac:dyDescent="0.35">
      <c r="A19" s="90">
        <v>7</v>
      </c>
      <c r="B19" s="97" t="s">
        <v>502</v>
      </c>
      <c r="C19" s="98" t="s">
        <v>503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 t="s">
        <v>426</v>
      </c>
      <c r="J19" s="51">
        <v>1</v>
      </c>
      <c r="K19" s="51">
        <v>1</v>
      </c>
      <c r="L19" s="51">
        <v>0</v>
      </c>
      <c r="M19" s="51">
        <v>0</v>
      </c>
      <c r="N19" s="51"/>
      <c r="O19" s="51"/>
      <c r="P19" s="51">
        <v>1</v>
      </c>
      <c r="Q19" s="51"/>
      <c r="R19" s="51">
        <v>0</v>
      </c>
      <c r="S19" s="51">
        <v>1</v>
      </c>
      <c r="T19" s="93">
        <f t="shared" si="2"/>
        <v>9</v>
      </c>
      <c r="U19" s="94">
        <f t="shared" si="3"/>
        <v>0.5625</v>
      </c>
    </row>
    <row r="20" spans="1:21" x14ac:dyDescent="0.35">
      <c r="A20" s="90">
        <v>8</v>
      </c>
      <c r="B20" s="97" t="s">
        <v>504</v>
      </c>
      <c r="C20" s="98" t="s">
        <v>505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/>
      <c r="R20" s="51">
        <v>1</v>
      </c>
      <c r="S20" s="51">
        <v>1</v>
      </c>
      <c r="T20" s="93">
        <f t="shared" si="2"/>
        <v>13</v>
      </c>
      <c r="U20" s="94">
        <f t="shared" si="3"/>
        <v>0.8125</v>
      </c>
    </row>
    <row r="21" spans="1:21" x14ac:dyDescent="0.35">
      <c r="A21" s="90">
        <v>9</v>
      </c>
      <c r="B21" s="97" t="s">
        <v>506</v>
      </c>
      <c r="C21" s="98" t="s">
        <v>507</v>
      </c>
      <c r="D21" s="55">
        <v>1</v>
      </c>
      <c r="E21" s="51">
        <v>1</v>
      </c>
      <c r="F21" s="51">
        <v>0</v>
      </c>
      <c r="G21" s="51">
        <v>1</v>
      </c>
      <c r="H21" s="51">
        <v>1</v>
      </c>
      <c r="I21" s="51" t="s">
        <v>426</v>
      </c>
      <c r="J21" s="51">
        <v>1</v>
      </c>
      <c r="K21" s="51">
        <v>1</v>
      </c>
      <c r="L21" s="51">
        <v>0</v>
      </c>
      <c r="M21" s="51">
        <v>0</v>
      </c>
      <c r="N21" s="51"/>
      <c r="O21" s="51"/>
      <c r="P21" s="51">
        <v>1</v>
      </c>
      <c r="Q21" s="51"/>
      <c r="R21" s="51">
        <v>0</v>
      </c>
      <c r="S21" s="51">
        <v>0</v>
      </c>
      <c r="T21" s="93">
        <f t="shared" si="2"/>
        <v>7</v>
      </c>
      <c r="U21" s="94">
        <f t="shared" si="3"/>
        <v>0.4375</v>
      </c>
    </row>
    <row r="22" spans="1:21" x14ac:dyDescent="0.35">
      <c r="A22" s="90">
        <v>10</v>
      </c>
      <c r="B22" s="97" t="s">
        <v>509</v>
      </c>
      <c r="C22" s="98" t="s">
        <v>510</v>
      </c>
      <c r="D22" s="55">
        <v>1</v>
      </c>
      <c r="E22" s="51">
        <v>1</v>
      </c>
      <c r="F22" s="51">
        <v>0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1</v>
      </c>
      <c r="Q22" s="51"/>
      <c r="R22" s="51">
        <v>1</v>
      </c>
      <c r="S22" s="51">
        <v>1</v>
      </c>
      <c r="T22" s="93">
        <f t="shared" si="2"/>
        <v>12</v>
      </c>
      <c r="U22" s="94">
        <f t="shared" si="3"/>
        <v>0.75</v>
      </c>
    </row>
    <row r="23" spans="1:21" x14ac:dyDescent="0.35">
      <c r="A23" s="90">
        <v>11</v>
      </c>
      <c r="B23" s="101" t="s">
        <v>511</v>
      </c>
      <c r="C23" s="98" t="s">
        <v>512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0</v>
      </c>
      <c r="N23" s="51"/>
      <c r="O23" s="51"/>
      <c r="P23" s="51">
        <v>1</v>
      </c>
      <c r="Q23" s="51"/>
      <c r="R23" s="51">
        <v>1</v>
      </c>
      <c r="S23" s="51">
        <v>0</v>
      </c>
      <c r="T23" s="93">
        <f t="shared" si="2"/>
        <v>11</v>
      </c>
      <c r="U23" s="94">
        <f t="shared" si="3"/>
        <v>0.6875</v>
      </c>
    </row>
    <row r="24" spans="1:21" x14ac:dyDescent="0.35">
      <c r="A24" s="90">
        <v>12</v>
      </c>
      <c r="B24" s="101" t="s">
        <v>513</v>
      </c>
      <c r="C24" s="98" t="s">
        <v>514</v>
      </c>
      <c r="D24" s="55">
        <v>0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0</v>
      </c>
      <c r="M24" s="51">
        <v>1</v>
      </c>
      <c r="N24" s="51"/>
      <c r="O24" s="51"/>
      <c r="P24" s="51">
        <v>0</v>
      </c>
      <c r="Q24" s="51"/>
      <c r="R24" s="51">
        <v>1</v>
      </c>
      <c r="S24" s="51">
        <v>1</v>
      </c>
      <c r="T24" s="93">
        <f t="shared" si="2"/>
        <v>10</v>
      </c>
      <c r="U24" s="94">
        <f t="shared" si="3"/>
        <v>0.625</v>
      </c>
    </row>
    <row r="25" spans="1:21" x14ac:dyDescent="0.35">
      <c r="A25" s="90">
        <v>13</v>
      </c>
      <c r="B25" s="101" t="s">
        <v>515</v>
      </c>
      <c r="C25" s="98" t="s">
        <v>516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0</v>
      </c>
      <c r="N25" s="51"/>
      <c r="O25" s="51"/>
      <c r="P25" s="51">
        <v>1</v>
      </c>
      <c r="Q25" s="51"/>
      <c r="R25" s="51">
        <v>1</v>
      </c>
      <c r="S25" s="51">
        <v>1</v>
      </c>
      <c r="T25" s="93">
        <f t="shared" si="2"/>
        <v>12</v>
      </c>
      <c r="U25" s="94">
        <f t="shared" si="3"/>
        <v>0.75</v>
      </c>
    </row>
    <row r="26" spans="1:21" x14ac:dyDescent="0.35">
      <c r="A26" s="90">
        <v>14</v>
      </c>
      <c r="B26" s="101" t="s">
        <v>630</v>
      </c>
      <c r="C26" s="98" t="s">
        <v>517</v>
      </c>
      <c r="D26" s="55">
        <v>1</v>
      </c>
      <c r="E26" s="51">
        <v>1</v>
      </c>
      <c r="F26" s="51" t="s">
        <v>426</v>
      </c>
      <c r="G26" s="51">
        <v>1</v>
      </c>
      <c r="H26" s="51">
        <v>1</v>
      </c>
      <c r="I26" s="51" t="s">
        <v>449</v>
      </c>
      <c r="J26" s="51">
        <v>1</v>
      </c>
      <c r="K26" s="51">
        <v>1</v>
      </c>
      <c r="L26" s="51" t="s">
        <v>449</v>
      </c>
      <c r="M26" s="51">
        <v>1</v>
      </c>
      <c r="N26" s="51"/>
      <c r="O26" s="51"/>
      <c r="P26" s="51">
        <v>0</v>
      </c>
      <c r="Q26" s="51"/>
      <c r="R26" s="51">
        <v>1</v>
      </c>
      <c r="S26" s="51">
        <v>0</v>
      </c>
      <c r="T26" s="93">
        <f t="shared" si="2"/>
        <v>8</v>
      </c>
      <c r="U26" s="94">
        <f t="shared" si="3"/>
        <v>0.5</v>
      </c>
    </row>
    <row r="27" spans="1:21" x14ac:dyDescent="0.35">
      <c r="A27" s="90">
        <v>15</v>
      </c>
      <c r="B27" s="101" t="s">
        <v>631</v>
      </c>
      <c r="C27" s="98" t="s">
        <v>518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 t="s">
        <v>449</v>
      </c>
      <c r="M27" s="51">
        <v>0</v>
      </c>
      <c r="N27" s="51"/>
      <c r="O27" s="51"/>
      <c r="P27" s="51">
        <v>0</v>
      </c>
      <c r="Q27" s="51"/>
      <c r="R27" s="51">
        <v>1</v>
      </c>
      <c r="S27" s="51">
        <v>1</v>
      </c>
      <c r="T27" s="93">
        <f t="shared" si="2"/>
        <v>10</v>
      </c>
      <c r="U27" s="94">
        <f t="shared" si="3"/>
        <v>0.625</v>
      </c>
    </row>
    <row r="28" spans="1:21" x14ac:dyDescent="0.35">
      <c r="A28" s="90">
        <v>16</v>
      </c>
      <c r="B28" s="101" t="s">
        <v>632</v>
      </c>
      <c r="C28" s="98" t="s">
        <v>519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0</v>
      </c>
      <c r="N28" s="51"/>
      <c r="O28" s="51"/>
      <c r="P28" s="51">
        <v>1</v>
      </c>
      <c r="Q28" s="51"/>
      <c r="R28" s="51">
        <v>1</v>
      </c>
      <c r="S28" s="51">
        <v>1</v>
      </c>
      <c r="T28" s="93">
        <f t="shared" si="2"/>
        <v>12</v>
      </c>
      <c r="U28" s="94">
        <f t="shared" si="3"/>
        <v>0.75</v>
      </c>
    </row>
    <row r="29" spans="1:21" x14ac:dyDescent="0.35">
      <c r="A29" s="90">
        <v>17</v>
      </c>
      <c r="B29" s="101" t="s">
        <v>633</v>
      </c>
      <c r="C29" s="98" t="s">
        <v>520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/>
      <c r="O29" s="51"/>
      <c r="P29" s="51">
        <v>1</v>
      </c>
      <c r="Q29" s="51"/>
      <c r="R29" s="51">
        <v>1</v>
      </c>
      <c r="S29" s="51">
        <v>1</v>
      </c>
      <c r="T29" s="93">
        <f t="shared" si="2"/>
        <v>13</v>
      </c>
      <c r="U29" s="94">
        <f t="shared" si="3"/>
        <v>0.8125</v>
      </c>
    </row>
    <row r="30" spans="1:21" x14ac:dyDescent="0.35">
      <c r="A30" s="90">
        <v>18</v>
      </c>
      <c r="B30" s="101" t="s">
        <v>634</v>
      </c>
      <c r="C30" s="98" t="s">
        <v>521</v>
      </c>
      <c r="D30" s="55">
        <v>0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1</v>
      </c>
      <c r="K30" s="51">
        <v>1</v>
      </c>
      <c r="L30" s="51" t="s">
        <v>449</v>
      </c>
      <c r="M30" s="51">
        <v>1</v>
      </c>
      <c r="N30" s="51"/>
      <c r="O30" s="51"/>
      <c r="P30" s="51">
        <v>0</v>
      </c>
      <c r="Q30" s="51"/>
      <c r="R30" s="51">
        <v>1</v>
      </c>
      <c r="S30" s="51">
        <v>0</v>
      </c>
      <c r="T30" s="93">
        <f t="shared" si="2"/>
        <v>9</v>
      </c>
      <c r="U30" s="94">
        <f t="shared" si="3"/>
        <v>0.5625</v>
      </c>
    </row>
    <row r="31" spans="1:21" x14ac:dyDescent="0.35">
      <c r="A31" s="90">
        <v>19</v>
      </c>
      <c r="B31" s="101" t="s">
        <v>635</v>
      </c>
      <c r="C31" s="98" t="s">
        <v>522</v>
      </c>
      <c r="D31" s="55">
        <v>1</v>
      </c>
      <c r="E31" s="51">
        <v>1</v>
      </c>
      <c r="F31" s="51" t="s">
        <v>426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>
        <v>1</v>
      </c>
      <c r="Q31" s="51"/>
      <c r="R31" s="51">
        <v>1</v>
      </c>
      <c r="S31" s="51">
        <v>0</v>
      </c>
      <c r="T31" s="93">
        <f t="shared" si="2"/>
        <v>11</v>
      </c>
      <c r="U31" s="94">
        <f t="shared" si="3"/>
        <v>0.6875</v>
      </c>
    </row>
    <row r="32" spans="1:21" x14ac:dyDescent="0.35">
      <c r="A32" s="90">
        <v>20</v>
      </c>
      <c r="B32" s="101" t="s">
        <v>636</v>
      </c>
      <c r="C32" s="98" t="s">
        <v>523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/>
      <c r="R32" s="51">
        <v>1</v>
      </c>
      <c r="S32" s="51">
        <v>1</v>
      </c>
      <c r="T32" s="93">
        <f t="shared" si="2"/>
        <v>13</v>
      </c>
      <c r="U32" s="94">
        <f t="shared" si="3"/>
        <v>0.8125</v>
      </c>
    </row>
    <row r="33" spans="1:21" x14ac:dyDescent="0.35">
      <c r="A33" s="90">
        <v>21</v>
      </c>
      <c r="B33" s="101" t="s">
        <v>637</v>
      </c>
      <c r="C33" s="98" t="s">
        <v>524</v>
      </c>
      <c r="D33" s="55" t="s">
        <v>426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0</v>
      </c>
      <c r="N33" s="51"/>
      <c r="O33" s="51"/>
      <c r="P33" s="51">
        <v>0</v>
      </c>
      <c r="Q33" s="51"/>
      <c r="R33" s="51">
        <v>1</v>
      </c>
      <c r="S33" s="51">
        <v>1</v>
      </c>
      <c r="T33" s="93">
        <f t="shared" si="2"/>
        <v>10</v>
      </c>
      <c r="U33" s="94">
        <f t="shared" si="3"/>
        <v>0.625</v>
      </c>
    </row>
    <row r="34" spans="1:21" x14ac:dyDescent="0.35">
      <c r="A34" s="90">
        <v>22</v>
      </c>
      <c r="B34" s="101" t="s">
        <v>638</v>
      </c>
      <c r="C34" s="98" t="s">
        <v>525</v>
      </c>
      <c r="D34" s="55">
        <v>0</v>
      </c>
      <c r="E34" s="51">
        <v>0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0</v>
      </c>
      <c r="M34" s="51">
        <v>0</v>
      </c>
      <c r="N34" s="51"/>
      <c r="O34" s="51"/>
      <c r="P34" s="51">
        <v>1</v>
      </c>
      <c r="Q34" s="51"/>
      <c r="R34" s="51">
        <v>0</v>
      </c>
      <c r="S34" s="51">
        <v>1</v>
      </c>
      <c r="T34" s="93">
        <f t="shared" si="2"/>
        <v>8</v>
      </c>
      <c r="U34" s="94">
        <f t="shared" si="3"/>
        <v>0.5</v>
      </c>
    </row>
    <row r="35" spans="1:21" x14ac:dyDescent="0.35">
      <c r="A35" s="90">
        <v>23</v>
      </c>
      <c r="B35" s="101" t="s">
        <v>639</v>
      </c>
      <c r="C35" s="98" t="s">
        <v>526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>
        <v>1</v>
      </c>
      <c r="Q35" s="51"/>
      <c r="R35" s="51">
        <v>1</v>
      </c>
      <c r="S35" s="51">
        <v>1</v>
      </c>
      <c r="T35" s="93">
        <f t="shared" si="2"/>
        <v>13</v>
      </c>
      <c r="U35" s="94">
        <f t="shared" si="3"/>
        <v>0.8125</v>
      </c>
    </row>
    <row r="36" spans="1:21" x14ac:dyDescent="0.35">
      <c r="A36" s="90">
        <v>24</v>
      </c>
      <c r="B36" s="101" t="s">
        <v>640</v>
      </c>
      <c r="C36" s="98" t="s">
        <v>527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/>
      <c r="R36" s="51">
        <v>1</v>
      </c>
      <c r="S36" s="51">
        <v>1</v>
      </c>
      <c r="T36" s="93">
        <f t="shared" si="2"/>
        <v>13</v>
      </c>
      <c r="U36" s="94">
        <f t="shared" si="3"/>
        <v>0.8125</v>
      </c>
    </row>
    <row r="37" spans="1:21" x14ac:dyDescent="0.35">
      <c r="A37" s="90">
        <v>25</v>
      </c>
      <c r="B37" s="101" t="s">
        <v>641</v>
      </c>
      <c r="C37" s="98" t="s">
        <v>528</v>
      </c>
      <c r="D37" s="55">
        <v>1</v>
      </c>
      <c r="E37" s="51" t="s">
        <v>426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0</v>
      </c>
      <c r="N37" s="51"/>
      <c r="O37" s="51"/>
      <c r="P37" s="51">
        <v>1</v>
      </c>
      <c r="Q37" s="51"/>
      <c r="R37" s="51">
        <v>0</v>
      </c>
      <c r="S37" s="51">
        <v>0</v>
      </c>
      <c r="T37" s="93">
        <f t="shared" si="2"/>
        <v>9</v>
      </c>
      <c r="U37" s="94">
        <f t="shared" si="3"/>
        <v>0.5625</v>
      </c>
    </row>
    <row r="38" spans="1:21" x14ac:dyDescent="0.35">
      <c r="A38" s="90">
        <v>26</v>
      </c>
      <c r="B38" s="101" t="s">
        <v>642</v>
      </c>
      <c r="C38" s="98" t="s">
        <v>529</v>
      </c>
      <c r="D38" s="55">
        <v>0</v>
      </c>
      <c r="E38" s="51">
        <v>0</v>
      </c>
      <c r="F38" s="51">
        <v>0</v>
      </c>
      <c r="G38" s="51">
        <v>1</v>
      </c>
      <c r="H38" s="51">
        <v>0</v>
      </c>
      <c r="I38" s="51">
        <v>0</v>
      </c>
      <c r="J38" s="51">
        <v>1</v>
      </c>
      <c r="K38" s="51">
        <v>0</v>
      </c>
      <c r="L38" s="51">
        <v>0</v>
      </c>
      <c r="M38" s="51">
        <v>1</v>
      </c>
      <c r="N38" s="51"/>
      <c r="O38" s="51"/>
      <c r="P38" s="51">
        <v>0</v>
      </c>
      <c r="Q38" s="51"/>
      <c r="R38" s="51">
        <v>0</v>
      </c>
      <c r="S38" s="51">
        <v>1</v>
      </c>
      <c r="T38" s="93">
        <f t="shared" si="2"/>
        <v>4</v>
      </c>
      <c r="U38" s="94">
        <f t="shared" si="3"/>
        <v>0.25</v>
      </c>
    </row>
    <row r="39" spans="1:21" x14ac:dyDescent="0.35">
      <c r="A39" s="90">
        <v>27</v>
      </c>
      <c r="B39" s="101" t="s">
        <v>643</v>
      </c>
      <c r="C39" s="98" t="s">
        <v>530</v>
      </c>
      <c r="D39" s="55">
        <v>1</v>
      </c>
      <c r="E39" s="51">
        <v>1</v>
      </c>
      <c r="F39" s="51">
        <v>0</v>
      </c>
      <c r="G39" s="51">
        <v>1</v>
      </c>
      <c r="H39" s="51">
        <v>0</v>
      </c>
      <c r="I39" s="51">
        <v>0</v>
      </c>
      <c r="J39" s="51">
        <v>1</v>
      </c>
      <c r="K39" s="51">
        <v>1</v>
      </c>
      <c r="L39" s="51">
        <v>0</v>
      </c>
      <c r="M39" s="51">
        <v>0</v>
      </c>
      <c r="N39" s="51"/>
      <c r="O39" s="51"/>
      <c r="P39" s="51">
        <v>0</v>
      </c>
      <c r="Q39" s="51"/>
      <c r="R39" s="51">
        <v>0</v>
      </c>
      <c r="S39" s="51">
        <v>0</v>
      </c>
      <c r="T39" s="93">
        <f t="shared" si="2"/>
        <v>5</v>
      </c>
      <c r="U39" s="94">
        <f t="shared" si="3"/>
        <v>0.3125</v>
      </c>
    </row>
    <row r="40" spans="1:21" x14ac:dyDescent="0.35">
      <c r="A40" s="90">
        <v>28</v>
      </c>
      <c r="B40" s="101" t="s">
        <v>644</v>
      </c>
      <c r="C40" s="98" t="s">
        <v>531</v>
      </c>
      <c r="D40" s="55">
        <v>1</v>
      </c>
      <c r="E40" s="51">
        <v>1</v>
      </c>
      <c r="F40" s="51">
        <v>0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0</v>
      </c>
      <c r="M40" s="51">
        <v>0</v>
      </c>
      <c r="N40" s="51"/>
      <c r="O40" s="51"/>
      <c r="P40" s="51">
        <v>1</v>
      </c>
      <c r="Q40" s="51"/>
      <c r="R40" s="51">
        <v>1</v>
      </c>
      <c r="S40" s="51">
        <v>1</v>
      </c>
      <c r="T40" s="93">
        <f t="shared" si="2"/>
        <v>10</v>
      </c>
      <c r="U40" s="94">
        <f t="shared" si="3"/>
        <v>0.625</v>
      </c>
    </row>
    <row r="41" spans="1:21" x14ac:dyDescent="0.35">
      <c r="A41" s="90">
        <v>29</v>
      </c>
      <c r="B41" s="101" t="s">
        <v>645</v>
      </c>
      <c r="C41" s="98" t="s">
        <v>532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0</v>
      </c>
      <c r="M41" s="51">
        <v>0</v>
      </c>
      <c r="N41" s="51"/>
      <c r="O41" s="51"/>
      <c r="P41" s="51">
        <v>1</v>
      </c>
      <c r="Q41" s="51"/>
      <c r="R41" s="51">
        <v>0</v>
      </c>
      <c r="S41" s="51">
        <v>1</v>
      </c>
      <c r="T41" s="93">
        <f t="shared" si="2"/>
        <v>10</v>
      </c>
      <c r="U41" s="94">
        <f t="shared" si="3"/>
        <v>0.625</v>
      </c>
    </row>
    <row r="42" spans="1:21" x14ac:dyDescent="0.35">
      <c r="A42" s="90">
        <v>30</v>
      </c>
      <c r="B42" s="101" t="s">
        <v>646</v>
      </c>
      <c r="C42" s="98" t="s">
        <v>533</v>
      </c>
      <c r="D42" s="55">
        <v>1</v>
      </c>
      <c r="E42" s="51">
        <v>0</v>
      </c>
      <c r="F42" s="51">
        <v>1</v>
      </c>
      <c r="G42" s="51">
        <v>1</v>
      </c>
      <c r="H42" s="51">
        <v>0</v>
      </c>
      <c r="I42" s="51">
        <v>1</v>
      </c>
      <c r="J42" s="51">
        <v>1</v>
      </c>
      <c r="K42" s="51">
        <v>1</v>
      </c>
      <c r="L42" s="51">
        <v>0</v>
      </c>
      <c r="M42" s="51">
        <v>0</v>
      </c>
      <c r="N42" s="51"/>
      <c r="O42" s="51"/>
      <c r="P42" s="51">
        <v>1</v>
      </c>
      <c r="Q42" s="51"/>
      <c r="R42" s="51">
        <v>1</v>
      </c>
      <c r="S42" s="51">
        <v>0</v>
      </c>
      <c r="T42" s="93">
        <f t="shared" si="2"/>
        <v>8</v>
      </c>
      <c r="U42" s="94">
        <f t="shared" si="3"/>
        <v>0.5</v>
      </c>
    </row>
    <row r="43" spans="1:21" x14ac:dyDescent="0.35">
      <c r="A43" s="90">
        <v>31</v>
      </c>
      <c r="B43" s="101" t="s">
        <v>647</v>
      </c>
      <c r="C43" s="98" t="s">
        <v>534</v>
      </c>
      <c r="D43" s="55">
        <v>0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0</v>
      </c>
      <c r="M43" s="51">
        <v>0</v>
      </c>
      <c r="N43" s="51"/>
      <c r="O43" s="51"/>
      <c r="P43" s="51">
        <v>0</v>
      </c>
      <c r="Q43" s="51"/>
      <c r="R43" s="51">
        <v>1</v>
      </c>
      <c r="S43" s="51">
        <v>1</v>
      </c>
      <c r="T43" s="93">
        <f t="shared" si="2"/>
        <v>9</v>
      </c>
      <c r="U43" s="94">
        <f t="shared" si="3"/>
        <v>0.5625</v>
      </c>
    </row>
    <row r="44" spans="1:21" x14ac:dyDescent="0.35">
      <c r="A44" s="90">
        <v>32</v>
      </c>
      <c r="B44" s="101" t="s">
        <v>648</v>
      </c>
      <c r="C44" s="98" t="s">
        <v>535</v>
      </c>
      <c r="D44" s="55">
        <v>1</v>
      </c>
      <c r="E44" s="51" t="s">
        <v>449</v>
      </c>
      <c r="F44" s="51">
        <v>1</v>
      </c>
      <c r="G44" s="51">
        <v>1</v>
      </c>
      <c r="H44" s="51">
        <v>0</v>
      </c>
      <c r="I44" s="51">
        <v>1</v>
      </c>
      <c r="J44" s="51">
        <v>1</v>
      </c>
      <c r="K44" s="51">
        <v>1</v>
      </c>
      <c r="L44" s="51">
        <v>0</v>
      </c>
      <c r="M44" s="51">
        <v>0</v>
      </c>
      <c r="N44" s="51"/>
      <c r="O44" s="51"/>
      <c r="P44" s="51">
        <v>1</v>
      </c>
      <c r="Q44" s="51"/>
      <c r="R44" s="51">
        <v>1</v>
      </c>
      <c r="S44" s="51">
        <v>1</v>
      </c>
      <c r="T44" s="93">
        <f t="shared" si="2"/>
        <v>9</v>
      </c>
      <c r="U44" s="94">
        <f t="shared" si="3"/>
        <v>0.5625</v>
      </c>
    </row>
    <row r="45" spans="1:21" x14ac:dyDescent="0.35">
      <c r="A45" s="90">
        <v>33</v>
      </c>
      <c r="B45" s="101" t="s">
        <v>536</v>
      </c>
      <c r="C45" s="98" t="s">
        <v>537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>
        <v>0</v>
      </c>
      <c r="M45" s="51">
        <v>0</v>
      </c>
      <c r="N45" s="51"/>
      <c r="O45" s="51"/>
      <c r="P45" s="51">
        <v>1</v>
      </c>
      <c r="Q45" s="51"/>
      <c r="R45" s="51">
        <v>1</v>
      </c>
      <c r="S45" s="51">
        <v>1</v>
      </c>
      <c r="T45" s="93">
        <f t="shared" si="2"/>
        <v>11</v>
      </c>
      <c r="U45" s="94">
        <f t="shared" si="3"/>
        <v>0.6875</v>
      </c>
    </row>
    <row r="46" spans="1:21" x14ac:dyDescent="0.35">
      <c r="A46" s="90">
        <v>34</v>
      </c>
      <c r="B46" s="101" t="s">
        <v>538</v>
      </c>
      <c r="C46" s="98" t="s">
        <v>539</v>
      </c>
      <c r="D46" s="55">
        <v>0</v>
      </c>
      <c r="E46" s="51">
        <v>0</v>
      </c>
      <c r="F46" s="51">
        <v>0</v>
      </c>
      <c r="G46" s="51">
        <v>1</v>
      </c>
      <c r="H46" s="51">
        <v>1</v>
      </c>
      <c r="I46" s="51">
        <v>0</v>
      </c>
      <c r="J46" s="51">
        <v>1</v>
      </c>
      <c r="K46" s="51">
        <v>1</v>
      </c>
      <c r="L46" s="51">
        <v>0</v>
      </c>
      <c r="M46" s="51">
        <v>0</v>
      </c>
      <c r="N46" s="51"/>
      <c r="O46" s="51"/>
      <c r="P46" s="51">
        <v>0</v>
      </c>
      <c r="Q46" s="51"/>
      <c r="R46" s="51">
        <v>0</v>
      </c>
      <c r="S46" s="51">
        <v>0</v>
      </c>
      <c r="T46" s="93">
        <f t="shared" si="2"/>
        <v>4</v>
      </c>
      <c r="U46" s="94">
        <f t="shared" si="3"/>
        <v>0.25</v>
      </c>
    </row>
    <row r="47" spans="1:21" x14ac:dyDescent="0.35">
      <c r="A47" s="90">
        <v>35</v>
      </c>
      <c r="B47" s="101" t="s">
        <v>540</v>
      </c>
      <c r="C47" s="98" t="s">
        <v>541</v>
      </c>
      <c r="D47" s="55">
        <v>1</v>
      </c>
      <c r="E47" s="51">
        <v>0</v>
      </c>
      <c r="F47" s="51">
        <v>1</v>
      </c>
      <c r="G47" s="51">
        <v>1</v>
      </c>
      <c r="H47" s="51">
        <v>1</v>
      </c>
      <c r="I47" s="51">
        <v>1</v>
      </c>
      <c r="J47" s="51">
        <v>1</v>
      </c>
      <c r="K47" s="51">
        <v>1</v>
      </c>
      <c r="L47" s="51">
        <v>0</v>
      </c>
      <c r="M47" s="51">
        <v>0</v>
      </c>
      <c r="N47" s="51"/>
      <c r="O47" s="51"/>
      <c r="P47" s="51">
        <v>0</v>
      </c>
      <c r="Q47" s="51"/>
      <c r="R47" s="51">
        <v>1</v>
      </c>
      <c r="S47" s="51">
        <v>1</v>
      </c>
      <c r="T47" s="93">
        <f t="shared" si="2"/>
        <v>9</v>
      </c>
      <c r="U47" s="94">
        <f t="shared" si="3"/>
        <v>0.5625</v>
      </c>
    </row>
    <row r="48" spans="1:21" x14ac:dyDescent="0.35">
      <c r="A48" s="90">
        <v>36</v>
      </c>
      <c r="B48" s="101" t="s">
        <v>543</v>
      </c>
      <c r="C48" s="98" t="s">
        <v>544</v>
      </c>
      <c r="D48" s="55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1</v>
      </c>
      <c r="K48" s="51">
        <v>0</v>
      </c>
      <c r="L48" s="51">
        <v>0</v>
      </c>
      <c r="M48" s="51">
        <v>1</v>
      </c>
      <c r="N48" s="51"/>
      <c r="O48" s="51"/>
      <c r="P48" s="51">
        <v>0</v>
      </c>
      <c r="Q48" s="51"/>
      <c r="R48" s="51">
        <v>0</v>
      </c>
      <c r="S48" s="51">
        <v>1</v>
      </c>
      <c r="T48" s="93">
        <f t="shared" si="2"/>
        <v>3</v>
      </c>
      <c r="U48" s="94">
        <f t="shared" si="3"/>
        <v>0.1875</v>
      </c>
    </row>
    <row r="49" spans="1:21" x14ac:dyDescent="0.35">
      <c r="A49" s="90">
        <v>37</v>
      </c>
      <c r="B49" s="101" t="s">
        <v>545</v>
      </c>
      <c r="C49" s="98" t="s">
        <v>546</v>
      </c>
      <c r="D49" s="55">
        <v>0</v>
      </c>
      <c r="E49" s="51">
        <v>1</v>
      </c>
      <c r="F49" s="51">
        <v>0</v>
      </c>
      <c r="G49" s="51">
        <v>1</v>
      </c>
      <c r="H49" s="51">
        <v>1</v>
      </c>
      <c r="I49" s="51">
        <v>1</v>
      </c>
      <c r="J49" s="51">
        <v>1</v>
      </c>
      <c r="K49" s="51">
        <v>1</v>
      </c>
      <c r="L49" s="51">
        <v>0</v>
      </c>
      <c r="M49" s="51">
        <v>0</v>
      </c>
      <c r="N49" s="51"/>
      <c r="O49" s="51"/>
      <c r="P49" s="51">
        <v>0</v>
      </c>
      <c r="Q49" s="51"/>
      <c r="R49" s="51">
        <v>0</v>
      </c>
      <c r="S49" s="51">
        <v>1</v>
      </c>
      <c r="T49" s="93">
        <f t="shared" si="2"/>
        <v>7</v>
      </c>
      <c r="U49" s="94">
        <f t="shared" si="3"/>
        <v>0.4375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E48:S49">
    <cfRule type="cellIs" dxfId="37" priority="4" operator="equal">
      <formula>0</formula>
    </cfRule>
  </conditionalFormatting>
  <conditionalFormatting sqref="N13:O47 Q13:Q47 D13:M49 P13:P49 R13:S49">
    <cfRule type="cellIs" dxfId="36" priority="2" operator="equal">
      <formula>0</formula>
    </cfRule>
  </conditionalFormatting>
  <conditionalFormatting sqref="U13:U49">
    <cfRule type="cellIs" dxfId="35" priority="1" operator="lessThan">
      <formula>"50%"</formula>
    </cfRule>
  </conditionalFormatting>
  <hyperlinks>
    <hyperlink ref="A1" location="'Rekap Dosen'!A1" display="BACK" xr:uid="{00000000-0004-0000-38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U953"/>
  <sheetViews>
    <sheetView topLeftCell="A32" workbookViewId="0">
      <selection activeCell="B6" sqref="B6"/>
    </sheetView>
  </sheetViews>
  <sheetFormatPr defaultColWidth="14.453125" defaultRowHeight="15" customHeight="1" x14ac:dyDescent="0.35"/>
  <cols>
    <col min="1" max="1" width="9.54296875" customWidth="1"/>
    <col min="2" max="2" width="25.7265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214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MI402217</v>
      </c>
      <c r="C3" s="78" t="str">
        <f>VLOOKUP(D3, 'Rekap Dosen'!$B$5:$C$40, 2, FALSE)</f>
        <v>Purwita Sari, M.Kom.</v>
      </c>
      <c r="D3" s="51" t="s">
        <v>317</v>
      </c>
      <c r="E3" s="79">
        <f t="shared" ref="E3:E6" si="0">COUNTIF($D$12:$S$12,D3)</f>
        <v>1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STRUKTUR DATA</v>
      </c>
      <c r="C4" s="78" t="str">
        <f>VLOOKUP(D4, 'Rekap Dosen'!$B$5:$C$40, 2, FALSE)</f>
        <v>Dewi Sartika, M.Kom.</v>
      </c>
      <c r="D4" s="51" t="s">
        <v>290</v>
      </c>
      <c r="E4" s="79">
        <f t="shared" si="0"/>
        <v>10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Anna Dwi Marjusalinah, M.Kom.</v>
      </c>
      <c r="D5" s="51" t="s">
        <v>277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Jumat, 10:05 - 12:05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CL.1.2.</v>
      </c>
      <c r="C7" s="83" t="s">
        <v>334</v>
      </c>
      <c r="D7" s="84"/>
      <c r="E7" s="85">
        <f>SUM(E3:E6)</f>
        <v>12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45674</v>
      </c>
      <c r="E11" s="89">
        <f t="shared" ref="E11:S11" si="1">D11+7</f>
        <v>45681</v>
      </c>
      <c r="F11" s="89">
        <f t="shared" si="1"/>
        <v>45688</v>
      </c>
      <c r="G11" s="89">
        <f t="shared" si="1"/>
        <v>45695</v>
      </c>
      <c r="H11" s="89">
        <f t="shared" si="1"/>
        <v>45702</v>
      </c>
      <c r="I11" s="89">
        <f t="shared" si="1"/>
        <v>45709</v>
      </c>
      <c r="J11" s="89">
        <f t="shared" si="1"/>
        <v>45716</v>
      </c>
      <c r="K11" s="89">
        <f t="shared" si="1"/>
        <v>45723</v>
      </c>
      <c r="L11" s="89">
        <f t="shared" si="1"/>
        <v>45730</v>
      </c>
      <c r="M11" s="89">
        <f t="shared" si="1"/>
        <v>45737</v>
      </c>
      <c r="N11" s="89">
        <f t="shared" si="1"/>
        <v>45744</v>
      </c>
      <c r="O11" s="89">
        <f t="shared" si="1"/>
        <v>45751</v>
      </c>
      <c r="P11" s="89">
        <f t="shared" si="1"/>
        <v>45758</v>
      </c>
      <c r="Q11" s="89">
        <f t="shared" si="1"/>
        <v>45765</v>
      </c>
      <c r="R11" s="89">
        <f t="shared" si="1"/>
        <v>45772</v>
      </c>
      <c r="S11" s="89">
        <f t="shared" si="1"/>
        <v>45779</v>
      </c>
      <c r="T11" s="175"/>
      <c r="U11" s="178"/>
    </row>
    <row r="12" spans="1:21" ht="14.5" x14ac:dyDescent="0.35">
      <c r="A12" s="172"/>
      <c r="B12" s="172"/>
      <c r="C12" s="172"/>
      <c r="D12" s="51" t="s">
        <v>290</v>
      </c>
      <c r="E12" s="51" t="s">
        <v>290</v>
      </c>
      <c r="F12" s="51" t="s">
        <v>290</v>
      </c>
      <c r="G12" s="51" t="s">
        <v>290</v>
      </c>
      <c r="H12" s="51" t="s">
        <v>290</v>
      </c>
      <c r="I12" s="51" t="s">
        <v>290</v>
      </c>
      <c r="J12" s="51" t="s">
        <v>290</v>
      </c>
      <c r="K12" s="51" t="s">
        <v>317</v>
      </c>
      <c r="L12" s="51" t="s">
        <v>277</v>
      </c>
      <c r="M12" s="51" t="s">
        <v>290</v>
      </c>
      <c r="N12" s="51"/>
      <c r="O12" s="51"/>
      <c r="P12" s="51" t="s">
        <v>290</v>
      </c>
      <c r="Q12" s="51"/>
      <c r="R12" s="51" t="s">
        <v>290</v>
      </c>
      <c r="S12" s="51"/>
      <c r="T12" s="176"/>
      <c r="U12" s="179"/>
    </row>
    <row r="13" spans="1:21" ht="14.5" x14ac:dyDescent="0.35">
      <c r="A13" s="90">
        <v>1</v>
      </c>
      <c r="B13" s="97" t="s">
        <v>720</v>
      </c>
      <c r="C13" s="98" t="s">
        <v>721</v>
      </c>
      <c r="D13" s="55" t="s">
        <v>449</v>
      </c>
      <c r="E13" s="51">
        <v>1</v>
      </c>
      <c r="F13" s="51">
        <v>1</v>
      </c>
      <c r="G13" s="51" t="s">
        <v>266</v>
      </c>
      <c r="H13" s="51">
        <v>1</v>
      </c>
      <c r="I13" s="51" t="s">
        <v>449</v>
      </c>
      <c r="J13" s="51">
        <v>1</v>
      </c>
      <c r="K13" s="51">
        <v>1</v>
      </c>
      <c r="L13" s="51">
        <v>1</v>
      </c>
      <c r="M13" s="51">
        <v>1</v>
      </c>
      <c r="N13" s="51"/>
      <c r="O13" s="51"/>
      <c r="P13" s="51">
        <v>1</v>
      </c>
      <c r="Q13" s="51"/>
      <c r="R13" s="51">
        <v>1</v>
      </c>
      <c r="S13" s="51"/>
      <c r="T13" s="93">
        <f t="shared" ref="T13:T45" si="2">SUM(D13:S13)</f>
        <v>9</v>
      </c>
      <c r="U13" s="94">
        <f t="shared" ref="U13:U45" si="3">T13/16</f>
        <v>0.5625</v>
      </c>
    </row>
    <row r="14" spans="1:21" ht="14.5" x14ac:dyDescent="0.35">
      <c r="A14" s="90">
        <v>2</v>
      </c>
      <c r="B14" s="97" t="s">
        <v>722</v>
      </c>
      <c r="C14" s="98" t="s">
        <v>723</v>
      </c>
      <c r="D14" s="55">
        <v>1</v>
      </c>
      <c r="E14" s="51">
        <v>1</v>
      </c>
      <c r="F14" s="51">
        <v>1</v>
      </c>
      <c r="G14" s="51" t="s">
        <v>266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/>
      <c r="O14" s="51"/>
      <c r="P14" s="51">
        <v>1</v>
      </c>
      <c r="Q14" s="51"/>
      <c r="R14" s="51">
        <v>1</v>
      </c>
      <c r="S14" s="51"/>
      <c r="T14" s="93">
        <f t="shared" si="2"/>
        <v>11</v>
      </c>
      <c r="U14" s="94">
        <f t="shared" si="3"/>
        <v>0.6875</v>
      </c>
    </row>
    <row r="15" spans="1:21" ht="14.5" x14ac:dyDescent="0.35">
      <c r="A15" s="90">
        <v>3</v>
      </c>
      <c r="B15" s="97" t="s">
        <v>724</v>
      </c>
      <c r="C15" s="98" t="s">
        <v>725</v>
      </c>
      <c r="D15" s="55">
        <v>1</v>
      </c>
      <c r="E15" s="51">
        <v>1</v>
      </c>
      <c r="F15" s="51">
        <v>1</v>
      </c>
      <c r="G15" s="51" t="s">
        <v>266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0</v>
      </c>
      <c r="Q15" s="51"/>
      <c r="R15" s="51">
        <v>1</v>
      </c>
      <c r="S15" s="51"/>
      <c r="T15" s="93">
        <f t="shared" si="2"/>
        <v>10</v>
      </c>
      <c r="U15" s="94">
        <f t="shared" si="3"/>
        <v>0.625</v>
      </c>
    </row>
    <row r="16" spans="1:21" ht="14.5" x14ac:dyDescent="0.35">
      <c r="A16" s="90">
        <v>4</v>
      </c>
      <c r="B16" s="97" t="s">
        <v>726</v>
      </c>
      <c r="C16" s="98" t="s">
        <v>727</v>
      </c>
      <c r="D16" s="55">
        <v>1</v>
      </c>
      <c r="E16" s="51">
        <v>1</v>
      </c>
      <c r="F16" s="51">
        <v>1</v>
      </c>
      <c r="G16" s="51" t="s">
        <v>266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/>
      <c r="O16" s="51"/>
      <c r="P16" s="51">
        <v>1</v>
      </c>
      <c r="Q16" s="51"/>
      <c r="R16" s="51">
        <v>1</v>
      </c>
      <c r="S16" s="51"/>
      <c r="T16" s="93">
        <f t="shared" si="2"/>
        <v>11</v>
      </c>
      <c r="U16" s="94">
        <f t="shared" si="3"/>
        <v>0.6875</v>
      </c>
    </row>
    <row r="17" spans="1:21" ht="14.5" x14ac:dyDescent="0.35">
      <c r="A17" s="90">
        <v>5</v>
      </c>
      <c r="B17" s="97" t="s">
        <v>728</v>
      </c>
      <c r="C17" s="98" t="s">
        <v>729</v>
      </c>
      <c r="D17" s="55">
        <v>1</v>
      </c>
      <c r="E17" s="51">
        <v>1</v>
      </c>
      <c r="F17" s="51">
        <v>1</v>
      </c>
      <c r="G17" s="51" t="s">
        <v>266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>
        <v>1</v>
      </c>
      <c r="Q17" s="51"/>
      <c r="R17" s="51">
        <v>1</v>
      </c>
      <c r="S17" s="51"/>
      <c r="T17" s="93">
        <f t="shared" si="2"/>
        <v>11</v>
      </c>
      <c r="U17" s="94">
        <f t="shared" si="3"/>
        <v>0.6875</v>
      </c>
    </row>
    <row r="18" spans="1:21" ht="14.5" x14ac:dyDescent="0.35">
      <c r="A18" s="90">
        <v>6</v>
      </c>
      <c r="B18" s="97" t="s">
        <v>730</v>
      </c>
      <c r="C18" s="98" t="s">
        <v>731</v>
      </c>
      <c r="D18" s="55">
        <v>1</v>
      </c>
      <c r="E18" s="51">
        <v>1</v>
      </c>
      <c r="F18" s="51">
        <v>1</v>
      </c>
      <c r="G18" s="51" t="s">
        <v>266</v>
      </c>
      <c r="H18" s="51">
        <v>1</v>
      </c>
      <c r="I18" s="51" t="s">
        <v>449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/>
      <c r="R18" s="51">
        <v>1</v>
      </c>
      <c r="S18" s="51"/>
      <c r="T18" s="93">
        <f t="shared" si="2"/>
        <v>10</v>
      </c>
      <c r="U18" s="94">
        <f t="shared" si="3"/>
        <v>0.625</v>
      </c>
    </row>
    <row r="19" spans="1:21" ht="14.5" x14ac:dyDescent="0.35">
      <c r="A19" s="90">
        <v>7</v>
      </c>
      <c r="B19" s="97" t="s">
        <v>732</v>
      </c>
      <c r="C19" s="98" t="s">
        <v>733</v>
      </c>
      <c r="D19" s="55">
        <v>1</v>
      </c>
      <c r="E19" s="51">
        <v>1</v>
      </c>
      <c r="F19" s="51">
        <v>1</v>
      </c>
      <c r="G19" s="51" t="s">
        <v>266</v>
      </c>
      <c r="H19" s="51">
        <v>1</v>
      </c>
      <c r="I19" s="51" t="s">
        <v>426</v>
      </c>
      <c r="J19" s="51">
        <v>1</v>
      </c>
      <c r="K19" s="51">
        <v>1</v>
      </c>
      <c r="L19" s="51">
        <v>1</v>
      </c>
      <c r="M19" s="51">
        <v>1</v>
      </c>
      <c r="N19" s="51"/>
      <c r="O19" s="51"/>
      <c r="P19" s="51">
        <v>1</v>
      </c>
      <c r="Q19" s="51"/>
      <c r="R19" s="51">
        <v>1</v>
      </c>
      <c r="S19" s="51"/>
      <c r="T19" s="93">
        <f t="shared" si="2"/>
        <v>10</v>
      </c>
      <c r="U19" s="94">
        <f t="shared" si="3"/>
        <v>0.625</v>
      </c>
    </row>
    <row r="20" spans="1:21" ht="14.5" x14ac:dyDescent="0.35">
      <c r="A20" s="90">
        <v>8</v>
      </c>
      <c r="B20" s="97" t="s">
        <v>734</v>
      </c>
      <c r="C20" s="98" t="s">
        <v>735</v>
      </c>
      <c r="D20" s="55">
        <v>1</v>
      </c>
      <c r="E20" s="51">
        <v>1</v>
      </c>
      <c r="F20" s="51">
        <v>1</v>
      </c>
      <c r="G20" s="51" t="s">
        <v>266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/>
      <c r="R20" s="51">
        <v>1</v>
      </c>
      <c r="S20" s="51"/>
      <c r="T20" s="93">
        <f t="shared" si="2"/>
        <v>11</v>
      </c>
      <c r="U20" s="94">
        <f t="shared" si="3"/>
        <v>0.6875</v>
      </c>
    </row>
    <row r="21" spans="1:21" ht="15.75" customHeight="1" x14ac:dyDescent="0.35">
      <c r="A21" s="90">
        <v>9</v>
      </c>
      <c r="B21" s="97" t="s">
        <v>736</v>
      </c>
      <c r="C21" s="98" t="s">
        <v>737</v>
      </c>
      <c r="D21" s="55">
        <v>1</v>
      </c>
      <c r="E21" s="51">
        <v>1</v>
      </c>
      <c r="F21" s="51" t="s">
        <v>449</v>
      </c>
      <c r="G21" s="51" t="s">
        <v>266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>
        <v>1</v>
      </c>
      <c r="Q21" s="51"/>
      <c r="R21" s="51">
        <v>1</v>
      </c>
      <c r="S21" s="51"/>
      <c r="T21" s="93">
        <f t="shared" si="2"/>
        <v>10</v>
      </c>
      <c r="U21" s="94">
        <f t="shared" si="3"/>
        <v>0.625</v>
      </c>
    </row>
    <row r="22" spans="1:21" ht="15.75" customHeight="1" x14ac:dyDescent="0.35">
      <c r="A22" s="90">
        <v>10</v>
      </c>
      <c r="B22" s="97" t="s">
        <v>738</v>
      </c>
      <c r="C22" s="98" t="s">
        <v>739</v>
      </c>
      <c r="D22" s="55">
        <v>1</v>
      </c>
      <c r="E22" s="51">
        <v>1</v>
      </c>
      <c r="F22" s="51">
        <v>1</v>
      </c>
      <c r="G22" s="51" t="s">
        <v>266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1</v>
      </c>
      <c r="Q22" s="51"/>
      <c r="R22" s="51">
        <v>1</v>
      </c>
      <c r="S22" s="51"/>
      <c r="T22" s="93">
        <f t="shared" si="2"/>
        <v>11</v>
      </c>
      <c r="U22" s="94">
        <f t="shared" si="3"/>
        <v>0.6875</v>
      </c>
    </row>
    <row r="23" spans="1:21" ht="15.75" customHeight="1" x14ac:dyDescent="0.35">
      <c r="A23" s="90">
        <v>11</v>
      </c>
      <c r="B23" s="101" t="s">
        <v>740</v>
      </c>
      <c r="C23" s="98" t="s">
        <v>741</v>
      </c>
      <c r="D23" s="55">
        <v>1</v>
      </c>
      <c r="E23" s="51">
        <v>1</v>
      </c>
      <c r="F23" s="51" t="s">
        <v>426</v>
      </c>
      <c r="G23" s="51" t="s">
        <v>266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>
        <v>1</v>
      </c>
      <c r="Q23" s="51"/>
      <c r="R23" s="51">
        <v>1</v>
      </c>
      <c r="S23" s="51"/>
      <c r="T23" s="93">
        <f t="shared" si="2"/>
        <v>10</v>
      </c>
      <c r="U23" s="94">
        <f t="shared" si="3"/>
        <v>0.625</v>
      </c>
    </row>
    <row r="24" spans="1:21" ht="15.75" customHeight="1" x14ac:dyDescent="0.35">
      <c r="A24" s="90">
        <v>12</v>
      </c>
      <c r="B24" s="101" t="s">
        <v>742</v>
      </c>
      <c r="C24" s="98" t="s">
        <v>743</v>
      </c>
      <c r="D24" s="55">
        <v>1</v>
      </c>
      <c r="E24" s="51">
        <v>1</v>
      </c>
      <c r="F24" s="51">
        <v>1</v>
      </c>
      <c r="G24" s="51" t="s">
        <v>266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>
        <v>1</v>
      </c>
      <c r="Q24" s="51"/>
      <c r="R24" s="51">
        <v>1</v>
      </c>
      <c r="S24" s="51"/>
      <c r="T24" s="93">
        <f t="shared" si="2"/>
        <v>11</v>
      </c>
      <c r="U24" s="94">
        <f t="shared" si="3"/>
        <v>0.6875</v>
      </c>
    </row>
    <row r="25" spans="1:21" ht="15.75" customHeight="1" x14ac:dyDescent="0.35">
      <c r="A25" s="90">
        <v>13</v>
      </c>
      <c r="B25" s="101" t="s">
        <v>744</v>
      </c>
      <c r="C25" s="98" t="s">
        <v>745</v>
      </c>
      <c r="D25" s="55">
        <v>1</v>
      </c>
      <c r="E25" s="51">
        <v>1</v>
      </c>
      <c r="F25" s="51">
        <v>1</v>
      </c>
      <c r="G25" s="51" t="s">
        <v>266</v>
      </c>
      <c r="H25" s="51">
        <v>1</v>
      </c>
      <c r="I25" s="51">
        <v>1</v>
      </c>
      <c r="J25" s="51">
        <v>1</v>
      </c>
      <c r="K25" s="51" t="s">
        <v>449</v>
      </c>
      <c r="L25" s="51">
        <v>1</v>
      </c>
      <c r="M25" s="51" t="s">
        <v>449</v>
      </c>
      <c r="N25" s="51"/>
      <c r="O25" s="51"/>
      <c r="P25" s="51">
        <v>1</v>
      </c>
      <c r="Q25" s="51"/>
      <c r="R25" s="51">
        <v>1</v>
      </c>
      <c r="S25" s="51"/>
      <c r="T25" s="93">
        <f t="shared" si="2"/>
        <v>9</v>
      </c>
      <c r="U25" s="94">
        <f t="shared" si="3"/>
        <v>0.5625</v>
      </c>
    </row>
    <row r="26" spans="1:21" ht="15.75" customHeight="1" x14ac:dyDescent="0.35">
      <c r="A26" s="90">
        <v>14</v>
      </c>
      <c r="B26" s="101" t="s">
        <v>746</v>
      </c>
      <c r="C26" s="98" t="s">
        <v>747</v>
      </c>
      <c r="D26" s="55">
        <v>1</v>
      </c>
      <c r="E26" s="51">
        <v>1</v>
      </c>
      <c r="F26" s="51" t="s">
        <v>426</v>
      </c>
      <c r="G26" s="51" t="s">
        <v>266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>
        <v>1</v>
      </c>
      <c r="Q26" s="51"/>
      <c r="R26" s="51">
        <v>1</v>
      </c>
      <c r="S26" s="51"/>
      <c r="T26" s="93">
        <f t="shared" si="2"/>
        <v>10</v>
      </c>
      <c r="U26" s="94">
        <f t="shared" si="3"/>
        <v>0.625</v>
      </c>
    </row>
    <row r="27" spans="1:21" ht="15.75" customHeight="1" x14ac:dyDescent="0.35">
      <c r="A27" s="90">
        <v>15</v>
      </c>
      <c r="B27" s="101" t="s">
        <v>748</v>
      </c>
      <c r="C27" s="98" t="s">
        <v>749</v>
      </c>
      <c r="D27" s="55">
        <v>1</v>
      </c>
      <c r="E27" s="51">
        <v>1</v>
      </c>
      <c r="F27" s="51">
        <v>1</v>
      </c>
      <c r="G27" s="51" t="s">
        <v>266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/>
      <c r="O27" s="51"/>
      <c r="P27" s="51">
        <v>1</v>
      </c>
      <c r="Q27" s="51"/>
      <c r="R27" s="51">
        <v>1</v>
      </c>
      <c r="S27" s="51"/>
      <c r="T27" s="93">
        <f t="shared" si="2"/>
        <v>11</v>
      </c>
      <c r="U27" s="94">
        <f t="shared" si="3"/>
        <v>0.6875</v>
      </c>
    </row>
    <row r="28" spans="1:21" ht="15.75" customHeight="1" x14ac:dyDescent="0.35">
      <c r="A28" s="90">
        <v>16</v>
      </c>
      <c r="B28" s="101" t="s">
        <v>750</v>
      </c>
      <c r="C28" s="98" t="s">
        <v>751</v>
      </c>
      <c r="D28" s="55">
        <v>1</v>
      </c>
      <c r="E28" s="51">
        <v>1</v>
      </c>
      <c r="F28" s="51">
        <v>1</v>
      </c>
      <c r="G28" s="51" t="s">
        <v>266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>
        <v>1</v>
      </c>
      <c r="Q28" s="51"/>
      <c r="R28" s="51">
        <v>1</v>
      </c>
      <c r="S28" s="51"/>
      <c r="T28" s="93">
        <f t="shared" si="2"/>
        <v>11</v>
      </c>
      <c r="U28" s="94">
        <f t="shared" si="3"/>
        <v>0.6875</v>
      </c>
    </row>
    <row r="29" spans="1:21" ht="15.75" customHeight="1" x14ac:dyDescent="0.35">
      <c r="A29" s="90">
        <v>17</v>
      </c>
      <c r="B29" s="101" t="s">
        <v>752</v>
      </c>
      <c r="C29" s="98" t="s">
        <v>753</v>
      </c>
      <c r="D29" s="55">
        <v>1</v>
      </c>
      <c r="E29" s="51">
        <v>1</v>
      </c>
      <c r="F29" s="51">
        <v>1</v>
      </c>
      <c r="G29" s="51" t="s">
        <v>266</v>
      </c>
      <c r="H29" s="51">
        <v>0</v>
      </c>
      <c r="I29" s="51">
        <v>1</v>
      </c>
      <c r="J29" s="51">
        <v>0</v>
      </c>
      <c r="K29" s="51">
        <v>1</v>
      </c>
      <c r="L29" s="51">
        <v>1</v>
      </c>
      <c r="M29" s="51" t="s">
        <v>449</v>
      </c>
      <c r="N29" s="51"/>
      <c r="O29" s="51"/>
      <c r="P29" s="51">
        <v>1</v>
      </c>
      <c r="Q29" s="51"/>
      <c r="R29" s="51">
        <v>1</v>
      </c>
      <c r="S29" s="51"/>
      <c r="T29" s="93">
        <f t="shared" si="2"/>
        <v>8</v>
      </c>
      <c r="U29" s="94">
        <f t="shared" si="3"/>
        <v>0.5</v>
      </c>
    </row>
    <row r="30" spans="1:21" ht="15.75" customHeight="1" x14ac:dyDescent="0.35">
      <c r="A30" s="90">
        <v>18</v>
      </c>
      <c r="B30" s="101" t="s">
        <v>754</v>
      </c>
      <c r="C30" s="98" t="s">
        <v>755</v>
      </c>
      <c r="D30" s="55">
        <v>1</v>
      </c>
      <c r="E30" s="51">
        <v>1</v>
      </c>
      <c r="F30" s="51">
        <v>1</v>
      </c>
      <c r="G30" s="51" t="s">
        <v>266</v>
      </c>
      <c r="H30" s="51">
        <v>1</v>
      </c>
      <c r="I30" s="51" t="s">
        <v>449</v>
      </c>
      <c r="J30" s="51">
        <v>1</v>
      </c>
      <c r="K30" s="51">
        <v>1</v>
      </c>
      <c r="L30" s="51">
        <v>1</v>
      </c>
      <c r="M30" s="51" t="s">
        <v>449</v>
      </c>
      <c r="N30" s="51"/>
      <c r="O30" s="51"/>
      <c r="P30" s="51">
        <v>1</v>
      </c>
      <c r="Q30" s="51"/>
      <c r="R30" s="51">
        <v>1</v>
      </c>
      <c r="S30" s="51"/>
      <c r="T30" s="93">
        <f t="shared" si="2"/>
        <v>9</v>
      </c>
      <c r="U30" s="94">
        <f t="shared" si="3"/>
        <v>0.5625</v>
      </c>
    </row>
    <row r="31" spans="1:21" ht="15.75" customHeight="1" x14ac:dyDescent="0.35">
      <c r="A31" s="90">
        <v>19</v>
      </c>
      <c r="B31" s="101" t="s">
        <v>756</v>
      </c>
      <c r="C31" s="98" t="s">
        <v>757</v>
      </c>
      <c r="D31" s="55">
        <v>1</v>
      </c>
      <c r="E31" s="51">
        <v>1</v>
      </c>
      <c r="F31" s="51">
        <v>1</v>
      </c>
      <c r="G31" s="51" t="s">
        <v>266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>
        <v>1</v>
      </c>
      <c r="Q31" s="51"/>
      <c r="R31" s="51">
        <v>1</v>
      </c>
      <c r="S31" s="51"/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758</v>
      </c>
      <c r="C32" s="98" t="s">
        <v>759</v>
      </c>
      <c r="D32" s="55">
        <v>0</v>
      </c>
      <c r="E32" s="51">
        <v>1</v>
      </c>
      <c r="F32" s="51">
        <v>1</v>
      </c>
      <c r="G32" s="51" t="s">
        <v>266</v>
      </c>
      <c r="H32" s="51">
        <v>1</v>
      </c>
      <c r="I32" s="51" t="s">
        <v>426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/>
      <c r="R32" s="51">
        <v>1</v>
      </c>
      <c r="S32" s="51"/>
      <c r="T32" s="93">
        <f t="shared" si="2"/>
        <v>9</v>
      </c>
      <c r="U32" s="94">
        <f t="shared" si="3"/>
        <v>0.5625</v>
      </c>
    </row>
    <row r="33" spans="1:21" ht="15.75" customHeight="1" x14ac:dyDescent="0.35">
      <c r="A33" s="90">
        <v>21</v>
      </c>
      <c r="B33" s="101" t="s">
        <v>760</v>
      </c>
      <c r="C33" s="98" t="s">
        <v>761</v>
      </c>
      <c r="D33" s="55">
        <v>1</v>
      </c>
      <c r="E33" s="51">
        <v>1</v>
      </c>
      <c r="F33" s="51">
        <v>1</v>
      </c>
      <c r="G33" s="51" t="s">
        <v>266</v>
      </c>
      <c r="H33" s="51">
        <v>1</v>
      </c>
      <c r="I33" s="51" t="s">
        <v>449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>
        <v>1</v>
      </c>
      <c r="Q33" s="51"/>
      <c r="R33" s="51">
        <v>1</v>
      </c>
      <c r="S33" s="51"/>
      <c r="T33" s="93">
        <f t="shared" si="2"/>
        <v>10</v>
      </c>
      <c r="U33" s="94">
        <f t="shared" si="3"/>
        <v>0.625</v>
      </c>
    </row>
    <row r="34" spans="1:21" ht="15.75" customHeight="1" x14ac:dyDescent="0.35">
      <c r="A34" s="90">
        <v>22</v>
      </c>
      <c r="B34" s="101" t="s">
        <v>762</v>
      </c>
      <c r="C34" s="98" t="s">
        <v>763</v>
      </c>
      <c r="D34" s="55">
        <v>1</v>
      </c>
      <c r="E34" s="51">
        <v>1</v>
      </c>
      <c r="F34" s="51">
        <v>1</v>
      </c>
      <c r="G34" s="51" t="s">
        <v>266</v>
      </c>
      <c r="H34" s="51">
        <v>1</v>
      </c>
      <c r="I34" s="51">
        <v>1</v>
      </c>
      <c r="J34" s="51">
        <v>1</v>
      </c>
      <c r="K34" s="51" t="s">
        <v>426</v>
      </c>
      <c r="L34" s="51">
        <v>1</v>
      </c>
      <c r="M34" s="51">
        <v>1</v>
      </c>
      <c r="N34" s="51"/>
      <c r="O34" s="51"/>
      <c r="P34" s="51">
        <v>1</v>
      </c>
      <c r="Q34" s="51"/>
      <c r="R34" s="51">
        <v>1</v>
      </c>
      <c r="S34" s="51"/>
      <c r="T34" s="93">
        <f t="shared" si="2"/>
        <v>10</v>
      </c>
      <c r="U34" s="94">
        <f t="shared" si="3"/>
        <v>0.625</v>
      </c>
    </row>
    <row r="35" spans="1:21" ht="15.75" customHeight="1" x14ac:dyDescent="0.35">
      <c r="A35" s="90">
        <v>23</v>
      </c>
      <c r="B35" s="101" t="s">
        <v>764</v>
      </c>
      <c r="C35" s="98" t="s">
        <v>765</v>
      </c>
      <c r="D35" s="55">
        <v>1</v>
      </c>
      <c r="E35" s="51">
        <v>1</v>
      </c>
      <c r="F35" s="51">
        <v>1</v>
      </c>
      <c r="G35" s="51" t="s">
        <v>266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>
        <v>1</v>
      </c>
      <c r="Q35" s="51"/>
      <c r="R35" s="51">
        <v>1</v>
      </c>
      <c r="S35" s="51"/>
      <c r="T35" s="93">
        <f t="shared" si="2"/>
        <v>11</v>
      </c>
      <c r="U35" s="94">
        <f t="shared" si="3"/>
        <v>0.6875</v>
      </c>
    </row>
    <row r="36" spans="1:21" ht="15.75" customHeight="1" x14ac:dyDescent="0.35">
      <c r="A36" s="90">
        <v>24</v>
      </c>
      <c r="B36" s="101" t="s">
        <v>766</v>
      </c>
      <c r="C36" s="98" t="s">
        <v>767</v>
      </c>
      <c r="D36" s="55">
        <v>1</v>
      </c>
      <c r="E36" s="51">
        <v>1</v>
      </c>
      <c r="F36" s="51">
        <v>1</v>
      </c>
      <c r="G36" s="51" t="s">
        <v>266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/>
      <c r="R36" s="51">
        <v>1</v>
      </c>
      <c r="S36" s="51"/>
      <c r="T36" s="93">
        <f t="shared" si="2"/>
        <v>11</v>
      </c>
      <c r="U36" s="94">
        <f t="shared" si="3"/>
        <v>0.6875</v>
      </c>
    </row>
    <row r="37" spans="1:21" ht="15.75" customHeight="1" x14ac:dyDescent="0.35">
      <c r="A37" s="90">
        <v>25</v>
      </c>
      <c r="B37" s="101" t="s">
        <v>768</v>
      </c>
      <c r="C37" s="98" t="s">
        <v>769</v>
      </c>
      <c r="D37" s="55">
        <v>1</v>
      </c>
      <c r="E37" s="51">
        <v>1</v>
      </c>
      <c r="F37" s="51" t="s">
        <v>449</v>
      </c>
      <c r="G37" s="51" t="s">
        <v>266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/>
      <c r="R37" s="51">
        <v>1</v>
      </c>
      <c r="S37" s="51"/>
      <c r="T37" s="93">
        <f t="shared" si="2"/>
        <v>10</v>
      </c>
      <c r="U37" s="94">
        <f t="shared" si="3"/>
        <v>0.625</v>
      </c>
    </row>
    <row r="38" spans="1:21" ht="15.75" customHeight="1" x14ac:dyDescent="0.35">
      <c r="A38" s="90">
        <v>26</v>
      </c>
      <c r="B38" s="101" t="s">
        <v>770</v>
      </c>
      <c r="C38" s="98" t="s">
        <v>771</v>
      </c>
      <c r="D38" s="55">
        <v>1</v>
      </c>
      <c r="E38" s="51">
        <v>1</v>
      </c>
      <c r="F38" s="51" t="s">
        <v>449</v>
      </c>
      <c r="G38" s="51" t="s">
        <v>266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1</v>
      </c>
      <c r="N38" s="51"/>
      <c r="O38" s="51"/>
      <c r="P38" s="51">
        <v>1</v>
      </c>
      <c r="Q38" s="51"/>
      <c r="R38" s="51">
        <v>1</v>
      </c>
      <c r="S38" s="51"/>
      <c r="T38" s="93">
        <f t="shared" si="2"/>
        <v>10</v>
      </c>
      <c r="U38" s="94">
        <f t="shared" si="3"/>
        <v>0.625</v>
      </c>
    </row>
    <row r="39" spans="1:21" ht="15.75" customHeight="1" x14ac:dyDescent="0.35">
      <c r="A39" s="90">
        <v>27</v>
      </c>
      <c r="B39" s="101" t="s">
        <v>772</v>
      </c>
      <c r="C39" s="98" t="s">
        <v>773</v>
      </c>
      <c r="D39" s="55">
        <v>1</v>
      </c>
      <c r="E39" s="51">
        <v>1</v>
      </c>
      <c r="F39" s="51">
        <v>1</v>
      </c>
      <c r="G39" s="51" t="s">
        <v>266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>
        <v>1</v>
      </c>
      <c r="N39" s="51"/>
      <c r="O39" s="51"/>
      <c r="P39" s="51">
        <v>1</v>
      </c>
      <c r="Q39" s="51"/>
      <c r="R39" s="51">
        <v>1</v>
      </c>
      <c r="S39" s="51"/>
      <c r="T39" s="93">
        <f t="shared" si="2"/>
        <v>11</v>
      </c>
      <c r="U39" s="94">
        <f t="shared" si="3"/>
        <v>0.6875</v>
      </c>
    </row>
    <row r="40" spans="1:21" ht="15.75" customHeight="1" x14ac:dyDescent="0.35">
      <c r="A40" s="90">
        <v>28</v>
      </c>
      <c r="B40" s="101" t="s">
        <v>774</v>
      </c>
      <c r="C40" s="98" t="s">
        <v>775</v>
      </c>
      <c r="D40" s="55">
        <v>1</v>
      </c>
      <c r="E40" s="51">
        <v>1</v>
      </c>
      <c r="F40" s="51">
        <v>1</v>
      </c>
      <c r="G40" s="51" t="s">
        <v>266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 t="s">
        <v>449</v>
      </c>
      <c r="N40" s="51"/>
      <c r="O40" s="51"/>
      <c r="P40" s="51">
        <v>1</v>
      </c>
      <c r="Q40" s="51"/>
      <c r="R40" s="51">
        <v>1</v>
      </c>
      <c r="S40" s="51"/>
      <c r="T40" s="93">
        <f t="shared" si="2"/>
        <v>10</v>
      </c>
      <c r="U40" s="94">
        <f t="shared" si="3"/>
        <v>0.625</v>
      </c>
    </row>
    <row r="41" spans="1:21" ht="15.75" customHeight="1" x14ac:dyDescent="0.35">
      <c r="A41" s="90">
        <v>29</v>
      </c>
      <c r="B41" s="101" t="s">
        <v>776</v>
      </c>
      <c r="C41" s="98" t="s">
        <v>777</v>
      </c>
      <c r="D41" s="55">
        <v>1</v>
      </c>
      <c r="E41" s="51">
        <v>1</v>
      </c>
      <c r="F41" s="51">
        <v>1</v>
      </c>
      <c r="G41" s="51" t="s">
        <v>266</v>
      </c>
      <c r="H41" s="51">
        <v>1</v>
      </c>
      <c r="I41" s="51">
        <v>1</v>
      </c>
      <c r="J41" s="51">
        <v>0</v>
      </c>
      <c r="K41" s="51">
        <v>1</v>
      </c>
      <c r="L41" s="51">
        <v>1</v>
      </c>
      <c r="M41" s="51">
        <v>1</v>
      </c>
      <c r="N41" s="51"/>
      <c r="O41" s="51"/>
      <c r="P41" s="51">
        <v>1</v>
      </c>
      <c r="Q41" s="51"/>
      <c r="R41" s="51">
        <v>1</v>
      </c>
      <c r="S41" s="51"/>
      <c r="T41" s="93">
        <f t="shared" si="2"/>
        <v>10</v>
      </c>
      <c r="U41" s="94">
        <f t="shared" si="3"/>
        <v>0.625</v>
      </c>
    </row>
    <row r="42" spans="1:21" ht="15.75" customHeight="1" x14ac:dyDescent="0.35">
      <c r="A42" s="90">
        <v>30</v>
      </c>
      <c r="B42" s="101" t="s">
        <v>778</v>
      </c>
      <c r="C42" s="98" t="s">
        <v>779</v>
      </c>
      <c r="D42" s="55">
        <v>1</v>
      </c>
      <c r="E42" s="51">
        <v>1</v>
      </c>
      <c r="F42" s="51">
        <v>1</v>
      </c>
      <c r="G42" s="51" t="s">
        <v>266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/>
      <c r="O42" s="51"/>
      <c r="P42" s="51">
        <v>1</v>
      </c>
      <c r="Q42" s="51"/>
      <c r="R42" s="51">
        <v>1</v>
      </c>
      <c r="S42" s="51"/>
      <c r="T42" s="93">
        <f t="shared" si="2"/>
        <v>11</v>
      </c>
      <c r="U42" s="94">
        <f t="shared" si="3"/>
        <v>0.6875</v>
      </c>
    </row>
    <row r="43" spans="1:21" ht="15.75" customHeight="1" x14ac:dyDescent="0.35">
      <c r="A43" s="90">
        <v>31</v>
      </c>
      <c r="B43" s="101" t="s">
        <v>780</v>
      </c>
      <c r="C43" s="98" t="s">
        <v>781</v>
      </c>
      <c r="D43" s="55">
        <v>1</v>
      </c>
      <c r="E43" s="51">
        <v>1</v>
      </c>
      <c r="F43" s="51">
        <v>1</v>
      </c>
      <c r="G43" s="51" t="s">
        <v>266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>
        <v>1</v>
      </c>
      <c r="Q43" s="51"/>
      <c r="R43" s="51">
        <v>1</v>
      </c>
      <c r="S43" s="51"/>
      <c r="T43" s="93">
        <f t="shared" si="2"/>
        <v>11</v>
      </c>
      <c r="U43" s="94">
        <f t="shared" si="3"/>
        <v>0.6875</v>
      </c>
    </row>
    <row r="44" spans="1:21" ht="15.75" customHeight="1" x14ac:dyDescent="0.35">
      <c r="A44" s="90">
        <v>32</v>
      </c>
      <c r="B44" s="101" t="s">
        <v>782</v>
      </c>
      <c r="C44" s="98" t="s">
        <v>783</v>
      </c>
      <c r="D44" s="55">
        <v>1</v>
      </c>
      <c r="E44" s="51">
        <v>1</v>
      </c>
      <c r="F44" s="51">
        <v>1</v>
      </c>
      <c r="G44" s="51" t="s">
        <v>266</v>
      </c>
      <c r="H44" s="51">
        <v>1</v>
      </c>
      <c r="I44" s="51">
        <v>1</v>
      </c>
      <c r="J44" s="51">
        <v>1</v>
      </c>
      <c r="K44" s="51">
        <v>1</v>
      </c>
      <c r="L44" s="51">
        <v>1</v>
      </c>
      <c r="M44" s="51">
        <v>1</v>
      </c>
      <c r="N44" s="51"/>
      <c r="O44" s="51"/>
      <c r="P44" s="51">
        <v>0</v>
      </c>
      <c r="Q44" s="51"/>
      <c r="R44" s="51">
        <v>1</v>
      </c>
      <c r="S44" s="51"/>
      <c r="T44" s="93">
        <f t="shared" si="2"/>
        <v>10</v>
      </c>
      <c r="U44" s="94">
        <f t="shared" si="3"/>
        <v>0.625</v>
      </c>
    </row>
    <row r="45" spans="1:21" ht="15.75" customHeight="1" x14ac:dyDescent="0.35">
      <c r="A45" s="90">
        <v>33</v>
      </c>
      <c r="B45" s="101" t="s">
        <v>784</v>
      </c>
      <c r="C45" s="98" t="s">
        <v>785</v>
      </c>
      <c r="D45" s="55">
        <v>1</v>
      </c>
      <c r="E45" s="51">
        <v>1</v>
      </c>
      <c r="F45" s="51">
        <v>1</v>
      </c>
      <c r="G45" s="51" t="s">
        <v>266</v>
      </c>
      <c r="H45" s="51">
        <v>1</v>
      </c>
      <c r="I45" s="51">
        <v>1</v>
      </c>
      <c r="J45" s="51">
        <v>1</v>
      </c>
      <c r="K45" s="51">
        <v>1</v>
      </c>
      <c r="L45" s="51">
        <v>1</v>
      </c>
      <c r="M45" s="51">
        <v>1</v>
      </c>
      <c r="N45" s="51"/>
      <c r="O45" s="51"/>
      <c r="P45" s="51">
        <v>1</v>
      </c>
      <c r="Q45" s="51"/>
      <c r="R45" s="51">
        <v>1</v>
      </c>
      <c r="S45" s="51"/>
      <c r="T45" s="93">
        <f t="shared" si="2"/>
        <v>11</v>
      </c>
      <c r="U45" s="94">
        <f t="shared" si="3"/>
        <v>0.6875</v>
      </c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34" priority="2" operator="equal">
      <formula>0</formula>
    </cfRule>
  </conditionalFormatting>
  <conditionalFormatting sqref="U13:U45">
    <cfRule type="cellIs" dxfId="33" priority="1" operator="lessThan">
      <formula>"50%"</formula>
    </cfRule>
  </conditionalFormatting>
  <hyperlinks>
    <hyperlink ref="A1" location="'Rekap Dosen'!A1" display="BACK" xr:uid="{00000000-0004-0000-3900-000000000000}"/>
  </hyperlinks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U43"/>
  <sheetViews>
    <sheetView topLeftCell="A31" workbookViewId="0">
      <selection activeCell="B6" sqref="B6"/>
    </sheetView>
  </sheetViews>
  <sheetFormatPr defaultColWidth="14.453125" defaultRowHeight="15" customHeight="1" x14ac:dyDescent="0.35"/>
  <cols>
    <col min="1" max="1" width="9.54296875" customWidth="1"/>
    <col min="2" max="2" width="25.7265625" customWidth="1"/>
    <col min="3" max="3" width="28.54296875" customWidth="1"/>
  </cols>
  <sheetData>
    <row r="1" spans="1:21" x14ac:dyDescent="0.35">
      <c r="A1" s="68" t="s">
        <v>340</v>
      </c>
      <c r="B1" s="69"/>
      <c r="C1" s="70"/>
      <c r="D1" s="58"/>
      <c r="E1" s="58"/>
    </row>
    <row r="2" spans="1:21" x14ac:dyDescent="0.35">
      <c r="A2" s="72" t="s">
        <v>341</v>
      </c>
      <c r="B2" s="96" t="s">
        <v>219</v>
      </c>
      <c r="C2" s="74" t="s">
        <v>9</v>
      </c>
      <c r="D2" s="75" t="s">
        <v>3</v>
      </c>
      <c r="E2" s="76" t="s">
        <v>342</v>
      </c>
      <c r="G2" s="180" t="s">
        <v>343</v>
      </c>
      <c r="H2" s="165"/>
      <c r="I2" s="165"/>
      <c r="J2" s="165"/>
      <c r="K2" s="166"/>
    </row>
    <row r="3" spans="1:21" x14ac:dyDescent="0.35">
      <c r="A3" s="72" t="s">
        <v>4</v>
      </c>
      <c r="B3" s="77" t="str">
        <f>VLOOKUP($B$2,'Kode MK'!$B$3:$G$72,2)</f>
        <v>MI402217</v>
      </c>
      <c r="C3" s="78" t="str">
        <f>VLOOKUP(D3, 'Rekap Dosen'!$B$5:$C$40, 2, FALSE)</f>
        <v>Purwita Sari, M.Kom.</v>
      </c>
      <c r="D3" s="51" t="s">
        <v>317</v>
      </c>
      <c r="E3" s="79">
        <v>1</v>
      </c>
      <c r="G3" s="51"/>
      <c r="H3" s="102" t="s">
        <v>344</v>
      </c>
      <c r="I3" s="58"/>
      <c r="J3" s="58"/>
      <c r="K3" s="80"/>
    </row>
    <row r="4" spans="1:21" x14ac:dyDescent="0.35">
      <c r="A4" s="72" t="s">
        <v>345</v>
      </c>
      <c r="B4" s="77" t="str">
        <f>VLOOKUP($B$2,'Kode MK'!$B$3:$G$72,3)</f>
        <v>PRAKTIKUM STRUKTUR DATA</v>
      </c>
      <c r="C4" s="78" t="str">
        <f>VLOOKUP(D4, 'Rekap Dosen'!$B$5:$C$40, 2, FALSE)</f>
        <v>Dewi Sartika, M.Kom.</v>
      </c>
      <c r="D4" s="51" t="s">
        <v>290</v>
      </c>
      <c r="E4" s="79">
        <f>COUNTIF($D$12:$S$12,D4)</f>
        <v>8</v>
      </c>
      <c r="G4" s="53"/>
      <c r="H4" s="103" t="s">
        <v>346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Anna Dwi Marjusalinah, M.Kom.</v>
      </c>
      <c r="D5" s="51" t="s">
        <v>277</v>
      </c>
      <c r="E5" s="79">
        <v>0</v>
      </c>
    </row>
    <row r="6" spans="1:21" x14ac:dyDescent="0.35">
      <c r="A6" s="72" t="s">
        <v>347</v>
      </c>
      <c r="B6" s="77" t="str">
        <f>VLOOKUP($B$2,'Kode MK'!$B$3:$G$72,5)</f>
        <v>Jumat, 13:15 - 15:15</v>
      </c>
      <c r="C6" s="78" t="e">
        <f>VLOOKUP(D6, 'Rekap Dosen'!$B$5:$C$40, 2, FALSE)</f>
        <v>#N/A</v>
      </c>
      <c r="D6" s="51">
        <v>0</v>
      </c>
      <c r="E6" s="79">
        <f>COUNTIF($D$12:$S$12,D6)</f>
        <v>0</v>
      </c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</row>
    <row r="7" spans="1:21" x14ac:dyDescent="0.35">
      <c r="A7" s="72" t="s">
        <v>8</v>
      </c>
      <c r="B7" s="77" t="str">
        <f>VLOOKUP($B$2,'Kode MK'!$B$3:$G$72,6)</f>
        <v>CL.1.2.</v>
      </c>
      <c r="C7" s="83" t="s">
        <v>334</v>
      </c>
      <c r="D7" s="84"/>
      <c r="E7" s="85">
        <f>SUM(E3:E6)</f>
        <v>9</v>
      </c>
      <c r="G7" s="58" t="s">
        <v>1024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45670</v>
      </c>
      <c r="E11" s="89">
        <f t="shared" ref="E11:S11" si="0">D11+7</f>
        <v>45677</v>
      </c>
      <c r="F11" s="89">
        <f t="shared" si="0"/>
        <v>45684</v>
      </c>
      <c r="G11" s="89">
        <f t="shared" si="0"/>
        <v>45691</v>
      </c>
      <c r="H11" s="89">
        <f t="shared" si="0"/>
        <v>45698</v>
      </c>
      <c r="I11" s="89">
        <f t="shared" si="0"/>
        <v>45705</v>
      </c>
      <c r="J11" s="89">
        <f t="shared" si="0"/>
        <v>45712</v>
      </c>
      <c r="K11" s="89">
        <f t="shared" si="0"/>
        <v>45719</v>
      </c>
      <c r="L11" s="89">
        <f t="shared" si="0"/>
        <v>45726</v>
      </c>
      <c r="M11" s="89">
        <f t="shared" si="0"/>
        <v>45733</v>
      </c>
      <c r="N11" s="89">
        <f t="shared" si="0"/>
        <v>45740</v>
      </c>
      <c r="O11" s="89">
        <f t="shared" si="0"/>
        <v>45747</v>
      </c>
      <c r="P11" s="89">
        <f t="shared" si="0"/>
        <v>45754</v>
      </c>
      <c r="Q11" s="89">
        <f t="shared" si="0"/>
        <v>45761</v>
      </c>
      <c r="R11" s="89">
        <f t="shared" si="0"/>
        <v>45768</v>
      </c>
      <c r="S11" s="89">
        <f t="shared" si="0"/>
        <v>45775</v>
      </c>
      <c r="T11" s="175"/>
      <c r="U11" s="178"/>
    </row>
    <row r="12" spans="1:21" x14ac:dyDescent="0.35">
      <c r="A12" s="172"/>
      <c r="B12" s="172"/>
      <c r="C12" s="172"/>
      <c r="D12" s="51" t="s">
        <v>290</v>
      </c>
      <c r="E12" s="51" t="s">
        <v>290</v>
      </c>
      <c r="F12" s="51" t="s">
        <v>290</v>
      </c>
      <c r="G12" s="51" t="s">
        <v>290</v>
      </c>
      <c r="H12" s="51" t="s">
        <v>290</v>
      </c>
      <c r="I12" s="51" t="s">
        <v>290</v>
      </c>
      <c r="J12" s="51" t="s">
        <v>317</v>
      </c>
      <c r="K12" s="51" t="s">
        <v>277</v>
      </c>
      <c r="L12" s="51" t="s">
        <v>290</v>
      </c>
      <c r="M12" s="51" t="s">
        <v>290</v>
      </c>
      <c r="N12" s="51"/>
      <c r="O12" s="51"/>
      <c r="P12" s="51"/>
      <c r="Q12" s="51"/>
      <c r="R12" s="51"/>
      <c r="S12" s="51"/>
      <c r="T12" s="176"/>
      <c r="U12" s="179"/>
    </row>
    <row r="13" spans="1:21" x14ac:dyDescent="0.35">
      <c r="A13" s="101">
        <v>1</v>
      </c>
      <c r="B13" s="97" t="s">
        <v>786</v>
      </c>
      <c r="C13" s="98" t="s">
        <v>787</v>
      </c>
      <c r="D13" s="55">
        <v>1</v>
      </c>
      <c r="E13" s="51">
        <v>1</v>
      </c>
      <c r="F13" s="51">
        <v>1</v>
      </c>
      <c r="G13" s="51">
        <v>1</v>
      </c>
      <c r="H13" s="51" t="s">
        <v>508</v>
      </c>
      <c r="I13" s="51">
        <v>1</v>
      </c>
      <c r="J13" s="51">
        <v>1</v>
      </c>
      <c r="K13" s="51">
        <v>1</v>
      </c>
      <c r="L13" s="51">
        <v>0</v>
      </c>
      <c r="M13" s="51">
        <v>0</v>
      </c>
      <c r="N13" s="51"/>
      <c r="O13" s="51"/>
      <c r="P13" s="51"/>
      <c r="Q13" s="51"/>
      <c r="R13" s="51"/>
      <c r="S13" s="51"/>
      <c r="T13" s="93">
        <f t="shared" ref="T13:T43" si="1">SUM(D13:S13)</f>
        <v>7</v>
      </c>
      <c r="U13" s="94">
        <f t="shared" ref="U13:U43" si="2">T13/16</f>
        <v>0.4375</v>
      </c>
    </row>
    <row r="14" spans="1:21" x14ac:dyDescent="0.35">
      <c r="A14" s="101">
        <v>2</v>
      </c>
      <c r="B14" s="97" t="s">
        <v>788</v>
      </c>
      <c r="C14" s="98" t="s">
        <v>789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/>
      <c r="O14" s="51"/>
      <c r="P14" s="51"/>
      <c r="Q14" s="51"/>
      <c r="R14" s="51"/>
      <c r="S14" s="51"/>
      <c r="T14" s="93">
        <f t="shared" si="1"/>
        <v>10</v>
      </c>
      <c r="U14" s="94">
        <f t="shared" si="2"/>
        <v>0.625</v>
      </c>
    </row>
    <row r="15" spans="1:21" x14ac:dyDescent="0.35">
      <c r="A15" s="101">
        <v>3</v>
      </c>
      <c r="B15" s="97" t="s">
        <v>790</v>
      </c>
      <c r="C15" s="98" t="s">
        <v>791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 t="s">
        <v>449</v>
      </c>
      <c r="K15" s="51">
        <v>1</v>
      </c>
      <c r="L15" s="51">
        <v>1</v>
      </c>
      <c r="M15" s="51">
        <v>1</v>
      </c>
      <c r="N15" s="51"/>
      <c r="O15" s="51"/>
      <c r="P15" s="51"/>
      <c r="Q15" s="51"/>
      <c r="R15" s="51"/>
      <c r="S15" s="51"/>
      <c r="T15" s="93">
        <f t="shared" si="1"/>
        <v>9</v>
      </c>
      <c r="U15" s="94">
        <f t="shared" si="2"/>
        <v>0.5625</v>
      </c>
    </row>
    <row r="16" spans="1:21" x14ac:dyDescent="0.35">
      <c r="A16" s="101">
        <v>4</v>
      </c>
      <c r="B16" s="97" t="s">
        <v>792</v>
      </c>
      <c r="C16" s="98" t="s">
        <v>793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/>
      <c r="O16" s="51"/>
      <c r="P16" s="51"/>
      <c r="Q16" s="51"/>
      <c r="R16" s="51"/>
      <c r="S16" s="51"/>
      <c r="T16" s="93">
        <f t="shared" si="1"/>
        <v>10</v>
      </c>
      <c r="U16" s="94">
        <f t="shared" si="2"/>
        <v>0.625</v>
      </c>
    </row>
    <row r="17" spans="1:21" x14ac:dyDescent="0.35">
      <c r="A17" s="101">
        <v>5</v>
      </c>
      <c r="B17" s="97" t="s">
        <v>794</v>
      </c>
      <c r="C17" s="98" t="s">
        <v>795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/>
      <c r="Q17" s="51"/>
      <c r="R17" s="51"/>
      <c r="S17" s="51"/>
      <c r="T17" s="93">
        <f t="shared" si="1"/>
        <v>10</v>
      </c>
      <c r="U17" s="94">
        <f t="shared" si="2"/>
        <v>0.625</v>
      </c>
    </row>
    <row r="18" spans="1:21" x14ac:dyDescent="0.35">
      <c r="A18" s="101">
        <v>6</v>
      </c>
      <c r="B18" s="97" t="s">
        <v>796</v>
      </c>
      <c r="C18" s="98" t="s">
        <v>797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/>
      <c r="Q18" s="51"/>
      <c r="R18" s="51"/>
      <c r="S18" s="51"/>
      <c r="T18" s="93">
        <f t="shared" si="1"/>
        <v>10</v>
      </c>
      <c r="U18" s="94">
        <f t="shared" si="2"/>
        <v>0.625</v>
      </c>
    </row>
    <row r="19" spans="1:21" x14ac:dyDescent="0.35">
      <c r="A19" s="101">
        <v>7</v>
      </c>
      <c r="B19" s="97" t="s">
        <v>798</v>
      </c>
      <c r="C19" s="98" t="s">
        <v>799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/>
      <c r="O19" s="51"/>
      <c r="P19" s="51"/>
      <c r="Q19" s="51"/>
      <c r="R19" s="51"/>
      <c r="S19" s="51"/>
      <c r="T19" s="93">
        <f t="shared" si="1"/>
        <v>10</v>
      </c>
      <c r="U19" s="94">
        <f t="shared" si="2"/>
        <v>0.625</v>
      </c>
    </row>
    <row r="20" spans="1:21" x14ac:dyDescent="0.35">
      <c r="A20" s="101">
        <v>8</v>
      </c>
      <c r="B20" s="97" t="s">
        <v>800</v>
      </c>
      <c r="C20" s="98" t="s">
        <v>801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/>
      <c r="Q20" s="51"/>
      <c r="R20" s="51"/>
      <c r="S20" s="51"/>
      <c r="T20" s="93">
        <f t="shared" si="1"/>
        <v>10</v>
      </c>
      <c r="U20" s="94">
        <f t="shared" si="2"/>
        <v>0.625</v>
      </c>
    </row>
    <row r="21" spans="1:21" x14ac:dyDescent="0.35">
      <c r="A21" s="101">
        <v>9</v>
      </c>
      <c r="B21" s="97" t="s">
        <v>802</v>
      </c>
      <c r="C21" s="98" t="s">
        <v>803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/>
      <c r="Q21" s="51"/>
      <c r="R21" s="51"/>
      <c r="S21" s="51"/>
      <c r="T21" s="93">
        <f t="shared" si="1"/>
        <v>10</v>
      </c>
      <c r="U21" s="94">
        <f t="shared" si="2"/>
        <v>0.625</v>
      </c>
    </row>
    <row r="22" spans="1:21" x14ac:dyDescent="0.35">
      <c r="A22" s="101">
        <v>10</v>
      </c>
      <c r="B22" s="97" t="s">
        <v>804</v>
      </c>
      <c r="C22" s="98" t="s">
        <v>805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/>
      <c r="Q22" s="51"/>
      <c r="R22" s="51"/>
      <c r="S22" s="51"/>
      <c r="T22" s="93">
        <f t="shared" si="1"/>
        <v>10</v>
      </c>
      <c r="U22" s="94">
        <f t="shared" si="2"/>
        <v>0.625</v>
      </c>
    </row>
    <row r="23" spans="1:21" x14ac:dyDescent="0.35">
      <c r="A23" s="101">
        <v>11</v>
      </c>
      <c r="B23" s="109" t="s">
        <v>806</v>
      </c>
      <c r="C23" s="98" t="s">
        <v>807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/>
      <c r="O23" s="51"/>
      <c r="P23" s="51"/>
      <c r="Q23" s="51"/>
      <c r="R23" s="51"/>
      <c r="S23" s="51"/>
      <c r="T23" s="93">
        <f t="shared" si="1"/>
        <v>10</v>
      </c>
      <c r="U23" s="94">
        <f t="shared" si="2"/>
        <v>0.625</v>
      </c>
    </row>
    <row r="24" spans="1:21" x14ac:dyDescent="0.35">
      <c r="A24" s="101">
        <v>12</v>
      </c>
      <c r="B24" s="101" t="s">
        <v>808</v>
      </c>
      <c r="C24" s="98" t="s">
        <v>809</v>
      </c>
      <c r="D24" s="55">
        <v>1</v>
      </c>
      <c r="E24" s="51">
        <v>1</v>
      </c>
      <c r="F24" s="51" t="s">
        <v>508</v>
      </c>
      <c r="G24" s="51" t="s">
        <v>508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/>
      <c r="Q24" s="51"/>
      <c r="R24" s="51"/>
      <c r="S24" s="51"/>
      <c r="T24" s="93">
        <f t="shared" si="1"/>
        <v>8</v>
      </c>
      <c r="U24" s="94">
        <f t="shared" si="2"/>
        <v>0.5</v>
      </c>
    </row>
    <row r="25" spans="1:21" x14ac:dyDescent="0.35">
      <c r="A25" s="101">
        <v>13</v>
      </c>
      <c r="B25" s="101" t="s">
        <v>1040</v>
      </c>
      <c r="C25" s="98" t="s">
        <v>811</v>
      </c>
      <c r="D25" s="55">
        <v>1</v>
      </c>
      <c r="E25" s="51" t="s">
        <v>508</v>
      </c>
      <c r="F25" s="51" t="s">
        <v>508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0</v>
      </c>
      <c r="N25" s="51"/>
      <c r="O25" s="51"/>
      <c r="P25" s="51"/>
      <c r="Q25" s="51"/>
      <c r="R25" s="51"/>
      <c r="S25" s="51"/>
      <c r="T25" s="93">
        <f t="shared" si="1"/>
        <v>7</v>
      </c>
      <c r="U25" s="94">
        <f t="shared" si="2"/>
        <v>0.4375</v>
      </c>
    </row>
    <row r="26" spans="1:21" x14ac:dyDescent="0.35">
      <c r="A26" s="101">
        <v>14</v>
      </c>
      <c r="B26" s="101" t="s">
        <v>810</v>
      </c>
      <c r="C26" s="98" t="s">
        <v>813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>
        <v>1</v>
      </c>
      <c r="N26" s="51"/>
      <c r="O26" s="51"/>
      <c r="P26" s="51"/>
      <c r="Q26" s="51"/>
      <c r="R26" s="51"/>
      <c r="S26" s="51"/>
      <c r="T26" s="93">
        <f t="shared" si="1"/>
        <v>10</v>
      </c>
      <c r="U26" s="94">
        <f t="shared" si="2"/>
        <v>0.625</v>
      </c>
    </row>
    <row r="27" spans="1:21" x14ac:dyDescent="0.35">
      <c r="A27" s="101">
        <v>15</v>
      </c>
      <c r="B27" s="101" t="s">
        <v>1041</v>
      </c>
      <c r="C27" s="98" t="s">
        <v>815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 t="s">
        <v>449</v>
      </c>
      <c r="M27" s="51">
        <v>1</v>
      </c>
      <c r="N27" s="51"/>
      <c r="O27" s="51"/>
      <c r="P27" s="51"/>
      <c r="Q27" s="51"/>
      <c r="R27" s="51"/>
      <c r="S27" s="51"/>
      <c r="T27" s="93">
        <f t="shared" si="1"/>
        <v>9</v>
      </c>
      <c r="U27" s="94">
        <f t="shared" si="2"/>
        <v>0.5625</v>
      </c>
    </row>
    <row r="28" spans="1:21" x14ac:dyDescent="0.35">
      <c r="A28" s="101">
        <v>16</v>
      </c>
      <c r="B28" s="101" t="s">
        <v>812</v>
      </c>
      <c r="C28" s="98" t="s">
        <v>817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/>
      <c r="Q28" s="51"/>
      <c r="R28" s="51"/>
      <c r="S28" s="51"/>
      <c r="T28" s="93">
        <f t="shared" si="1"/>
        <v>10</v>
      </c>
      <c r="U28" s="94">
        <f t="shared" si="2"/>
        <v>0.625</v>
      </c>
    </row>
    <row r="29" spans="1:21" x14ac:dyDescent="0.35">
      <c r="A29" s="101">
        <v>17</v>
      </c>
      <c r="B29" s="101" t="s">
        <v>814</v>
      </c>
      <c r="C29" s="98" t="s">
        <v>819</v>
      </c>
      <c r="D29" s="55">
        <v>1</v>
      </c>
      <c r="E29" s="51">
        <v>0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0</v>
      </c>
      <c r="M29" s="51">
        <v>0</v>
      </c>
      <c r="N29" s="51"/>
      <c r="O29" s="51"/>
      <c r="P29" s="51"/>
      <c r="Q29" s="51"/>
      <c r="R29" s="51"/>
      <c r="S29" s="51"/>
      <c r="T29" s="93">
        <f t="shared" si="1"/>
        <v>7</v>
      </c>
      <c r="U29" s="94">
        <f t="shared" si="2"/>
        <v>0.4375</v>
      </c>
    </row>
    <row r="30" spans="1:21" x14ac:dyDescent="0.35">
      <c r="A30" s="101">
        <v>18</v>
      </c>
      <c r="B30" s="101" t="s">
        <v>816</v>
      </c>
      <c r="C30" s="98" t="s">
        <v>821</v>
      </c>
      <c r="D30" s="55">
        <v>1</v>
      </c>
      <c r="E30" s="51" t="s">
        <v>508</v>
      </c>
      <c r="F30" s="51">
        <v>1</v>
      </c>
      <c r="G30" s="51">
        <v>1</v>
      </c>
      <c r="H30" s="51">
        <v>1</v>
      </c>
      <c r="I30" s="51" t="s">
        <v>508</v>
      </c>
      <c r="J30" s="51">
        <v>1</v>
      </c>
      <c r="K30" s="51">
        <v>1</v>
      </c>
      <c r="L30" s="51" t="s">
        <v>449</v>
      </c>
      <c r="M30" s="51">
        <v>1</v>
      </c>
      <c r="N30" s="51"/>
      <c r="O30" s="51"/>
      <c r="P30" s="51"/>
      <c r="Q30" s="51"/>
      <c r="R30" s="51"/>
      <c r="S30" s="51"/>
      <c r="T30" s="93">
        <f t="shared" si="1"/>
        <v>7</v>
      </c>
      <c r="U30" s="94">
        <f t="shared" si="2"/>
        <v>0.4375</v>
      </c>
    </row>
    <row r="31" spans="1:21" x14ac:dyDescent="0.35">
      <c r="A31" s="101">
        <v>19</v>
      </c>
      <c r="B31" s="101" t="s">
        <v>818</v>
      </c>
      <c r="C31" s="98" t="s">
        <v>823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1</v>
      </c>
      <c r="N31" s="51"/>
      <c r="O31" s="51"/>
      <c r="P31" s="51"/>
      <c r="Q31" s="51"/>
      <c r="R31" s="51"/>
      <c r="S31" s="51"/>
      <c r="T31" s="93">
        <f t="shared" si="1"/>
        <v>10</v>
      </c>
      <c r="U31" s="94">
        <f t="shared" si="2"/>
        <v>0.625</v>
      </c>
    </row>
    <row r="32" spans="1:21" x14ac:dyDescent="0.35">
      <c r="A32" s="101">
        <v>20</v>
      </c>
      <c r="B32" s="101" t="s">
        <v>820</v>
      </c>
      <c r="C32" s="98" t="s">
        <v>825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/>
      <c r="Q32" s="51"/>
      <c r="R32" s="51"/>
      <c r="S32" s="51"/>
      <c r="T32" s="93">
        <f t="shared" si="1"/>
        <v>10</v>
      </c>
      <c r="U32" s="94">
        <f t="shared" si="2"/>
        <v>0.625</v>
      </c>
    </row>
    <row r="33" spans="1:21" x14ac:dyDescent="0.35">
      <c r="A33" s="101">
        <v>21</v>
      </c>
      <c r="B33" s="101" t="s">
        <v>822</v>
      </c>
      <c r="C33" s="98" t="s">
        <v>827</v>
      </c>
      <c r="D33" s="55">
        <v>0</v>
      </c>
      <c r="E33" s="51">
        <v>1</v>
      </c>
      <c r="F33" s="51">
        <v>0</v>
      </c>
      <c r="G33" s="51">
        <v>1</v>
      </c>
      <c r="H33" s="51">
        <v>0</v>
      </c>
      <c r="I33" s="51">
        <v>1</v>
      </c>
      <c r="J33" s="51">
        <v>0</v>
      </c>
      <c r="K33" s="51">
        <v>1</v>
      </c>
      <c r="L33" s="51">
        <v>1</v>
      </c>
      <c r="M33" s="51">
        <v>0</v>
      </c>
      <c r="N33" s="51"/>
      <c r="O33" s="51"/>
      <c r="P33" s="51"/>
      <c r="Q33" s="51"/>
      <c r="R33" s="51"/>
      <c r="S33" s="51"/>
      <c r="T33" s="93">
        <f t="shared" si="1"/>
        <v>5</v>
      </c>
      <c r="U33" s="94">
        <f t="shared" si="2"/>
        <v>0.3125</v>
      </c>
    </row>
    <row r="34" spans="1:21" x14ac:dyDescent="0.35">
      <c r="A34" s="101">
        <v>22</v>
      </c>
      <c r="B34" s="101" t="s">
        <v>824</v>
      </c>
      <c r="C34" s="98" t="s">
        <v>829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/>
      <c r="O34" s="51"/>
      <c r="P34" s="51"/>
      <c r="Q34" s="51"/>
      <c r="R34" s="51"/>
      <c r="S34" s="51"/>
      <c r="T34" s="93">
        <f t="shared" si="1"/>
        <v>10</v>
      </c>
      <c r="U34" s="94">
        <f t="shared" si="2"/>
        <v>0.625</v>
      </c>
    </row>
    <row r="35" spans="1:21" x14ac:dyDescent="0.35">
      <c r="A35" s="101">
        <v>23</v>
      </c>
      <c r="B35" s="101" t="s">
        <v>826</v>
      </c>
      <c r="C35" s="98" t="s">
        <v>831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1</v>
      </c>
      <c r="N35" s="51"/>
      <c r="O35" s="51"/>
      <c r="P35" s="51"/>
      <c r="Q35" s="51"/>
      <c r="R35" s="51"/>
      <c r="S35" s="51"/>
      <c r="T35" s="93">
        <f t="shared" si="1"/>
        <v>10</v>
      </c>
      <c r="U35" s="94">
        <f t="shared" si="2"/>
        <v>0.625</v>
      </c>
    </row>
    <row r="36" spans="1:21" x14ac:dyDescent="0.35">
      <c r="A36" s="101">
        <v>24</v>
      </c>
      <c r="B36" s="101" t="s">
        <v>828</v>
      </c>
      <c r="C36" s="98" t="s">
        <v>833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/>
      <c r="Q36" s="51"/>
      <c r="R36" s="51"/>
      <c r="S36" s="51"/>
      <c r="T36" s="93">
        <f t="shared" si="1"/>
        <v>10</v>
      </c>
      <c r="U36" s="94">
        <f t="shared" si="2"/>
        <v>0.625</v>
      </c>
    </row>
    <row r="37" spans="1:21" x14ac:dyDescent="0.35">
      <c r="A37" s="101">
        <v>25</v>
      </c>
      <c r="B37" s="101" t="s">
        <v>830</v>
      </c>
      <c r="C37" s="98" t="s">
        <v>835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/>
      <c r="Q37" s="51"/>
      <c r="R37" s="51"/>
      <c r="S37" s="51"/>
      <c r="T37" s="93">
        <f t="shared" si="1"/>
        <v>10</v>
      </c>
      <c r="U37" s="94">
        <f t="shared" si="2"/>
        <v>0.625</v>
      </c>
    </row>
    <row r="38" spans="1:21" x14ac:dyDescent="0.35">
      <c r="A38" s="101">
        <v>26</v>
      </c>
      <c r="B38" s="101" t="s">
        <v>832</v>
      </c>
      <c r="C38" s="98" t="s">
        <v>837</v>
      </c>
      <c r="D38" s="55">
        <v>0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0</v>
      </c>
      <c r="K38" s="51">
        <v>1</v>
      </c>
      <c r="L38" s="51" t="s">
        <v>449</v>
      </c>
      <c r="M38" s="51">
        <v>1</v>
      </c>
      <c r="N38" s="51"/>
      <c r="O38" s="51"/>
      <c r="P38" s="51"/>
      <c r="Q38" s="51"/>
      <c r="R38" s="51"/>
      <c r="S38" s="51"/>
      <c r="T38" s="93">
        <f t="shared" si="1"/>
        <v>7</v>
      </c>
      <c r="U38" s="94">
        <f t="shared" si="2"/>
        <v>0.4375</v>
      </c>
    </row>
    <row r="39" spans="1:21" x14ac:dyDescent="0.35">
      <c r="A39" s="101">
        <v>27</v>
      </c>
      <c r="B39" s="101" t="s">
        <v>834</v>
      </c>
      <c r="C39" s="98" t="s">
        <v>839</v>
      </c>
      <c r="D39" s="55">
        <v>1</v>
      </c>
      <c r="E39" s="51">
        <v>1</v>
      </c>
      <c r="F39" s="51">
        <v>1</v>
      </c>
      <c r="G39" s="51">
        <v>0</v>
      </c>
      <c r="H39" s="51">
        <v>1</v>
      </c>
      <c r="I39" s="51">
        <v>1</v>
      </c>
      <c r="J39" s="51">
        <v>0</v>
      </c>
      <c r="K39" s="51">
        <v>1</v>
      </c>
      <c r="L39" s="51" t="s">
        <v>449</v>
      </c>
      <c r="M39" s="51">
        <v>0</v>
      </c>
      <c r="N39" s="51"/>
      <c r="O39" s="51"/>
      <c r="P39" s="51"/>
      <c r="Q39" s="51"/>
      <c r="R39" s="51"/>
      <c r="S39" s="51"/>
      <c r="T39" s="93">
        <f t="shared" si="1"/>
        <v>6</v>
      </c>
      <c r="U39" s="94">
        <f t="shared" si="2"/>
        <v>0.375</v>
      </c>
    </row>
    <row r="40" spans="1:21" x14ac:dyDescent="0.35">
      <c r="A40" s="101">
        <v>28</v>
      </c>
      <c r="B40" s="101" t="s">
        <v>836</v>
      </c>
      <c r="C40" s="98" t="s">
        <v>841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 t="s">
        <v>508</v>
      </c>
      <c r="K40" s="51">
        <v>1</v>
      </c>
      <c r="L40" s="51" t="s">
        <v>449</v>
      </c>
      <c r="M40" s="51" t="s">
        <v>449</v>
      </c>
      <c r="N40" s="51"/>
      <c r="O40" s="51"/>
      <c r="P40" s="51"/>
      <c r="Q40" s="51"/>
      <c r="R40" s="51"/>
      <c r="S40" s="51"/>
      <c r="T40" s="93">
        <f t="shared" si="1"/>
        <v>7</v>
      </c>
      <c r="U40" s="94">
        <f t="shared" si="2"/>
        <v>0.4375</v>
      </c>
    </row>
    <row r="41" spans="1:21" x14ac:dyDescent="0.35">
      <c r="A41" s="101">
        <v>29</v>
      </c>
      <c r="B41" s="101" t="s">
        <v>1042</v>
      </c>
      <c r="C41" s="98" t="s">
        <v>843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>
        <v>1</v>
      </c>
      <c r="M41" s="51">
        <v>1</v>
      </c>
      <c r="N41" s="51"/>
      <c r="O41" s="51"/>
      <c r="P41" s="51"/>
      <c r="Q41" s="51"/>
      <c r="R41" s="51"/>
      <c r="S41" s="51"/>
      <c r="T41" s="93">
        <f t="shared" si="1"/>
        <v>10</v>
      </c>
      <c r="U41" s="94">
        <f t="shared" si="2"/>
        <v>0.625</v>
      </c>
    </row>
    <row r="42" spans="1:21" x14ac:dyDescent="0.35">
      <c r="A42" s="101">
        <v>30</v>
      </c>
      <c r="B42" s="101" t="s">
        <v>1043</v>
      </c>
      <c r="C42" s="98" t="s">
        <v>845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>
        <v>1</v>
      </c>
      <c r="M42" s="51">
        <v>1</v>
      </c>
      <c r="N42" s="51"/>
      <c r="O42" s="51"/>
      <c r="P42" s="51"/>
      <c r="Q42" s="51"/>
      <c r="R42" s="51"/>
      <c r="S42" s="51"/>
      <c r="T42" s="93">
        <f t="shared" si="1"/>
        <v>10</v>
      </c>
      <c r="U42" s="94">
        <f t="shared" si="2"/>
        <v>0.625</v>
      </c>
    </row>
    <row r="43" spans="1:21" x14ac:dyDescent="0.35">
      <c r="A43" s="101">
        <v>31</v>
      </c>
      <c r="B43" s="101" t="s">
        <v>1044</v>
      </c>
      <c r="C43" s="98" t="s">
        <v>847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>
        <v>1</v>
      </c>
      <c r="M43" s="51">
        <v>1</v>
      </c>
      <c r="N43" s="51"/>
      <c r="O43" s="51"/>
      <c r="P43" s="51"/>
      <c r="Q43" s="51"/>
      <c r="R43" s="51"/>
      <c r="S43" s="51"/>
      <c r="T43" s="93">
        <f t="shared" si="1"/>
        <v>10</v>
      </c>
      <c r="U43" s="94">
        <f t="shared" si="2"/>
        <v>0.625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32" priority="2" operator="equal">
      <formula>0</formula>
    </cfRule>
  </conditionalFormatting>
  <conditionalFormatting sqref="U13:U43">
    <cfRule type="cellIs" dxfId="31" priority="1" operator="lessThan">
      <formula>"50%"</formula>
    </cfRule>
  </conditionalFormatting>
  <hyperlinks>
    <hyperlink ref="A1" location="'Rekap Dosen'!A1" display="BACK" xr:uid="{00000000-0004-0000-3A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U43"/>
  <sheetViews>
    <sheetView topLeftCell="A30" workbookViewId="0">
      <selection activeCell="B6" sqref="B6"/>
    </sheetView>
  </sheetViews>
  <sheetFormatPr defaultColWidth="14.453125" defaultRowHeight="15" customHeight="1" x14ac:dyDescent="0.35"/>
  <cols>
    <col min="2" max="2" width="26" customWidth="1"/>
    <col min="3" max="3" width="28.54296875" customWidth="1"/>
  </cols>
  <sheetData>
    <row r="1" spans="1:21" x14ac:dyDescent="0.35">
      <c r="A1" s="68" t="s">
        <v>340</v>
      </c>
      <c r="B1" s="69"/>
      <c r="C1" s="70"/>
      <c r="D1" s="58"/>
      <c r="E1" s="58"/>
    </row>
    <row r="2" spans="1:21" x14ac:dyDescent="0.35">
      <c r="A2" s="72" t="s">
        <v>341</v>
      </c>
      <c r="B2" s="96" t="s">
        <v>221</v>
      </c>
      <c r="C2" s="74" t="s">
        <v>9</v>
      </c>
      <c r="D2" s="75" t="s">
        <v>3</v>
      </c>
      <c r="E2" s="76" t="s">
        <v>342</v>
      </c>
      <c r="G2" s="180" t="s">
        <v>343</v>
      </c>
      <c r="H2" s="165"/>
      <c r="I2" s="165"/>
      <c r="J2" s="165"/>
      <c r="K2" s="166"/>
    </row>
    <row r="3" spans="1:21" x14ac:dyDescent="0.35">
      <c r="A3" s="72" t="s">
        <v>4</v>
      </c>
      <c r="B3" s="77" t="str">
        <f>VLOOKUP($B$2,'Kode MK'!$B$3:$G$72,2)</f>
        <v>MI402217</v>
      </c>
      <c r="C3" s="78" t="str">
        <f>VLOOKUP(D3, 'Rekap Dosen'!$B$5:$C$40, 2, FALSE)</f>
        <v>Purwita Sari, M.Kom.</v>
      </c>
      <c r="D3" s="51" t="s">
        <v>317</v>
      </c>
      <c r="E3" s="79">
        <v>1</v>
      </c>
      <c r="G3" s="51"/>
      <c r="H3" s="102" t="s">
        <v>344</v>
      </c>
      <c r="I3" s="58"/>
      <c r="J3" s="58"/>
      <c r="K3" s="80"/>
    </row>
    <row r="4" spans="1:21" x14ac:dyDescent="0.35">
      <c r="A4" s="72" t="s">
        <v>345</v>
      </c>
      <c r="B4" s="77" t="str">
        <f>VLOOKUP($B$2,'Kode MK'!$B$3:$G$72,3)</f>
        <v>PRAKTIKUM STRUKTUR DATA</v>
      </c>
      <c r="C4" s="78" t="str">
        <f>VLOOKUP(D4, 'Rekap Dosen'!$B$5:$C$40, 2, FALSE)</f>
        <v>Dewi Sartika, M.Kom.</v>
      </c>
      <c r="D4" s="51" t="s">
        <v>290</v>
      </c>
      <c r="E4" s="79">
        <v>6</v>
      </c>
      <c r="G4" s="53"/>
      <c r="H4" s="103" t="s">
        <v>346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Anna Dwi Marjusalinah, M.Kom.</v>
      </c>
      <c r="D5" s="51" t="s">
        <v>277</v>
      </c>
      <c r="E5" s="79">
        <v>0</v>
      </c>
    </row>
    <row r="6" spans="1:21" x14ac:dyDescent="0.35">
      <c r="A6" s="72" t="s">
        <v>347</v>
      </c>
      <c r="B6" s="77" t="str">
        <f>VLOOKUP($B$2,'Kode MK'!$B$3:$G$72,5)</f>
        <v>Jumat, 08:00 - 10:00</v>
      </c>
      <c r="C6" s="78" t="e">
        <f>VLOOKUP(D6, 'Rekap Dosen'!$B$5:$C$40, 2, FALSE)</f>
        <v>#N/A</v>
      </c>
      <c r="D6" s="51">
        <v>0</v>
      </c>
      <c r="E6" s="79">
        <f>COUNTIF($D$12:$S$12,D6)</f>
        <v>0</v>
      </c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</row>
    <row r="7" spans="1:21" x14ac:dyDescent="0.35">
      <c r="A7" s="72" t="s">
        <v>8</v>
      </c>
      <c r="B7" s="77" t="s">
        <v>217</v>
      </c>
      <c r="C7" s="83" t="s">
        <v>334</v>
      </c>
      <c r="D7" s="84"/>
      <c r="E7" s="85">
        <f>SUM(E3:E6)</f>
        <v>7</v>
      </c>
      <c r="G7" s="58" t="s">
        <v>1024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45674</v>
      </c>
      <c r="E11" s="89">
        <f t="shared" ref="E11:S11" si="0">D11+7</f>
        <v>45681</v>
      </c>
      <c r="F11" s="89">
        <f t="shared" si="0"/>
        <v>45688</v>
      </c>
      <c r="G11" s="89">
        <f t="shared" si="0"/>
        <v>45695</v>
      </c>
      <c r="H11" s="89">
        <f t="shared" si="0"/>
        <v>45702</v>
      </c>
      <c r="I11" s="89">
        <f t="shared" si="0"/>
        <v>45709</v>
      </c>
      <c r="J11" s="89">
        <f t="shared" si="0"/>
        <v>45716</v>
      </c>
      <c r="K11" s="89">
        <f t="shared" si="0"/>
        <v>45723</v>
      </c>
      <c r="L11" s="89">
        <f t="shared" si="0"/>
        <v>45730</v>
      </c>
      <c r="M11" s="89">
        <f t="shared" si="0"/>
        <v>45737</v>
      </c>
      <c r="N11" s="89">
        <f t="shared" si="0"/>
        <v>45744</v>
      </c>
      <c r="O11" s="89">
        <f t="shared" si="0"/>
        <v>45751</v>
      </c>
      <c r="P11" s="89">
        <f t="shared" si="0"/>
        <v>45758</v>
      </c>
      <c r="Q11" s="89">
        <f t="shared" si="0"/>
        <v>45765</v>
      </c>
      <c r="R11" s="89">
        <f t="shared" si="0"/>
        <v>45772</v>
      </c>
      <c r="S11" s="89">
        <f t="shared" si="0"/>
        <v>45779</v>
      </c>
      <c r="T11" s="175"/>
      <c r="U11" s="178"/>
    </row>
    <row r="12" spans="1:21" x14ac:dyDescent="0.35">
      <c r="A12" s="172"/>
      <c r="B12" s="172"/>
      <c r="C12" s="172"/>
      <c r="D12" s="51" t="s">
        <v>290</v>
      </c>
      <c r="E12" s="51" t="s">
        <v>290</v>
      </c>
      <c r="F12" s="51" t="s">
        <v>290</v>
      </c>
      <c r="G12" s="51" t="s">
        <v>290</v>
      </c>
      <c r="H12" s="51" t="s">
        <v>290</v>
      </c>
      <c r="I12" s="51" t="s">
        <v>290</v>
      </c>
      <c r="J12" s="51" t="s">
        <v>317</v>
      </c>
      <c r="K12" s="51" t="s">
        <v>277</v>
      </c>
      <c r="L12" s="51" t="s">
        <v>290</v>
      </c>
      <c r="M12" s="51" t="s">
        <v>290</v>
      </c>
      <c r="N12" s="51"/>
      <c r="O12" s="51"/>
      <c r="P12" s="51" t="s">
        <v>317</v>
      </c>
      <c r="Q12" s="51"/>
      <c r="R12" s="51" t="s">
        <v>317</v>
      </c>
      <c r="S12" s="51"/>
      <c r="T12" s="176"/>
      <c r="U12" s="179"/>
    </row>
    <row r="13" spans="1:21" x14ac:dyDescent="0.35">
      <c r="A13" s="101">
        <v>1</v>
      </c>
      <c r="B13" s="97" t="s">
        <v>848</v>
      </c>
      <c r="C13" s="98" t="s">
        <v>849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0</v>
      </c>
      <c r="N13" s="51"/>
      <c r="O13" s="51"/>
      <c r="P13" s="51">
        <v>1</v>
      </c>
      <c r="Q13" s="51"/>
      <c r="R13" s="51">
        <v>1</v>
      </c>
      <c r="S13" s="51"/>
      <c r="T13" s="93">
        <f t="shared" ref="T13:T43" si="1">SUM(D13:S13)</f>
        <v>11</v>
      </c>
      <c r="U13" s="94">
        <f t="shared" ref="U13:U43" si="2">T13/16</f>
        <v>0.6875</v>
      </c>
    </row>
    <row r="14" spans="1:21" x14ac:dyDescent="0.35">
      <c r="A14" s="101">
        <v>2</v>
      </c>
      <c r="B14" s="97" t="s">
        <v>850</v>
      </c>
      <c r="C14" s="98" t="s">
        <v>851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0</v>
      </c>
      <c r="N14" s="51"/>
      <c r="O14" s="51"/>
      <c r="P14" s="51">
        <v>1</v>
      </c>
      <c r="Q14" s="51"/>
      <c r="R14" s="51">
        <v>1</v>
      </c>
      <c r="S14" s="51"/>
      <c r="T14" s="93">
        <f t="shared" si="1"/>
        <v>11</v>
      </c>
      <c r="U14" s="94">
        <f t="shared" si="2"/>
        <v>0.6875</v>
      </c>
    </row>
    <row r="15" spans="1:21" x14ac:dyDescent="0.35">
      <c r="A15" s="101">
        <v>3</v>
      </c>
      <c r="B15" s="97" t="s">
        <v>852</v>
      </c>
      <c r="C15" s="98" t="s">
        <v>853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/>
      <c r="O15" s="51"/>
      <c r="P15" s="51">
        <v>1</v>
      </c>
      <c r="Q15" s="51"/>
      <c r="R15" s="51">
        <v>1</v>
      </c>
      <c r="S15" s="51"/>
      <c r="T15" s="93">
        <f t="shared" si="1"/>
        <v>12</v>
      </c>
      <c r="U15" s="94">
        <f t="shared" si="2"/>
        <v>0.75</v>
      </c>
    </row>
    <row r="16" spans="1:21" x14ac:dyDescent="0.35">
      <c r="A16" s="101">
        <v>4</v>
      </c>
      <c r="B16" s="97" t="s">
        <v>854</v>
      </c>
      <c r="C16" s="98" t="s">
        <v>855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/>
      <c r="O16" s="51"/>
      <c r="P16" s="51">
        <v>1</v>
      </c>
      <c r="Q16" s="51"/>
      <c r="R16" s="51">
        <v>1</v>
      </c>
      <c r="S16" s="51"/>
      <c r="T16" s="93">
        <f t="shared" si="1"/>
        <v>12</v>
      </c>
      <c r="U16" s="94">
        <f t="shared" si="2"/>
        <v>0.75</v>
      </c>
    </row>
    <row r="17" spans="1:21" x14ac:dyDescent="0.35">
      <c r="A17" s="101">
        <v>5</v>
      </c>
      <c r="B17" s="97" t="s">
        <v>856</v>
      </c>
      <c r="C17" s="98" t="s">
        <v>649</v>
      </c>
      <c r="D17" s="55">
        <v>1</v>
      </c>
      <c r="E17" s="51" t="s">
        <v>499</v>
      </c>
      <c r="F17" s="51" t="s">
        <v>499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/>
      <c r="O17" s="51"/>
      <c r="P17" s="51">
        <v>1</v>
      </c>
      <c r="Q17" s="51"/>
      <c r="R17" s="51">
        <v>1</v>
      </c>
      <c r="S17" s="51"/>
      <c r="T17" s="93">
        <f t="shared" si="1"/>
        <v>10</v>
      </c>
      <c r="U17" s="94">
        <f t="shared" si="2"/>
        <v>0.625</v>
      </c>
    </row>
    <row r="18" spans="1:21" x14ac:dyDescent="0.35">
      <c r="A18" s="101">
        <v>6</v>
      </c>
      <c r="B18" s="97" t="s">
        <v>857</v>
      </c>
      <c r="C18" s="98" t="s">
        <v>858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>
        <v>1</v>
      </c>
      <c r="M18" s="51">
        <v>1</v>
      </c>
      <c r="N18" s="51"/>
      <c r="O18" s="51"/>
      <c r="P18" s="51">
        <v>1</v>
      </c>
      <c r="Q18" s="51"/>
      <c r="R18" s="51">
        <v>1</v>
      </c>
      <c r="S18" s="51"/>
      <c r="T18" s="93">
        <f t="shared" si="1"/>
        <v>12</v>
      </c>
      <c r="U18" s="94">
        <f t="shared" si="2"/>
        <v>0.75</v>
      </c>
    </row>
    <row r="19" spans="1:21" x14ac:dyDescent="0.35">
      <c r="A19" s="101">
        <v>7</v>
      </c>
      <c r="B19" s="97" t="s">
        <v>859</v>
      </c>
      <c r="C19" s="98" t="s">
        <v>860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/>
      <c r="O19" s="51"/>
      <c r="P19" s="51">
        <v>1</v>
      </c>
      <c r="Q19" s="51"/>
      <c r="R19" s="51">
        <v>1</v>
      </c>
      <c r="S19" s="51"/>
      <c r="T19" s="93">
        <f t="shared" si="1"/>
        <v>12</v>
      </c>
      <c r="U19" s="94">
        <f t="shared" si="2"/>
        <v>0.75</v>
      </c>
    </row>
    <row r="20" spans="1:21" x14ac:dyDescent="0.35">
      <c r="A20" s="101">
        <v>8</v>
      </c>
      <c r="B20" s="97" t="s">
        <v>861</v>
      </c>
      <c r="C20" s="98" t="s">
        <v>862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/>
      <c r="O20" s="51"/>
      <c r="P20" s="51">
        <v>1</v>
      </c>
      <c r="Q20" s="51"/>
      <c r="R20" s="51">
        <v>1</v>
      </c>
      <c r="S20" s="51"/>
      <c r="T20" s="93">
        <f t="shared" si="1"/>
        <v>12</v>
      </c>
      <c r="U20" s="94">
        <f t="shared" si="2"/>
        <v>0.75</v>
      </c>
    </row>
    <row r="21" spans="1:21" x14ac:dyDescent="0.35">
      <c r="A21" s="101">
        <v>9</v>
      </c>
      <c r="B21" s="97" t="s">
        <v>863</v>
      </c>
      <c r="C21" s="98" t="s">
        <v>864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/>
      <c r="O21" s="51"/>
      <c r="P21" s="51">
        <v>1</v>
      </c>
      <c r="Q21" s="51"/>
      <c r="R21" s="51">
        <v>1</v>
      </c>
      <c r="S21" s="51"/>
      <c r="T21" s="93">
        <f t="shared" si="1"/>
        <v>12</v>
      </c>
      <c r="U21" s="94">
        <f t="shared" si="2"/>
        <v>0.75</v>
      </c>
    </row>
    <row r="22" spans="1:21" x14ac:dyDescent="0.35">
      <c r="A22" s="101">
        <v>10</v>
      </c>
      <c r="B22" s="97" t="s">
        <v>865</v>
      </c>
      <c r="C22" s="98" t="s">
        <v>866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/>
      <c r="O22" s="51"/>
      <c r="P22" s="51">
        <v>0</v>
      </c>
      <c r="Q22" s="51"/>
      <c r="R22" s="51">
        <v>1</v>
      </c>
      <c r="S22" s="51"/>
      <c r="T22" s="93">
        <f t="shared" si="1"/>
        <v>11</v>
      </c>
      <c r="U22" s="94">
        <f t="shared" si="2"/>
        <v>0.6875</v>
      </c>
    </row>
    <row r="23" spans="1:21" x14ac:dyDescent="0.35">
      <c r="A23" s="101">
        <v>11</v>
      </c>
      <c r="B23" s="109" t="s">
        <v>867</v>
      </c>
      <c r="C23" s="98" t="s">
        <v>868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0</v>
      </c>
      <c r="N23" s="51"/>
      <c r="O23" s="51"/>
      <c r="P23" s="51">
        <v>1</v>
      </c>
      <c r="Q23" s="51"/>
      <c r="R23" s="51">
        <v>1</v>
      </c>
      <c r="S23" s="51"/>
      <c r="T23" s="93">
        <f t="shared" si="1"/>
        <v>11</v>
      </c>
      <c r="U23" s="94">
        <f t="shared" si="2"/>
        <v>0.6875</v>
      </c>
    </row>
    <row r="24" spans="1:21" x14ac:dyDescent="0.35">
      <c r="A24" s="101">
        <v>12</v>
      </c>
      <c r="B24" s="101" t="s">
        <v>869</v>
      </c>
      <c r="C24" s="98" t="s">
        <v>870</v>
      </c>
      <c r="D24" s="55">
        <v>1</v>
      </c>
      <c r="E24" s="51">
        <v>1</v>
      </c>
      <c r="F24" s="51">
        <v>1</v>
      </c>
      <c r="G24" s="51" t="s">
        <v>508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/>
      <c r="O24" s="51"/>
      <c r="P24" s="51">
        <v>1</v>
      </c>
      <c r="Q24" s="51"/>
      <c r="R24" s="51">
        <v>1</v>
      </c>
      <c r="S24" s="51"/>
      <c r="T24" s="93">
        <f t="shared" si="1"/>
        <v>11</v>
      </c>
      <c r="U24" s="94">
        <f t="shared" si="2"/>
        <v>0.6875</v>
      </c>
    </row>
    <row r="25" spans="1:21" x14ac:dyDescent="0.35">
      <c r="A25" s="101">
        <v>13</v>
      </c>
      <c r="B25" s="101" t="s">
        <v>871</v>
      </c>
      <c r="C25" s="98" t="s">
        <v>872</v>
      </c>
      <c r="D25" s="55">
        <v>1</v>
      </c>
      <c r="E25" s="51">
        <v>1</v>
      </c>
      <c r="F25" s="51">
        <v>1</v>
      </c>
      <c r="G25" s="51">
        <v>1</v>
      </c>
      <c r="H25" s="51" t="s">
        <v>499</v>
      </c>
      <c r="I25" s="51">
        <v>1</v>
      </c>
      <c r="J25" s="51">
        <v>1</v>
      </c>
      <c r="K25" s="51">
        <v>1</v>
      </c>
      <c r="L25" s="51">
        <v>1</v>
      </c>
      <c r="M25" s="51">
        <v>1</v>
      </c>
      <c r="N25" s="51"/>
      <c r="O25" s="51"/>
      <c r="P25" s="51">
        <v>1</v>
      </c>
      <c r="Q25" s="51"/>
      <c r="R25" s="51">
        <v>1</v>
      </c>
      <c r="S25" s="51"/>
      <c r="T25" s="93">
        <f t="shared" si="1"/>
        <v>11</v>
      </c>
      <c r="U25" s="94">
        <f t="shared" si="2"/>
        <v>0.6875</v>
      </c>
    </row>
    <row r="26" spans="1:21" x14ac:dyDescent="0.35">
      <c r="A26" s="101">
        <v>14</v>
      </c>
      <c r="B26" s="101" t="s">
        <v>873</v>
      </c>
      <c r="C26" s="98" t="s">
        <v>874</v>
      </c>
      <c r="D26" s="55">
        <v>1</v>
      </c>
      <c r="E26" s="51" t="s">
        <v>499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>
        <v>1</v>
      </c>
      <c r="M26" s="51" t="s">
        <v>449</v>
      </c>
      <c r="N26" s="51"/>
      <c r="O26" s="51"/>
      <c r="P26" s="51">
        <v>0</v>
      </c>
      <c r="Q26" s="51"/>
      <c r="R26" s="51">
        <v>1</v>
      </c>
      <c r="S26" s="51"/>
      <c r="T26" s="93">
        <f t="shared" si="1"/>
        <v>9</v>
      </c>
      <c r="U26" s="94">
        <f t="shared" si="2"/>
        <v>0.5625</v>
      </c>
    </row>
    <row r="27" spans="1:21" x14ac:dyDescent="0.35">
      <c r="A27" s="101">
        <v>15</v>
      </c>
      <c r="B27" s="101" t="s">
        <v>875</v>
      </c>
      <c r="C27" s="98" t="s">
        <v>876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/>
      <c r="O27" s="51"/>
      <c r="P27" s="51">
        <v>1</v>
      </c>
      <c r="Q27" s="51"/>
      <c r="R27" s="51">
        <v>1</v>
      </c>
      <c r="S27" s="51"/>
      <c r="T27" s="93">
        <f t="shared" si="1"/>
        <v>12</v>
      </c>
      <c r="U27" s="94">
        <f t="shared" si="2"/>
        <v>0.75</v>
      </c>
    </row>
    <row r="28" spans="1:21" x14ac:dyDescent="0.35">
      <c r="A28" s="101">
        <v>16</v>
      </c>
      <c r="B28" s="101" t="s">
        <v>877</v>
      </c>
      <c r="C28" s="98" t="s">
        <v>878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>
        <v>1</v>
      </c>
      <c r="M28" s="51">
        <v>1</v>
      </c>
      <c r="N28" s="51"/>
      <c r="O28" s="51"/>
      <c r="P28" s="51">
        <v>1</v>
      </c>
      <c r="Q28" s="51"/>
      <c r="R28" s="51">
        <v>0</v>
      </c>
      <c r="S28" s="51"/>
      <c r="T28" s="93">
        <f t="shared" si="1"/>
        <v>11</v>
      </c>
      <c r="U28" s="94">
        <f t="shared" si="2"/>
        <v>0.6875</v>
      </c>
    </row>
    <row r="29" spans="1:21" x14ac:dyDescent="0.35">
      <c r="A29" s="101">
        <v>17</v>
      </c>
      <c r="B29" s="101" t="s">
        <v>879</v>
      </c>
      <c r="C29" s="98" t="s">
        <v>880</v>
      </c>
      <c r="D29" s="55">
        <v>1</v>
      </c>
      <c r="E29" s="51">
        <v>1</v>
      </c>
      <c r="F29" s="51">
        <v>1</v>
      </c>
      <c r="G29" s="51" t="s">
        <v>499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 t="s">
        <v>449</v>
      </c>
      <c r="N29" s="51"/>
      <c r="O29" s="51"/>
      <c r="P29" s="51">
        <v>1</v>
      </c>
      <c r="Q29" s="51"/>
      <c r="R29" s="51">
        <v>1</v>
      </c>
      <c r="S29" s="51"/>
      <c r="T29" s="93">
        <f t="shared" si="1"/>
        <v>10</v>
      </c>
      <c r="U29" s="94">
        <f t="shared" si="2"/>
        <v>0.625</v>
      </c>
    </row>
    <row r="30" spans="1:21" x14ac:dyDescent="0.35">
      <c r="A30" s="101">
        <v>18</v>
      </c>
      <c r="B30" s="101" t="s">
        <v>881</v>
      </c>
      <c r="C30" s="98" t="s">
        <v>882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>
        <v>0</v>
      </c>
      <c r="K30" s="51">
        <v>1</v>
      </c>
      <c r="L30" s="51">
        <v>1</v>
      </c>
      <c r="M30" s="51">
        <v>0</v>
      </c>
      <c r="N30" s="51"/>
      <c r="O30" s="51"/>
      <c r="P30" s="51">
        <v>1</v>
      </c>
      <c r="Q30" s="51"/>
      <c r="R30" s="51">
        <v>1</v>
      </c>
      <c r="S30" s="51"/>
      <c r="T30" s="93">
        <f t="shared" si="1"/>
        <v>10</v>
      </c>
      <c r="U30" s="94">
        <f t="shared" si="2"/>
        <v>0.625</v>
      </c>
    </row>
    <row r="31" spans="1:21" x14ac:dyDescent="0.35">
      <c r="A31" s="101">
        <v>19</v>
      </c>
      <c r="B31" s="101" t="s">
        <v>1045</v>
      </c>
      <c r="C31" s="98" t="s">
        <v>884</v>
      </c>
      <c r="D31" s="55">
        <v>0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>
        <v>1</v>
      </c>
      <c r="M31" s="51">
        <v>0</v>
      </c>
      <c r="N31" s="51"/>
      <c r="O31" s="51"/>
      <c r="P31" s="51">
        <v>1</v>
      </c>
      <c r="Q31" s="51"/>
      <c r="R31" s="51">
        <v>1</v>
      </c>
      <c r="S31" s="51"/>
      <c r="T31" s="93">
        <f t="shared" si="1"/>
        <v>10</v>
      </c>
      <c r="U31" s="94">
        <f t="shared" si="2"/>
        <v>0.625</v>
      </c>
    </row>
    <row r="32" spans="1:21" x14ac:dyDescent="0.35">
      <c r="A32" s="101">
        <v>20</v>
      </c>
      <c r="B32" s="101" t="s">
        <v>883</v>
      </c>
      <c r="C32" s="98" t="s">
        <v>886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/>
      <c r="O32" s="51"/>
      <c r="P32" s="51">
        <v>1</v>
      </c>
      <c r="Q32" s="51"/>
      <c r="R32" s="51">
        <v>1</v>
      </c>
      <c r="S32" s="51"/>
      <c r="T32" s="93">
        <f t="shared" si="1"/>
        <v>12</v>
      </c>
      <c r="U32" s="94">
        <f t="shared" si="2"/>
        <v>0.75</v>
      </c>
    </row>
    <row r="33" spans="1:21" x14ac:dyDescent="0.35">
      <c r="A33" s="101">
        <v>21</v>
      </c>
      <c r="B33" s="101" t="s">
        <v>885</v>
      </c>
      <c r="C33" s="98" t="s">
        <v>888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/>
      <c r="O33" s="51"/>
      <c r="P33" s="51">
        <v>1</v>
      </c>
      <c r="Q33" s="51"/>
      <c r="R33" s="51">
        <v>1</v>
      </c>
      <c r="S33" s="51"/>
      <c r="T33" s="93">
        <f t="shared" si="1"/>
        <v>12</v>
      </c>
      <c r="U33" s="94">
        <f t="shared" si="2"/>
        <v>0.75</v>
      </c>
    </row>
    <row r="34" spans="1:21" x14ac:dyDescent="0.35">
      <c r="A34" s="101">
        <v>22</v>
      </c>
      <c r="B34" s="101" t="s">
        <v>887</v>
      </c>
      <c r="C34" s="98" t="s">
        <v>890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 t="s">
        <v>449</v>
      </c>
      <c r="N34" s="51"/>
      <c r="O34" s="51"/>
      <c r="P34" s="51">
        <v>1</v>
      </c>
      <c r="Q34" s="51"/>
      <c r="R34" s="51">
        <v>1</v>
      </c>
      <c r="S34" s="51"/>
      <c r="T34" s="93">
        <f t="shared" si="1"/>
        <v>11</v>
      </c>
      <c r="U34" s="94">
        <f t="shared" si="2"/>
        <v>0.6875</v>
      </c>
    </row>
    <row r="35" spans="1:21" x14ac:dyDescent="0.35">
      <c r="A35" s="101">
        <v>23</v>
      </c>
      <c r="B35" s="101" t="s">
        <v>889</v>
      </c>
      <c r="C35" s="98" t="s">
        <v>892</v>
      </c>
      <c r="D35" s="55">
        <v>1</v>
      </c>
      <c r="E35" s="51" t="s">
        <v>449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>
        <v>1</v>
      </c>
      <c r="M35" s="51">
        <v>0</v>
      </c>
      <c r="N35" s="51"/>
      <c r="O35" s="51"/>
      <c r="P35" s="51">
        <v>0</v>
      </c>
      <c r="Q35" s="51"/>
      <c r="R35" s="51">
        <v>1</v>
      </c>
      <c r="S35" s="51"/>
      <c r="T35" s="93">
        <f t="shared" si="1"/>
        <v>9</v>
      </c>
      <c r="U35" s="94">
        <f t="shared" si="2"/>
        <v>0.5625</v>
      </c>
    </row>
    <row r="36" spans="1:21" x14ac:dyDescent="0.35">
      <c r="A36" s="101">
        <v>24</v>
      </c>
      <c r="B36" s="101" t="s">
        <v>891</v>
      </c>
      <c r="C36" s="98" t="s">
        <v>894</v>
      </c>
      <c r="D36" s="55">
        <v>1</v>
      </c>
      <c r="E36" s="51" t="s">
        <v>449</v>
      </c>
      <c r="F36" s="51" t="s">
        <v>426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/>
      <c r="O36" s="51"/>
      <c r="P36" s="51">
        <v>1</v>
      </c>
      <c r="Q36" s="51"/>
      <c r="R36" s="51">
        <v>1</v>
      </c>
      <c r="S36" s="51"/>
      <c r="T36" s="93">
        <f t="shared" si="1"/>
        <v>10</v>
      </c>
      <c r="U36" s="94">
        <f t="shared" si="2"/>
        <v>0.625</v>
      </c>
    </row>
    <row r="37" spans="1:21" x14ac:dyDescent="0.35">
      <c r="A37" s="101">
        <v>25</v>
      </c>
      <c r="B37" s="101" t="s">
        <v>893</v>
      </c>
      <c r="C37" s="98" t="s">
        <v>896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>
        <v>1</v>
      </c>
      <c r="M37" s="51">
        <v>1</v>
      </c>
      <c r="N37" s="51"/>
      <c r="O37" s="51"/>
      <c r="P37" s="51">
        <v>1</v>
      </c>
      <c r="Q37" s="51"/>
      <c r="R37" s="51">
        <v>1</v>
      </c>
      <c r="S37" s="51"/>
      <c r="T37" s="93">
        <f t="shared" si="1"/>
        <v>12</v>
      </c>
      <c r="U37" s="94">
        <f t="shared" si="2"/>
        <v>0.75</v>
      </c>
    </row>
    <row r="38" spans="1:21" x14ac:dyDescent="0.35">
      <c r="A38" s="101">
        <v>26</v>
      </c>
      <c r="B38" s="101" t="s">
        <v>895</v>
      </c>
      <c r="C38" s="98" t="s">
        <v>898</v>
      </c>
      <c r="D38" s="55">
        <v>1</v>
      </c>
      <c r="E38" s="51">
        <v>1</v>
      </c>
      <c r="F38" s="51">
        <v>1</v>
      </c>
      <c r="G38" s="51">
        <v>0</v>
      </c>
      <c r="H38" s="51">
        <v>1</v>
      </c>
      <c r="I38" s="51">
        <v>1</v>
      </c>
      <c r="J38" s="51">
        <v>1</v>
      </c>
      <c r="K38" s="51">
        <v>1</v>
      </c>
      <c r="L38" s="51">
        <v>1</v>
      </c>
      <c r="M38" s="51">
        <v>0</v>
      </c>
      <c r="N38" s="51"/>
      <c r="O38" s="51"/>
      <c r="P38" s="51">
        <v>1</v>
      </c>
      <c r="Q38" s="51"/>
      <c r="R38" s="51">
        <v>0</v>
      </c>
      <c r="S38" s="51"/>
      <c r="T38" s="93">
        <f t="shared" si="1"/>
        <v>9</v>
      </c>
      <c r="U38" s="94">
        <f t="shared" si="2"/>
        <v>0.5625</v>
      </c>
    </row>
    <row r="39" spans="1:21" x14ac:dyDescent="0.35">
      <c r="A39" s="101">
        <v>27</v>
      </c>
      <c r="B39" s="101" t="s">
        <v>897</v>
      </c>
      <c r="C39" s="98" t="s">
        <v>900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>
        <v>1</v>
      </c>
      <c r="M39" s="51" t="s">
        <v>449</v>
      </c>
      <c r="N39" s="51"/>
      <c r="O39" s="51"/>
      <c r="P39" s="51">
        <v>1</v>
      </c>
      <c r="Q39" s="51"/>
      <c r="R39" s="51">
        <v>1</v>
      </c>
      <c r="S39" s="51"/>
      <c r="T39" s="93">
        <f t="shared" si="1"/>
        <v>11</v>
      </c>
      <c r="U39" s="94">
        <f t="shared" si="2"/>
        <v>0.6875</v>
      </c>
    </row>
    <row r="40" spans="1:21" x14ac:dyDescent="0.35">
      <c r="A40" s="101">
        <v>28</v>
      </c>
      <c r="B40" s="101" t="s">
        <v>899</v>
      </c>
      <c r="C40" s="98" t="s">
        <v>902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/>
      <c r="O40" s="51"/>
      <c r="P40" s="51">
        <v>1</v>
      </c>
      <c r="Q40" s="51"/>
      <c r="R40" s="51">
        <v>1</v>
      </c>
      <c r="S40" s="51"/>
      <c r="T40" s="93">
        <f t="shared" si="1"/>
        <v>12</v>
      </c>
      <c r="U40" s="94">
        <f t="shared" si="2"/>
        <v>0.75</v>
      </c>
    </row>
    <row r="41" spans="1:21" x14ac:dyDescent="0.35">
      <c r="A41" s="101">
        <v>29</v>
      </c>
      <c r="B41" s="101" t="s">
        <v>901</v>
      </c>
      <c r="C41" s="98" t="s">
        <v>904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0</v>
      </c>
      <c r="K41" s="51">
        <v>1</v>
      </c>
      <c r="L41" s="51">
        <v>1</v>
      </c>
      <c r="M41" s="51">
        <v>0</v>
      </c>
      <c r="N41" s="51"/>
      <c r="O41" s="51"/>
      <c r="P41" s="51">
        <v>1</v>
      </c>
      <c r="Q41" s="51"/>
      <c r="R41" s="51">
        <v>1</v>
      </c>
      <c r="S41" s="51"/>
      <c r="T41" s="93">
        <f t="shared" si="1"/>
        <v>10</v>
      </c>
      <c r="U41" s="94">
        <f t="shared" si="2"/>
        <v>0.625</v>
      </c>
    </row>
    <row r="42" spans="1:21" x14ac:dyDescent="0.35">
      <c r="A42" s="101">
        <v>30</v>
      </c>
      <c r="B42" s="101" t="s">
        <v>903</v>
      </c>
      <c r="C42" s="98" t="s">
        <v>906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100">
        <v>1</v>
      </c>
      <c r="K42" s="51">
        <v>1</v>
      </c>
      <c r="L42" s="51">
        <v>1</v>
      </c>
      <c r="M42" s="51">
        <v>1</v>
      </c>
      <c r="N42" s="51"/>
      <c r="O42" s="51"/>
      <c r="P42" s="51">
        <v>1</v>
      </c>
      <c r="Q42" s="51"/>
      <c r="R42" s="51">
        <v>1</v>
      </c>
      <c r="S42" s="51"/>
      <c r="T42" s="93">
        <f t="shared" si="1"/>
        <v>12</v>
      </c>
      <c r="U42" s="94">
        <f t="shared" si="2"/>
        <v>0.75</v>
      </c>
    </row>
    <row r="43" spans="1:21" x14ac:dyDescent="0.35">
      <c r="A43" s="101">
        <v>31</v>
      </c>
      <c r="B43" s="101" t="s">
        <v>905</v>
      </c>
      <c r="C43" s="98" t="s">
        <v>908</v>
      </c>
      <c r="D43" s="55">
        <v>1</v>
      </c>
      <c r="E43" s="51">
        <v>1</v>
      </c>
      <c r="F43" s="51">
        <v>1</v>
      </c>
      <c r="G43" s="51">
        <v>1</v>
      </c>
      <c r="H43" s="51" t="s">
        <v>508</v>
      </c>
      <c r="I43" s="51">
        <v>0</v>
      </c>
      <c r="J43" s="51">
        <v>0</v>
      </c>
      <c r="K43" s="51">
        <v>0</v>
      </c>
      <c r="L43" s="51">
        <v>1</v>
      </c>
      <c r="M43" s="51">
        <v>0</v>
      </c>
      <c r="N43" s="51"/>
      <c r="O43" s="51"/>
      <c r="P43" s="51">
        <v>0</v>
      </c>
      <c r="Q43" s="51"/>
      <c r="R43" s="51">
        <v>1</v>
      </c>
      <c r="S43" s="51"/>
      <c r="T43" s="93">
        <f t="shared" si="1"/>
        <v>6</v>
      </c>
      <c r="U43" s="94">
        <f t="shared" si="2"/>
        <v>0.375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30" priority="2" operator="equal">
      <formula>0</formula>
    </cfRule>
  </conditionalFormatting>
  <conditionalFormatting sqref="U13:U43">
    <cfRule type="cellIs" dxfId="29" priority="1" operator="lessThan">
      <formula>"50%"</formula>
    </cfRule>
  </conditionalFormatting>
  <hyperlinks>
    <hyperlink ref="A1" location="'Rekap Dosen'!A1" display="BACK" xr:uid="{00000000-0004-0000-3B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U951"/>
  <sheetViews>
    <sheetView topLeftCell="A34" workbookViewId="0">
      <selection activeCell="B46" sqref="B46:B76"/>
    </sheetView>
  </sheetViews>
  <sheetFormatPr defaultColWidth="14.453125" defaultRowHeight="15" customHeight="1" x14ac:dyDescent="0.35"/>
  <cols>
    <col min="1" max="1" width="9.54296875" customWidth="1"/>
    <col min="2" max="2" width="32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96" t="s">
        <v>222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MI406217</v>
      </c>
      <c r="C3" s="78" t="str">
        <f>VLOOKUP(D3, 'Rekap Dosen'!$B$5:$C$40, 2, FALSE)</f>
        <v>Abdiansah, Dr.</v>
      </c>
      <c r="D3" s="51" t="s">
        <v>264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WEB PROGRAMMING II</v>
      </c>
      <c r="C4" s="78" t="str">
        <f>VLOOKUP(D4, 'Rekap Dosen'!$B$5:$C$40, 2, FALSE)</f>
        <v>M. Qurhanul Rizkie, Ph.D</v>
      </c>
      <c r="D4" s="51" t="s">
        <v>309</v>
      </c>
      <c r="E4" s="79">
        <f t="shared" si="0"/>
        <v>5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Bayu Wijaya Putra, M.Kom.</v>
      </c>
      <c r="D5" s="51" t="s">
        <v>285</v>
      </c>
      <c r="E5" s="79">
        <f t="shared" si="0"/>
        <v>9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Rabu, 12.10 - 16.15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Multimedia 4.2</v>
      </c>
      <c r="C7" s="83" t="s">
        <v>334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5"/>
      <c r="U11" s="178"/>
    </row>
    <row r="12" spans="1:21" ht="14.5" x14ac:dyDescent="0.35">
      <c r="A12" s="172"/>
      <c r="B12" s="172"/>
      <c r="C12" s="172"/>
      <c r="D12" s="51" t="s">
        <v>285</v>
      </c>
      <c r="E12" s="51" t="s">
        <v>285</v>
      </c>
      <c r="F12" s="51" t="s">
        <v>285</v>
      </c>
      <c r="G12" s="51" t="s">
        <v>285</v>
      </c>
      <c r="H12" s="51" t="s">
        <v>285</v>
      </c>
      <c r="I12" s="51" t="s">
        <v>285</v>
      </c>
      <c r="J12" s="51" t="s">
        <v>285</v>
      </c>
      <c r="K12" s="51" t="s">
        <v>285</v>
      </c>
      <c r="L12" s="51" t="s">
        <v>285</v>
      </c>
      <c r="M12" s="51"/>
      <c r="N12" s="51" t="s">
        <v>309</v>
      </c>
      <c r="O12" s="51"/>
      <c r="P12" s="51" t="s">
        <v>309</v>
      </c>
      <c r="Q12" s="51" t="s">
        <v>309</v>
      </c>
      <c r="R12" s="51" t="s">
        <v>309</v>
      </c>
      <c r="S12" s="51" t="s">
        <v>309</v>
      </c>
      <c r="T12" s="176"/>
      <c r="U12" s="179"/>
    </row>
    <row r="13" spans="1:21" ht="14.5" x14ac:dyDescent="0.35">
      <c r="A13" s="90">
        <v>1</v>
      </c>
      <c r="B13" s="97" t="s">
        <v>720</v>
      </c>
      <c r="C13" s="98" t="s">
        <v>721</v>
      </c>
      <c r="D13" s="153">
        <v>1</v>
      </c>
      <c r="E13" s="153">
        <v>1</v>
      </c>
      <c r="F13" s="153"/>
      <c r="G13" s="153">
        <v>1</v>
      </c>
      <c r="H13" s="154">
        <v>0</v>
      </c>
      <c r="I13" s="105" t="s">
        <v>426</v>
      </c>
      <c r="J13" s="105">
        <v>1</v>
      </c>
      <c r="K13" s="51">
        <v>1</v>
      </c>
      <c r="L13" s="51">
        <v>1</v>
      </c>
      <c r="M13" s="51"/>
      <c r="N13" s="51">
        <v>1</v>
      </c>
      <c r="O13" s="51"/>
      <c r="P13" s="51">
        <v>1</v>
      </c>
      <c r="Q13" s="51">
        <v>1</v>
      </c>
      <c r="R13" s="51">
        <v>1</v>
      </c>
      <c r="S13" s="51">
        <v>1</v>
      </c>
      <c r="T13" s="93">
        <f t="shared" ref="T13:T45" si="2">SUM(D13:S13)</f>
        <v>11</v>
      </c>
      <c r="U13" s="94">
        <f t="shared" ref="U13:U45" si="3">T13/16</f>
        <v>0.6875</v>
      </c>
    </row>
    <row r="14" spans="1:21" ht="14.5" x14ac:dyDescent="0.35">
      <c r="A14" s="90">
        <v>2</v>
      </c>
      <c r="B14" s="97" t="s">
        <v>722</v>
      </c>
      <c r="C14" s="98" t="s">
        <v>723</v>
      </c>
      <c r="D14" s="153">
        <v>1</v>
      </c>
      <c r="E14" s="153">
        <v>1</v>
      </c>
      <c r="F14" s="153"/>
      <c r="G14" s="153">
        <v>1</v>
      </c>
      <c r="H14" s="153">
        <v>1</v>
      </c>
      <c r="I14" s="105">
        <v>1</v>
      </c>
      <c r="J14" s="105">
        <v>1</v>
      </c>
      <c r="K14" s="51">
        <v>1</v>
      </c>
      <c r="L14" s="51">
        <v>1</v>
      </c>
      <c r="M14" s="51"/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13</v>
      </c>
      <c r="U14" s="94">
        <f t="shared" si="3"/>
        <v>0.8125</v>
      </c>
    </row>
    <row r="15" spans="1:21" ht="14.5" x14ac:dyDescent="0.35">
      <c r="A15" s="90">
        <v>3</v>
      </c>
      <c r="B15" s="97" t="s">
        <v>724</v>
      </c>
      <c r="C15" s="98" t="s">
        <v>725</v>
      </c>
      <c r="D15" s="153">
        <v>1</v>
      </c>
      <c r="E15" s="153">
        <v>1</v>
      </c>
      <c r="F15" s="153"/>
      <c r="G15" s="153">
        <v>1</v>
      </c>
      <c r="H15" s="153">
        <v>1</v>
      </c>
      <c r="I15" s="105">
        <v>1</v>
      </c>
      <c r="J15" s="105">
        <v>1</v>
      </c>
      <c r="K15" s="51">
        <v>1</v>
      </c>
      <c r="L15" s="51">
        <v>1</v>
      </c>
      <c r="M15" s="51"/>
      <c r="N15" s="51">
        <v>1</v>
      </c>
      <c r="O15" s="51"/>
      <c r="P15" s="51">
        <v>0</v>
      </c>
      <c r="Q15" s="51">
        <v>1</v>
      </c>
      <c r="R15" s="51">
        <v>1</v>
      </c>
      <c r="S15" s="51">
        <v>1</v>
      </c>
      <c r="T15" s="93">
        <f t="shared" si="2"/>
        <v>12</v>
      </c>
      <c r="U15" s="94">
        <f t="shared" si="3"/>
        <v>0.75</v>
      </c>
    </row>
    <row r="16" spans="1:21" ht="14.5" x14ac:dyDescent="0.35">
      <c r="A16" s="90">
        <v>4</v>
      </c>
      <c r="B16" s="97" t="s">
        <v>726</v>
      </c>
      <c r="C16" s="98" t="s">
        <v>727</v>
      </c>
      <c r="D16" s="153">
        <v>1</v>
      </c>
      <c r="E16" s="153">
        <v>1</v>
      </c>
      <c r="F16" s="153"/>
      <c r="G16" s="153">
        <v>1</v>
      </c>
      <c r="H16" s="153">
        <v>1</v>
      </c>
      <c r="I16" s="105">
        <v>1</v>
      </c>
      <c r="J16" s="105">
        <v>1</v>
      </c>
      <c r="K16" s="51">
        <v>1</v>
      </c>
      <c r="L16" s="51">
        <v>1</v>
      </c>
      <c r="M16" s="51"/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2"/>
        <v>13</v>
      </c>
      <c r="U16" s="94">
        <f t="shared" si="3"/>
        <v>0.8125</v>
      </c>
    </row>
    <row r="17" spans="1:21" ht="14.5" x14ac:dyDescent="0.35">
      <c r="A17" s="90">
        <v>5</v>
      </c>
      <c r="B17" s="97" t="s">
        <v>728</v>
      </c>
      <c r="C17" s="98" t="s">
        <v>729</v>
      </c>
      <c r="D17" s="153">
        <v>1</v>
      </c>
      <c r="E17" s="153">
        <v>1</v>
      </c>
      <c r="F17" s="153"/>
      <c r="G17" s="153">
        <v>1</v>
      </c>
      <c r="H17" s="153">
        <v>1</v>
      </c>
      <c r="I17" s="105">
        <v>1</v>
      </c>
      <c r="J17" s="105">
        <v>1</v>
      </c>
      <c r="K17" s="51">
        <v>1</v>
      </c>
      <c r="L17" s="51">
        <v>1</v>
      </c>
      <c r="M17" s="51"/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13</v>
      </c>
      <c r="U17" s="94">
        <f t="shared" si="3"/>
        <v>0.8125</v>
      </c>
    </row>
    <row r="18" spans="1:21" ht="14.5" x14ac:dyDescent="0.35">
      <c r="A18" s="90">
        <v>6</v>
      </c>
      <c r="B18" s="97" t="s">
        <v>730</v>
      </c>
      <c r="C18" s="98" t="s">
        <v>731</v>
      </c>
      <c r="D18" s="153">
        <v>1</v>
      </c>
      <c r="E18" s="153">
        <v>1</v>
      </c>
      <c r="F18" s="153"/>
      <c r="G18" s="153">
        <v>1</v>
      </c>
      <c r="H18" s="153">
        <v>1</v>
      </c>
      <c r="I18" s="105">
        <v>1</v>
      </c>
      <c r="J18" s="105">
        <v>1</v>
      </c>
      <c r="K18" s="51">
        <v>1</v>
      </c>
      <c r="L18" s="51">
        <v>1</v>
      </c>
      <c r="M18" s="51"/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13</v>
      </c>
      <c r="U18" s="94">
        <f t="shared" si="3"/>
        <v>0.8125</v>
      </c>
    </row>
    <row r="19" spans="1:21" ht="14.5" x14ac:dyDescent="0.35">
      <c r="A19" s="90">
        <v>7</v>
      </c>
      <c r="B19" s="97" t="s">
        <v>732</v>
      </c>
      <c r="C19" s="98" t="s">
        <v>733</v>
      </c>
      <c r="D19" s="153">
        <v>1</v>
      </c>
      <c r="E19" s="153">
        <v>1</v>
      </c>
      <c r="F19" s="153"/>
      <c r="G19" s="153">
        <v>1</v>
      </c>
      <c r="H19" s="153">
        <v>1</v>
      </c>
      <c r="I19" s="105">
        <v>1</v>
      </c>
      <c r="J19" s="105">
        <v>1</v>
      </c>
      <c r="K19" s="51">
        <v>1</v>
      </c>
      <c r="L19" s="51">
        <v>1</v>
      </c>
      <c r="M19" s="51"/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2"/>
        <v>13</v>
      </c>
      <c r="U19" s="94">
        <f t="shared" si="3"/>
        <v>0.8125</v>
      </c>
    </row>
    <row r="20" spans="1:21" ht="14.5" x14ac:dyDescent="0.35">
      <c r="A20" s="90">
        <v>8</v>
      </c>
      <c r="B20" s="97" t="s">
        <v>734</v>
      </c>
      <c r="C20" s="98" t="s">
        <v>735</v>
      </c>
      <c r="D20" s="155">
        <v>1</v>
      </c>
      <c r="E20" s="155">
        <v>1</v>
      </c>
      <c r="F20" s="155"/>
      <c r="G20" s="155">
        <v>1</v>
      </c>
      <c r="H20" s="155">
        <v>1</v>
      </c>
      <c r="I20" s="105">
        <v>1</v>
      </c>
      <c r="J20" s="105">
        <v>1</v>
      </c>
      <c r="K20" s="51">
        <v>1</v>
      </c>
      <c r="L20" s="51">
        <v>1</v>
      </c>
      <c r="M20" s="51"/>
      <c r="N20" s="51">
        <v>1</v>
      </c>
      <c r="O20" s="51"/>
      <c r="P20" s="51">
        <v>1</v>
      </c>
      <c r="Q20" s="51">
        <v>1</v>
      </c>
      <c r="R20" s="51">
        <v>1</v>
      </c>
      <c r="S20" s="51">
        <v>1</v>
      </c>
      <c r="T20" s="93">
        <f t="shared" si="2"/>
        <v>13</v>
      </c>
      <c r="U20" s="94">
        <f t="shared" si="3"/>
        <v>0.8125</v>
      </c>
    </row>
    <row r="21" spans="1:21" ht="15.75" customHeight="1" x14ac:dyDescent="0.35">
      <c r="A21" s="90">
        <v>9</v>
      </c>
      <c r="B21" s="97" t="s">
        <v>736</v>
      </c>
      <c r="C21" s="98" t="s">
        <v>737</v>
      </c>
      <c r="D21" s="153">
        <v>1</v>
      </c>
      <c r="E21" s="153">
        <v>1</v>
      </c>
      <c r="F21" s="153"/>
      <c r="G21" s="153">
        <v>1</v>
      </c>
      <c r="H21" s="153">
        <v>1</v>
      </c>
      <c r="I21" s="105">
        <v>1</v>
      </c>
      <c r="J21" s="105">
        <v>1</v>
      </c>
      <c r="K21" s="51">
        <v>1</v>
      </c>
      <c r="L21" s="51">
        <v>1</v>
      </c>
      <c r="M21" s="51"/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13</v>
      </c>
      <c r="U21" s="94">
        <f t="shared" si="3"/>
        <v>0.8125</v>
      </c>
    </row>
    <row r="22" spans="1:21" ht="15.75" customHeight="1" x14ac:dyDescent="0.35">
      <c r="A22" s="90">
        <v>10</v>
      </c>
      <c r="B22" s="97" t="s">
        <v>738</v>
      </c>
      <c r="C22" s="98" t="s">
        <v>739</v>
      </c>
      <c r="D22" s="153">
        <v>1</v>
      </c>
      <c r="E22" s="153">
        <v>1</v>
      </c>
      <c r="F22" s="153"/>
      <c r="G22" s="153">
        <v>1</v>
      </c>
      <c r="H22" s="153">
        <v>1</v>
      </c>
      <c r="I22" s="105">
        <v>1</v>
      </c>
      <c r="J22" s="105">
        <v>1</v>
      </c>
      <c r="K22" s="51">
        <v>1</v>
      </c>
      <c r="L22" s="51">
        <v>1</v>
      </c>
      <c r="M22" s="51"/>
      <c r="N22" s="51">
        <v>1</v>
      </c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13</v>
      </c>
      <c r="U22" s="94">
        <f t="shared" si="3"/>
        <v>0.8125</v>
      </c>
    </row>
    <row r="23" spans="1:21" ht="15.75" customHeight="1" x14ac:dyDescent="0.35">
      <c r="A23" s="90">
        <v>11</v>
      </c>
      <c r="B23" s="101" t="s">
        <v>740</v>
      </c>
      <c r="C23" s="98" t="s">
        <v>741</v>
      </c>
      <c r="D23" s="153">
        <v>1</v>
      </c>
      <c r="E23" s="153">
        <v>1</v>
      </c>
      <c r="F23" s="153"/>
      <c r="G23" s="153">
        <v>1</v>
      </c>
      <c r="H23" s="153">
        <v>1</v>
      </c>
      <c r="I23" s="105">
        <v>1</v>
      </c>
      <c r="J23" s="105">
        <v>1</v>
      </c>
      <c r="K23" s="51">
        <v>1</v>
      </c>
      <c r="L23" s="51">
        <v>1</v>
      </c>
      <c r="M23" s="51"/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13</v>
      </c>
      <c r="U23" s="94">
        <f t="shared" si="3"/>
        <v>0.8125</v>
      </c>
    </row>
    <row r="24" spans="1:21" ht="15.75" customHeight="1" x14ac:dyDescent="0.35">
      <c r="A24" s="90">
        <v>12</v>
      </c>
      <c r="B24" s="101" t="s">
        <v>742</v>
      </c>
      <c r="C24" s="98" t="s">
        <v>743</v>
      </c>
      <c r="D24" s="153">
        <v>1</v>
      </c>
      <c r="E24" s="153">
        <v>1</v>
      </c>
      <c r="F24" s="153"/>
      <c r="G24" s="153">
        <v>1</v>
      </c>
      <c r="H24" s="153">
        <v>1</v>
      </c>
      <c r="I24" s="105">
        <v>1</v>
      </c>
      <c r="J24" s="105">
        <v>1</v>
      </c>
      <c r="K24" s="51">
        <v>1</v>
      </c>
      <c r="L24" s="51">
        <v>1</v>
      </c>
      <c r="M24" s="51"/>
      <c r="N24" s="51">
        <v>1</v>
      </c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13</v>
      </c>
      <c r="U24" s="94">
        <f t="shared" si="3"/>
        <v>0.8125</v>
      </c>
    </row>
    <row r="25" spans="1:21" ht="15.75" customHeight="1" x14ac:dyDescent="0.35">
      <c r="A25" s="90">
        <v>13</v>
      </c>
      <c r="B25" s="101" t="s">
        <v>744</v>
      </c>
      <c r="C25" s="98" t="s">
        <v>745</v>
      </c>
      <c r="D25" s="153">
        <v>1</v>
      </c>
      <c r="E25" s="153">
        <v>1</v>
      </c>
      <c r="F25" s="153"/>
      <c r="G25" s="153">
        <v>1</v>
      </c>
      <c r="H25" s="153">
        <v>1</v>
      </c>
      <c r="I25" s="105">
        <v>1</v>
      </c>
      <c r="J25" s="105">
        <v>1</v>
      </c>
      <c r="K25" s="51">
        <v>1</v>
      </c>
      <c r="L25" s="51">
        <v>1</v>
      </c>
      <c r="M25" s="51"/>
      <c r="N25" s="51">
        <v>1</v>
      </c>
      <c r="O25" s="51"/>
      <c r="P25" s="51">
        <v>0</v>
      </c>
      <c r="Q25" s="51">
        <v>1</v>
      </c>
      <c r="R25" s="51">
        <v>1</v>
      </c>
      <c r="S25" s="51">
        <v>1</v>
      </c>
      <c r="T25" s="93">
        <f t="shared" si="2"/>
        <v>12</v>
      </c>
      <c r="U25" s="94">
        <f t="shared" si="3"/>
        <v>0.75</v>
      </c>
    </row>
    <row r="26" spans="1:21" ht="15.75" customHeight="1" x14ac:dyDescent="0.35">
      <c r="A26" s="90">
        <v>14</v>
      </c>
      <c r="B26" s="101" t="s">
        <v>746</v>
      </c>
      <c r="C26" s="98" t="s">
        <v>747</v>
      </c>
      <c r="D26" s="153">
        <v>1</v>
      </c>
      <c r="E26" s="153">
        <v>1</v>
      </c>
      <c r="F26" s="153"/>
      <c r="G26" s="153">
        <v>1</v>
      </c>
      <c r="H26" s="153">
        <v>1</v>
      </c>
      <c r="I26" s="105">
        <v>1</v>
      </c>
      <c r="J26" s="105">
        <v>1</v>
      </c>
      <c r="K26" s="51">
        <v>1</v>
      </c>
      <c r="L26" s="51">
        <v>1</v>
      </c>
      <c r="M26" s="51"/>
      <c r="N26" s="51">
        <v>1</v>
      </c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2"/>
        <v>13</v>
      </c>
      <c r="U26" s="94">
        <f t="shared" si="3"/>
        <v>0.8125</v>
      </c>
    </row>
    <row r="27" spans="1:21" ht="15.75" customHeight="1" x14ac:dyDescent="0.35">
      <c r="A27" s="90">
        <v>15</v>
      </c>
      <c r="B27" s="101" t="s">
        <v>748</v>
      </c>
      <c r="C27" s="98" t="s">
        <v>749</v>
      </c>
      <c r="D27" s="153">
        <v>1</v>
      </c>
      <c r="E27" s="153">
        <v>1</v>
      </c>
      <c r="F27" s="153"/>
      <c r="G27" s="153">
        <v>1</v>
      </c>
      <c r="H27" s="153">
        <v>1</v>
      </c>
      <c r="I27" s="105">
        <v>1</v>
      </c>
      <c r="J27" s="105">
        <v>1</v>
      </c>
      <c r="K27" s="51">
        <v>1</v>
      </c>
      <c r="L27" s="51">
        <v>1</v>
      </c>
      <c r="M27" s="51"/>
      <c r="N27" s="51">
        <v>1</v>
      </c>
      <c r="O27" s="51"/>
      <c r="P27" s="51">
        <v>1</v>
      </c>
      <c r="Q27" s="51">
        <v>1</v>
      </c>
      <c r="R27" s="51">
        <v>1</v>
      </c>
      <c r="S27" s="51">
        <v>1</v>
      </c>
      <c r="T27" s="93">
        <f t="shared" si="2"/>
        <v>13</v>
      </c>
      <c r="U27" s="94">
        <f t="shared" si="3"/>
        <v>0.8125</v>
      </c>
    </row>
    <row r="28" spans="1:21" ht="15.75" customHeight="1" x14ac:dyDescent="0.35">
      <c r="A28" s="90">
        <v>16</v>
      </c>
      <c r="B28" s="101" t="s">
        <v>750</v>
      </c>
      <c r="C28" s="98" t="s">
        <v>751</v>
      </c>
      <c r="D28" s="153">
        <v>1</v>
      </c>
      <c r="E28" s="153">
        <v>1</v>
      </c>
      <c r="F28" s="153"/>
      <c r="G28" s="153">
        <v>1</v>
      </c>
      <c r="H28" s="153">
        <v>1</v>
      </c>
      <c r="I28" s="105">
        <v>1</v>
      </c>
      <c r="J28" s="105">
        <v>1</v>
      </c>
      <c r="K28" s="51">
        <v>1</v>
      </c>
      <c r="L28" s="51">
        <v>1</v>
      </c>
      <c r="M28" s="51"/>
      <c r="N28" s="51">
        <v>1</v>
      </c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13</v>
      </c>
      <c r="U28" s="94">
        <f t="shared" si="3"/>
        <v>0.8125</v>
      </c>
    </row>
    <row r="29" spans="1:21" ht="15.75" customHeight="1" x14ac:dyDescent="0.35">
      <c r="A29" s="90">
        <v>17</v>
      </c>
      <c r="B29" s="101" t="s">
        <v>752</v>
      </c>
      <c r="C29" s="98" t="s">
        <v>753</v>
      </c>
      <c r="D29" s="153">
        <v>1</v>
      </c>
      <c r="E29" s="153">
        <v>1</v>
      </c>
      <c r="F29" s="153"/>
      <c r="G29" s="153">
        <v>1</v>
      </c>
      <c r="H29" s="153">
        <v>1</v>
      </c>
      <c r="I29" s="105">
        <v>1</v>
      </c>
      <c r="J29" s="105">
        <v>1</v>
      </c>
      <c r="K29" s="51">
        <v>1</v>
      </c>
      <c r="L29" s="51">
        <v>1</v>
      </c>
      <c r="M29" s="51"/>
      <c r="N29" s="51">
        <v>1</v>
      </c>
      <c r="O29" s="51"/>
      <c r="P29" s="51">
        <v>1</v>
      </c>
      <c r="Q29" s="51">
        <v>1</v>
      </c>
      <c r="R29" s="51">
        <v>1</v>
      </c>
      <c r="S29" s="51">
        <v>1</v>
      </c>
      <c r="T29" s="93">
        <f t="shared" si="2"/>
        <v>13</v>
      </c>
      <c r="U29" s="94">
        <f t="shared" si="3"/>
        <v>0.8125</v>
      </c>
    </row>
    <row r="30" spans="1:21" ht="15.75" customHeight="1" x14ac:dyDescent="0.35">
      <c r="A30" s="90">
        <v>18</v>
      </c>
      <c r="B30" s="101" t="s">
        <v>754</v>
      </c>
      <c r="C30" s="98" t="s">
        <v>755</v>
      </c>
      <c r="D30" s="153">
        <v>1</v>
      </c>
      <c r="E30" s="153">
        <v>1</v>
      </c>
      <c r="F30" s="153"/>
      <c r="G30" s="153">
        <v>1</v>
      </c>
      <c r="H30" s="154">
        <v>0</v>
      </c>
      <c r="I30" s="105" t="s">
        <v>426</v>
      </c>
      <c r="J30" s="105">
        <v>1</v>
      </c>
      <c r="K30" s="51">
        <v>1</v>
      </c>
      <c r="L30" s="51">
        <v>1</v>
      </c>
      <c r="M30" s="51"/>
      <c r="N30" s="51">
        <v>1</v>
      </c>
      <c r="O30" s="51"/>
      <c r="P30" s="51">
        <v>0</v>
      </c>
      <c r="Q30" s="51">
        <v>1</v>
      </c>
      <c r="R30" s="51">
        <v>1</v>
      </c>
      <c r="S30" s="51">
        <v>1</v>
      </c>
      <c r="T30" s="93">
        <f t="shared" si="2"/>
        <v>10</v>
      </c>
      <c r="U30" s="94">
        <f t="shared" si="3"/>
        <v>0.625</v>
      </c>
    </row>
    <row r="31" spans="1:21" ht="15.75" customHeight="1" x14ac:dyDescent="0.35">
      <c r="A31" s="90">
        <v>19</v>
      </c>
      <c r="B31" s="101" t="s">
        <v>756</v>
      </c>
      <c r="C31" s="98" t="s">
        <v>757</v>
      </c>
      <c r="D31" s="153">
        <v>1</v>
      </c>
      <c r="E31" s="153">
        <v>1</v>
      </c>
      <c r="F31" s="153"/>
      <c r="G31" s="153">
        <v>1</v>
      </c>
      <c r="H31" s="153">
        <v>1</v>
      </c>
      <c r="I31" s="105">
        <v>1</v>
      </c>
      <c r="J31" s="105">
        <v>1</v>
      </c>
      <c r="K31" s="51">
        <v>1</v>
      </c>
      <c r="L31" s="51">
        <v>1</v>
      </c>
      <c r="M31" s="51"/>
      <c r="N31" s="51">
        <v>1</v>
      </c>
      <c r="O31" s="51"/>
      <c r="P31" s="51">
        <v>1</v>
      </c>
      <c r="Q31" s="51">
        <v>1</v>
      </c>
      <c r="R31" s="51">
        <v>1</v>
      </c>
      <c r="S31" s="51">
        <v>1</v>
      </c>
      <c r="T31" s="93">
        <f t="shared" si="2"/>
        <v>13</v>
      </c>
      <c r="U31" s="94">
        <f t="shared" si="3"/>
        <v>0.8125</v>
      </c>
    </row>
    <row r="32" spans="1:21" ht="15.75" customHeight="1" x14ac:dyDescent="0.35">
      <c r="A32" s="90">
        <v>20</v>
      </c>
      <c r="B32" s="101" t="s">
        <v>758</v>
      </c>
      <c r="C32" s="98" t="s">
        <v>759</v>
      </c>
      <c r="D32" s="153">
        <v>1</v>
      </c>
      <c r="E32" s="153">
        <v>1</v>
      </c>
      <c r="F32" s="153"/>
      <c r="G32" s="153">
        <v>1</v>
      </c>
      <c r="H32" s="153">
        <v>1</v>
      </c>
      <c r="I32" s="105">
        <v>1</v>
      </c>
      <c r="J32" s="105">
        <v>1</v>
      </c>
      <c r="K32" s="51">
        <v>1</v>
      </c>
      <c r="L32" s="51">
        <v>1</v>
      </c>
      <c r="M32" s="51"/>
      <c r="N32" s="51">
        <v>1</v>
      </c>
      <c r="O32" s="51"/>
      <c r="P32" s="51">
        <v>0</v>
      </c>
      <c r="Q32" s="51">
        <v>0</v>
      </c>
      <c r="R32" s="51">
        <v>1</v>
      </c>
      <c r="S32" s="51">
        <v>1</v>
      </c>
      <c r="T32" s="93">
        <f t="shared" si="2"/>
        <v>11</v>
      </c>
      <c r="U32" s="94">
        <f t="shared" si="3"/>
        <v>0.6875</v>
      </c>
    </row>
    <row r="33" spans="1:21" ht="15.75" customHeight="1" x14ac:dyDescent="0.35">
      <c r="A33" s="90">
        <v>21</v>
      </c>
      <c r="B33" s="101" t="s">
        <v>760</v>
      </c>
      <c r="C33" s="98" t="s">
        <v>761</v>
      </c>
      <c r="D33" s="153">
        <v>1</v>
      </c>
      <c r="E33" s="153">
        <v>1</v>
      </c>
      <c r="F33" s="153"/>
      <c r="G33" s="153">
        <v>1</v>
      </c>
      <c r="H33" s="153">
        <v>1</v>
      </c>
      <c r="I33" s="105">
        <v>1</v>
      </c>
      <c r="J33" s="105">
        <v>1</v>
      </c>
      <c r="K33" s="51">
        <v>1</v>
      </c>
      <c r="L33" s="51">
        <v>1</v>
      </c>
      <c r="M33" s="51"/>
      <c r="N33" s="51">
        <v>1</v>
      </c>
      <c r="O33" s="51"/>
      <c r="P33" s="51">
        <v>1</v>
      </c>
      <c r="Q33" s="51">
        <v>1</v>
      </c>
      <c r="R33" s="51">
        <v>1</v>
      </c>
      <c r="S33" s="51">
        <v>1</v>
      </c>
      <c r="T33" s="93">
        <f t="shared" si="2"/>
        <v>13</v>
      </c>
      <c r="U33" s="94">
        <f t="shared" si="3"/>
        <v>0.8125</v>
      </c>
    </row>
    <row r="34" spans="1:21" ht="15.75" customHeight="1" x14ac:dyDescent="0.35">
      <c r="A34" s="90">
        <v>22</v>
      </c>
      <c r="B34" s="101" t="s">
        <v>762</v>
      </c>
      <c r="C34" s="98" t="s">
        <v>763</v>
      </c>
      <c r="D34" s="153">
        <v>1</v>
      </c>
      <c r="E34" s="153">
        <v>1</v>
      </c>
      <c r="F34" s="153"/>
      <c r="G34" s="153">
        <v>1</v>
      </c>
      <c r="H34" s="153">
        <v>1</v>
      </c>
      <c r="I34" s="105">
        <v>1</v>
      </c>
      <c r="J34" s="105">
        <v>1</v>
      </c>
      <c r="K34" s="51" t="s">
        <v>426</v>
      </c>
      <c r="L34" s="51">
        <v>1</v>
      </c>
      <c r="M34" s="51"/>
      <c r="N34" s="51">
        <v>1</v>
      </c>
      <c r="O34" s="51"/>
      <c r="P34" s="51">
        <v>1</v>
      </c>
      <c r="Q34" s="51">
        <v>0</v>
      </c>
      <c r="R34" s="51">
        <v>1</v>
      </c>
      <c r="S34" s="51">
        <v>1</v>
      </c>
      <c r="T34" s="93">
        <f t="shared" si="2"/>
        <v>11</v>
      </c>
      <c r="U34" s="94">
        <f t="shared" si="3"/>
        <v>0.6875</v>
      </c>
    </row>
    <row r="35" spans="1:21" ht="15.75" customHeight="1" x14ac:dyDescent="0.35">
      <c r="A35" s="90">
        <v>23</v>
      </c>
      <c r="B35" s="101" t="s">
        <v>764</v>
      </c>
      <c r="C35" s="98" t="s">
        <v>765</v>
      </c>
      <c r="D35" s="153">
        <v>1</v>
      </c>
      <c r="E35" s="153">
        <v>1</v>
      </c>
      <c r="F35" s="153"/>
      <c r="G35" s="153">
        <v>1</v>
      </c>
      <c r="H35" s="153">
        <v>1</v>
      </c>
      <c r="I35" s="105">
        <v>1</v>
      </c>
      <c r="J35" s="105">
        <v>1</v>
      </c>
      <c r="K35" s="51">
        <v>1</v>
      </c>
      <c r="L35" s="51">
        <v>1</v>
      </c>
      <c r="M35" s="51"/>
      <c r="N35" s="51">
        <v>1</v>
      </c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2"/>
        <v>13</v>
      </c>
      <c r="U35" s="94">
        <f t="shared" si="3"/>
        <v>0.8125</v>
      </c>
    </row>
    <row r="36" spans="1:21" ht="15.75" customHeight="1" x14ac:dyDescent="0.35">
      <c r="A36" s="90">
        <v>24</v>
      </c>
      <c r="B36" s="101" t="s">
        <v>766</v>
      </c>
      <c r="C36" s="98" t="s">
        <v>767</v>
      </c>
      <c r="D36" s="153">
        <v>1</v>
      </c>
      <c r="E36" s="153">
        <v>1</v>
      </c>
      <c r="F36" s="153"/>
      <c r="G36" s="153">
        <v>1</v>
      </c>
      <c r="H36" s="153">
        <v>1</v>
      </c>
      <c r="I36" s="105">
        <v>1</v>
      </c>
      <c r="J36" s="105">
        <v>1</v>
      </c>
      <c r="K36" s="51">
        <v>1</v>
      </c>
      <c r="L36" s="51">
        <v>1</v>
      </c>
      <c r="M36" s="51"/>
      <c r="N36" s="51">
        <v>1</v>
      </c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13</v>
      </c>
      <c r="U36" s="94">
        <f t="shared" si="3"/>
        <v>0.8125</v>
      </c>
    </row>
    <row r="37" spans="1:21" ht="15.75" customHeight="1" x14ac:dyDescent="0.35">
      <c r="A37" s="90">
        <v>25</v>
      </c>
      <c r="B37" s="101" t="s">
        <v>768</v>
      </c>
      <c r="C37" s="98" t="s">
        <v>769</v>
      </c>
      <c r="D37" s="153">
        <v>1</v>
      </c>
      <c r="E37" s="153">
        <v>1</v>
      </c>
      <c r="F37" s="153"/>
      <c r="G37" s="153">
        <v>1</v>
      </c>
      <c r="H37" s="153">
        <v>1</v>
      </c>
      <c r="I37" s="105">
        <v>1</v>
      </c>
      <c r="J37" s="105">
        <v>1</v>
      </c>
      <c r="K37" s="51">
        <v>1</v>
      </c>
      <c r="L37" s="51">
        <v>1</v>
      </c>
      <c r="M37" s="51"/>
      <c r="N37" s="51">
        <v>1</v>
      </c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2"/>
        <v>13</v>
      </c>
      <c r="U37" s="94">
        <f t="shared" si="3"/>
        <v>0.8125</v>
      </c>
    </row>
    <row r="38" spans="1:21" ht="15.75" customHeight="1" x14ac:dyDescent="0.35">
      <c r="A38" s="90">
        <v>26</v>
      </c>
      <c r="B38" s="101" t="s">
        <v>770</v>
      </c>
      <c r="C38" s="98" t="s">
        <v>771</v>
      </c>
      <c r="D38" s="153">
        <v>1</v>
      </c>
      <c r="E38" s="153">
        <v>1</v>
      </c>
      <c r="F38" s="153"/>
      <c r="G38" s="153">
        <v>1</v>
      </c>
      <c r="H38" s="153">
        <v>1</v>
      </c>
      <c r="I38" s="105">
        <v>1</v>
      </c>
      <c r="J38" s="105">
        <v>1</v>
      </c>
      <c r="K38" s="51">
        <v>1</v>
      </c>
      <c r="L38" s="51">
        <v>1</v>
      </c>
      <c r="M38" s="51"/>
      <c r="N38" s="51">
        <v>1</v>
      </c>
      <c r="O38" s="51"/>
      <c r="P38" s="51">
        <v>1</v>
      </c>
      <c r="Q38" s="51">
        <v>1</v>
      </c>
      <c r="R38" s="51">
        <v>1</v>
      </c>
      <c r="S38" s="51">
        <v>1</v>
      </c>
      <c r="T38" s="93">
        <f t="shared" si="2"/>
        <v>13</v>
      </c>
      <c r="U38" s="94">
        <f t="shared" si="3"/>
        <v>0.8125</v>
      </c>
    </row>
    <row r="39" spans="1:21" ht="15.75" customHeight="1" x14ac:dyDescent="0.35">
      <c r="A39" s="90">
        <v>27</v>
      </c>
      <c r="B39" s="101" t="s">
        <v>772</v>
      </c>
      <c r="C39" s="98" t="s">
        <v>773</v>
      </c>
      <c r="D39" s="153">
        <v>1</v>
      </c>
      <c r="E39" s="153">
        <v>1</v>
      </c>
      <c r="F39" s="153"/>
      <c r="G39" s="153">
        <v>1</v>
      </c>
      <c r="H39" s="153">
        <v>1</v>
      </c>
      <c r="I39" s="105">
        <v>1</v>
      </c>
      <c r="J39" s="105">
        <v>1</v>
      </c>
      <c r="K39" s="51">
        <v>1</v>
      </c>
      <c r="L39" s="51">
        <v>1</v>
      </c>
      <c r="M39" s="51"/>
      <c r="N39" s="51">
        <v>1</v>
      </c>
      <c r="O39" s="51"/>
      <c r="P39" s="51">
        <v>1</v>
      </c>
      <c r="Q39" s="51">
        <v>1</v>
      </c>
      <c r="R39" s="51">
        <v>1</v>
      </c>
      <c r="S39" s="51">
        <v>1</v>
      </c>
      <c r="T39" s="93">
        <f t="shared" si="2"/>
        <v>13</v>
      </c>
      <c r="U39" s="94">
        <f t="shared" si="3"/>
        <v>0.8125</v>
      </c>
    </row>
    <row r="40" spans="1:21" ht="15.75" customHeight="1" x14ac:dyDescent="0.35">
      <c r="A40" s="90">
        <v>28</v>
      </c>
      <c r="B40" s="101" t="s">
        <v>774</v>
      </c>
      <c r="C40" s="98" t="s">
        <v>775</v>
      </c>
      <c r="D40" s="153">
        <v>1</v>
      </c>
      <c r="E40" s="153">
        <v>1</v>
      </c>
      <c r="F40" s="153"/>
      <c r="G40" s="153">
        <v>1</v>
      </c>
      <c r="H40" s="153">
        <v>1</v>
      </c>
      <c r="I40" s="105">
        <v>1</v>
      </c>
      <c r="J40" s="105">
        <v>1</v>
      </c>
      <c r="K40" s="51">
        <v>1</v>
      </c>
      <c r="L40" s="51">
        <v>1</v>
      </c>
      <c r="M40" s="51"/>
      <c r="N40" s="51">
        <v>1</v>
      </c>
      <c r="O40" s="51"/>
      <c r="P40" s="51">
        <v>0</v>
      </c>
      <c r="Q40" s="51">
        <v>1</v>
      </c>
      <c r="R40" s="51">
        <v>1</v>
      </c>
      <c r="S40" s="51">
        <v>1</v>
      </c>
      <c r="T40" s="93">
        <f t="shared" si="2"/>
        <v>12</v>
      </c>
      <c r="U40" s="94">
        <f t="shared" si="3"/>
        <v>0.75</v>
      </c>
    </row>
    <row r="41" spans="1:21" ht="15.75" customHeight="1" x14ac:dyDescent="0.35">
      <c r="A41" s="90">
        <v>29</v>
      </c>
      <c r="B41" s="101" t="s">
        <v>776</v>
      </c>
      <c r="C41" s="98" t="s">
        <v>777</v>
      </c>
      <c r="D41" s="153">
        <v>1</v>
      </c>
      <c r="E41" s="153">
        <v>1</v>
      </c>
      <c r="F41" s="153"/>
      <c r="G41" s="153">
        <v>1</v>
      </c>
      <c r="H41" s="153">
        <v>1</v>
      </c>
      <c r="I41" s="105">
        <v>1</v>
      </c>
      <c r="J41" s="105">
        <v>1</v>
      </c>
      <c r="K41" s="51">
        <v>1</v>
      </c>
      <c r="L41" s="51">
        <v>1</v>
      </c>
      <c r="M41" s="51"/>
      <c r="N41" s="51">
        <v>1</v>
      </c>
      <c r="O41" s="51"/>
      <c r="P41" s="51">
        <v>0</v>
      </c>
      <c r="Q41" s="51">
        <v>0</v>
      </c>
      <c r="R41" s="51">
        <v>1</v>
      </c>
      <c r="S41" s="51">
        <v>1</v>
      </c>
      <c r="T41" s="93">
        <f t="shared" si="2"/>
        <v>11</v>
      </c>
      <c r="U41" s="94">
        <f t="shared" si="3"/>
        <v>0.6875</v>
      </c>
    </row>
    <row r="42" spans="1:21" ht="15.75" customHeight="1" x14ac:dyDescent="0.35">
      <c r="A42" s="90">
        <v>30</v>
      </c>
      <c r="B42" s="101" t="s">
        <v>778</v>
      </c>
      <c r="C42" s="98" t="s">
        <v>779</v>
      </c>
      <c r="D42" s="153">
        <v>1</v>
      </c>
      <c r="E42" s="153">
        <v>1</v>
      </c>
      <c r="F42" s="153"/>
      <c r="G42" s="153">
        <v>1</v>
      </c>
      <c r="H42" s="153">
        <v>1</v>
      </c>
      <c r="I42" s="105">
        <v>1</v>
      </c>
      <c r="J42" s="105">
        <v>1</v>
      </c>
      <c r="K42" s="51">
        <v>1</v>
      </c>
      <c r="L42" s="51">
        <v>1</v>
      </c>
      <c r="M42" s="51"/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13</v>
      </c>
      <c r="U42" s="94">
        <f t="shared" si="3"/>
        <v>0.8125</v>
      </c>
    </row>
    <row r="43" spans="1:21" ht="15.75" customHeight="1" x14ac:dyDescent="0.35">
      <c r="A43" s="90">
        <v>31</v>
      </c>
      <c r="B43" s="101" t="s">
        <v>780</v>
      </c>
      <c r="C43" s="98" t="s">
        <v>781</v>
      </c>
      <c r="D43" s="156">
        <v>1</v>
      </c>
      <c r="E43" s="156">
        <v>1</v>
      </c>
      <c r="F43" s="156"/>
      <c r="G43" s="156">
        <v>1</v>
      </c>
      <c r="H43" s="156">
        <v>1</v>
      </c>
      <c r="I43" s="105">
        <v>1</v>
      </c>
      <c r="J43" s="105">
        <v>1</v>
      </c>
      <c r="K43" s="51">
        <v>1</v>
      </c>
      <c r="L43" s="51">
        <v>1</v>
      </c>
      <c r="M43" s="51"/>
      <c r="N43" s="51">
        <v>1</v>
      </c>
      <c r="O43" s="51"/>
      <c r="P43" s="51">
        <v>1</v>
      </c>
      <c r="Q43" s="51">
        <v>1</v>
      </c>
      <c r="R43" s="51">
        <v>1</v>
      </c>
      <c r="S43" s="51">
        <v>1</v>
      </c>
      <c r="T43" s="93">
        <f t="shared" si="2"/>
        <v>13</v>
      </c>
      <c r="U43" s="94">
        <f t="shared" si="3"/>
        <v>0.8125</v>
      </c>
    </row>
    <row r="44" spans="1:21" ht="15.75" customHeight="1" x14ac:dyDescent="0.35">
      <c r="A44" s="90">
        <v>32</v>
      </c>
      <c r="B44" s="101" t="s">
        <v>782</v>
      </c>
      <c r="C44" s="98" t="s">
        <v>783</v>
      </c>
      <c r="D44" s="139">
        <v>1</v>
      </c>
      <c r="E44" s="148">
        <v>1</v>
      </c>
      <c r="F44" s="148"/>
      <c r="G44" s="148">
        <v>1</v>
      </c>
      <c r="H44" s="148">
        <v>1</v>
      </c>
      <c r="I44" s="105">
        <v>1</v>
      </c>
      <c r="J44" s="105">
        <v>1</v>
      </c>
      <c r="K44" s="51">
        <v>1</v>
      </c>
      <c r="L44" s="51">
        <v>1</v>
      </c>
      <c r="M44" s="51"/>
      <c r="N44" s="51">
        <v>1</v>
      </c>
      <c r="O44" s="51"/>
      <c r="P44" s="51">
        <v>0</v>
      </c>
      <c r="Q44" s="51">
        <v>0</v>
      </c>
      <c r="R44" s="51">
        <v>1</v>
      </c>
      <c r="S44" s="51">
        <v>1</v>
      </c>
      <c r="T44" s="93">
        <f t="shared" si="2"/>
        <v>11</v>
      </c>
      <c r="U44" s="94">
        <f t="shared" si="3"/>
        <v>0.6875</v>
      </c>
    </row>
    <row r="45" spans="1:21" ht="15.75" customHeight="1" x14ac:dyDescent="0.35">
      <c r="A45" s="90">
        <v>33</v>
      </c>
      <c r="B45" s="101" t="s">
        <v>784</v>
      </c>
      <c r="C45" s="98" t="s">
        <v>785</v>
      </c>
      <c r="D45" s="157">
        <v>1</v>
      </c>
      <c r="E45" s="158">
        <v>1</v>
      </c>
      <c r="F45" s="158"/>
      <c r="G45" s="158">
        <v>1</v>
      </c>
      <c r="H45" s="158">
        <v>1</v>
      </c>
      <c r="I45" s="105">
        <v>1</v>
      </c>
      <c r="J45" s="105">
        <v>1</v>
      </c>
      <c r="K45" s="51">
        <v>1</v>
      </c>
      <c r="L45" s="51">
        <v>1</v>
      </c>
      <c r="M45" s="51"/>
      <c r="N45" s="51">
        <v>1</v>
      </c>
      <c r="O45" s="51"/>
      <c r="P45" s="51">
        <v>1</v>
      </c>
      <c r="Q45" s="51">
        <v>1</v>
      </c>
      <c r="R45" s="51">
        <v>1</v>
      </c>
      <c r="S45" s="51">
        <v>1</v>
      </c>
      <c r="T45" s="93">
        <f t="shared" si="2"/>
        <v>13</v>
      </c>
      <c r="U45" s="94">
        <f t="shared" si="3"/>
        <v>0.8125</v>
      </c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28" priority="2" operator="equal">
      <formula>0</formula>
    </cfRule>
  </conditionalFormatting>
  <conditionalFormatting sqref="U13:U45">
    <cfRule type="cellIs" dxfId="27" priority="1" operator="lessThan">
      <formula>"50%"</formula>
    </cfRule>
  </conditionalFormatting>
  <hyperlinks>
    <hyperlink ref="A1" location="'Rekap Dosen'!A1" display="BACK" xr:uid="{00000000-0004-0000-3C00-000000000000}"/>
  </hyperlinks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U44"/>
  <sheetViews>
    <sheetView topLeftCell="A32" workbookViewId="0">
      <selection activeCell="B45" sqref="B45:B64"/>
    </sheetView>
  </sheetViews>
  <sheetFormatPr defaultColWidth="14.453125" defaultRowHeight="15" customHeight="1" x14ac:dyDescent="0.35"/>
  <cols>
    <col min="2" max="2" width="32" customWidth="1"/>
    <col min="3" max="3" width="29.453125" customWidth="1"/>
  </cols>
  <sheetData>
    <row r="1" spans="1:21" x14ac:dyDescent="0.35">
      <c r="A1" s="68" t="s">
        <v>340</v>
      </c>
      <c r="B1" s="69"/>
      <c r="C1" s="70"/>
      <c r="D1" s="58"/>
      <c r="E1" s="58"/>
    </row>
    <row r="2" spans="1:21" x14ac:dyDescent="0.35">
      <c r="A2" s="72" t="s">
        <v>341</v>
      </c>
      <c r="B2" s="96" t="s">
        <v>227</v>
      </c>
      <c r="C2" s="74" t="s">
        <v>9</v>
      </c>
      <c r="D2" s="75" t="s">
        <v>3</v>
      </c>
      <c r="E2" s="76" t="s">
        <v>342</v>
      </c>
      <c r="G2" s="180" t="s">
        <v>343</v>
      </c>
      <c r="H2" s="165"/>
      <c r="I2" s="165"/>
      <c r="J2" s="165"/>
      <c r="K2" s="166"/>
    </row>
    <row r="3" spans="1:21" x14ac:dyDescent="0.35">
      <c r="A3" s="72" t="s">
        <v>4</v>
      </c>
      <c r="B3" s="77" t="str">
        <f>VLOOKUP($B$2,'Kode MK'!$B$3:$G$72,2)</f>
        <v>MI406217</v>
      </c>
      <c r="C3" s="78" t="str">
        <f>VLOOKUP(D3, 'Rekap Dosen'!$B$5:$C$40, 2, FALSE)</f>
        <v>Abdiansah, Dr.</v>
      </c>
      <c r="D3" s="51" t="s">
        <v>264</v>
      </c>
      <c r="E3" s="79">
        <v>0</v>
      </c>
      <c r="G3" s="51"/>
      <c r="H3" s="102" t="s">
        <v>344</v>
      </c>
      <c r="I3" s="58"/>
      <c r="J3" s="58"/>
      <c r="K3" s="80"/>
    </row>
    <row r="4" spans="1:21" x14ac:dyDescent="0.35">
      <c r="A4" s="72" t="s">
        <v>345</v>
      </c>
      <c r="B4" s="77" t="str">
        <f>VLOOKUP($B$2,'Kode MK'!$B$3:$G$72,3)</f>
        <v>PRAKTIKUM WEB PROGRAMMING II</v>
      </c>
      <c r="C4" s="78" t="str">
        <f>VLOOKUP(D4, 'Rekap Dosen'!$B$5:$C$40, 2, FALSE)</f>
        <v>M. Qurhanul Rizkie, Ph.D</v>
      </c>
      <c r="D4" s="51" t="s">
        <v>309</v>
      </c>
      <c r="E4" s="79">
        <f>COUNTIF($D$12:$S$12,D4)</f>
        <v>6</v>
      </c>
      <c r="G4" s="53"/>
      <c r="H4" s="103" t="s">
        <v>346</v>
      </c>
      <c r="I4" s="81"/>
      <c r="J4" s="81"/>
      <c r="K4" s="82"/>
    </row>
    <row r="5" spans="1:21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Bayu Wijaya Putra, M.Kom.</v>
      </c>
      <c r="D5" s="51" t="s">
        <v>285</v>
      </c>
      <c r="E5" s="79">
        <v>6</v>
      </c>
    </row>
    <row r="6" spans="1:21" x14ac:dyDescent="0.35">
      <c r="A6" s="72" t="s">
        <v>347</v>
      </c>
      <c r="B6" s="77" t="str">
        <f>VLOOKUP($B$2,'Kode MK'!$B$3:$G$72,5)</f>
        <v>Rabu, 08.00-12.05</v>
      </c>
      <c r="C6" s="78" t="e">
        <f>VLOOKUP(D6, 'Rekap Dosen'!$B$5:$C$40, 2, FALSE)</f>
        <v>#N/A</v>
      </c>
      <c r="D6" s="51">
        <v>0</v>
      </c>
      <c r="E6" s="79">
        <f>COUNTIF($D$12:$S$12,D6)</f>
        <v>0</v>
      </c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</row>
    <row r="7" spans="1:21" x14ac:dyDescent="0.35">
      <c r="A7" s="72" t="s">
        <v>8</v>
      </c>
      <c r="B7" s="77" t="s">
        <v>1046</v>
      </c>
      <c r="C7" s="83" t="s">
        <v>334</v>
      </c>
      <c r="D7" s="84"/>
      <c r="E7" s="85">
        <f>SUM(E3:E6)</f>
        <v>12</v>
      </c>
      <c r="G7" s="58">
        <v>13</v>
      </c>
      <c r="H7" s="58">
        <v>14</v>
      </c>
      <c r="I7" s="58">
        <v>15</v>
      </c>
      <c r="J7" s="58">
        <v>16</v>
      </c>
      <c r="K7" s="58">
        <v>17</v>
      </c>
    </row>
    <row r="9" spans="1:21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x14ac:dyDescent="0.35">
      <c r="A11" s="171"/>
      <c r="B11" s="171"/>
      <c r="C11" s="171"/>
      <c r="D11" s="88">
        <v>45672</v>
      </c>
      <c r="E11" s="89">
        <f t="shared" ref="E11:S11" si="0">D11+7</f>
        <v>45679</v>
      </c>
      <c r="F11" s="89">
        <f t="shared" si="0"/>
        <v>45686</v>
      </c>
      <c r="G11" s="89">
        <f t="shared" si="0"/>
        <v>45693</v>
      </c>
      <c r="H11" s="89">
        <f t="shared" si="0"/>
        <v>45700</v>
      </c>
      <c r="I11" s="89">
        <f t="shared" si="0"/>
        <v>45707</v>
      </c>
      <c r="J11" s="89">
        <f t="shared" si="0"/>
        <v>45714</v>
      </c>
      <c r="K11" s="89">
        <f t="shared" si="0"/>
        <v>45721</v>
      </c>
      <c r="L11" s="89">
        <f t="shared" si="0"/>
        <v>45728</v>
      </c>
      <c r="M11" s="89">
        <f t="shared" si="0"/>
        <v>45735</v>
      </c>
      <c r="N11" s="89">
        <f t="shared" si="0"/>
        <v>45742</v>
      </c>
      <c r="O11" s="89">
        <f t="shared" si="0"/>
        <v>45749</v>
      </c>
      <c r="P11" s="89">
        <f t="shared" si="0"/>
        <v>45756</v>
      </c>
      <c r="Q11" s="89">
        <f t="shared" si="0"/>
        <v>45763</v>
      </c>
      <c r="R11" s="89">
        <f t="shared" si="0"/>
        <v>45770</v>
      </c>
      <c r="S11" s="89">
        <f t="shared" si="0"/>
        <v>45777</v>
      </c>
      <c r="T11" s="175"/>
      <c r="U11" s="178"/>
    </row>
    <row r="12" spans="1:21" x14ac:dyDescent="0.35">
      <c r="A12" s="172"/>
      <c r="B12" s="172"/>
      <c r="C12" s="172"/>
      <c r="D12" s="51" t="s">
        <v>285</v>
      </c>
      <c r="E12" s="51" t="s">
        <v>285</v>
      </c>
      <c r="F12" s="51"/>
      <c r="G12" s="51" t="s">
        <v>285</v>
      </c>
      <c r="H12" s="51" t="s">
        <v>285</v>
      </c>
      <c r="I12" s="51" t="s">
        <v>285</v>
      </c>
      <c r="J12" s="51" t="s">
        <v>285</v>
      </c>
      <c r="K12" s="51" t="s">
        <v>285</v>
      </c>
      <c r="L12" s="51" t="s">
        <v>285</v>
      </c>
      <c r="M12" s="51" t="s">
        <v>309</v>
      </c>
      <c r="N12" s="51" t="s">
        <v>309</v>
      </c>
      <c r="O12" s="51"/>
      <c r="P12" s="51" t="s">
        <v>309</v>
      </c>
      <c r="Q12" s="51" t="s">
        <v>309</v>
      </c>
      <c r="R12" s="51" t="s">
        <v>309</v>
      </c>
      <c r="S12" s="51" t="s">
        <v>309</v>
      </c>
      <c r="T12" s="176"/>
      <c r="U12" s="179"/>
    </row>
    <row r="13" spans="1:21" x14ac:dyDescent="0.35">
      <c r="A13" s="101">
        <v>1</v>
      </c>
      <c r="B13" s="97" t="s">
        <v>786</v>
      </c>
      <c r="C13" s="98" t="s">
        <v>787</v>
      </c>
      <c r="D13" s="153">
        <v>1</v>
      </c>
      <c r="E13" s="153">
        <v>1</v>
      </c>
      <c r="F13" s="153">
        <v>1</v>
      </c>
      <c r="G13" s="153">
        <v>1</v>
      </c>
      <c r="H13" s="154">
        <v>0</v>
      </c>
      <c r="I13" s="153">
        <v>1</v>
      </c>
      <c r="J13" s="153">
        <v>1</v>
      </c>
      <c r="K13" s="51">
        <v>1</v>
      </c>
      <c r="L13" s="51">
        <v>1</v>
      </c>
      <c r="M13" s="51">
        <v>1</v>
      </c>
      <c r="N13" s="51">
        <v>0</v>
      </c>
      <c r="O13" s="51"/>
      <c r="P13" s="51">
        <v>0</v>
      </c>
      <c r="Q13" s="51">
        <v>0</v>
      </c>
      <c r="R13" s="51">
        <v>0</v>
      </c>
      <c r="S13" s="51">
        <v>0</v>
      </c>
      <c r="T13" s="93">
        <f t="shared" ref="T13:T44" si="1">SUM(D13:S13)</f>
        <v>9</v>
      </c>
      <c r="U13" s="94">
        <f t="shared" ref="U13:U44" si="2">T13/16</f>
        <v>0.5625</v>
      </c>
    </row>
    <row r="14" spans="1:21" x14ac:dyDescent="0.35">
      <c r="A14" s="101">
        <v>2</v>
      </c>
      <c r="B14" s="97" t="s">
        <v>788</v>
      </c>
      <c r="C14" s="98" t="s">
        <v>789</v>
      </c>
      <c r="D14" s="153">
        <v>1</v>
      </c>
      <c r="E14" s="153">
        <v>1</v>
      </c>
      <c r="F14" s="153">
        <v>1</v>
      </c>
      <c r="G14" s="153">
        <v>1</v>
      </c>
      <c r="H14" s="153">
        <v>1</v>
      </c>
      <c r="I14" s="153">
        <v>1</v>
      </c>
      <c r="J14" s="153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1"/>
        <v>15</v>
      </c>
      <c r="U14" s="94">
        <f t="shared" si="2"/>
        <v>0.9375</v>
      </c>
    </row>
    <row r="15" spans="1:21" x14ac:dyDescent="0.35">
      <c r="A15" s="101">
        <v>3</v>
      </c>
      <c r="B15" s="97" t="s">
        <v>790</v>
      </c>
      <c r="C15" s="98" t="s">
        <v>791</v>
      </c>
      <c r="D15" s="153">
        <v>1</v>
      </c>
      <c r="E15" s="153">
        <v>1</v>
      </c>
      <c r="F15" s="153">
        <v>1</v>
      </c>
      <c r="G15" s="153">
        <v>1</v>
      </c>
      <c r="H15" s="153">
        <v>1</v>
      </c>
      <c r="I15" s="153">
        <v>1</v>
      </c>
      <c r="J15" s="153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>
        <v>1</v>
      </c>
      <c r="S15" s="51">
        <v>1</v>
      </c>
      <c r="T15" s="93">
        <f t="shared" si="1"/>
        <v>15</v>
      </c>
      <c r="U15" s="94">
        <f t="shared" si="2"/>
        <v>0.9375</v>
      </c>
    </row>
    <row r="16" spans="1:21" x14ac:dyDescent="0.35">
      <c r="A16" s="101">
        <v>4</v>
      </c>
      <c r="B16" s="97" t="s">
        <v>792</v>
      </c>
      <c r="C16" s="98" t="s">
        <v>793</v>
      </c>
      <c r="D16" s="153">
        <v>1</v>
      </c>
      <c r="E16" s="153">
        <v>1</v>
      </c>
      <c r="F16" s="153">
        <v>1</v>
      </c>
      <c r="G16" s="153">
        <v>1</v>
      </c>
      <c r="H16" s="153">
        <v>1</v>
      </c>
      <c r="I16" s="153">
        <v>1</v>
      </c>
      <c r="J16" s="153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1"/>
        <v>15</v>
      </c>
      <c r="U16" s="94">
        <f t="shared" si="2"/>
        <v>0.9375</v>
      </c>
    </row>
    <row r="17" spans="1:21" x14ac:dyDescent="0.35">
      <c r="A17" s="101">
        <v>5</v>
      </c>
      <c r="B17" s="97" t="s">
        <v>794</v>
      </c>
      <c r="C17" s="98" t="s">
        <v>795</v>
      </c>
      <c r="D17" s="153">
        <v>1</v>
      </c>
      <c r="E17" s="153">
        <v>1</v>
      </c>
      <c r="F17" s="153">
        <v>1</v>
      </c>
      <c r="G17" s="153">
        <v>1</v>
      </c>
      <c r="H17" s="153">
        <v>1</v>
      </c>
      <c r="I17" s="153">
        <v>1</v>
      </c>
      <c r="J17" s="153">
        <v>1</v>
      </c>
      <c r="K17" s="51">
        <v>1</v>
      </c>
      <c r="L17" s="51">
        <v>1</v>
      </c>
      <c r="M17" s="51">
        <v>0</v>
      </c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1"/>
        <v>14</v>
      </c>
      <c r="U17" s="94">
        <f t="shared" si="2"/>
        <v>0.875</v>
      </c>
    </row>
    <row r="18" spans="1:21" x14ac:dyDescent="0.35">
      <c r="A18" s="101">
        <v>6</v>
      </c>
      <c r="B18" s="97" t="s">
        <v>796</v>
      </c>
      <c r="C18" s="98" t="s">
        <v>797</v>
      </c>
      <c r="D18" s="153">
        <v>1</v>
      </c>
      <c r="E18" s="153">
        <v>1</v>
      </c>
      <c r="F18" s="153">
        <v>1</v>
      </c>
      <c r="G18" s="153">
        <v>1</v>
      </c>
      <c r="H18" s="153">
        <v>1</v>
      </c>
      <c r="I18" s="153">
        <v>1</v>
      </c>
      <c r="J18" s="153">
        <v>1</v>
      </c>
      <c r="K18" s="51">
        <v>1</v>
      </c>
      <c r="L18" s="51">
        <v>1</v>
      </c>
      <c r="M18" s="51">
        <v>0</v>
      </c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1"/>
        <v>14</v>
      </c>
      <c r="U18" s="94">
        <f t="shared" si="2"/>
        <v>0.875</v>
      </c>
    </row>
    <row r="19" spans="1:21" x14ac:dyDescent="0.35">
      <c r="A19" s="101">
        <v>7</v>
      </c>
      <c r="B19" s="97" t="s">
        <v>798</v>
      </c>
      <c r="C19" s="98" t="s">
        <v>799</v>
      </c>
      <c r="D19" s="153">
        <v>1</v>
      </c>
      <c r="E19" s="153">
        <v>1</v>
      </c>
      <c r="F19" s="153">
        <v>1</v>
      </c>
      <c r="G19" s="153">
        <v>1</v>
      </c>
      <c r="H19" s="153">
        <v>1</v>
      </c>
      <c r="I19" s="153">
        <v>1</v>
      </c>
      <c r="J19" s="153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1"/>
        <v>15</v>
      </c>
      <c r="U19" s="94">
        <f t="shared" si="2"/>
        <v>0.9375</v>
      </c>
    </row>
    <row r="20" spans="1:21" x14ac:dyDescent="0.35">
      <c r="A20" s="101">
        <v>8</v>
      </c>
      <c r="B20" s="97" t="s">
        <v>800</v>
      </c>
      <c r="C20" s="98" t="s">
        <v>801</v>
      </c>
      <c r="D20" s="153">
        <v>1</v>
      </c>
      <c r="E20" s="153">
        <v>1</v>
      </c>
      <c r="F20" s="153">
        <v>1</v>
      </c>
      <c r="G20" s="153">
        <v>1</v>
      </c>
      <c r="H20" s="153">
        <v>1</v>
      </c>
      <c r="I20" s="153">
        <v>1</v>
      </c>
      <c r="J20" s="153">
        <v>1</v>
      </c>
      <c r="K20" s="51">
        <v>1</v>
      </c>
      <c r="L20" s="51">
        <v>1</v>
      </c>
      <c r="M20" s="51">
        <v>0</v>
      </c>
      <c r="N20" s="51">
        <v>0</v>
      </c>
      <c r="O20" s="51"/>
      <c r="P20" s="51">
        <v>0</v>
      </c>
      <c r="Q20" s="51">
        <v>1</v>
      </c>
      <c r="R20" s="51">
        <v>1</v>
      </c>
      <c r="S20" s="51">
        <v>1</v>
      </c>
      <c r="T20" s="93">
        <f t="shared" si="1"/>
        <v>12</v>
      </c>
      <c r="U20" s="94">
        <f t="shared" si="2"/>
        <v>0.75</v>
      </c>
    </row>
    <row r="21" spans="1:21" x14ac:dyDescent="0.35">
      <c r="A21" s="101">
        <v>9</v>
      </c>
      <c r="B21" s="97" t="s">
        <v>802</v>
      </c>
      <c r="C21" s="98" t="s">
        <v>803</v>
      </c>
      <c r="D21" s="153">
        <v>1</v>
      </c>
      <c r="E21" s="153">
        <v>1</v>
      </c>
      <c r="F21" s="153">
        <v>1</v>
      </c>
      <c r="G21" s="153">
        <v>1</v>
      </c>
      <c r="H21" s="153">
        <v>1</v>
      </c>
      <c r="I21" s="153">
        <v>1</v>
      </c>
      <c r="J21" s="153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1"/>
        <v>15</v>
      </c>
      <c r="U21" s="94">
        <f t="shared" si="2"/>
        <v>0.9375</v>
      </c>
    </row>
    <row r="22" spans="1:21" x14ac:dyDescent="0.35">
      <c r="A22" s="101">
        <v>10</v>
      </c>
      <c r="B22" s="97" t="s">
        <v>804</v>
      </c>
      <c r="C22" s="98" t="s">
        <v>805</v>
      </c>
      <c r="D22" s="153">
        <v>1</v>
      </c>
      <c r="E22" s="153">
        <v>1</v>
      </c>
      <c r="F22" s="153">
        <v>1</v>
      </c>
      <c r="G22" s="153">
        <v>1</v>
      </c>
      <c r="H22" s="153">
        <v>1</v>
      </c>
      <c r="I22" s="153">
        <v>1</v>
      </c>
      <c r="J22" s="153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0</v>
      </c>
      <c r="R22" s="51">
        <v>1</v>
      </c>
      <c r="S22" s="51">
        <v>1</v>
      </c>
      <c r="T22" s="93">
        <f t="shared" si="1"/>
        <v>14</v>
      </c>
      <c r="U22" s="94">
        <f t="shared" si="2"/>
        <v>0.875</v>
      </c>
    </row>
    <row r="23" spans="1:21" x14ac:dyDescent="0.35">
      <c r="A23" s="101">
        <v>11</v>
      </c>
      <c r="B23" s="109" t="s">
        <v>806</v>
      </c>
      <c r="C23" s="98" t="s">
        <v>807</v>
      </c>
      <c r="D23" s="153">
        <v>1</v>
      </c>
      <c r="E23" s="153">
        <v>1</v>
      </c>
      <c r="F23" s="154">
        <v>0</v>
      </c>
      <c r="G23" s="154">
        <v>0</v>
      </c>
      <c r="H23" s="153">
        <v>1</v>
      </c>
      <c r="I23" s="153">
        <v>1</v>
      </c>
      <c r="J23" s="153">
        <v>1</v>
      </c>
      <c r="K23" s="51">
        <v>1</v>
      </c>
      <c r="L23" s="51">
        <v>1</v>
      </c>
      <c r="M23" s="51">
        <v>0</v>
      </c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1"/>
        <v>12</v>
      </c>
      <c r="U23" s="94">
        <f t="shared" si="2"/>
        <v>0.75</v>
      </c>
    </row>
    <row r="24" spans="1:21" x14ac:dyDescent="0.35">
      <c r="A24" s="101">
        <v>12</v>
      </c>
      <c r="B24" s="101" t="s">
        <v>808</v>
      </c>
      <c r="C24" s="98" t="s">
        <v>809</v>
      </c>
      <c r="D24" s="153">
        <v>1</v>
      </c>
      <c r="E24" s="153">
        <v>1</v>
      </c>
      <c r="F24" s="154">
        <v>0</v>
      </c>
      <c r="G24" s="154">
        <v>0</v>
      </c>
      <c r="H24" s="153">
        <v>1</v>
      </c>
      <c r="I24" s="153">
        <v>1</v>
      </c>
      <c r="J24" s="153">
        <v>1</v>
      </c>
      <c r="K24" s="51">
        <v>1</v>
      </c>
      <c r="L24" s="51">
        <v>1</v>
      </c>
      <c r="M24" s="51">
        <v>0</v>
      </c>
      <c r="N24" s="51">
        <v>1</v>
      </c>
      <c r="O24" s="51"/>
      <c r="P24" s="51">
        <v>1</v>
      </c>
      <c r="Q24" s="51">
        <v>1</v>
      </c>
      <c r="R24" s="51">
        <v>0</v>
      </c>
      <c r="S24" s="51">
        <v>0</v>
      </c>
      <c r="T24" s="93">
        <f t="shared" si="1"/>
        <v>10</v>
      </c>
      <c r="U24" s="94">
        <f t="shared" si="2"/>
        <v>0.625</v>
      </c>
    </row>
    <row r="25" spans="1:21" x14ac:dyDescent="0.35">
      <c r="A25" s="101">
        <v>13</v>
      </c>
      <c r="B25" s="101" t="s">
        <v>1040</v>
      </c>
      <c r="C25" s="98" t="s">
        <v>811</v>
      </c>
      <c r="D25" s="153">
        <v>1</v>
      </c>
      <c r="E25" s="154">
        <v>0</v>
      </c>
      <c r="F25" s="154">
        <v>0</v>
      </c>
      <c r="G25" s="153">
        <v>1</v>
      </c>
      <c r="H25" s="153">
        <v>1</v>
      </c>
      <c r="I25" s="153">
        <v>1</v>
      </c>
      <c r="J25" s="153">
        <v>1</v>
      </c>
      <c r="K25" s="51">
        <v>1</v>
      </c>
      <c r="L25" s="51">
        <v>1</v>
      </c>
      <c r="M25" s="51">
        <v>1</v>
      </c>
      <c r="N25" s="51">
        <v>0</v>
      </c>
      <c r="O25" s="51"/>
      <c r="P25" s="51">
        <v>0</v>
      </c>
      <c r="Q25" s="51">
        <v>1</v>
      </c>
      <c r="R25" s="51">
        <v>1</v>
      </c>
      <c r="S25" s="51">
        <v>1</v>
      </c>
      <c r="T25" s="93">
        <f t="shared" si="1"/>
        <v>11</v>
      </c>
      <c r="U25" s="94">
        <f t="shared" si="2"/>
        <v>0.6875</v>
      </c>
    </row>
    <row r="26" spans="1:21" x14ac:dyDescent="0.35">
      <c r="A26" s="101">
        <v>14</v>
      </c>
      <c r="B26" s="101" t="s">
        <v>810</v>
      </c>
      <c r="C26" s="98" t="s">
        <v>813</v>
      </c>
      <c r="D26" s="153">
        <v>1</v>
      </c>
      <c r="E26" s="153">
        <v>1</v>
      </c>
      <c r="F26" s="153">
        <v>1</v>
      </c>
      <c r="G26" s="153">
        <v>1</v>
      </c>
      <c r="H26" s="153">
        <v>1</v>
      </c>
      <c r="I26" s="153">
        <v>1</v>
      </c>
      <c r="J26" s="153">
        <v>1</v>
      </c>
      <c r="K26" s="51">
        <v>1</v>
      </c>
      <c r="L26" s="51">
        <v>1</v>
      </c>
      <c r="M26" s="51">
        <v>1</v>
      </c>
      <c r="N26" s="51">
        <v>1</v>
      </c>
      <c r="O26" s="51"/>
      <c r="P26" s="51">
        <v>1</v>
      </c>
      <c r="Q26" s="51">
        <v>1</v>
      </c>
      <c r="R26" s="51">
        <v>1</v>
      </c>
      <c r="S26" s="51">
        <v>1</v>
      </c>
      <c r="T26" s="93">
        <f t="shared" si="1"/>
        <v>15</v>
      </c>
      <c r="U26" s="94">
        <f t="shared" si="2"/>
        <v>0.9375</v>
      </c>
    </row>
    <row r="27" spans="1:21" x14ac:dyDescent="0.35">
      <c r="A27" s="101">
        <v>15</v>
      </c>
      <c r="B27" s="101" t="s">
        <v>1041</v>
      </c>
      <c r="C27" s="98" t="s">
        <v>815</v>
      </c>
      <c r="D27" s="153">
        <v>1</v>
      </c>
      <c r="E27" s="153">
        <v>1</v>
      </c>
      <c r="F27" s="153">
        <v>1</v>
      </c>
      <c r="G27" s="153">
        <v>1</v>
      </c>
      <c r="H27" s="153">
        <v>1</v>
      </c>
      <c r="I27" s="153">
        <v>1</v>
      </c>
      <c r="J27" s="153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1</v>
      </c>
      <c r="R27" s="51">
        <v>1</v>
      </c>
      <c r="S27" s="51">
        <v>1</v>
      </c>
      <c r="T27" s="93">
        <f t="shared" si="1"/>
        <v>15</v>
      </c>
      <c r="U27" s="94">
        <f t="shared" si="2"/>
        <v>0.9375</v>
      </c>
    </row>
    <row r="28" spans="1:21" x14ac:dyDescent="0.35">
      <c r="A28" s="101">
        <v>16</v>
      </c>
      <c r="B28" s="101" t="s">
        <v>812</v>
      </c>
      <c r="C28" s="98" t="s">
        <v>817</v>
      </c>
      <c r="D28" s="153">
        <v>1</v>
      </c>
      <c r="E28" s="153">
        <v>1</v>
      </c>
      <c r="F28" s="153">
        <v>1</v>
      </c>
      <c r="G28" s="153">
        <v>1</v>
      </c>
      <c r="H28" s="153">
        <v>1</v>
      </c>
      <c r="I28" s="153">
        <v>1</v>
      </c>
      <c r="J28" s="153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1"/>
        <v>15</v>
      </c>
      <c r="U28" s="94">
        <f t="shared" si="2"/>
        <v>0.9375</v>
      </c>
    </row>
    <row r="29" spans="1:21" x14ac:dyDescent="0.35">
      <c r="A29" s="101">
        <v>17</v>
      </c>
      <c r="B29" s="101" t="s">
        <v>814</v>
      </c>
      <c r="C29" s="98" t="s">
        <v>819</v>
      </c>
      <c r="D29" s="153">
        <v>1</v>
      </c>
      <c r="E29" s="154">
        <v>0</v>
      </c>
      <c r="F29" s="153">
        <v>1</v>
      </c>
      <c r="G29" s="153">
        <v>1</v>
      </c>
      <c r="H29" s="153">
        <v>1</v>
      </c>
      <c r="I29" s="153">
        <v>1</v>
      </c>
      <c r="J29" s="153">
        <v>1</v>
      </c>
      <c r="K29" s="51">
        <v>1</v>
      </c>
      <c r="L29" s="51">
        <v>1</v>
      </c>
      <c r="M29" s="51">
        <v>0</v>
      </c>
      <c r="N29" s="51">
        <v>0</v>
      </c>
      <c r="O29" s="51"/>
      <c r="P29" s="51">
        <v>0</v>
      </c>
      <c r="Q29" s="51">
        <v>1</v>
      </c>
      <c r="R29" s="51">
        <v>0</v>
      </c>
      <c r="S29" s="51">
        <v>0</v>
      </c>
      <c r="T29" s="93">
        <f t="shared" si="1"/>
        <v>9</v>
      </c>
      <c r="U29" s="94">
        <f t="shared" si="2"/>
        <v>0.5625</v>
      </c>
    </row>
    <row r="30" spans="1:21" x14ac:dyDescent="0.35">
      <c r="A30" s="101">
        <v>18</v>
      </c>
      <c r="B30" s="101" t="s">
        <v>816</v>
      </c>
      <c r="C30" s="98" t="s">
        <v>821</v>
      </c>
      <c r="D30" s="153">
        <v>1</v>
      </c>
      <c r="E30" s="154">
        <v>0</v>
      </c>
      <c r="F30" s="153">
        <v>1</v>
      </c>
      <c r="G30" s="153">
        <v>1</v>
      </c>
      <c r="H30" s="153">
        <v>1</v>
      </c>
      <c r="I30" s="154">
        <v>0</v>
      </c>
      <c r="J30" s="153">
        <v>1</v>
      </c>
      <c r="K30" s="51">
        <v>1</v>
      </c>
      <c r="L30" s="51">
        <v>1</v>
      </c>
      <c r="M30" s="51">
        <v>0</v>
      </c>
      <c r="N30" s="51">
        <v>0</v>
      </c>
      <c r="O30" s="51"/>
      <c r="P30" s="51">
        <v>0</v>
      </c>
      <c r="Q30" s="51">
        <v>0</v>
      </c>
      <c r="R30" s="51">
        <v>1</v>
      </c>
      <c r="S30" s="51">
        <v>1</v>
      </c>
      <c r="T30" s="93">
        <f t="shared" si="1"/>
        <v>9</v>
      </c>
      <c r="U30" s="94">
        <f t="shared" si="2"/>
        <v>0.5625</v>
      </c>
    </row>
    <row r="31" spans="1:21" x14ac:dyDescent="0.35">
      <c r="A31" s="101">
        <v>19</v>
      </c>
      <c r="B31" s="101" t="s">
        <v>818</v>
      </c>
      <c r="C31" s="98" t="s">
        <v>823</v>
      </c>
      <c r="D31" s="153">
        <v>1</v>
      </c>
      <c r="E31" s="153">
        <v>1</v>
      </c>
      <c r="F31" s="153">
        <v>1</v>
      </c>
      <c r="G31" s="153">
        <v>1</v>
      </c>
      <c r="H31" s="153">
        <v>1</v>
      </c>
      <c r="I31" s="153">
        <v>1</v>
      </c>
      <c r="J31" s="153">
        <v>1</v>
      </c>
      <c r="K31" s="51">
        <v>1</v>
      </c>
      <c r="L31" s="51">
        <v>1</v>
      </c>
      <c r="M31" s="51">
        <v>0</v>
      </c>
      <c r="N31" s="51">
        <v>1</v>
      </c>
      <c r="O31" s="51"/>
      <c r="P31" s="51">
        <v>1</v>
      </c>
      <c r="Q31" s="51">
        <v>1</v>
      </c>
      <c r="R31" s="51">
        <v>1</v>
      </c>
      <c r="S31" s="51">
        <v>1</v>
      </c>
      <c r="T31" s="93">
        <f t="shared" si="1"/>
        <v>14</v>
      </c>
      <c r="U31" s="94">
        <f t="shared" si="2"/>
        <v>0.875</v>
      </c>
    </row>
    <row r="32" spans="1:21" x14ac:dyDescent="0.35">
      <c r="A32" s="101">
        <v>20</v>
      </c>
      <c r="B32" s="101" t="s">
        <v>820</v>
      </c>
      <c r="C32" s="98" t="s">
        <v>825</v>
      </c>
      <c r="D32" s="159">
        <v>0</v>
      </c>
      <c r="E32" s="153">
        <v>1</v>
      </c>
      <c r="F32" s="154">
        <v>0</v>
      </c>
      <c r="G32" s="153">
        <v>1</v>
      </c>
      <c r="H32" s="154">
        <v>0</v>
      </c>
      <c r="I32" s="153">
        <v>1</v>
      </c>
      <c r="J32" s="154">
        <v>0</v>
      </c>
      <c r="K32" s="51">
        <v>1</v>
      </c>
      <c r="L32" s="51">
        <v>1</v>
      </c>
      <c r="M32" s="51">
        <v>0</v>
      </c>
      <c r="N32" s="51">
        <v>1</v>
      </c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1"/>
        <v>10</v>
      </c>
      <c r="U32" s="94">
        <f t="shared" si="2"/>
        <v>0.625</v>
      </c>
    </row>
    <row r="33" spans="1:21" x14ac:dyDescent="0.35">
      <c r="A33" s="101">
        <v>21</v>
      </c>
      <c r="B33" s="101" t="s">
        <v>822</v>
      </c>
      <c r="C33" s="98" t="s">
        <v>827</v>
      </c>
      <c r="D33" s="153">
        <v>1</v>
      </c>
      <c r="E33" s="153">
        <v>1</v>
      </c>
      <c r="F33" s="153">
        <v>1</v>
      </c>
      <c r="G33" s="153">
        <v>1</v>
      </c>
      <c r="H33" s="153">
        <v>1</v>
      </c>
      <c r="I33" s="153">
        <v>1</v>
      </c>
      <c r="J33" s="153">
        <v>1</v>
      </c>
      <c r="K33" s="51">
        <v>1</v>
      </c>
      <c r="L33" s="51">
        <v>1</v>
      </c>
      <c r="M33" s="51">
        <v>0</v>
      </c>
      <c r="N33" s="51">
        <v>1</v>
      </c>
      <c r="O33" s="51"/>
      <c r="P33" s="51">
        <v>1</v>
      </c>
      <c r="Q33" s="51">
        <v>1</v>
      </c>
      <c r="R33" s="51">
        <v>0</v>
      </c>
      <c r="S33" s="51">
        <v>0</v>
      </c>
      <c r="T33" s="93">
        <f t="shared" si="1"/>
        <v>12</v>
      </c>
      <c r="U33" s="94">
        <f t="shared" si="2"/>
        <v>0.75</v>
      </c>
    </row>
    <row r="34" spans="1:21" x14ac:dyDescent="0.35">
      <c r="A34" s="101">
        <v>22</v>
      </c>
      <c r="B34" s="101" t="s">
        <v>824</v>
      </c>
      <c r="C34" s="98" t="s">
        <v>829</v>
      </c>
      <c r="D34" s="153">
        <v>1</v>
      </c>
      <c r="E34" s="153">
        <v>1</v>
      </c>
      <c r="F34" s="153">
        <v>1</v>
      </c>
      <c r="G34" s="153">
        <v>1</v>
      </c>
      <c r="H34" s="153">
        <v>1</v>
      </c>
      <c r="I34" s="153">
        <v>1</v>
      </c>
      <c r="J34" s="153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>
        <v>1</v>
      </c>
      <c r="Q34" s="51">
        <v>1</v>
      </c>
      <c r="R34" s="51">
        <v>1</v>
      </c>
      <c r="S34" s="51">
        <v>1</v>
      </c>
      <c r="T34" s="93">
        <f t="shared" si="1"/>
        <v>15</v>
      </c>
      <c r="U34" s="94">
        <f t="shared" si="2"/>
        <v>0.9375</v>
      </c>
    </row>
    <row r="35" spans="1:21" x14ac:dyDescent="0.35">
      <c r="A35" s="101">
        <v>23</v>
      </c>
      <c r="B35" s="101" t="s">
        <v>826</v>
      </c>
      <c r="C35" s="98" t="s">
        <v>831</v>
      </c>
      <c r="D35" s="153">
        <v>1</v>
      </c>
      <c r="E35" s="153">
        <v>1</v>
      </c>
      <c r="F35" s="153">
        <v>1</v>
      </c>
      <c r="G35" s="153">
        <v>1</v>
      </c>
      <c r="H35" s="153">
        <v>1</v>
      </c>
      <c r="I35" s="153">
        <v>1</v>
      </c>
      <c r="J35" s="153">
        <v>1</v>
      </c>
      <c r="K35" s="51">
        <v>1</v>
      </c>
      <c r="L35" s="51">
        <v>1</v>
      </c>
      <c r="M35" s="51">
        <v>1</v>
      </c>
      <c r="N35" s="51">
        <v>1</v>
      </c>
      <c r="O35" s="51"/>
      <c r="P35" s="51">
        <v>1</v>
      </c>
      <c r="Q35" s="51">
        <v>1</v>
      </c>
      <c r="R35" s="51">
        <v>1</v>
      </c>
      <c r="S35" s="51">
        <v>1</v>
      </c>
      <c r="T35" s="93">
        <f t="shared" si="1"/>
        <v>15</v>
      </c>
      <c r="U35" s="94">
        <f t="shared" si="2"/>
        <v>0.9375</v>
      </c>
    </row>
    <row r="36" spans="1:21" x14ac:dyDescent="0.35">
      <c r="A36" s="101">
        <v>24</v>
      </c>
      <c r="B36" s="101" t="s">
        <v>828</v>
      </c>
      <c r="C36" s="98" t="s">
        <v>833</v>
      </c>
      <c r="D36" s="153">
        <v>1</v>
      </c>
      <c r="E36" s="153">
        <v>1</v>
      </c>
      <c r="F36" s="153">
        <v>1</v>
      </c>
      <c r="G36" s="153">
        <v>1</v>
      </c>
      <c r="H36" s="153">
        <v>1</v>
      </c>
      <c r="I36" s="153">
        <v>1</v>
      </c>
      <c r="J36" s="153">
        <v>1</v>
      </c>
      <c r="K36" s="51">
        <v>1</v>
      </c>
      <c r="L36" s="51">
        <v>1</v>
      </c>
      <c r="M36" s="51">
        <v>0</v>
      </c>
      <c r="N36" s="51">
        <v>0</v>
      </c>
      <c r="O36" s="51"/>
      <c r="P36" s="51">
        <v>0</v>
      </c>
      <c r="Q36" s="51">
        <v>0</v>
      </c>
      <c r="R36" s="51">
        <v>1</v>
      </c>
      <c r="S36" s="51">
        <v>1</v>
      </c>
      <c r="T36" s="93">
        <f t="shared" si="1"/>
        <v>11</v>
      </c>
      <c r="U36" s="94">
        <f t="shared" si="2"/>
        <v>0.6875</v>
      </c>
    </row>
    <row r="37" spans="1:21" x14ac:dyDescent="0.35">
      <c r="A37" s="101">
        <v>25</v>
      </c>
      <c r="B37" s="101" t="s">
        <v>830</v>
      </c>
      <c r="C37" s="98" t="s">
        <v>835</v>
      </c>
      <c r="D37" s="154">
        <v>0</v>
      </c>
      <c r="E37" s="153">
        <v>1</v>
      </c>
      <c r="F37" s="153">
        <v>1</v>
      </c>
      <c r="G37" s="153">
        <v>1</v>
      </c>
      <c r="H37" s="153">
        <v>1</v>
      </c>
      <c r="I37" s="153">
        <v>1</v>
      </c>
      <c r="J37" s="154">
        <v>0</v>
      </c>
      <c r="K37" s="51">
        <v>1</v>
      </c>
      <c r="L37" s="51">
        <v>1</v>
      </c>
      <c r="M37" s="51">
        <v>0</v>
      </c>
      <c r="N37" s="51">
        <v>1</v>
      </c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1"/>
        <v>12</v>
      </c>
      <c r="U37" s="94">
        <f t="shared" si="2"/>
        <v>0.75</v>
      </c>
    </row>
    <row r="38" spans="1:21" x14ac:dyDescent="0.35">
      <c r="A38" s="101">
        <v>26</v>
      </c>
      <c r="B38" s="101" t="s">
        <v>832</v>
      </c>
      <c r="C38" s="98" t="s">
        <v>837</v>
      </c>
      <c r="D38" s="153">
        <v>1</v>
      </c>
      <c r="E38" s="153">
        <v>1</v>
      </c>
      <c r="F38" s="153">
        <v>1</v>
      </c>
      <c r="G38" s="154">
        <v>0</v>
      </c>
      <c r="H38" s="153">
        <v>1</v>
      </c>
      <c r="I38" s="153">
        <v>1</v>
      </c>
      <c r="J38" s="154">
        <v>0</v>
      </c>
      <c r="K38" s="51">
        <v>1</v>
      </c>
      <c r="L38" s="51">
        <v>1</v>
      </c>
      <c r="M38" s="51">
        <v>0</v>
      </c>
      <c r="N38" s="51">
        <v>0</v>
      </c>
      <c r="O38" s="51"/>
      <c r="P38" s="51">
        <v>0</v>
      </c>
      <c r="Q38" s="51">
        <v>1</v>
      </c>
      <c r="R38" s="51">
        <v>0</v>
      </c>
      <c r="S38" s="51">
        <v>0</v>
      </c>
      <c r="T38" s="93">
        <f t="shared" si="1"/>
        <v>8</v>
      </c>
      <c r="U38" s="94">
        <f t="shared" si="2"/>
        <v>0.5</v>
      </c>
    </row>
    <row r="39" spans="1:21" x14ac:dyDescent="0.35">
      <c r="A39" s="101">
        <v>27</v>
      </c>
      <c r="B39" s="101" t="s">
        <v>834</v>
      </c>
      <c r="C39" s="98" t="s">
        <v>839</v>
      </c>
      <c r="D39" s="153">
        <v>1</v>
      </c>
      <c r="E39" s="153">
        <v>1</v>
      </c>
      <c r="F39" s="153">
        <v>1</v>
      </c>
      <c r="G39" s="153">
        <v>1</v>
      </c>
      <c r="H39" s="153">
        <v>1</v>
      </c>
      <c r="I39" s="153">
        <v>1</v>
      </c>
      <c r="J39" s="153">
        <v>0</v>
      </c>
      <c r="K39" s="51">
        <v>1</v>
      </c>
      <c r="L39" s="51">
        <v>1</v>
      </c>
      <c r="M39" s="51">
        <v>0</v>
      </c>
      <c r="N39" s="51">
        <v>1</v>
      </c>
      <c r="O39" s="51"/>
      <c r="P39" s="51">
        <v>1</v>
      </c>
      <c r="Q39" s="51">
        <v>0</v>
      </c>
      <c r="R39" s="51">
        <v>1</v>
      </c>
      <c r="S39" s="51">
        <v>1</v>
      </c>
      <c r="T39" s="93">
        <f t="shared" si="1"/>
        <v>12</v>
      </c>
      <c r="U39" s="94">
        <f t="shared" si="2"/>
        <v>0.75</v>
      </c>
    </row>
    <row r="40" spans="1:21" x14ac:dyDescent="0.35">
      <c r="A40" s="101">
        <v>28</v>
      </c>
      <c r="B40" s="101" t="s">
        <v>836</v>
      </c>
      <c r="C40" s="98" t="s">
        <v>841</v>
      </c>
      <c r="D40" s="153">
        <v>1</v>
      </c>
      <c r="E40" s="153">
        <v>1</v>
      </c>
      <c r="F40" s="153">
        <v>1</v>
      </c>
      <c r="G40" s="153">
        <v>1</v>
      </c>
      <c r="H40" s="153">
        <v>1</v>
      </c>
      <c r="I40" s="153">
        <v>1</v>
      </c>
      <c r="J40" s="153">
        <v>1</v>
      </c>
      <c r="K40" s="51">
        <v>1</v>
      </c>
      <c r="L40" s="51">
        <v>1</v>
      </c>
      <c r="M40" s="51">
        <v>0</v>
      </c>
      <c r="N40" s="51">
        <v>1</v>
      </c>
      <c r="O40" s="51"/>
      <c r="P40" s="51">
        <v>0</v>
      </c>
      <c r="Q40" s="51">
        <v>1</v>
      </c>
      <c r="R40" s="51">
        <v>1</v>
      </c>
      <c r="S40" s="51">
        <v>1</v>
      </c>
      <c r="T40" s="93">
        <f t="shared" si="1"/>
        <v>13</v>
      </c>
      <c r="U40" s="94">
        <f t="shared" si="2"/>
        <v>0.8125</v>
      </c>
    </row>
    <row r="41" spans="1:21" x14ac:dyDescent="0.35">
      <c r="A41" s="101">
        <v>29</v>
      </c>
      <c r="B41" s="101" t="s">
        <v>1042</v>
      </c>
      <c r="C41" s="98" t="s">
        <v>843</v>
      </c>
      <c r="D41" s="153">
        <v>1</v>
      </c>
      <c r="E41" s="153">
        <v>1</v>
      </c>
      <c r="F41" s="153">
        <v>1</v>
      </c>
      <c r="G41" s="153">
        <v>1</v>
      </c>
      <c r="H41" s="153">
        <v>1</v>
      </c>
      <c r="I41" s="153">
        <v>1</v>
      </c>
      <c r="J41" s="153">
        <v>1</v>
      </c>
      <c r="K41" s="51">
        <v>1</v>
      </c>
      <c r="L41" s="51">
        <v>1</v>
      </c>
      <c r="M41" s="51">
        <v>1</v>
      </c>
      <c r="N41" s="51">
        <v>1</v>
      </c>
      <c r="O41" s="51"/>
      <c r="P41" s="51">
        <v>1</v>
      </c>
      <c r="Q41" s="51">
        <v>1</v>
      </c>
      <c r="R41" s="51">
        <v>1</v>
      </c>
      <c r="S41" s="51">
        <v>1</v>
      </c>
      <c r="T41" s="93">
        <f t="shared" si="1"/>
        <v>15</v>
      </c>
      <c r="U41" s="94">
        <f t="shared" si="2"/>
        <v>0.9375</v>
      </c>
    </row>
    <row r="42" spans="1:21" x14ac:dyDescent="0.35">
      <c r="A42" s="101">
        <v>30</v>
      </c>
      <c r="B42" s="101" t="s">
        <v>1043</v>
      </c>
      <c r="C42" s="98" t="s">
        <v>845</v>
      </c>
      <c r="D42" s="153">
        <v>1</v>
      </c>
      <c r="E42" s="153">
        <v>1</v>
      </c>
      <c r="F42" s="153">
        <v>1</v>
      </c>
      <c r="G42" s="153">
        <v>1</v>
      </c>
      <c r="H42" s="153">
        <v>1</v>
      </c>
      <c r="I42" s="153">
        <v>1</v>
      </c>
      <c r="J42" s="153">
        <v>1</v>
      </c>
      <c r="K42" s="51">
        <v>1</v>
      </c>
      <c r="L42" s="51">
        <v>1</v>
      </c>
      <c r="M42" s="51">
        <v>0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1"/>
        <v>14</v>
      </c>
      <c r="U42" s="94">
        <f t="shared" si="2"/>
        <v>0.875</v>
      </c>
    </row>
    <row r="43" spans="1:21" x14ac:dyDescent="0.35">
      <c r="A43" s="101">
        <v>31</v>
      </c>
      <c r="B43" s="101" t="s">
        <v>1044</v>
      </c>
      <c r="C43" s="98" t="s">
        <v>847</v>
      </c>
      <c r="D43" s="153">
        <v>1</v>
      </c>
      <c r="E43" s="153">
        <v>1</v>
      </c>
      <c r="F43" s="153">
        <v>1</v>
      </c>
      <c r="G43" s="153">
        <v>1</v>
      </c>
      <c r="H43" s="153">
        <v>1</v>
      </c>
      <c r="I43" s="153">
        <v>1</v>
      </c>
      <c r="J43" s="153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1</v>
      </c>
      <c r="R43" s="51">
        <v>1</v>
      </c>
      <c r="S43" s="51">
        <v>1</v>
      </c>
      <c r="T43" s="93">
        <f t="shared" si="1"/>
        <v>15</v>
      </c>
      <c r="U43" s="94">
        <f t="shared" si="2"/>
        <v>0.9375</v>
      </c>
    </row>
    <row r="44" spans="1:21" x14ac:dyDescent="0.35">
      <c r="A44" s="101">
        <v>32</v>
      </c>
      <c r="B44" s="163" t="s">
        <v>1019</v>
      </c>
      <c r="C44" s="129" t="s">
        <v>479</v>
      </c>
      <c r="D44" s="99">
        <v>0</v>
      </c>
      <c r="E44" s="100">
        <v>0</v>
      </c>
      <c r="F44" s="51">
        <v>1</v>
      </c>
      <c r="G44" s="51">
        <v>1</v>
      </c>
      <c r="H44" s="100">
        <v>0</v>
      </c>
      <c r="I44" s="100">
        <v>0</v>
      </c>
      <c r="J44" s="100">
        <v>0</v>
      </c>
      <c r="K44" s="51">
        <v>0</v>
      </c>
      <c r="L44" s="51">
        <v>1</v>
      </c>
      <c r="M44" s="51">
        <v>1</v>
      </c>
      <c r="N44" s="51">
        <v>0</v>
      </c>
      <c r="O44" s="51"/>
      <c r="P44" s="51">
        <v>0</v>
      </c>
      <c r="Q44" s="51">
        <v>0</v>
      </c>
      <c r="R44" s="51">
        <v>0</v>
      </c>
      <c r="S44" s="51">
        <v>0</v>
      </c>
      <c r="T44" s="93">
        <f t="shared" si="1"/>
        <v>4</v>
      </c>
      <c r="U44" s="94">
        <f t="shared" si="2"/>
        <v>0.25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7:J44 O17:O44">
    <cfRule type="cellIs" dxfId="26" priority="3" operator="equal">
      <formula>0</formula>
    </cfRule>
  </conditionalFormatting>
  <conditionalFormatting sqref="U13:U44">
    <cfRule type="cellIs" dxfId="25" priority="1" operator="lessThan">
      <formula>"50%"</formula>
    </cfRule>
  </conditionalFormatting>
  <hyperlinks>
    <hyperlink ref="A1" location="'Rekap Dosen'!A1" display="BACK" xr:uid="{00000000-0004-0000-3D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U953"/>
  <sheetViews>
    <sheetView topLeftCell="A32" workbookViewId="0">
      <selection activeCell="C47" sqref="C47"/>
    </sheetView>
  </sheetViews>
  <sheetFormatPr defaultColWidth="14.453125" defaultRowHeight="15" customHeight="1" x14ac:dyDescent="0.35"/>
  <cols>
    <col min="1" max="1" width="9.54296875" customWidth="1"/>
    <col min="2" max="2" width="32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230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MI406217</v>
      </c>
      <c r="C3" s="78" t="str">
        <f>VLOOKUP(D3, 'Rekap Dosen'!$B$5:$C$40, 2, FALSE)</f>
        <v>Abdiansah, Dr.</v>
      </c>
      <c r="D3" s="51" t="s">
        <v>264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PRAKTIKUM WEB PROGRAMMING II</v>
      </c>
      <c r="C4" s="78" t="str">
        <f>VLOOKUP(D4, 'Rekap Dosen'!$B$5:$C$40, 2, FALSE)</f>
        <v>M. Qurhanul Rizkie, Ph.D</v>
      </c>
      <c r="D4" s="51" t="s">
        <v>309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Bayu Wijaya Putra, M.Kom.</v>
      </c>
      <c r="D5" s="51" t="s">
        <v>285</v>
      </c>
      <c r="E5" s="79">
        <f t="shared" si="0"/>
        <v>8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Rabu, 12.10 - 16.15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GD.5.4</v>
      </c>
      <c r="C7" s="83" t="s">
        <v>334</v>
      </c>
      <c r="D7" s="84"/>
      <c r="E7" s="85">
        <f>SUM(E3:E6)</f>
        <v>14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5"/>
      <c r="U11" s="178"/>
    </row>
    <row r="12" spans="1:21" ht="14.5" x14ac:dyDescent="0.35">
      <c r="A12" s="172"/>
      <c r="B12" s="172"/>
      <c r="C12" s="172"/>
      <c r="D12" s="51" t="s">
        <v>285</v>
      </c>
      <c r="E12" s="51" t="s">
        <v>285</v>
      </c>
      <c r="F12" s="51"/>
      <c r="G12" s="51" t="s">
        <v>285</v>
      </c>
      <c r="H12" s="51" t="s">
        <v>285</v>
      </c>
      <c r="I12" s="51" t="s">
        <v>285</v>
      </c>
      <c r="J12" s="51" t="s">
        <v>285</v>
      </c>
      <c r="K12" s="51" t="s">
        <v>285</v>
      </c>
      <c r="L12" s="51" t="s">
        <v>285</v>
      </c>
      <c r="M12" s="51" t="s">
        <v>309</v>
      </c>
      <c r="N12" s="51" t="s">
        <v>309</v>
      </c>
      <c r="O12" s="51"/>
      <c r="P12" s="51" t="s">
        <v>309</v>
      </c>
      <c r="Q12" s="51" t="s">
        <v>309</v>
      </c>
      <c r="R12" s="51" t="s">
        <v>309</v>
      </c>
      <c r="S12" s="51" t="s">
        <v>309</v>
      </c>
      <c r="T12" s="176"/>
      <c r="U12" s="179"/>
    </row>
    <row r="13" spans="1:21" ht="14.5" x14ac:dyDescent="0.35">
      <c r="A13" s="90">
        <v>1</v>
      </c>
      <c r="B13" s="97" t="s">
        <v>848</v>
      </c>
      <c r="C13" s="98" t="s">
        <v>849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0</v>
      </c>
      <c r="N13" s="51">
        <v>0</v>
      </c>
      <c r="O13" s="51"/>
      <c r="P13" s="51">
        <v>0</v>
      </c>
      <c r="Q13" s="51">
        <v>1</v>
      </c>
      <c r="R13" s="51">
        <v>1</v>
      </c>
      <c r="S13" s="51">
        <v>1</v>
      </c>
      <c r="T13" s="93">
        <f t="shared" ref="T13:T44" si="2">SUM(D13:S13)</f>
        <v>12</v>
      </c>
      <c r="U13" s="94">
        <f t="shared" ref="U13:U44" si="3">T13/16</f>
        <v>0.75</v>
      </c>
    </row>
    <row r="14" spans="1:21" ht="14.5" x14ac:dyDescent="0.35">
      <c r="A14" s="90">
        <v>2</v>
      </c>
      <c r="B14" s="97" t="s">
        <v>850</v>
      </c>
      <c r="C14" s="98" t="s">
        <v>851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>
        <v>1</v>
      </c>
      <c r="M14" s="51">
        <v>1</v>
      </c>
      <c r="N14" s="51">
        <v>1</v>
      </c>
      <c r="O14" s="51"/>
      <c r="P14" s="51">
        <v>1</v>
      </c>
      <c r="Q14" s="51">
        <v>1</v>
      </c>
      <c r="R14" s="51">
        <v>1</v>
      </c>
      <c r="S14" s="51">
        <v>1</v>
      </c>
      <c r="T14" s="93">
        <f t="shared" si="2"/>
        <v>15</v>
      </c>
      <c r="U14" s="94">
        <f t="shared" si="3"/>
        <v>0.9375</v>
      </c>
    </row>
    <row r="15" spans="1:21" ht="14.5" x14ac:dyDescent="0.35">
      <c r="A15" s="90">
        <v>3</v>
      </c>
      <c r="B15" s="97" t="s">
        <v>852</v>
      </c>
      <c r="C15" s="98" t="s">
        <v>853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0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/>
      <c r="P15" s="51">
        <v>1</v>
      </c>
      <c r="Q15" s="51">
        <v>1</v>
      </c>
      <c r="R15" s="51">
        <v>1</v>
      </c>
      <c r="S15" s="51">
        <v>1</v>
      </c>
      <c r="T15" s="93">
        <f t="shared" si="2"/>
        <v>14</v>
      </c>
      <c r="U15" s="94">
        <f t="shared" si="3"/>
        <v>0.875</v>
      </c>
    </row>
    <row r="16" spans="1:21" ht="14.5" x14ac:dyDescent="0.35">
      <c r="A16" s="90">
        <v>4</v>
      </c>
      <c r="B16" s="97" t="s">
        <v>854</v>
      </c>
      <c r="C16" s="98" t="s">
        <v>855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>
        <v>1</v>
      </c>
      <c r="M16" s="51">
        <v>1</v>
      </c>
      <c r="N16" s="51">
        <v>1</v>
      </c>
      <c r="O16" s="51"/>
      <c r="P16" s="51">
        <v>1</v>
      </c>
      <c r="Q16" s="51">
        <v>1</v>
      </c>
      <c r="R16" s="51">
        <v>1</v>
      </c>
      <c r="S16" s="51">
        <v>1</v>
      </c>
      <c r="T16" s="93">
        <f t="shared" si="2"/>
        <v>15</v>
      </c>
      <c r="U16" s="94">
        <f t="shared" si="3"/>
        <v>0.9375</v>
      </c>
    </row>
    <row r="17" spans="1:21" ht="14.5" x14ac:dyDescent="0.35">
      <c r="A17" s="90">
        <v>5</v>
      </c>
      <c r="B17" s="97" t="s">
        <v>856</v>
      </c>
      <c r="C17" s="98" t="s">
        <v>649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>
        <v>1</v>
      </c>
      <c r="M17" s="51">
        <v>1</v>
      </c>
      <c r="N17" s="51">
        <v>1</v>
      </c>
      <c r="O17" s="51"/>
      <c r="P17" s="51">
        <v>1</v>
      </c>
      <c r="Q17" s="51">
        <v>1</v>
      </c>
      <c r="R17" s="51">
        <v>1</v>
      </c>
      <c r="S17" s="51">
        <v>1</v>
      </c>
      <c r="T17" s="93">
        <f t="shared" si="2"/>
        <v>15</v>
      </c>
      <c r="U17" s="94">
        <f t="shared" si="3"/>
        <v>0.9375</v>
      </c>
    </row>
    <row r="18" spans="1:21" ht="14.5" x14ac:dyDescent="0.35">
      <c r="A18" s="90">
        <v>6</v>
      </c>
      <c r="B18" s="97" t="s">
        <v>857</v>
      </c>
      <c r="C18" s="98" t="s">
        <v>858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0</v>
      </c>
      <c r="J18" s="51">
        <v>1</v>
      </c>
      <c r="K18" s="51">
        <v>1</v>
      </c>
      <c r="L18" s="51">
        <v>1</v>
      </c>
      <c r="M18" s="51">
        <v>1</v>
      </c>
      <c r="N18" s="51">
        <v>1</v>
      </c>
      <c r="O18" s="51"/>
      <c r="P18" s="51">
        <v>1</v>
      </c>
      <c r="Q18" s="51">
        <v>1</v>
      </c>
      <c r="R18" s="51">
        <v>1</v>
      </c>
      <c r="S18" s="51">
        <v>1</v>
      </c>
      <c r="T18" s="93">
        <f t="shared" si="2"/>
        <v>14</v>
      </c>
      <c r="U18" s="94">
        <f t="shared" si="3"/>
        <v>0.875</v>
      </c>
    </row>
    <row r="19" spans="1:21" ht="14.5" x14ac:dyDescent="0.35">
      <c r="A19" s="90">
        <v>7</v>
      </c>
      <c r="B19" s="97" t="s">
        <v>859</v>
      </c>
      <c r="C19" s="98" t="s">
        <v>860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>
        <v>1</v>
      </c>
      <c r="J19" s="51">
        <v>1</v>
      </c>
      <c r="K19" s="51">
        <v>1</v>
      </c>
      <c r="L19" s="51">
        <v>1</v>
      </c>
      <c r="M19" s="51">
        <v>1</v>
      </c>
      <c r="N19" s="51">
        <v>1</v>
      </c>
      <c r="O19" s="51"/>
      <c r="P19" s="51">
        <v>1</v>
      </c>
      <c r="Q19" s="51">
        <v>1</v>
      </c>
      <c r="R19" s="51">
        <v>1</v>
      </c>
      <c r="S19" s="51">
        <v>1</v>
      </c>
      <c r="T19" s="93">
        <f t="shared" si="2"/>
        <v>15</v>
      </c>
      <c r="U19" s="94">
        <f t="shared" si="3"/>
        <v>0.9375</v>
      </c>
    </row>
    <row r="20" spans="1:21" ht="14.5" x14ac:dyDescent="0.35">
      <c r="A20" s="90">
        <v>8</v>
      </c>
      <c r="B20" s="97" t="s">
        <v>861</v>
      </c>
      <c r="C20" s="98" t="s">
        <v>862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1">
        <v>1</v>
      </c>
      <c r="N20" s="51">
        <v>1</v>
      </c>
      <c r="O20" s="51"/>
      <c r="P20" s="51">
        <v>1</v>
      </c>
      <c r="Q20" s="51">
        <v>0</v>
      </c>
      <c r="R20" s="51">
        <v>1</v>
      </c>
      <c r="S20" s="51">
        <v>1</v>
      </c>
      <c r="T20" s="93">
        <f t="shared" si="2"/>
        <v>14</v>
      </c>
      <c r="U20" s="94">
        <f t="shared" si="3"/>
        <v>0.875</v>
      </c>
    </row>
    <row r="21" spans="1:21" ht="15.75" customHeight="1" x14ac:dyDescent="0.35">
      <c r="A21" s="90">
        <v>9</v>
      </c>
      <c r="B21" s="97" t="s">
        <v>863</v>
      </c>
      <c r="C21" s="98" t="s">
        <v>864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/>
      <c r="P21" s="51">
        <v>1</v>
      </c>
      <c r="Q21" s="51">
        <v>1</v>
      </c>
      <c r="R21" s="51">
        <v>1</v>
      </c>
      <c r="S21" s="51">
        <v>1</v>
      </c>
      <c r="T21" s="93">
        <f t="shared" si="2"/>
        <v>15</v>
      </c>
      <c r="U21" s="94">
        <f t="shared" si="3"/>
        <v>0.9375</v>
      </c>
    </row>
    <row r="22" spans="1:21" ht="15.75" customHeight="1" x14ac:dyDescent="0.35">
      <c r="A22" s="90">
        <v>10</v>
      </c>
      <c r="B22" s="97" t="s">
        <v>865</v>
      </c>
      <c r="C22" s="98" t="s">
        <v>866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/>
      <c r="P22" s="51">
        <v>1</v>
      </c>
      <c r="Q22" s="51">
        <v>1</v>
      </c>
      <c r="R22" s="51">
        <v>1</v>
      </c>
      <c r="S22" s="51">
        <v>1</v>
      </c>
      <c r="T22" s="93">
        <f t="shared" si="2"/>
        <v>15</v>
      </c>
      <c r="U22" s="94">
        <f t="shared" si="3"/>
        <v>0.9375</v>
      </c>
    </row>
    <row r="23" spans="1:21" ht="15.75" customHeight="1" x14ac:dyDescent="0.35">
      <c r="A23" s="90">
        <v>11</v>
      </c>
      <c r="B23" s="101" t="s">
        <v>867</v>
      </c>
      <c r="C23" s="98" t="s">
        <v>868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1</v>
      </c>
      <c r="N23" s="51">
        <v>1</v>
      </c>
      <c r="O23" s="51"/>
      <c r="P23" s="51">
        <v>1</v>
      </c>
      <c r="Q23" s="51">
        <v>1</v>
      </c>
      <c r="R23" s="51">
        <v>1</v>
      </c>
      <c r="S23" s="51">
        <v>1</v>
      </c>
      <c r="T23" s="93">
        <f t="shared" si="2"/>
        <v>15</v>
      </c>
      <c r="U23" s="94">
        <f t="shared" si="3"/>
        <v>0.9375</v>
      </c>
    </row>
    <row r="24" spans="1:21" ht="15.75" customHeight="1" x14ac:dyDescent="0.35">
      <c r="A24" s="90">
        <v>12</v>
      </c>
      <c r="B24" s="101" t="s">
        <v>869</v>
      </c>
      <c r="C24" s="98" t="s">
        <v>870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>
        <v>1</v>
      </c>
      <c r="M24" s="51">
        <v>1</v>
      </c>
      <c r="N24" s="51">
        <v>1</v>
      </c>
      <c r="O24" s="51"/>
      <c r="P24" s="51">
        <v>1</v>
      </c>
      <c r="Q24" s="51">
        <v>1</v>
      </c>
      <c r="R24" s="51">
        <v>1</v>
      </c>
      <c r="S24" s="51">
        <v>1</v>
      </c>
      <c r="T24" s="93">
        <f t="shared" si="2"/>
        <v>15</v>
      </c>
      <c r="U24" s="94">
        <f t="shared" si="3"/>
        <v>0.9375</v>
      </c>
    </row>
    <row r="25" spans="1:21" ht="15.75" customHeight="1" x14ac:dyDescent="0.35">
      <c r="A25" s="90">
        <v>13</v>
      </c>
      <c r="B25" s="101" t="s">
        <v>871</v>
      </c>
      <c r="C25" s="98" t="s">
        <v>872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>
        <v>1</v>
      </c>
      <c r="M25" s="51">
        <v>0</v>
      </c>
      <c r="N25" s="51">
        <v>0</v>
      </c>
      <c r="O25" s="51"/>
      <c r="P25" s="51">
        <v>0</v>
      </c>
      <c r="Q25" s="51">
        <v>1</v>
      </c>
      <c r="R25" s="51">
        <v>0</v>
      </c>
      <c r="S25" s="51">
        <v>0</v>
      </c>
      <c r="T25" s="93">
        <f t="shared" si="2"/>
        <v>10</v>
      </c>
      <c r="U25" s="94">
        <f t="shared" si="3"/>
        <v>0.625</v>
      </c>
    </row>
    <row r="26" spans="1:21" ht="15.75" customHeight="1" x14ac:dyDescent="0.35">
      <c r="A26" s="90">
        <v>14</v>
      </c>
      <c r="B26" s="101" t="s">
        <v>873</v>
      </c>
      <c r="C26" s="98" t="s">
        <v>874</v>
      </c>
      <c r="D26" s="55">
        <v>1</v>
      </c>
      <c r="E26" s="51">
        <v>1</v>
      </c>
      <c r="F26" s="51">
        <v>1</v>
      </c>
      <c r="G26" s="51">
        <v>1</v>
      </c>
      <c r="H26" s="51">
        <v>0</v>
      </c>
      <c r="I26" s="51">
        <v>0</v>
      </c>
      <c r="J26" s="51">
        <v>1</v>
      </c>
      <c r="K26" s="51">
        <v>1</v>
      </c>
      <c r="L26" s="51">
        <v>1</v>
      </c>
      <c r="M26" s="51">
        <v>0</v>
      </c>
      <c r="N26" s="51">
        <v>0</v>
      </c>
      <c r="O26" s="51"/>
      <c r="P26" s="51">
        <v>0</v>
      </c>
      <c r="Q26" s="51">
        <v>0</v>
      </c>
      <c r="R26" s="51">
        <v>0</v>
      </c>
      <c r="S26" s="51">
        <v>0</v>
      </c>
      <c r="T26" s="93">
        <f t="shared" si="2"/>
        <v>7</v>
      </c>
      <c r="U26" s="94">
        <f t="shared" si="3"/>
        <v>0.4375</v>
      </c>
    </row>
    <row r="27" spans="1:21" ht="15.75" customHeight="1" x14ac:dyDescent="0.35">
      <c r="A27" s="90">
        <v>15</v>
      </c>
      <c r="B27" s="101" t="s">
        <v>875</v>
      </c>
      <c r="C27" s="98" t="s">
        <v>876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>
        <v>1</v>
      </c>
      <c r="M27" s="51">
        <v>1</v>
      </c>
      <c r="N27" s="51">
        <v>1</v>
      </c>
      <c r="O27" s="51"/>
      <c r="P27" s="51">
        <v>1</v>
      </c>
      <c r="Q27" s="51">
        <v>1</v>
      </c>
      <c r="R27" s="51">
        <v>0</v>
      </c>
      <c r="S27" s="51">
        <v>0</v>
      </c>
      <c r="T27" s="93">
        <f t="shared" si="2"/>
        <v>13</v>
      </c>
      <c r="U27" s="94">
        <f t="shared" si="3"/>
        <v>0.8125</v>
      </c>
    </row>
    <row r="28" spans="1:21" ht="15.75" customHeight="1" x14ac:dyDescent="0.35">
      <c r="A28" s="90">
        <v>16</v>
      </c>
      <c r="B28" s="101" t="s">
        <v>877</v>
      </c>
      <c r="C28" s="98" t="s">
        <v>878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0</v>
      </c>
      <c r="J28" s="51">
        <v>1</v>
      </c>
      <c r="K28" s="51">
        <v>1</v>
      </c>
      <c r="L28" s="51">
        <v>1</v>
      </c>
      <c r="M28" s="51">
        <v>1</v>
      </c>
      <c r="N28" s="51">
        <v>1</v>
      </c>
      <c r="O28" s="51"/>
      <c r="P28" s="51">
        <v>1</v>
      </c>
      <c r="Q28" s="51">
        <v>1</v>
      </c>
      <c r="R28" s="51">
        <v>1</v>
      </c>
      <c r="S28" s="51">
        <v>1</v>
      </c>
      <c r="T28" s="93">
        <f t="shared" si="2"/>
        <v>14</v>
      </c>
      <c r="U28" s="94">
        <f t="shared" si="3"/>
        <v>0.875</v>
      </c>
    </row>
    <row r="29" spans="1:21" ht="15.75" customHeight="1" x14ac:dyDescent="0.35">
      <c r="A29" s="90">
        <v>17</v>
      </c>
      <c r="B29" s="101" t="s">
        <v>879</v>
      </c>
      <c r="C29" s="98" t="s">
        <v>880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>
        <v>1</v>
      </c>
      <c r="K29" s="51">
        <v>1</v>
      </c>
      <c r="L29" s="51">
        <v>1</v>
      </c>
      <c r="M29" s="51">
        <v>1</v>
      </c>
      <c r="N29" s="51">
        <v>1</v>
      </c>
      <c r="O29" s="51"/>
      <c r="P29" s="51">
        <v>1</v>
      </c>
      <c r="Q29" s="51">
        <v>1</v>
      </c>
      <c r="R29" s="51">
        <v>0</v>
      </c>
      <c r="S29" s="51">
        <v>0</v>
      </c>
      <c r="T29" s="93">
        <f t="shared" si="2"/>
        <v>13</v>
      </c>
      <c r="U29" s="94">
        <f t="shared" si="3"/>
        <v>0.8125</v>
      </c>
    </row>
    <row r="30" spans="1:21" ht="15.75" customHeight="1" x14ac:dyDescent="0.35">
      <c r="A30" s="90">
        <v>18</v>
      </c>
      <c r="B30" s="101" t="s">
        <v>881</v>
      </c>
      <c r="C30" s="98" t="s">
        <v>882</v>
      </c>
      <c r="D30" s="55">
        <v>1</v>
      </c>
      <c r="E30" s="51">
        <v>1</v>
      </c>
      <c r="F30" s="51">
        <v>1</v>
      </c>
      <c r="G30" s="51">
        <v>1</v>
      </c>
      <c r="H30" s="51">
        <v>0</v>
      </c>
      <c r="I30" s="51">
        <v>0</v>
      </c>
      <c r="J30" s="51">
        <v>1</v>
      </c>
      <c r="K30" s="51">
        <v>1</v>
      </c>
      <c r="L30" s="51">
        <v>1</v>
      </c>
      <c r="M30" s="51">
        <v>1</v>
      </c>
      <c r="N30" s="51">
        <v>1</v>
      </c>
      <c r="O30" s="51"/>
      <c r="P30" s="51">
        <v>1</v>
      </c>
      <c r="Q30" s="51">
        <v>1</v>
      </c>
      <c r="R30" s="51">
        <v>1</v>
      </c>
      <c r="S30" s="51">
        <v>1</v>
      </c>
      <c r="T30" s="93">
        <f t="shared" si="2"/>
        <v>13</v>
      </c>
      <c r="U30" s="94">
        <f t="shared" si="3"/>
        <v>0.8125</v>
      </c>
    </row>
    <row r="31" spans="1:21" ht="15.75" customHeight="1" x14ac:dyDescent="0.35">
      <c r="A31" s="90">
        <v>19</v>
      </c>
      <c r="B31" s="101" t="s">
        <v>883</v>
      </c>
      <c r="C31" s="98" t="s">
        <v>884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0</v>
      </c>
      <c r="J31" s="51">
        <v>1</v>
      </c>
      <c r="K31" s="51">
        <v>1</v>
      </c>
      <c r="L31" s="51">
        <v>1</v>
      </c>
      <c r="M31" s="51">
        <v>0</v>
      </c>
      <c r="N31" s="51">
        <v>0</v>
      </c>
      <c r="O31" s="51"/>
      <c r="P31" s="51">
        <v>0</v>
      </c>
      <c r="Q31" s="51">
        <v>1</v>
      </c>
      <c r="R31" s="51">
        <v>1</v>
      </c>
      <c r="S31" s="51">
        <v>1</v>
      </c>
      <c r="T31" s="93">
        <f t="shared" si="2"/>
        <v>11</v>
      </c>
      <c r="U31" s="94">
        <f t="shared" si="3"/>
        <v>0.6875</v>
      </c>
    </row>
    <row r="32" spans="1:21" ht="15.75" customHeight="1" x14ac:dyDescent="0.35">
      <c r="A32" s="90">
        <v>20</v>
      </c>
      <c r="B32" s="101" t="s">
        <v>885</v>
      </c>
      <c r="C32" s="98" t="s">
        <v>886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>
        <v>1</v>
      </c>
      <c r="K32" s="51">
        <v>1</v>
      </c>
      <c r="L32" s="51">
        <v>1</v>
      </c>
      <c r="M32" s="51">
        <v>1</v>
      </c>
      <c r="N32" s="51">
        <v>1</v>
      </c>
      <c r="O32" s="51"/>
      <c r="P32" s="51">
        <v>1</v>
      </c>
      <c r="Q32" s="51">
        <v>1</v>
      </c>
      <c r="R32" s="51">
        <v>1</v>
      </c>
      <c r="S32" s="51">
        <v>1</v>
      </c>
      <c r="T32" s="93">
        <f t="shared" si="2"/>
        <v>15</v>
      </c>
      <c r="U32" s="94">
        <f t="shared" si="3"/>
        <v>0.9375</v>
      </c>
    </row>
    <row r="33" spans="1:21" ht="15.75" customHeight="1" x14ac:dyDescent="0.35">
      <c r="A33" s="90">
        <v>21</v>
      </c>
      <c r="B33" s="101" t="s">
        <v>887</v>
      </c>
      <c r="C33" s="98" t="s">
        <v>888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>
        <v>1</v>
      </c>
      <c r="M33" s="51">
        <v>1</v>
      </c>
      <c r="N33" s="51">
        <v>1</v>
      </c>
      <c r="O33" s="51"/>
      <c r="P33" s="51">
        <v>1</v>
      </c>
      <c r="Q33" s="51">
        <v>1</v>
      </c>
      <c r="R33" s="51">
        <v>1</v>
      </c>
      <c r="S33" s="51">
        <v>1</v>
      </c>
      <c r="T33" s="93">
        <f t="shared" si="2"/>
        <v>15</v>
      </c>
      <c r="U33" s="94">
        <f t="shared" si="3"/>
        <v>0.9375</v>
      </c>
    </row>
    <row r="34" spans="1:21" ht="15.75" customHeight="1" x14ac:dyDescent="0.35">
      <c r="A34" s="90">
        <v>22</v>
      </c>
      <c r="B34" s="101" t="s">
        <v>889</v>
      </c>
      <c r="C34" s="98" t="s">
        <v>890</v>
      </c>
      <c r="D34" s="55">
        <v>1</v>
      </c>
      <c r="E34" s="51">
        <v>1</v>
      </c>
      <c r="F34" s="51">
        <v>1</v>
      </c>
      <c r="G34" s="51">
        <v>1</v>
      </c>
      <c r="H34" s="51">
        <v>1</v>
      </c>
      <c r="I34" s="51">
        <v>1</v>
      </c>
      <c r="J34" s="51">
        <v>1</v>
      </c>
      <c r="K34" s="51">
        <v>1</v>
      </c>
      <c r="L34" s="51">
        <v>1</v>
      </c>
      <c r="M34" s="51">
        <v>1</v>
      </c>
      <c r="N34" s="51">
        <v>1</v>
      </c>
      <c r="O34" s="51"/>
      <c r="P34" s="51">
        <v>1</v>
      </c>
      <c r="Q34" s="51">
        <v>1</v>
      </c>
      <c r="R34" s="51">
        <v>1</v>
      </c>
      <c r="S34" s="51">
        <v>1</v>
      </c>
      <c r="T34" s="93">
        <f t="shared" si="2"/>
        <v>15</v>
      </c>
      <c r="U34" s="94">
        <f t="shared" si="3"/>
        <v>0.9375</v>
      </c>
    </row>
    <row r="35" spans="1:21" ht="15.75" customHeight="1" x14ac:dyDescent="0.35">
      <c r="A35" s="90">
        <v>23</v>
      </c>
      <c r="B35" s="101" t="s">
        <v>891</v>
      </c>
      <c r="C35" s="98" t="s">
        <v>892</v>
      </c>
      <c r="D35" s="55" t="s">
        <v>508</v>
      </c>
      <c r="E35" s="51">
        <v>1</v>
      </c>
      <c r="F35" s="51">
        <v>1</v>
      </c>
      <c r="G35" s="51">
        <v>1</v>
      </c>
      <c r="H35" s="51">
        <v>1</v>
      </c>
      <c r="I35" s="51">
        <v>0</v>
      </c>
      <c r="J35" s="51">
        <v>1</v>
      </c>
      <c r="K35" s="51">
        <v>1</v>
      </c>
      <c r="L35" s="51">
        <v>1</v>
      </c>
      <c r="M35" s="51">
        <v>0</v>
      </c>
      <c r="N35" s="51">
        <v>0</v>
      </c>
      <c r="O35" s="51"/>
      <c r="P35" s="51">
        <v>0</v>
      </c>
      <c r="Q35" s="51">
        <v>1</v>
      </c>
      <c r="R35" s="51">
        <v>1</v>
      </c>
      <c r="S35" s="51">
        <v>1</v>
      </c>
      <c r="T35" s="93">
        <f t="shared" si="2"/>
        <v>10</v>
      </c>
      <c r="U35" s="94">
        <f t="shared" si="3"/>
        <v>0.625</v>
      </c>
    </row>
    <row r="36" spans="1:21" ht="15.75" customHeight="1" x14ac:dyDescent="0.35">
      <c r="A36" s="90">
        <v>24</v>
      </c>
      <c r="B36" s="101" t="s">
        <v>893</v>
      </c>
      <c r="C36" s="98" t="s">
        <v>894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>
        <v>1</v>
      </c>
      <c r="M36" s="51">
        <v>1</v>
      </c>
      <c r="N36" s="51">
        <v>1</v>
      </c>
      <c r="O36" s="51"/>
      <c r="P36" s="51">
        <v>1</v>
      </c>
      <c r="Q36" s="51">
        <v>1</v>
      </c>
      <c r="R36" s="51">
        <v>1</v>
      </c>
      <c r="S36" s="51">
        <v>1</v>
      </c>
      <c r="T36" s="93">
        <f t="shared" si="2"/>
        <v>15</v>
      </c>
      <c r="U36" s="94">
        <f t="shared" si="3"/>
        <v>0.9375</v>
      </c>
    </row>
    <row r="37" spans="1:21" ht="15.75" customHeight="1" x14ac:dyDescent="0.35">
      <c r="A37" s="90">
        <v>25</v>
      </c>
      <c r="B37" s="101" t="s">
        <v>895</v>
      </c>
      <c r="C37" s="98" t="s">
        <v>896</v>
      </c>
      <c r="D37" s="55">
        <v>1</v>
      </c>
      <c r="E37" s="51">
        <v>1</v>
      </c>
      <c r="F37" s="51">
        <v>1</v>
      </c>
      <c r="G37" s="51">
        <v>1</v>
      </c>
      <c r="H37" s="51">
        <v>0</v>
      </c>
      <c r="I37" s="51">
        <v>0</v>
      </c>
      <c r="J37" s="51">
        <v>1</v>
      </c>
      <c r="K37" s="51">
        <v>1</v>
      </c>
      <c r="L37" s="51">
        <v>1</v>
      </c>
      <c r="M37" s="51">
        <v>1</v>
      </c>
      <c r="N37" s="51">
        <v>1</v>
      </c>
      <c r="O37" s="51"/>
      <c r="P37" s="51">
        <v>1</v>
      </c>
      <c r="Q37" s="51">
        <v>1</v>
      </c>
      <c r="R37" s="51">
        <v>1</v>
      </c>
      <c r="S37" s="51">
        <v>1</v>
      </c>
      <c r="T37" s="93">
        <f t="shared" si="2"/>
        <v>13</v>
      </c>
      <c r="U37" s="94">
        <f t="shared" si="3"/>
        <v>0.8125</v>
      </c>
    </row>
    <row r="38" spans="1:21" ht="15.75" customHeight="1" x14ac:dyDescent="0.35">
      <c r="A38" s="90">
        <v>26</v>
      </c>
      <c r="B38" s="101" t="s">
        <v>897</v>
      </c>
      <c r="C38" s="98" t="s">
        <v>898</v>
      </c>
      <c r="D38" s="55">
        <v>1</v>
      </c>
      <c r="E38" s="51">
        <v>1</v>
      </c>
      <c r="F38" s="51">
        <v>1</v>
      </c>
      <c r="G38" s="51">
        <v>1</v>
      </c>
      <c r="H38" s="51">
        <v>0</v>
      </c>
      <c r="I38" s="51">
        <v>0</v>
      </c>
      <c r="J38" s="51">
        <v>1</v>
      </c>
      <c r="K38" s="51">
        <v>1</v>
      </c>
      <c r="L38" s="51">
        <v>1</v>
      </c>
      <c r="M38" s="51">
        <v>1</v>
      </c>
      <c r="N38" s="51">
        <v>1</v>
      </c>
      <c r="O38" s="51"/>
      <c r="P38" s="51">
        <v>1</v>
      </c>
      <c r="Q38" s="51">
        <v>1</v>
      </c>
      <c r="R38" s="51">
        <v>1</v>
      </c>
      <c r="S38" s="51">
        <v>1</v>
      </c>
      <c r="T38" s="93">
        <f t="shared" si="2"/>
        <v>13</v>
      </c>
      <c r="U38" s="94">
        <f t="shared" si="3"/>
        <v>0.8125</v>
      </c>
    </row>
    <row r="39" spans="1:21" ht="15.75" customHeight="1" x14ac:dyDescent="0.35">
      <c r="A39" s="90">
        <v>27</v>
      </c>
      <c r="B39" s="101" t="s">
        <v>899</v>
      </c>
      <c r="C39" s="98" t="s">
        <v>900</v>
      </c>
      <c r="D39" s="55">
        <v>1</v>
      </c>
      <c r="E39" s="51">
        <v>1</v>
      </c>
      <c r="F39" s="51">
        <v>1</v>
      </c>
      <c r="G39" s="51">
        <v>1</v>
      </c>
      <c r="H39" s="51">
        <v>0</v>
      </c>
      <c r="I39" s="51">
        <v>0</v>
      </c>
      <c r="J39" s="51">
        <v>1</v>
      </c>
      <c r="K39" s="51">
        <v>1</v>
      </c>
      <c r="L39" s="51">
        <v>1</v>
      </c>
      <c r="M39" s="51">
        <v>0</v>
      </c>
      <c r="N39" s="51">
        <v>0</v>
      </c>
      <c r="O39" s="51"/>
      <c r="P39" s="51">
        <v>0</v>
      </c>
      <c r="Q39" s="51">
        <v>0</v>
      </c>
      <c r="R39" s="51">
        <v>0</v>
      </c>
      <c r="S39" s="51">
        <v>1</v>
      </c>
      <c r="T39" s="93">
        <f t="shared" si="2"/>
        <v>8</v>
      </c>
      <c r="U39" s="94">
        <f t="shared" si="3"/>
        <v>0.5</v>
      </c>
    </row>
    <row r="40" spans="1:21" ht="15.75" customHeight="1" x14ac:dyDescent="0.35">
      <c r="A40" s="90">
        <v>28</v>
      </c>
      <c r="B40" s="101" t="s">
        <v>901</v>
      </c>
      <c r="C40" s="98" t="s">
        <v>902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>
        <v>1</v>
      </c>
      <c r="M40" s="51">
        <v>1</v>
      </c>
      <c r="N40" s="51">
        <v>1</v>
      </c>
      <c r="O40" s="51"/>
      <c r="P40" s="51">
        <v>1</v>
      </c>
      <c r="Q40" s="51">
        <v>1</v>
      </c>
      <c r="R40" s="51">
        <v>1</v>
      </c>
      <c r="S40" s="51">
        <v>1</v>
      </c>
      <c r="T40" s="93">
        <f t="shared" si="2"/>
        <v>15</v>
      </c>
      <c r="U40" s="94">
        <f t="shared" si="3"/>
        <v>0.9375</v>
      </c>
    </row>
    <row r="41" spans="1:21" ht="15.75" customHeight="1" x14ac:dyDescent="0.35">
      <c r="A41" s="90">
        <v>29</v>
      </c>
      <c r="B41" s="101" t="s">
        <v>903</v>
      </c>
      <c r="C41" s="98" t="s">
        <v>904</v>
      </c>
      <c r="D41" s="55">
        <v>1</v>
      </c>
      <c r="E41" s="51">
        <v>1</v>
      </c>
      <c r="F41" s="51">
        <v>1</v>
      </c>
      <c r="G41" s="51">
        <v>1</v>
      </c>
      <c r="H41" s="51">
        <v>0</v>
      </c>
      <c r="I41" s="51">
        <v>0</v>
      </c>
      <c r="J41" s="51">
        <v>1</v>
      </c>
      <c r="K41" s="51">
        <v>1</v>
      </c>
      <c r="L41" s="51">
        <v>1</v>
      </c>
      <c r="M41" s="51">
        <v>0</v>
      </c>
      <c r="N41" s="51">
        <v>0</v>
      </c>
      <c r="O41" s="51"/>
      <c r="P41" s="51">
        <v>0</v>
      </c>
      <c r="Q41" s="51">
        <v>1</v>
      </c>
      <c r="R41" s="51">
        <v>1</v>
      </c>
      <c r="S41" s="51">
        <v>1</v>
      </c>
      <c r="T41" s="93">
        <f t="shared" si="2"/>
        <v>10</v>
      </c>
      <c r="U41" s="94">
        <f t="shared" si="3"/>
        <v>0.625</v>
      </c>
    </row>
    <row r="42" spans="1:21" ht="15.75" customHeight="1" x14ac:dyDescent="0.35">
      <c r="A42" s="90">
        <v>30</v>
      </c>
      <c r="B42" s="101" t="s">
        <v>905</v>
      </c>
      <c r="C42" s="98" t="s">
        <v>906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0</v>
      </c>
      <c r="J42" s="51">
        <v>1</v>
      </c>
      <c r="K42" s="51">
        <v>1</v>
      </c>
      <c r="L42" s="51">
        <v>1</v>
      </c>
      <c r="M42" s="51">
        <v>1</v>
      </c>
      <c r="N42" s="51">
        <v>1</v>
      </c>
      <c r="O42" s="51"/>
      <c r="P42" s="51">
        <v>1</v>
      </c>
      <c r="Q42" s="51">
        <v>1</v>
      </c>
      <c r="R42" s="51">
        <v>1</v>
      </c>
      <c r="S42" s="51">
        <v>1</v>
      </c>
      <c r="T42" s="93">
        <f t="shared" si="2"/>
        <v>14</v>
      </c>
      <c r="U42" s="94">
        <f t="shared" si="3"/>
        <v>0.875</v>
      </c>
    </row>
    <row r="43" spans="1:21" ht="15.75" customHeight="1" x14ac:dyDescent="0.35">
      <c r="A43" s="90">
        <v>31</v>
      </c>
      <c r="B43" s="101" t="s">
        <v>907</v>
      </c>
      <c r="C43" s="98" t="s">
        <v>908</v>
      </c>
      <c r="D43" s="55">
        <v>1</v>
      </c>
      <c r="E43" s="51">
        <v>1</v>
      </c>
      <c r="F43" s="51">
        <v>1</v>
      </c>
      <c r="G43" s="51">
        <v>1</v>
      </c>
      <c r="H43" s="51">
        <v>0</v>
      </c>
      <c r="I43" s="51">
        <v>0</v>
      </c>
      <c r="J43" s="51">
        <v>1</v>
      </c>
      <c r="K43" s="51">
        <v>1</v>
      </c>
      <c r="L43" s="51">
        <v>1</v>
      </c>
      <c r="M43" s="51">
        <v>1</v>
      </c>
      <c r="N43" s="51">
        <v>1</v>
      </c>
      <c r="O43" s="51"/>
      <c r="P43" s="51">
        <v>1</v>
      </c>
      <c r="Q43" s="51">
        <v>1</v>
      </c>
      <c r="R43" s="51">
        <v>1</v>
      </c>
      <c r="S43" s="51">
        <v>1</v>
      </c>
      <c r="T43" s="93">
        <f t="shared" si="2"/>
        <v>13</v>
      </c>
      <c r="U43" s="94">
        <f t="shared" si="3"/>
        <v>0.8125</v>
      </c>
    </row>
    <row r="44" spans="1:21" ht="15.75" customHeight="1" x14ac:dyDescent="0.35">
      <c r="A44" s="90">
        <v>32</v>
      </c>
      <c r="B44" s="109" t="s">
        <v>543</v>
      </c>
      <c r="C44" s="98" t="s">
        <v>544</v>
      </c>
      <c r="D44" s="55">
        <v>1</v>
      </c>
      <c r="E44" s="51">
        <v>1</v>
      </c>
      <c r="F44" s="51"/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>
        <v>0</v>
      </c>
      <c r="M44" s="51">
        <v>0</v>
      </c>
      <c r="N44" s="51">
        <v>0</v>
      </c>
      <c r="O44" s="51"/>
      <c r="P44" s="51">
        <v>0</v>
      </c>
      <c r="Q44" s="51">
        <v>0</v>
      </c>
      <c r="R44" s="51">
        <v>0</v>
      </c>
      <c r="S44" s="51">
        <v>0</v>
      </c>
      <c r="T44" s="93">
        <f t="shared" si="2"/>
        <v>7</v>
      </c>
      <c r="U44" s="94">
        <f t="shared" si="3"/>
        <v>0.4375</v>
      </c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24" priority="2" operator="equal">
      <formula>0</formula>
    </cfRule>
  </conditionalFormatting>
  <conditionalFormatting sqref="U13:U44">
    <cfRule type="cellIs" dxfId="23" priority="1" operator="lessThan">
      <formula>"50%"</formula>
    </cfRule>
  </conditionalFormatting>
  <hyperlinks>
    <hyperlink ref="A1" location="'Rekap Dosen'!A1" display="BACK" xr:uid="{00000000-0004-0000-3E00-000000000000}"/>
  </hyperlinks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U960"/>
  <sheetViews>
    <sheetView topLeftCell="A33" workbookViewId="0">
      <selection activeCell="B51" sqref="B51:B79"/>
    </sheetView>
  </sheetViews>
  <sheetFormatPr defaultColWidth="14.453125" defaultRowHeight="15" customHeight="1" x14ac:dyDescent="0.35"/>
  <cols>
    <col min="1" max="1" width="9.54296875" customWidth="1"/>
    <col min="2" max="2" width="29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233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MI702217</v>
      </c>
      <c r="C3" s="78" t="str">
        <f>VLOOKUP(D3, 'Rekap Dosen'!$B$5:$C$40, 2, FALSE)</f>
        <v>Abdiansah, Dr.</v>
      </c>
      <c r="D3" s="51" t="s">
        <v>264</v>
      </c>
      <c r="E3" s="79">
        <f t="shared" ref="E3:E6" si="0">COUNTIF($D$12:$S$12,D3)</f>
        <v>1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SISTEM INFORMASI MANAJEMEN</v>
      </c>
      <c r="C4" s="78" t="str">
        <f>VLOOKUP(D4, 'Rekap Dosen'!$B$5:$C$40, 2, FALSE)</f>
        <v>Iin Seprina, M.Kom.</v>
      </c>
      <c r="D4" s="51" t="s">
        <v>303</v>
      </c>
      <c r="E4" s="79">
        <f t="shared" si="0"/>
        <v>5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Willy, M.Kom.</v>
      </c>
      <c r="D5" s="51" t="s">
        <v>325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Rabu, 09.45 - 11.25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DK.3.2</v>
      </c>
      <c r="C7" s="83" t="s">
        <v>334</v>
      </c>
      <c r="D7" s="84"/>
      <c r="E7" s="85">
        <f>SUM(E3:E6)</f>
        <v>7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5"/>
      <c r="U11" s="178"/>
    </row>
    <row r="12" spans="1:21" ht="14.5" x14ac:dyDescent="0.35">
      <c r="A12" s="172"/>
      <c r="B12" s="172"/>
      <c r="C12" s="172"/>
      <c r="D12" s="51" t="s">
        <v>303</v>
      </c>
      <c r="E12" s="51" t="s">
        <v>303</v>
      </c>
      <c r="F12" s="51" t="s">
        <v>303</v>
      </c>
      <c r="G12" s="51" t="s">
        <v>303</v>
      </c>
      <c r="H12" s="51" t="s">
        <v>325</v>
      </c>
      <c r="I12" s="51" t="s">
        <v>264</v>
      </c>
      <c r="J12" s="51" t="s">
        <v>303</v>
      </c>
      <c r="K12" s="51"/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547</v>
      </c>
      <c r="C13" s="98" t="s">
        <v>548</v>
      </c>
      <c r="D13" s="55">
        <v>1</v>
      </c>
      <c r="E13" s="55">
        <v>1</v>
      </c>
      <c r="F13" s="55">
        <v>1</v>
      </c>
      <c r="G13" s="55">
        <v>1</v>
      </c>
      <c r="H13" s="55">
        <v>1</v>
      </c>
      <c r="I13" s="55">
        <v>1</v>
      </c>
      <c r="J13" s="55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0" si="2">SUM(D13:S13)</f>
        <v>6</v>
      </c>
      <c r="U13" s="94">
        <f t="shared" ref="U13:U50" si="3">T13/16</f>
        <v>0.375</v>
      </c>
    </row>
    <row r="14" spans="1:21" ht="14.5" x14ac:dyDescent="0.35">
      <c r="A14" s="90">
        <v>2</v>
      </c>
      <c r="B14" s="97" t="s">
        <v>549</v>
      </c>
      <c r="C14" s="98" t="s">
        <v>550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551</v>
      </c>
      <c r="C15" s="98" t="s">
        <v>552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90">
        <v>4</v>
      </c>
      <c r="B16" s="97" t="s">
        <v>553</v>
      </c>
      <c r="C16" s="98" t="s">
        <v>554</v>
      </c>
      <c r="D16" s="55">
        <v>1</v>
      </c>
      <c r="E16" s="55">
        <v>1</v>
      </c>
      <c r="F16" s="55">
        <v>1</v>
      </c>
      <c r="G16" s="55">
        <v>1</v>
      </c>
      <c r="H16" s="55">
        <v>1</v>
      </c>
      <c r="I16" s="55">
        <v>1</v>
      </c>
      <c r="J16" s="55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7" t="s">
        <v>555</v>
      </c>
      <c r="C17" s="98" t="s">
        <v>556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>
        <v>1</v>
      </c>
      <c r="J17" s="55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90">
        <v>6</v>
      </c>
      <c r="B18" s="97" t="s">
        <v>559</v>
      </c>
      <c r="C18" s="98" t="s">
        <v>560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5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ht="14.5" x14ac:dyDescent="0.35">
      <c r="A19" s="90">
        <v>7</v>
      </c>
      <c r="B19" s="97" t="s">
        <v>561</v>
      </c>
      <c r="C19" s="98" t="s">
        <v>562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>
        <v>1</v>
      </c>
      <c r="J19" s="55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6</v>
      </c>
      <c r="U19" s="94">
        <f t="shared" si="3"/>
        <v>0.375</v>
      </c>
    </row>
    <row r="20" spans="1:21" ht="14.5" x14ac:dyDescent="0.35">
      <c r="A20" s="90">
        <v>8</v>
      </c>
      <c r="B20" s="97" t="s">
        <v>563</v>
      </c>
      <c r="C20" s="98" t="s">
        <v>564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145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90">
        <v>9</v>
      </c>
      <c r="B21" s="97" t="s">
        <v>565</v>
      </c>
      <c r="C21" s="98" t="s">
        <v>566</v>
      </c>
      <c r="D21" s="55">
        <v>1</v>
      </c>
      <c r="E21" s="55">
        <v>1</v>
      </c>
      <c r="F21" s="55">
        <v>1</v>
      </c>
      <c r="G21" s="55">
        <v>1</v>
      </c>
      <c r="H21" s="55">
        <v>1</v>
      </c>
      <c r="I21" s="55">
        <v>1</v>
      </c>
      <c r="J21" s="55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978</v>
      </c>
      <c r="C22" s="98" t="s">
        <v>567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5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101" t="s">
        <v>979</v>
      </c>
      <c r="C23" s="98" t="s">
        <v>568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5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1" t="s">
        <v>980</v>
      </c>
      <c r="C24" s="98" t="s">
        <v>570</v>
      </c>
      <c r="D24" s="55">
        <v>1</v>
      </c>
      <c r="E24" s="55">
        <v>1</v>
      </c>
      <c r="F24" s="55">
        <v>1</v>
      </c>
      <c r="G24" s="55">
        <v>1</v>
      </c>
      <c r="H24" s="55">
        <v>1</v>
      </c>
      <c r="I24" s="55">
        <v>1</v>
      </c>
      <c r="J24" s="55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101" t="s">
        <v>982</v>
      </c>
      <c r="C25" s="98" t="s">
        <v>572</v>
      </c>
      <c r="D25" s="55">
        <v>1</v>
      </c>
      <c r="E25" s="55">
        <v>1</v>
      </c>
      <c r="F25" s="55">
        <v>1</v>
      </c>
      <c r="G25" s="55">
        <v>1</v>
      </c>
      <c r="H25" s="55">
        <v>1</v>
      </c>
      <c r="I25" s="55">
        <v>1</v>
      </c>
      <c r="J25" s="55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1" t="s">
        <v>983</v>
      </c>
      <c r="C26" s="98" t="s">
        <v>573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5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101" t="s">
        <v>984</v>
      </c>
      <c r="C27" s="98" t="s">
        <v>574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5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1" t="s">
        <v>985</v>
      </c>
      <c r="C28" s="98" t="s">
        <v>575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ht="15.75" customHeight="1" x14ac:dyDescent="0.35">
      <c r="A29" s="90">
        <v>17</v>
      </c>
      <c r="B29" s="101" t="s">
        <v>986</v>
      </c>
      <c r="C29" s="98" t="s">
        <v>576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5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101" t="s">
        <v>988</v>
      </c>
      <c r="C30" s="98" t="s">
        <v>578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5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90">
        <v>19</v>
      </c>
      <c r="B31" s="101" t="s">
        <v>989</v>
      </c>
      <c r="C31" s="98" t="s">
        <v>579</v>
      </c>
      <c r="D31" s="55">
        <v>1</v>
      </c>
      <c r="E31" s="55">
        <v>1</v>
      </c>
      <c r="F31" s="55">
        <v>1</v>
      </c>
      <c r="G31" s="55">
        <v>1</v>
      </c>
      <c r="H31" s="55">
        <v>1</v>
      </c>
      <c r="I31" s="55">
        <v>1</v>
      </c>
      <c r="J31" s="55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101" t="s">
        <v>990</v>
      </c>
      <c r="C32" s="98" t="s">
        <v>580</v>
      </c>
      <c r="D32" s="55">
        <v>1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145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6</v>
      </c>
      <c r="U32" s="94">
        <f t="shared" si="3"/>
        <v>0.375</v>
      </c>
    </row>
    <row r="33" spans="1:21" ht="15.75" customHeight="1" x14ac:dyDescent="0.35">
      <c r="A33" s="90">
        <v>21</v>
      </c>
      <c r="B33" s="101" t="s">
        <v>991</v>
      </c>
      <c r="C33" s="98" t="s">
        <v>581</v>
      </c>
      <c r="D33" s="55">
        <v>1</v>
      </c>
      <c r="E33" s="55">
        <v>1</v>
      </c>
      <c r="F33" s="55">
        <v>1</v>
      </c>
      <c r="G33" s="55">
        <v>1</v>
      </c>
      <c r="H33" s="55">
        <v>1</v>
      </c>
      <c r="I33" s="55">
        <v>1</v>
      </c>
      <c r="J33" s="55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90">
        <v>22</v>
      </c>
      <c r="B34" s="101" t="s">
        <v>992</v>
      </c>
      <c r="C34" s="98" t="s">
        <v>582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5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101" t="s">
        <v>993</v>
      </c>
      <c r="C35" s="98" t="s">
        <v>583</v>
      </c>
      <c r="D35" s="55">
        <v>1</v>
      </c>
      <c r="E35" s="55">
        <v>1</v>
      </c>
      <c r="F35" s="55">
        <v>1</v>
      </c>
      <c r="G35" s="55">
        <v>1</v>
      </c>
      <c r="H35" s="55">
        <v>1</v>
      </c>
      <c r="I35" s="55">
        <v>1</v>
      </c>
      <c r="J35" s="55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1" t="s">
        <v>994</v>
      </c>
      <c r="C36" s="98" t="s">
        <v>584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5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1" t="s">
        <v>995</v>
      </c>
      <c r="C37" s="98" t="s">
        <v>585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5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101" t="s">
        <v>996</v>
      </c>
      <c r="C38" s="98" t="s">
        <v>586</v>
      </c>
      <c r="D38" s="55">
        <v>1</v>
      </c>
      <c r="E38" s="55">
        <v>1</v>
      </c>
      <c r="F38" s="55">
        <v>1</v>
      </c>
      <c r="G38" s="55">
        <v>1</v>
      </c>
      <c r="H38" s="55">
        <v>1</v>
      </c>
      <c r="I38" s="55">
        <v>1</v>
      </c>
      <c r="J38" s="55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101" t="s">
        <v>998</v>
      </c>
      <c r="C39" s="98" t="s">
        <v>588</v>
      </c>
      <c r="D39" s="55">
        <v>1</v>
      </c>
      <c r="E39" s="55">
        <v>1</v>
      </c>
      <c r="F39" s="55">
        <v>1</v>
      </c>
      <c r="G39" s="55">
        <v>1</v>
      </c>
      <c r="H39" s="55">
        <v>1</v>
      </c>
      <c r="I39" s="55">
        <v>1</v>
      </c>
      <c r="J39" s="147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1" t="s">
        <v>999</v>
      </c>
      <c r="C40" s="98" t="s">
        <v>589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5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1" t="s">
        <v>1000</v>
      </c>
      <c r="C41" s="98" t="s">
        <v>590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1" t="s">
        <v>1001</v>
      </c>
      <c r="C42" s="98" t="s">
        <v>591</v>
      </c>
      <c r="D42" s="55">
        <v>1</v>
      </c>
      <c r="E42" s="55">
        <v>1</v>
      </c>
      <c r="F42" s="55">
        <v>1</v>
      </c>
      <c r="G42" s="55">
        <v>1</v>
      </c>
      <c r="H42" s="55">
        <v>1</v>
      </c>
      <c r="I42" s="55">
        <v>1</v>
      </c>
      <c r="J42" s="145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6</v>
      </c>
      <c r="U42" s="94">
        <f t="shared" si="3"/>
        <v>0.375</v>
      </c>
    </row>
    <row r="43" spans="1:21" ht="15.75" customHeight="1" x14ac:dyDescent="0.35">
      <c r="A43" s="90">
        <v>31</v>
      </c>
      <c r="B43" s="101" t="s">
        <v>912</v>
      </c>
      <c r="C43" s="98" t="s">
        <v>592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1</v>
      </c>
      <c r="J43" s="55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1" t="s">
        <v>1002</v>
      </c>
      <c r="C44" s="98" t="s">
        <v>593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5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90">
        <v>33</v>
      </c>
      <c r="B45" s="101" t="s">
        <v>1003</v>
      </c>
      <c r="C45" s="98" t="s">
        <v>594</v>
      </c>
      <c r="D45" s="55">
        <v>1</v>
      </c>
      <c r="E45" s="55">
        <v>1</v>
      </c>
      <c r="F45" s="55">
        <v>1</v>
      </c>
      <c r="G45" s="55">
        <v>1</v>
      </c>
      <c r="H45" s="55">
        <v>1</v>
      </c>
      <c r="I45" s="55">
        <v>1</v>
      </c>
      <c r="J45" s="55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6</v>
      </c>
      <c r="U45" s="94">
        <f t="shared" si="3"/>
        <v>0.375</v>
      </c>
    </row>
    <row r="46" spans="1:21" ht="15.75" customHeight="1" x14ac:dyDescent="0.35">
      <c r="A46" s="90">
        <v>34</v>
      </c>
      <c r="B46" s="101" t="s">
        <v>1004</v>
      </c>
      <c r="C46" s="98" t="s">
        <v>595</v>
      </c>
      <c r="D46" s="55">
        <v>1</v>
      </c>
      <c r="E46" s="55">
        <v>1</v>
      </c>
      <c r="F46" s="55">
        <v>1</v>
      </c>
      <c r="G46" s="55">
        <v>1</v>
      </c>
      <c r="H46" s="55">
        <v>1</v>
      </c>
      <c r="I46" s="55">
        <v>1</v>
      </c>
      <c r="J46" s="55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6</v>
      </c>
      <c r="U46" s="94">
        <f t="shared" si="3"/>
        <v>0.375</v>
      </c>
    </row>
    <row r="47" spans="1:21" ht="15.75" customHeight="1" x14ac:dyDescent="0.35">
      <c r="A47" s="90">
        <v>35</v>
      </c>
      <c r="B47" s="101" t="s">
        <v>987</v>
      </c>
      <c r="C47" s="98" t="s">
        <v>1014</v>
      </c>
      <c r="D47" s="55">
        <v>1</v>
      </c>
      <c r="E47" s="55">
        <v>1</v>
      </c>
      <c r="F47" s="55">
        <v>1</v>
      </c>
      <c r="G47" s="55">
        <v>1</v>
      </c>
      <c r="H47" s="55">
        <v>1</v>
      </c>
      <c r="I47" s="55">
        <v>1</v>
      </c>
      <c r="J47" s="55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6</v>
      </c>
      <c r="U47" s="94">
        <f t="shared" si="3"/>
        <v>0.375</v>
      </c>
    </row>
    <row r="48" spans="1:21" ht="15.75" customHeight="1" x14ac:dyDescent="0.35">
      <c r="A48" s="90">
        <v>36</v>
      </c>
      <c r="B48" s="101" t="s">
        <v>981</v>
      </c>
      <c r="C48" s="98" t="s">
        <v>571</v>
      </c>
      <c r="D48" s="55">
        <v>1</v>
      </c>
      <c r="E48" s="55">
        <v>1</v>
      </c>
      <c r="F48" s="55">
        <v>1</v>
      </c>
      <c r="G48" s="55">
        <v>1</v>
      </c>
      <c r="H48" s="55">
        <v>1</v>
      </c>
      <c r="I48" s="55">
        <v>1</v>
      </c>
      <c r="J48" s="55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6</v>
      </c>
      <c r="U48" s="94">
        <f t="shared" si="3"/>
        <v>0.375</v>
      </c>
    </row>
    <row r="49" spans="1:21" ht="15.75" customHeight="1" x14ac:dyDescent="0.35">
      <c r="A49" s="90">
        <v>37</v>
      </c>
      <c r="B49" s="101" t="s">
        <v>997</v>
      </c>
      <c r="C49" s="98" t="s">
        <v>587</v>
      </c>
      <c r="D49" s="55">
        <v>1</v>
      </c>
      <c r="E49" s="55">
        <v>1</v>
      </c>
      <c r="F49" s="55">
        <v>1</v>
      </c>
      <c r="G49" s="55">
        <v>1</v>
      </c>
      <c r="H49" s="55">
        <v>1</v>
      </c>
      <c r="I49" s="55">
        <v>1</v>
      </c>
      <c r="J49" s="55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6</v>
      </c>
      <c r="U49" s="94">
        <f t="shared" si="3"/>
        <v>0.375</v>
      </c>
    </row>
    <row r="50" spans="1:21" ht="15.75" customHeight="1" x14ac:dyDescent="0.35">
      <c r="A50" s="90">
        <v>38</v>
      </c>
      <c r="B50" s="101" t="s">
        <v>1224</v>
      </c>
      <c r="C50" s="98" t="s">
        <v>1015</v>
      </c>
      <c r="D50" s="55">
        <v>1</v>
      </c>
      <c r="E50" s="55">
        <v>1</v>
      </c>
      <c r="F50" s="55">
        <v>1</v>
      </c>
      <c r="G50" s="55">
        <v>1</v>
      </c>
      <c r="H50" s="55">
        <v>1</v>
      </c>
      <c r="I50" s="55">
        <v>1</v>
      </c>
      <c r="J50" s="55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6</v>
      </c>
      <c r="U50" s="94">
        <f t="shared" si="3"/>
        <v>0.375</v>
      </c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22" priority="4" operator="equal">
      <formula>0</formula>
    </cfRule>
  </conditionalFormatting>
  <conditionalFormatting sqref="K13:S47 D13:J50">
    <cfRule type="cellIs" dxfId="21" priority="2" operator="equal">
      <formula>0</formula>
    </cfRule>
  </conditionalFormatting>
  <conditionalFormatting sqref="U13:U50">
    <cfRule type="cellIs" dxfId="20" priority="1" operator="lessThan">
      <formula>"50%"</formula>
    </cfRule>
  </conditionalFormatting>
  <hyperlinks>
    <hyperlink ref="A1" location="'Rekap Dosen'!A1" display="BACK" xr:uid="{00000000-0004-0000-3F00-000000000000}"/>
  </hyperlinks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U959"/>
  <sheetViews>
    <sheetView topLeftCell="A37" workbookViewId="0">
      <selection activeCell="B53" sqref="B53:B84"/>
    </sheetView>
  </sheetViews>
  <sheetFormatPr defaultColWidth="14.453125" defaultRowHeight="15" customHeight="1" x14ac:dyDescent="0.35"/>
  <cols>
    <col min="1" max="1" width="9.54296875" customWidth="1"/>
    <col min="2" max="2" width="29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238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MI702217</v>
      </c>
      <c r="C3" s="78" t="str">
        <f>VLOOKUP(D3, 'Rekap Dosen'!$B$5:$C$40, 2, FALSE)</f>
        <v>Abdiansah, Dr.</v>
      </c>
      <c r="D3" s="51" t="s">
        <v>264</v>
      </c>
      <c r="E3" s="79">
        <f t="shared" ref="E3:E6" si="0">COUNTIF($D$12:$S$12,D3)</f>
        <v>0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SISTEM INFORMASI MANAJEMEN</v>
      </c>
      <c r="C4" s="78" t="str">
        <f>VLOOKUP(D4, 'Rekap Dosen'!$B$5:$C$40, 2, FALSE)</f>
        <v>Iin Seprina, M.Kom.</v>
      </c>
      <c r="D4" s="51" t="s">
        <v>303</v>
      </c>
      <c r="E4" s="79">
        <f t="shared" si="0"/>
        <v>5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Willy, M.Kom.</v>
      </c>
      <c r="D5" s="51" t="s">
        <v>325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Rabu, 11.30 - 13.10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DK.3.2</v>
      </c>
      <c r="C7" s="83" t="s">
        <v>334</v>
      </c>
      <c r="D7" s="84"/>
      <c r="E7" s="85">
        <f>SUM(E3:E6)</f>
        <v>6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5"/>
      <c r="U11" s="178"/>
    </row>
    <row r="12" spans="1:21" ht="14.5" x14ac:dyDescent="0.35">
      <c r="A12" s="172"/>
      <c r="B12" s="172"/>
      <c r="C12" s="172"/>
      <c r="D12" s="51" t="s">
        <v>325</v>
      </c>
      <c r="E12" s="51" t="s">
        <v>303</v>
      </c>
      <c r="F12" s="51" t="s">
        <v>303</v>
      </c>
      <c r="G12" s="51" t="s">
        <v>303</v>
      </c>
      <c r="H12" s="51" t="s">
        <v>303</v>
      </c>
      <c r="I12" s="51" t="s">
        <v>303</v>
      </c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437</v>
      </c>
      <c r="C13" s="98" t="s">
        <v>438</v>
      </c>
      <c r="D13" s="55">
        <v>1</v>
      </c>
      <c r="E13" s="55">
        <v>1</v>
      </c>
      <c r="F13" s="55">
        <v>1</v>
      </c>
      <c r="G13" s="51">
        <v>1</v>
      </c>
      <c r="H13" s="55">
        <v>1</v>
      </c>
      <c r="I13" s="51">
        <v>1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2" si="2">SUM(D13:S13)</f>
        <v>6</v>
      </c>
      <c r="U13" s="94">
        <f t="shared" ref="U13:U52" si="3">T13/16</f>
        <v>0.375</v>
      </c>
    </row>
    <row r="14" spans="1:21" ht="14.5" x14ac:dyDescent="0.35">
      <c r="A14" s="90">
        <v>2</v>
      </c>
      <c r="B14" s="97" t="s">
        <v>439</v>
      </c>
      <c r="C14" s="98" t="s">
        <v>440</v>
      </c>
      <c r="D14" s="55">
        <v>1</v>
      </c>
      <c r="E14" s="55">
        <v>1</v>
      </c>
      <c r="F14" s="55">
        <v>1</v>
      </c>
      <c r="G14" s="51">
        <v>1</v>
      </c>
      <c r="H14" s="55">
        <v>1</v>
      </c>
      <c r="I14" s="51">
        <v>1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441</v>
      </c>
      <c r="C15" s="98" t="s">
        <v>442</v>
      </c>
      <c r="D15" s="55">
        <v>1</v>
      </c>
      <c r="E15" s="55">
        <v>1</v>
      </c>
      <c r="F15" s="55">
        <v>1</v>
      </c>
      <c r="G15" s="51">
        <v>1</v>
      </c>
      <c r="H15" s="55">
        <v>1</v>
      </c>
      <c r="I15" s="51">
        <v>1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90">
        <v>4</v>
      </c>
      <c r="B16" s="97" t="s">
        <v>445</v>
      </c>
      <c r="C16" s="98" t="s">
        <v>446</v>
      </c>
      <c r="D16" s="55">
        <v>1</v>
      </c>
      <c r="E16" s="55">
        <v>1</v>
      </c>
      <c r="F16" s="55">
        <v>1</v>
      </c>
      <c r="G16" s="51">
        <v>1</v>
      </c>
      <c r="H16" s="55">
        <v>1</v>
      </c>
      <c r="I16" s="51">
        <v>1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7" t="s">
        <v>447</v>
      </c>
      <c r="C17" s="98" t="s">
        <v>448</v>
      </c>
      <c r="D17" s="55">
        <v>1</v>
      </c>
      <c r="E17" s="55">
        <v>1</v>
      </c>
      <c r="F17" s="55">
        <v>0</v>
      </c>
      <c r="G17" s="51">
        <v>1</v>
      </c>
      <c r="H17" s="55">
        <v>1</v>
      </c>
      <c r="I17" s="51">
        <v>1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5</v>
      </c>
      <c r="U17" s="94">
        <f t="shared" si="3"/>
        <v>0.3125</v>
      </c>
    </row>
    <row r="18" spans="1:21" ht="14.5" x14ac:dyDescent="0.35">
      <c r="A18" s="90">
        <v>6</v>
      </c>
      <c r="B18" s="97" t="s">
        <v>450</v>
      </c>
      <c r="C18" s="98" t="s">
        <v>451</v>
      </c>
      <c r="D18" s="55">
        <v>1</v>
      </c>
      <c r="E18" s="55">
        <v>1</v>
      </c>
      <c r="F18" s="55">
        <v>0</v>
      </c>
      <c r="G18" s="51">
        <v>1</v>
      </c>
      <c r="H18" s="55">
        <v>1</v>
      </c>
      <c r="I18" s="51">
        <v>1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5</v>
      </c>
      <c r="U18" s="94">
        <f t="shared" si="3"/>
        <v>0.3125</v>
      </c>
    </row>
    <row r="19" spans="1:21" ht="14.5" x14ac:dyDescent="0.35">
      <c r="A19" s="90">
        <v>7</v>
      </c>
      <c r="B19" s="97" t="s">
        <v>454</v>
      </c>
      <c r="C19" s="98" t="s">
        <v>455</v>
      </c>
      <c r="D19" s="55">
        <v>1</v>
      </c>
      <c r="E19" s="55">
        <v>1</v>
      </c>
      <c r="F19" s="55">
        <v>1</v>
      </c>
      <c r="G19" s="51">
        <v>1</v>
      </c>
      <c r="H19" s="55">
        <v>1</v>
      </c>
      <c r="I19" s="51">
        <v>1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6</v>
      </c>
      <c r="U19" s="94">
        <f t="shared" si="3"/>
        <v>0.375</v>
      </c>
    </row>
    <row r="20" spans="1:21" ht="14.5" x14ac:dyDescent="0.35">
      <c r="A20" s="90">
        <v>8</v>
      </c>
      <c r="B20" s="97" t="s">
        <v>596</v>
      </c>
      <c r="C20" s="98" t="s">
        <v>456</v>
      </c>
      <c r="D20" s="55">
        <v>1</v>
      </c>
      <c r="E20" s="55">
        <v>1</v>
      </c>
      <c r="F20" s="55">
        <v>1</v>
      </c>
      <c r="G20" s="51">
        <v>1</v>
      </c>
      <c r="H20" s="55">
        <v>1</v>
      </c>
      <c r="I20" s="51">
        <v>1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90">
        <v>9</v>
      </c>
      <c r="B21" s="97" t="s">
        <v>598</v>
      </c>
      <c r="C21" s="98" t="s">
        <v>458</v>
      </c>
      <c r="D21" s="55">
        <v>1</v>
      </c>
      <c r="E21" s="55">
        <v>1</v>
      </c>
      <c r="F21" s="55">
        <v>1</v>
      </c>
      <c r="G21" s="51">
        <v>1</v>
      </c>
      <c r="H21" s="55">
        <v>1</v>
      </c>
      <c r="I21" s="51">
        <v>1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599</v>
      </c>
      <c r="C22" s="98" t="s">
        <v>459</v>
      </c>
      <c r="D22" s="55">
        <v>1</v>
      </c>
      <c r="E22" s="55">
        <v>1</v>
      </c>
      <c r="F22" s="55">
        <v>1</v>
      </c>
      <c r="G22" s="51">
        <v>1</v>
      </c>
      <c r="H22" s="55">
        <v>1</v>
      </c>
      <c r="I22" s="51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101" t="s">
        <v>600</v>
      </c>
      <c r="C23" s="98" t="s">
        <v>460</v>
      </c>
      <c r="D23" s="55">
        <v>1</v>
      </c>
      <c r="E23" s="55">
        <v>1</v>
      </c>
      <c r="F23" s="55">
        <v>1</v>
      </c>
      <c r="G23" s="51">
        <v>1</v>
      </c>
      <c r="H23" s="55">
        <v>1</v>
      </c>
      <c r="I23" s="51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1" t="s">
        <v>601</v>
      </c>
      <c r="C24" s="98" t="s">
        <v>461</v>
      </c>
      <c r="D24" s="55">
        <v>1</v>
      </c>
      <c r="E24" s="55">
        <v>1</v>
      </c>
      <c r="F24" s="55">
        <v>1</v>
      </c>
      <c r="G24" s="51">
        <v>1</v>
      </c>
      <c r="H24" s="55">
        <v>1</v>
      </c>
      <c r="I24" s="51">
        <v>1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101" t="s">
        <v>602</v>
      </c>
      <c r="C25" s="98" t="s">
        <v>462</v>
      </c>
      <c r="D25" s="55">
        <v>1</v>
      </c>
      <c r="E25" s="55">
        <v>1</v>
      </c>
      <c r="F25" s="55">
        <v>1</v>
      </c>
      <c r="G25" s="51">
        <v>1</v>
      </c>
      <c r="H25" s="55">
        <v>1</v>
      </c>
      <c r="I25" s="51">
        <v>1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1" t="s">
        <v>603</v>
      </c>
      <c r="C26" s="98" t="s">
        <v>463</v>
      </c>
      <c r="D26" s="55">
        <v>1</v>
      </c>
      <c r="E26" s="55">
        <v>1</v>
      </c>
      <c r="F26" s="55">
        <v>1</v>
      </c>
      <c r="G26" s="51">
        <v>1</v>
      </c>
      <c r="H26" s="55">
        <v>1</v>
      </c>
      <c r="I26" s="51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101" t="s">
        <v>604</v>
      </c>
      <c r="C27" s="98" t="s">
        <v>464</v>
      </c>
      <c r="D27" s="55">
        <v>1</v>
      </c>
      <c r="E27" s="55">
        <v>1</v>
      </c>
      <c r="F27" s="55">
        <v>1</v>
      </c>
      <c r="G27" s="51">
        <v>1</v>
      </c>
      <c r="H27" s="55">
        <v>1</v>
      </c>
      <c r="I27" s="51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1" t="s">
        <v>605</v>
      </c>
      <c r="C28" s="98" t="s">
        <v>465</v>
      </c>
      <c r="D28" s="55">
        <v>1</v>
      </c>
      <c r="E28" s="55">
        <v>1</v>
      </c>
      <c r="F28" s="55">
        <v>1</v>
      </c>
      <c r="G28" s="51">
        <v>1</v>
      </c>
      <c r="H28" s="55">
        <v>1</v>
      </c>
      <c r="I28" s="51">
        <v>1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ht="15.75" customHeight="1" x14ac:dyDescent="0.35">
      <c r="A29" s="90">
        <v>17</v>
      </c>
      <c r="B29" s="101" t="s">
        <v>606</v>
      </c>
      <c r="C29" s="98" t="s">
        <v>466</v>
      </c>
      <c r="D29" s="55">
        <v>1</v>
      </c>
      <c r="E29" s="55">
        <v>1</v>
      </c>
      <c r="F29" s="55">
        <v>1</v>
      </c>
      <c r="G29" s="51">
        <v>1</v>
      </c>
      <c r="H29" s="55">
        <v>1</v>
      </c>
      <c r="I29" s="51">
        <v>1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101" t="s">
        <v>607</v>
      </c>
      <c r="C30" s="98" t="s">
        <v>467</v>
      </c>
      <c r="D30" s="55">
        <v>1</v>
      </c>
      <c r="E30" s="55">
        <v>1</v>
      </c>
      <c r="F30" s="55">
        <v>1</v>
      </c>
      <c r="G30" s="51">
        <v>1</v>
      </c>
      <c r="H30" s="55">
        <v>1</v>
      </c>
      <c r="I30" s="51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90">
        <v>19</v>
      </c>
      <c r="B31" s="101" t="s">
        <v>608</v>
      </c>
      <c r="C31" s="98" t="s">
        <v>468</v>
      </c>
      <c r="D31" s="55">
        <v>1</v>
      </c>
      <c r="E31" s="55">
        <v>1</v>
      </c>
      <c r="F31" s="55">
        <v>0</v>
      </c>
      <c r="G31" s="51">
        <v>1</v>
      </c>
      <c r="H31" s="55">
        <v>1</v>
      </c>
      <c r="I31" s="51">
        <v>1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5</v>
      </c>
      <c r="U31" s="94">
        <f t="shared" si="3"/>
        <v>0.3125</v>
      </c>
    </row>
    <row r="32" spans="1:21" ht="15.75" customHeight="1" x14ac:dyDescent="0.35">
      <c r="A32" s="90">
        <v>20</v>
      </c>
      <c r="B32" s="101" t="s">
        <v>609</v>
      </c>
      <c r="C32" s="98" t="s">
        <v>469</v>
      </c>
      <c r="D32" s="55">
        <v>1</v>
      </c>
      <c r="E32" s="55">
        <v>1</v>
      </c>
      <c r="F32" s="55">
        <v>1</v>
      </c>
      <c r="G32" s="51">
        <v>1</v>
      </c>
      <c r="H32" s="55">
        <v>1</v>
      </c>
      <c r="I32" s="51">
        <v>1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6</v>
      </c>
      <c r="U32" s="94">
        <f t="shared" si="3"/>
        <v>0.375</v>
      </c>
    </row>
    <row r="33" spans="1:21" ht="15.75" customHeight="1" x14ac:dyDescent="0.35">
      <c r="A33" s="90">
        <v>21</v>
      </c>
      <c r="B33" s="101" t="s">
        <v>610</v>
      </c>
      <c r="C33" s="98" t="s">
        <v>470</v>
      </c>
      <c r="D33" s="55">
        <v>1</v>
      </c>
      <c r="E33" s="55">
        <v>1</v>
      </c>
      <c r="F33" s="55">
        <v>1</v>
      </c>
      <c r="G33" s="51">
        <v>1</v>
      </c>
      <c r="H33" s="55">
        <v>1</v>
      </c>
      <c r="I33" s="51">
        <v>1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90">
        <v>22</v>
      </c>
      <c r="B34" s="101" t="s">
        <v>611</v>
      </c>
      <c r="C34" s="98" t="s">
        <v>471</v>
      </c>
      <c r="D34" s="55">
        <v>1</v>
      </c>
      <c r="E34" s="55">
        <v>1</v>
      </c>
      <c r="F34" s="55">
        <v>1</v>
      </c>
      <c r="G34" s="51">
        <v>1</v>
      </c>
      <c r="H34" s="55">
        <v>1</v>
      </c>
      <c r="I34" s="51">
        <v>1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101" t="s">
        <v>612</v>
      </c>
      <c r="C35" s="98" t="s">
        <v>472</v>
      </c>
      <c r="D35" s="55">
        <v>1</v>
      </c>
      <c r="E35" s="55">
        <v>1</v>
      </c>
      <c r="F35" s="55">
        <v>1</v>
      </c>
      <c r="G35" s="51">
        <v>1</v>
      </c>
      <c r="H35" s="55">
        <v>1</v>
      </c>
      <c r="I35" s="51">
        <v>1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1" t="s">
        <v>613</v>
      </c>
      <c r="C36" s="98" t="s">
        <v>473</v>
      </c>
      <c r="D36" s="55">
        <v>1</v>
      </c>
      <c r="E36" s="55">
        <v>1</v>
      </c>
      <c r="F36" s="55">
        <v>1</v>
      </c>
      <c r="G36" s="51">
        <v>1</v>
      </c>
      <c r="H36" s="55">
        <v>1</v>
      </c>
      <c r="I36" s="51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1" t="s">
        <v>614</v>
      </c>
      <c r="C37" s="98" t="s">
        <v>474</v>
      </c>
      <c r="D37" s="55">
        <v>1</v>
      </c>
      <c r="E37" s="55">
        <v>1</v>
      </c>
      <c r="F37" s="55">
        <v>1</v>
      </c>
      <c r="G37" s="51">
        <v>1</v>
      </c>
      <c r="H37" s="55">
        <v>1</v>
      </c>
      <c r="I37" s="51">
        <v>1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101" t="s">
        <v>618</v>
      </c>
      <c r="C38" s="98" t="s">
        <v>477</v>
      </c>
      <c r="D38" s="55">
        <v>1</v>
      </c>
      <c r="E38" s="55">
        <v>1</v>
      </c>
      <c r="F38" s="55">
        <v>1</v>
      </c>
      <c r="G38" s="51">
        <v>1</v>
      </c>
      <c r="H38" s="55">
        <v>1</v>
      </c>
      <c r="I38" s="51">
        <v>1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101" t="s">
        <v>621</v>
      </c>
      <c r="C39" s="98" t="s">
        <v>480</v>
      </c>
      <c r="D39" s="55">
        <v>1</v>
      </c>
      <c r="E39" s="55">
        <v>1</v>
      </c>
      <c r="F39" s="55">
        <v>1</v>
      </c>
      <c r="G39" s="51">
        <v>1</v>
      </c>
      <c r="H39" s="55">
        <v>1</v>
      </c>
      <c r="I39" s="51">
        <v>1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101" t="s">
        <v>622</v>
      </c>
      <c r="C40" s="98" t="s">
        <v>481</v>
      </c>
      <c r="D40" s="55">
        <v>1</v>
      </c>
      <c r="E40" s="55">
        <v>1</v>
      </c>
      <c r="F40" s="55">
        <v>1</v>
      </c>
      <c r="G40" s="51">
        <v>1</v>
      </c>
      <c r="H40" s="55">
        <v>1</v>
      </c>
      <c r="I40" s="51">
        <v>1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101" t="s">
        <v>623</v>
      </c>
      <c r="C41" s="98" t="s">
        <v>482</v>
      </c>
      <c r="D41" s="55">
        <v>1</v>
      </c>
      <c r="E41" s="55">
        <v>1</v>
      </c>
      <c r="F41" s="55">
        <v>1</v>
      </c>
      <c r="G41" s="51">
        <v>1</v>
      </c>
      <c r="H41" s="55">
        <v>1</v>
      </c>
      <c r="I41" s="51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1" t="s">
        <v>624</v>
      </c>
      <c r="C42" s="98" t="s">
        <v>483</v>
      </c>
      <c r="D42" s="55">
        <v>1</v>
      </c>
      <c r="E42" s="55">
        <v>1</v>
      </c>
      <c r="F42" s="55">
        <v>1</v>
      </c>
      <c r="G42" s="51">
        <v>1</v>
      </c>
      <c r="H42" s="55">
        <v>1</v>
      </c>
      <c r="I42" s="51">
        <v>1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6</v>
      </c>
      <c r="U42" s="94">
        <f t="shared" si="3"/>
        <v>0.375</v>
      </c>
    </row>
    <row r="43" spans="1:21" ht="15.75" customHeight="1" x14ac:dyDescent="0.35">
      <c r="A43" s="90">
        <v>31</v>
      </c>
      <c r="B43" s="101" t="s">
        <v>625</v>
      </c>
      <c r="C43" s="98" t="s">
        <v>484</v>
      </c>
      <c r="D43" s="55">
        <v>1</v>
      </c>
      <c r="E43" s="55">
        <v>1</v>
      </c>
      <c r="F43" s="55">
        <v>1</v>
      </c>
      <c r="G43" s="51">
        <v>1</v>
      </c>
      <c r="H43" s="55">
        <v>1</v>
      </c>
      <c r="I43" s="51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1" t="s">
        <v>627</v>
      </c>
      <c r="C44" s="98" t="s">
        <v>486</v>
      </c>
      <c r="D44" s="55">
        <v>1</v>
      </c>
      <c r="E44" s="55">
        <v>1</v>
      </c>
      <c r="F44" s="55">
        <v>1</v>
      </c>
      <c r="G44" s="51">
        <v>1</v>
      </c>
      <c r="H44" s="55">
        <v>1</v>
      </c>
      <c r="I44" s="51">
        <v>1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90">
        <v>33</v>
      </c>
      <c r="B45" s="101" t="s">
        <v>628</v>
      </c>
      <c r="C45" s="98" t="s">
        <v>487</v>
      </c>
      <c r="D45" s="55">
        <v>1</v>
      </c>
      <c r="E45" s="55">
        <v>1</v>
      </c>
      <c r="F45" s="55">
        <v>1</v>
      </c>
      <c r="G45" s="51">
        <v>1</v>
      </c>
      <c r="H45" s="55">
        <v>1</v>
      </c>
      <c r="I45" s="51">
        <v>1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6</v>
      </c>
      <c r="U45" s="94">
        <f t="shared" si="3"/>
        <v>0.375</v>
      </c>
    </row>
    <row r="46" spans="1:21" ht="15.75" customHeight="1" x14ac:dyDescent="0.35">
      <c r="A46" s="90">
        <v>34</v>
      </c>
      <c r="B46" s="101" t="s">
        <v>629</v>
      </c>
      <c r="C46" s="98" t="s">
        <v>488</v>
      </c>
      <c r="D46" s="55">
        <v>1</v>
      </c>
      <c r="E46" s="55">
        <v>1</v>
      </c>
      <c r="F46" s="55">
        <v>1</v>
      </c>
      <c r="G46" s="51">
        <v>1</v>
      </c>
      <c r="H46" s="55">
        <v>1</v>
      </c>
      <c r="I46" s="51">
        <v>1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6</v>
      </c>
      <c r="U46" s="94">
        <f t="shared" si="3"/>
        <v>0.375</v>
      </c>
    </row>
    <row r="47" spans="1:21" ht="15.75" customHeight="1" x14ac:dyDescent="0.35">
      <c r="A47" s="90">
        <v>35</v>
      </c>
      <c r="B47" s="101" t="s">
        <v>597</v>
      </c>
      <c r="C47" s="98" t="s">
        <v>457</v>
      </c>
      <c r="D47" s="55">
        <v>1</v>
      </c>
      <c r="E47" s="55">
        <v>1</v>
      </c>
      <c r="F47" s="55">
        <v>1</v>
      </c>
      <c r="G47" s="51">
        <v>1</v>
      </c>
      <c r="H47" s="55">
        <v>1</v>
      </c>
      <c r="I47" s="51">
        <v>1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6</v>
      </c>
      <c r="U47" s="94">
        <f t="shared" si="3"/>
        <v>0.375</v>
      </c>
    </row>
    <row r="48" spans="1:21" ht="15.75" customHeight="1" x14ac:dyDescent="0.35">
      <c r="A48" s="90">
        <v>36</v>
      </c>
      <c r="B48" s="101" t="s">
        <v>626</v>
      </c>
      <c r="C48" s="98" t="s">
        <v>1016</v>
      </c>
      <c r="D48" s="55">
        <v>1</v>
      </c>
      <c r="E48" s="55">
        <v>1</v>
      </c>
      <c r="F48" s="55">
        <v>1</v>
      </c>
      <c r="G48" s="51">
        <v>0</v>
      </c>
      <c r="H48" s="55">
        <v>0</v>
      </c>
      <c r="I48" s="51">
        <v>1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4</v>
      </c>
      <c r="U48" s="94">
        <f t="shared" si="3"/>
        <v>0.25</v>
      </c>
    </row>
    <row r="49" spans="1:21" ht="15.75" customHeight="1" x14ac:dyDescent="0.35">
      <c r="A49" s="90">
        <v>37</v>
      </c>
      <c r="B49" s="101" t="s">
        <v>443</v>
      </c>
      <c r="C49" s="98" t="s">
        <v>444</v>
      </c>
      <c r="D49" s="55">
        <v>1</v>
      </c>
      <c r="E49" s="55">
        <v>1</v>
      </c>
      <c r="F49" s="55">
        <v>1</v>
      </c>
      <c r="G49" s="51">
        <v>1</v>
      </c>
      <c r="H49" s="55">
        <v>1</v>
      </c>
      <c r="I49" s="51">
        <v>1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6</v>
      </c>
      <c r="U49" s="94">
        <f t="shared" si="3"/>
        <v>0.375</v>
      </c>
    </row>
    <row r="50" spans="1:21" ht="15.75" customHeight="1" x14ac:dyDescent="0.35">
      <c r="A50" s="90">
        <v>38</v>
      </c>
      <c r="B50" s="101" t="s">
        <v>615</v>
      </c>
      <c r="C50" s="98" t="s">
        <v>1017</v>
      </c>
      <c r="D50" s="55">
        <v>1</v>
      </c>
      <c r="E50" s="55">
        <v>1</v>
      </c>
      <c r="F50" s="55">
        <v>1</v>
      </c>
      <c r="G50" s="51">
        <v>0</v>
      </c>
      <c r="H50" s="55">
        <v>0</v>
      </c>
      <c r="I50" s="51">
        <v>1</v>
      </c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4</v>
      </c>
      <c r="U50" s="94">
        <f t="shared" si="3"/>
        <v>0.25</v>
      </c>
    </row>
    <row r="51" spans="1:21" ht="15.75" customHeight="1" x14ac:dyDescent="0.35">
      <c r="A51" s="90">
        <v>39</v>
      </c>
      <c r="B51" s="101" t="s">
        <v>452</v>
      </c>
      <c r="C51" s="98" t="s">
        <v>453</v>
      </c>
      <c r="D51" s="55">
        <v>0</v>
      </c>
      <c r="E51" s="55">
        <v>0</v>
      </c>
      <c r="F51" s="55">
        <v>0</v>
      </c>
      <c r="G51" s="51">
        <v>1</v>
      </c>
      <c r="H51" s="55">
        <v>1</v>
      </c>
      <c r="I51" s="51">
        <v>1</v>
      </c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3</v>
      </c>
      <c r="U51" s="94">
        <f t="shared" si="3"/>
        <v>0.1875</v>
      </c>
    </row>
    <row r="52" spans="1:21" ht="15.75" customHeight="1" x14ac:dyDescent="0.35">
      <c r="A52" s="90">
        <v>40</v>
      </c>
      <c r="B52" s="101" t="s">
        <v>617</v>
      </c>
      <c r="C52" s="98" t="s">
        <v>1047</v>
      </c>
      <c r="D52" s="55">
        <v>1</v>
      </c>
      <c r="E52" s="55">
        <v>1</v>
      </c>
      <c r="F52" s="55">
        <v>1</v>
      </c>
      <c r="G52" s="51">
        <v>1</v>
      </c>
      <c r="H52" s="55">
        <v>1</v>
      </c>
      <c r="I52" s="51">
        <v>1</v>
      </c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6</v>
      </c>
      <c r="U52" s="94">
        <f t="shared" si="3"/>
        <v>0.375</v>
      </c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2">
    <cfRule type="cellIs" dxfId="19" priority="4" operator="equal">
      <formula>0</formula>
    </cfRule>
  </conditionalFormatting>
  <conditionalFormatting sqref="K13:S47 D13:J52">
    <cfRule type="cellIs" dxfId="18" priority="2" operator="equal">
      <formula>0</formula>
    </cfRule>
  </conditionalFormatting>
  <conditionalFormatting sqref="U13:U52">
    <cfRule type="cellIs" dxfId="17" priority="1" operator="lessThan">
      <formula>"50%"</formula>
    </cfRule>
  </conditionalFormatting>
  <hyperlinks>
    <hyperlink ref="A1" location="'Rekap Dosen'!A1" display="BACK" xr:uid="{00000000-0004-0000-4000-000000000000}"/>
  </hyperlinks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FFFF"/>
    <outlinePr summaryBelow="0" summaryRight="0"/>
  </sheetPr>
  <dimension ref="A1:U960"/>
  <sheetViews>
    <sheetView topLeftCell="A26" workbookViewId="0">
      <selection activeCell="B49" sqref="B49:B78"/>
    </sheetView>
  </sheetViews>
  <sheetFormatPr defaultColWidth="14.453125" defaultRowHeight="15" customHeight="1" x14ac:dyDescent="0.35"/>
  <cols>
    <col min="1" max="1" width="9.54296875" customWidth="1"/>
    <col min="2" max="2" width="29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240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MI702217</v>
      </c>
      <c r="C3" s="78" t="str">
        <f>VLOOKUP(D3, 'Rekap Dosen'!$B$5:$C$40, 2, FALSE)</f>
        <v>Abdiansah, Dr.</v>
      </c>
      <c r="D3" s="51" t="s">
        <v>264</v>
      </c>
      <c r="E3" s="79">
        <f t="shared" ref="E3:E6" si="0">COUNTIF($D$12:$S$12,D3)</f>
        <v>1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SISTEM INFORMASI MANAJEMEN</v>
      </c>
      <c r="C4" s="78" t="str">
        <f>VLOOKUP(D4, 'Rekap Dosen'!$B$5:$C$40, 2, FALSE)</f>
        <v>Iin Seprina, M.Kom.</v>
      </c>
      <c r="D4" s="51" t="s">
        <v>303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Willy, M.Kom.</v>
      </c>
      <c r="D5" s="51" t="s">
        <v>325</v>
      </c>
      <c r="E5" s="79">
        <f t="shared" si="0"/>
        <v>2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Rabu, 08.00 - 09.40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DK.3.2</v>
      </c>
      <c r="C7" s="83" t="s">
        <v>334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5"/>
      <c r="U11" s="178"/>
    </row>
    <row r="12" spans="1:21" ht="14.5" x14ac:dyDescent="0.35">
      <c r="A12" s="172"/>
      <c r="B12" s="172"/>
      <c r="C12" s="172"/>
      <c r="D12" s="51" t="s">
        <v>325</v>
      </c>
      <c r="E12" s="51" t="s">
        <v>325</v>
      </c>
      <c r="F12" s="51" t="s">
        <v>303</v>
      </c>
      <c r="G12" s="51" t="s">
        <v>303</v>
      </c>
      <c r="H12" s="51" t="s">
        <v>303</v>
      </c>
      <c r="I12" s="51" t="s">
        <v>264</v>
      </c>
      <c r="J12" s="51" t="s">
        <v>303</v>
      </c>
      <c r="K12" s="51" t="s">
        <v>303</v>
      </c>
      <c r="L12" s="51" t="s">
        <v>303</v>
      </c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489</v>
      </c>
      <c r="C13" s="98" t="s">
        <v>490</v>
      </c>
      <c r="D13" s="55">
        <v>1</v>
      </c>
      <c r="E13" s="51">
        <v>1</v>
      </c>
      <c r="F13" s="51">
        <v>1</v>
      </c>
      <c r="G13" s="51">
        <v>0</v>
      </c>
      <c r="H13" s="51">
        <v>1</v>
      </c>
      <c r="I13" s="51">
        <v>1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48" si="2">SUM(D13:S13)</f>
        <v>5</v>
      </c>
      <c r="U13" s="94">
        <f t="shared" ref="U13:U48" si="3">T13/16</f>
        <v>0.3125</v>
      </c>
    </row>
    <row r="14" spans="1:21" ht="14.5" x14ac:dyDescent="0.35">
      <c r="A14" s="90">
        <v>2</v>
      </c>
      <c r="B14" s="97" t="s">
        <v>491</v>
      </c>
      <c r="C14" s="98" t="s">
        <v>492</v>
      </c>
      <c r="D14" s="55">
        <v>1</v>
      </c>
      <c r="E14" s="51">
        <v>0</v>
      </c>
      <c r="F14" s="51">
        <v>0</v>
      </c>
      <c r="G14" s="51">
        <v>1</v>
      </c>
      <c r="H14" s="51">
        <v>1</v>
      </c>
      <c r="I14" s="51">
        <v>1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4</v>
      </c>
      <c r="U14" s="94">
        <f t="shared" si="3"/>
        <v>0.25</v>
      </c>
    </row>
    <row r="15" spans="1:21" ht="14.5" x14ac:dyDescent="0.35">
      <c r="A15" s="90">
        <v>3</v>
      </c>
      <c r="B15" s="97" t="s">
        <v>493</v>
      </c>
      <c r="C15" s="98" t="s">
        <v>494</v>
      </c>
      <c r="D15" s="55">
        <v>1</v>
      </c>
      <c r="E15" s="51">
        <v>1</v>
      </c>
      <c r="F15" s="51">
        <v>1</v>
      </c>
      <c r="G15" s="51">
        <v>1</v>
      </c>
      <c r="H15" s="51">
        <v>1</v>
      </c>
      <c r="I15" s="51">
        <v>1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90">
        <v>4</v>
      </c>
      <c r="B16" s="97" t="s">
        <v>495</v>
      </c>
      <c r="C16" s="98" t="s">
        <v>496</v>
      </c>
      <c r="D16" s="55">
        <v>0</v>
      </c>
      <c r="E16" s="51">
        <v>0</v>
      </c>
      <c r="F16" s="51">
        <v>0</v>
      </c>
      <c r="G16" s="51">
        <v>0</v>
      </c>
      <c r="H16" s="51">
        <v>1</v>
      </c>
      <c r="I16" s="51">
        <v>0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1</v>
      </c>
      <c r="U16" s="94">
        <f t="shared" si="3"/>
        <v>6.25E-2</v>
      </c>
    </row>
    <row r="17" spans="1:21" ht="14.5" x14ac:dyDescent="0.35">
      <c r="A17" s="90">
        <v>5</v>
      </c>
      <c r="B17" s="97" t="s">
        <v>497</v>
      </c>
      <c r="C17" s="98" t="s">
        <v>498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6</v>
      </c>
      <c r="U17" s="94">
        <f t="shared" si="3"/>
        <v>0.375</v>
      </c>
    </row>
    <row r="18" spans="1:21" ht="14.5" x14ac:dyDescent="0.35">
      <c r="A18" s="90">
        <v>6</v>
      </c>
      <c r="B18" s="97" t="s">
        <v>500</v>
      </c>
      <c r="C18" s="98" t="s">
        <v>501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ht="14.5" x14ac:dyDescent="0.35">
      <c r="A19" s="90">
        <v>7</v>
      </c>
      <c r="B19" s="97" t="s">
        <v>502</v>
      </c>
      <c r="C19" s="98" t="s">
        <v>503</v>
      </c>
      <c r="D19" s="55">
        <v>1</v>
      </c>
      <c r="E19" s="51">
        <v>1</v>
      </c>
      <c r="F19" s="51">
        <v>1</v>
      </c>
      <c r="G19" s="51">
        <v>1</v>
      </c>
      <c r="H19" s="145" t="s">
        <v>499</v>
      </c>
      <c r="I19" s="145" t="s">
        <v>499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4</v>
      </c>
      <c r="U19" s="94">
        <f t="shared" si="3"/>
        <v>0.25</v>
      </c>
    </row>
    <row r="20" spans="1:21" ht="14.5" x14ac:dyDescent="0.35">
      <c r="A20" s="90">
        <v>8</v>
      </c>
      <c r="B20" s="97" t="s">
        <v>504</v>
      </c>
      <c r="C20" s="98" t="s">
        <v>505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6</v>
      </c>
      <c r="U20" s="94">
        <f t="shared" si="3"/>
        <v>0.375</v>
      </c>
    </row>
    <row r="21" spans="1:21" ht="15.75" customHeight="1" x14ac:dyDescent="0.35">
      <c r="A21" s="90">
        <v>9</v>
      </c>
      <c r="B21" s="97" t="s">
        <v>506</v>
      </c>
      <c r="C21" s="98" t="s">
        <v>507</v>
      </c>
      <c r="D21" s="55">
        <v>0</v>
      </c>
      <c r="E21" s="51">
        <v>0</v>
      </c>
      <c r="F21" s="51">
        <v>0</v>
      </c>
      <c r="G21" s="51">
        <v>1</v>
      </c>
      <c r="H21" s="51">
        <v>1</v>
      </c>
      <c r="I21" s="51">
        <v>0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2</v>
      </c>
      <c r="U21" s="94">
        <f t="shared" si="3"/>
        <v>0.125</v>
      </c>
    </row>
    <row r="22" spans="1:21" ht="15.75" customHeight="1" x14ac:dyDescent="0.35">
      <c r="A22" s="90">
        <v>10</v>
      </c>
      <c r="B22" s="97" t="s">
        <v>509</v>
      </c>
      <c r="C22" s="98" t="s">
        <v>510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101" t="s">
        <v>511</v>
      </c>
      <c r="C23" s="98" t="s">
        <v>512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101" t="s">
        <v>513</v>
      </c>
      <c r="C24" s="98" t="s">
        <v>514</v>
      </c>
      <c r="D24" s="55">
        <v>1</v>
      </c>
      <c r="E24" s="51">
        <v>0</v>
      </c>
      <c r="F24" s="51">
        <v>0</v>
      </c>
      <c r="G24" s="51">
        <v>0</v>
      </c>
      <c r="H24" s="51">
        <v>1</v>
      </c>
      <c r="I24" s="51">
        <v>0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2</v>
      </c>
      <c r="U24" s="94">
        <f t="shared" si="3"/>
        <v>0.125</v>
      </c>
    </row>
    <row r="25" spans="1:21" ht="15.75" customHeight="1" x14ac:dyDescent="0.35">
      <c r="A25" s="90">
        <v>13</v>
      </c>
      <c r="B25" s="101" t="s">
        <v>515</v>
      </c>
      <c r="C25" s="98" t="s">
        <v>516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6</v>
      </c>
      <c r="U25" s="94">
        <f t="shared" si="3"/>
        <v>0.375</v>
      </c>
    </row>
    <row r="26" spans="1:21" ht="15.75" customHeight="1" x14ac:dyDescent="0.35">
      <c r="A26" s="90">
        <v>14</v>
      </c>
      <c r="B26" s="101" t="s">
        <v>630</v>
      </c>
      <c r="C26" s="98" t="s">
        <v>517</v>
      </c>
      <c r="D26" s="55">
        <v>1</v>
      </c>
      <c r="E26" s="51">
        <v>1</v>
      </c>
      <c r="F26" s="51">
        <v>1</v>
      </c>
      <c r="G26" s="51" t="s">
        <v>499</v>
      </c>
      <c r="H26" s="51">
        <v>1</v>
      </c>
      <c r="I26" s="51">
        <v>1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5</v>
      </c>
      <c r="U26" s="94">
        <f t="shared" si="3"/>
        <v>0.3125</v>
      </c>
    </row>
    <row r="27" spans="1:21" ht="15.75" customHeight="1" x14ac:dyDescent="0.35">
      <c r="A27" s="90">
        <v>15</v>
      </c>
      <c r="B27" s="101" t="s">
        <v>631</v>
      </c>
      <c r="C27" s="98" t="s">
        <v>518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101" t="s">
        <v>632</v>
      </c>
      <c r="C28" s="98" t="s">
        <v>519</v>
      </c>
      <c r="D28" s="55">
        <v>1</v>
      </c>
      <c r="E28" s="51">
        <v>1</v>
      </c>
      <c r="F28" s="51">
        <v>0</v>
      </c>
      <c r="G28" s="51">
        <v>0</v>
      </c>
      <c r="H28" s="51">
        <v>1</v>
      </c>
      <c r="I28" s="51">
        <v>1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4</v>
      </c>
      <c r="U28" s="94">
        <f t="shared" si="3"/>
        <v>0.25</v>
      </c>
    </row>
    <row r="29" spans="1:21" ht="15.75" customHeight="1" x14ac:dyDescent="0.35">
      <c r="A29" s="90">
        <v>17</v>
      </c>
      <c r="B29" s="101" t="s">
        <v>633</v>
      </c>
      <c r="C29" s="98" t="s">
        <v>520</v>
      </c>
      <c r="D29" s="55">
        <v>1</v>
      </c>
      <c r="E29" s="51">
        <v>1</v>
      </c>
      <c r="F29" s="51">
        <v>1</v>
      </c>
      <c r="G29" s="51">
        <v>1</v>
      </c>
      <c r="H29" s="51">
        <v>1</v>
      </c>
      <c r="I29" s="51">
        <v>1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101" t="s">
        <v>634</v>
      </c>
      <c r="C30" s="98" t="s">
        <v>521</v>
      </c>
      <c r="D30" s="55">
        <v>0</v>
      </c>
      <c r="E30" s="51">
        <v>1</v>
      </c>
      <c r="F30" s="51">
        <v>1</v>
      </c>
      <c r="G30" s="51">
        <v>1</v>
      </c>
      <c r="H30" s="51">
        <v>1</v>
      </c>
      <c r="I30" s="51">
        <v>1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5</v>
      </c>
      <c r="U30" s="94">
        <f t="shared" si="3"/>
        <v>0.3125</v>
      </c>
    </row>
    <row r="31" spans="1:21" ht="15.75" customHeight="1" x14ac:dyDescent="0.35">
      <c r="A31" s="90">
        <v>19</v>
      </c>
      <c r="B31" s="101" t="s">
        <v>635</v>
      </c>
      <c r="C31" s="98" t="s">
        <v>522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101" t="s">
        <v>636</v>
      </c>
      <c r="C32" s="98" t="s">
        <v>523</v>
      </c>
      <c r="D32" s="55">
        <v>1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6</v>
      </c>
      <c r="U32" s="94">
        <f t="shared" si="3"/>
        <v>0.375</v>
      </c>
    </row>
    <row r="33" spans="1:21" ht="15.75" customHeight="1" x14ac:dyDescent="0.35">
      <c r="A33" s="90">
        <v>21</v>
      </c>
      <c r="B33" s="101" t="s">
        <v>637</v>
      </c>
      <c r="C33" s="98" t="s">
        <v>524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90">
        <v>22</v>
      </c>
      <c r="B34" s="101" t="s">
        <v>638</v>
      </c>
      <c r="C34" s="98" t="s">
        <v>525</v>
      </c>
      <c r="D34" s="55">
        <v>0</v>
      </c>
      <c r="E34" s="51">
        <v>0</v>
      </c>
      <c r="F34" s="51">
        <v>0</v>
      </c>
      <c r="G34" s="51">
        <v>1</v>
      </c>
      <c r="H34" s="51">
        <v>1</v>
      </c>
      <c r="I34" s="51">
        <v>0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2</v>
      </c>
      <c r="U34" s="94">
        <f t="shared" si="3"/>
        <v>0.125</v>
      </c>
    </row>
    <row r="35" spans="1:21" ht="15.75" customHeight="1" x14ac:dyDescent="0.35">
      <c r="A35" s="90">
        <v>23</v>
      </c>
      <c r="B35" s="101" t="s">
        <v>639</v>
      </c>
      <c r="C35" s="98" t="s">
        <v>526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101" t="s">
        <v>640</v>
      </c>
      <c r="C36" s="98" t="s">
        <v>527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101" t="s">
        <v>641</v>
      </c>
      <c r="C37" s="98" t="s">
        <v>528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101" t="s">
        <v>642</v>
      </c>
      <c r="C38" s="98" t="s">
        <v>529</v>
      </c>
      <c r="D38" s="55">
        <v>0</v>
      </c>
      <c r="E38" s="51">
        <v>0</v>
      </c>
      <c r="F38" s="51">
        <v>0</v>
      </c>
      <c r="G38" s="51">
        <v>0</v>
      </c>
      <c r="H38" s="51">
        <v>1</v>
      </c>
      <c r="I38" s="51">
        <v>0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1</v>
      </c>
      <c r="U38" s="94">
        <f t="shared" si="3"/>
        <v>6.25E-2</v>
      </c>
    </row>
    <row r="39" spans="1:21" ht="15.75" customHeight="1" x14ac:dyDescent="0.35">
      <c r="A39" s="90">
        <v>27</v>
      </c>
      <c r="B39" s="101" t="s">
        <v>643</v>
      </c>
      <c r="C39" s="98" t="s">
        <v>530</v>
      </c>
      <c r="D39" s="55">
        <v>1</v>
      </c>
      <c r="E39" s="51">
        <v>1</v>
      </c>
      <c r="F39" s="51">
        <v>0</v>
      </c>
      <c r="G39" s="51">
        <v>0</v>
      </c>
      <c r="H39" s="51">
        <v>0</v>
      </c>
      <c r="I39" s="51">
        <v>1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3</v>
      </c>
      <c r="U39" s="94">
        <f t="shared" si="3"/>
        <v>0.1875</v>
      </c>
    </row>
    <row r="40" spans="1:21" ht="15.75" customHeight="1" x14ac:dyDescent="0.35">
      <c r="A40" s="90">
        <v>28</v>
      </c>
      <c r="B40" s="101" t="s">
        <v>644</v>
      </c>
      <c r="C40" s="98" t="s">
        <v>531</v>
      </c>
      <c r="D40" s="55">
        <v>1</v>
      </c>
      <c r="E40" s="51">
        <v>1</v>
      </c>
      <c r="F40" s="51">
        <v>1</v>
      </c>
      <c r="G40" s="51">
        <v>0</v>
      </c>
      <c r="H40" s="51">
        <v>1</v>
      </c>
      <c r="I40" s="51">
        <v>1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5</v>
      </c>
      <c r="U40" s="94">
        <f t="shared" si="3"/>
        <v>0.3125</v>
      </c>
    </row>
    <row r="41" spans="1:21" ht="15.75" customHeight="1" x14ac:dyDescent="0.35">
      <c r="A41" s="90">
        <v>29</v>
      </c>
      <c r="B41" s="101" t="s">
        <v>645</v>
      </c>
      <c r="C41" s="98" t="s">
        <v>532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101" t="s">
        <v>646</v>
      </c>
      <c r="C42" s="98" t="s">
        <v>533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0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101" t="s">
        <v>647</v>
      </c>
      <c r="C43" s="98" t="s">
        <v>534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101" t="s">
        <v>648</v>
      </c>
      <c r="C44" s="98" t="s">
        <v>535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90">
        <v>33</v>
      </c>
      <c r="B45" s="101" t="s">
        <v>536</v>
      </c>
      <c r="C45" s="98" t="s">
        <v>537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6</v>
      </c>
      <c r="U45" s="94">
        <f t="shared" si="3"/>
        <v>0.375</v>
      </c>
    </row>
    <row r="46" spans="1:21" ht="15.75" customHeight="1" x14ac:dyDescent="0.35">
      <c r="A46" s="90">
        <v>34</v>
      </c>
      <c r="B46" s="101" t="s">
        <v>538</v>
      </c>
      <c r="C46" s="98" t="s">
        <v>539</v>
      </c>
      <c r="D46" s="55">
        <v>1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1</v>
      </c>
      <c r="U46" s="94">
        <f t="shared" si="3"/>
        <v>6.25E-2</v>
      </c>
    </row>
    <row r="47" spans="1:21" ht="15.75" customHeight="1" x14ac:dyDescent="0.35">
      <c r="A47" s="90">
        <v>35</v>
      </c>
      <c r="B47" s="101" t="s">
        <v>540</v>
      </c>
      <c r="C47" s="98" t="s">
        <v>541</v>
      </c>
      <c r="D47" s="55">
        <v>1</v>
      </c>
      <c r="E47" s="51">
        <v>1</v>
      </c>
      <c r="F47" s="51">
        <v>1</v>
      </c>
      <c r="G47" s="51">
        <v>1</v>
      </c>
      <c r="H47" s="51">
        <v>0</v>
      </c>
      <c r="I47" s="51">
        <v>1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5</v>
      </c>
      <c r="U47" s="94">
        <f t="shared" si="3"/>
        <v>0.3125</v>
      </c>
    </row>
    <row r="48" spans="1:21" ht="15.75" customHeight="1" x14ac:dyDescent="0.35">
      <c r="A48" s="90">
        <v>36</v>
      </c>
      <c r="B48" s="101" t="s">
        <v>545</v>
      </c>
      <c r="C48" s="98" t="s">
        <v>546</v>
      </c>
      <c r="D48" s="55">
        <v>1</v>
      </c>
      <c r="E48" s="51">
        <v>0</v>
      </c>
      <c r="F48" s="51">
        <v>0</v>
      </c>
      <c r="G48" s="51">
        <v>0</v>
      </c>
      <c r="H48" s="51">
        <v>1</v>
      </c>
      <c r="I48" s="51">
        <v>0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2</v>
      </c>
      <c r="U48" s="94">
        <f t="shared" si="3"/>
        <v>0.125</v>
      </c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8">
    <cfRule type="cellIs" dxfId="16" priority="4" operator="equal">
      <formula>0</formula>
    </cfRule>
  </conditionalFormatting>
  <conditionalFormatting sqref="J13:S47 D13:I48">
    <cfRule type="cellIs" dxfId="15" priority="2" operator="equal">
      <formula>0</formula>
    </cfRule>
  </conditionalFormatting>
  <conditionalFormatting sqref="U13:U48">
    <cfRule type="cellIs" dxfId="14" priority="1" operator="lessThan">
      <formula>"50%"</formula>
    </cfRule>
  </conditionalFormatting>
  <hyperlinks>
    <hyperlink ref="A1" location="'Rekap Dosen'!A1" display="BACK" xr:uid="{00000000-0004-0000-4100-000000000000}"/>
  </hyperlinks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FFFF"/>
    <outlinePr summaryBelow="0" summaryRight="0"/>
  </sheetPr>
  <dimension ref="A1:U985"/>
  <sheetViews>
    <sheetView tabSelected="1" topLeftCell="A17" workbookViewId="0">
      <selection activeCell="B33" sqref="B33"/>
    </sheetView>
  </sheetViews>
  <sheetFormatPr defaultColWidth="14.453125" defaultRowHeight="15" customHeight="1" x14ac:dyDescent="0.35"/>
  <cols>
    <col min="1" max="1" width="9.54296875" customWidth="1"/>
    <col min="2" max="2" width="27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242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MI302417</v>
      </c>
      <c r="C3" s="78" t="str">
        <f>VLOOKUP(D3, 'Rekap Dosen'!$B$5:$C$40, 2, FALSE)</f>
        <v>Erwin, Prof.</v>
      </c>
      <c r="D3" s="51" t="s">
        <v>294</v>
      </c>
      <c r="E3" s="79">
        <f t="shared" ref="E3:E6" si="0">COUNTIF($D$12:$S$12,D3)</f>
        <v>5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STATISTIKA DAN PROBABILITAS</v>
      </c>
      <c r="C4" s="78" t="str">
        <f>VLOOKUP(D4, 'Rekap Dosen'!$B$5:$C$40, 2, FALSE)</f>
        <v>Syamsuryadi, Dr.</v>
      </c>
      <c r="D4" s="51" t="s">
        <v>323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Yoppy Sazaki, M.T.</v>
      </c>
      <c r="D5" s="51" t="s">
        <v>329</v>
      </c>
      <c r="E5" s="79">
        <f t="shared" si="0"/>
        <v>3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Senin, 08.00 - 09.40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3.1</v>
      </c>
      <c r="C7" s="83" t="s">
        <v>334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5"/>
      <c r="U11" s="178"/>
    </row>
    <row r="12" spans="1:21" ht="14.5" x14ac:dyDescent="0.35">
      <c r="A12" s="172"/>
      <c r="B12" s="172"/>
      <c r="C12" s="172"/>
      <c r="D12" s="51" t="s">
        <v>294</v>
      </c>
      <c r="E12" s="51" t="s">
        <v>294</v>
      </c>
      <c r="F12" s="51" t="s">
        <v>294</v>
      </c>
      <c r="G12" s="51" t="s">
        <v>294</v>
      </c>
      <c r="H12" s="51" t="s">
        <v>294</v>
      </c>
      <c r="I12" s="51" t="s">
        <v>329</v>
      </c>
      <c r="J12" s="51" t="s">
        <v>329</v>
      </c>
      <c r="K12" s="51" t="s">
        <v>329</v>
      </c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547</v>
      </c>
      <c r="C13" s="98" t="s">
        <v>548</v>
      </c>
      <c r="D13" s="55">
        <v>1</v>
      </c>
      <c r="E13" s="55">
        <v>1</v>
      </c>
      <c r="F13" s="55">
        <v>1</v>
      </c>
      <c r="G13" s="55">
        <v>1</v>
      </c>
      <c r="H13" s="55">
        <v>1</v>
      </c>
      <c r="I13" s="55">
        <v>1</v>
      </c>
      <c r="J13" s="55">
        <v>1</v>
      </c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0" si="2">SUM(D13:S13)</f>
        <v>7</v>
      </c>
      <c r="U13" s="94">
        <f t="shared" ref="U13:U50" si="3">T13/16</f>
        <v>0.4375</v>
      </c>
    </row>
    <row r="14" spans="1:21" ht="14.5" x14ac:dyDescent="0.35">
      <c r="A14" s="90">
        <v>2</v>
      </c>
      <c r="B14" s="97" t="s">
        <v>549</v>
      </c>
      <c r="C14" s="98" t="s">
        <v>550</v>
      </c>
      <c r="D14" s="55">
        <v>1</v>
      </c>
      <c r="E14" s="55">
        <v>0</v>
      </c>
      <c r="F14" s="55">
        <v>1</v>
      </c>
      <c r="G14" s="55">
        <v>1</v>
      </c>
      <c r="H14" s="55">
        <v>1</v>
      </c>
      <c r="I14" s="55">
        <v>1</v>
      </c>
      <c r="J14" s="55">
        <v>1</v>
      </c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551</v>
      </c>
      <c r="C15" s="98" t="s">
        <v>552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>
        <v>1</v>
      </c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7</v>
      </c>
      <c r="U15" s="94">
        <f t="shared" si="3"/>
        <v>0.4375</v>
      </c>
    </row>
    <row r="16" spans="1:21" ht="14.5" x14ac:dyDescent="0.35">
      <c r="A16" s="90">
        <v>4</v>
      </c>
      <c r="B16" s="97" t="s">
        <v>553</v>
      </c>
      <c r="C16" s="98" t="s">
        <v>554</v>
      </c>
      <c r="D16" s="55">
        <v>1</v>
      </c>
      <c r="E16" s="55">
        <v>1</v>
      </c>
      <c r="F16" s="55">
        <v>1</v>
      </c>
      <c r="G16" s="55">
        <v>1</v>
      </c>
      <c r="H16" s="55">
        <v>1</v>
      </c>
      <c r="I16" s="55">
        <v>1</v>
      </c>
      <c r="J16" s="55">
        <v>1</v>
      </c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7</v>
      </c>
      <c r="U16" s="94">
        <f t="shared" si="3"/>
        <v>0.4375</v>
      </c>
    </row>
    <row r="17" spans="1:21" ht="14.5" x14ac:dyDescent="0.35">
      <c r="A17" s="90">
        <v>5</v>
      </c>
      <c r="B17" s="97" t="s">
        <v>555</v>
      </c>
      <c r="C17" s="98" t="s">
        <v>556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>
        <v>1</v>
      </c>
      <c r="J17" s="55">
        <v>1</v>
      </c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7</v>
      </c>
      <c r="U17" s="94">
        <f t="shared" si="3"/>
        <v>0.4375</v>
      </c>
    </row>
    <row r="18" spans="1:21" ht="14.5" x14ac:dyDescent="0.35">
      <c r="A18" s="90">
        <v>6</v>
      </c>
      <c r="B18" s="97" t="s">
        <v>557</v>
      </c>
      <c r="C18" s="98" t="s">
        <v>558</v>
      </c>
      <c r="D18" s="55">
        <v>1</v>
      </c>
      <c r="E18" s="55">
        <v>0</v>
      </c>
      <c r="F18" s="55">
        <v>1</v>
      </c>
      <c r="G18" s="55">
        <v>1</v>
      </c>
      <c r="H18" s="55">
        <v>1</v>
      </c>
      <c r="I18" s="55">
        <v>1</v>
      </c>
      <c r="J18" s="55">
        <v>1</v>
      </c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6</v>
      </c>
      <c r="U18" s="94">
        <f t="shared" si="3"/>
        <v>0.375</v>
      </c>
    </row>
    <row r="19" spans="1:21" ht="14.5" x14ac:dyDescent="0.35">
      <c r="A19" s="90">
        <v>7</v>
      </c>
      <c r="B19" s="97" t="s">
        <v>559</v>
      </c>
      <c r="C19" s="98" t="s">
        <v>560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>
        <v>1</v>
      </c>
      <c r="J19" s="55">
        <v>1</v>
      </c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7" t="s">
        <v>561</v>
      </c>
      <c r="C20" s="98" t="s">
        <v>562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5">
        <v>1</v>
      </c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90">
        <v>9</v>
      </c>
      <c r="B21" s="97" t="s">
        <v>563</v>
      </c>
      <c r="C21" s="98" t="s">
        <v>564</v>
      </c>
      <c r="D21" s="55">
        <v>1</v>
      </c>
      <c r="E21" s="55">
        <v>1</v>
      </c>
      <c r="F21" s="55">
        <v>0</v>
      </c>
      <c r="G21" s="55">
        <v>1</v>
      </c>
      <c r="H21" s="55">
        <v>1</v>
      </c>
      <c r="I21" s="55">
        <v>1</v>
      </c>
      <c r="J21" s="55">
        <v>1</v>
      </c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565</v>
      </c>
      <c r="C22" s="98" t="s">
        <v>566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5">
        <v>1</v>
      </c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7</v>
      </c>
      <c r="U22" s="94">
        <f t="shared" si="3"/>
        <v>0.4375</v>
      </c>
    </row>
    <row r="23" spans="1:21" ht="15.75" customHeight="1" x14ac:dyDescent="0.35">
      <c r="A23" s="90">
        <v>11</v>
      </c>
      <c r="B23" s="97" t="s">
        <v>978</v>
      </c>
      <c r="C23" s="98" t="s">
        <v>567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5">
        <v>1</v>
      </c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7</v>
      </c>
      <c r="U23" s="94">
        <f t="shared" si="3"/>
        <v>0.4375</v>
      </c>
    </row>
    <row r="24" spans="1:21" ht="15.75" customHeight="1" x14ac:dyDescent="0.35">
      <c r="A24" s="90">
        <v>12</v>
      </c>
      <c r="B24" s="97" t="s">
        <v>979</v>
      </c>
      <c r="C24" s="98" t="s">
        <v>568</v>
      </c>
      <c r="D24" s="55">
        <v>1</v>
      </c>
      <c r="E24" s="55">
        <v>1</v>
      </c>
      <c r="F24" s="55">
        <v>1</v>
      </c>
      <c r="G24" s="55">
        <v>1</v>
      </c>
      <c r="H24" s="55">
        <v>1</v>
      </c>
      <c r="I24" s="55">
        <v>1</v>
      </c>
      <c r="J24" s="55">
        <v>1</v>
      </c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7</v>
      </c>
      <c r="U24" s="94">
        <f t="shared" si="3"/>
        <v>0.4375</v>
      </c>
    </row>
    <row r="25" spans="1:21" ht="15.75" customHeight="1" x14ac:dyDescent="0.35">
      <c r="A25" s="90">
        <v>13</v>
      </c>
      <c r="B25" s="97" t="s">
        <v>980</v>
      </c>
      <c r="C25" s="98" t="s">
        <v>570</v>
      </c>
      <c r="D25" s="55">
        <v>1</v>
      </c>
      <c r="E25" s="55">
        <v>1</v>
      </c>
      <c r="F25" s="55">
        <v>1</v>
      </c>
      <c r="G25" s="55">
        <v>1</v>
      </c>
      <c r="H25" s="55">
        <v>1</v>
      </c>
      <c r="I25" s="55">
        <v>1</v>
      </c>
      <c r="J25" s="55">
        <v>1</v>
      </c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ht="15.75" customHeight="1" x14ac:dyDescent="0.35">
      <c r="A26" s="90">
        <v>14</v>
      </c>
      <c r="B26" s="97" t="s">
        <v>981</v>
      </c>
      <c r="C26" s="98" t="s">
        <v>571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5">
        <v>1</v>
      </c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7</v>
      </c>
      <c r="U26" s="94">
        <f t="shared" si="3"/>
        <v>0.4375</v>
      </c>
    </row>
    <row r="27" spans="1:21" ht="15.75" customHeight="1" x14ac:dyDescent="0.35">
      <c r="A27" s="90">
        <v>15</v>
      </c>
      <c r="B27" s="97" t="s">
        <v>982</v>
      </c>
      <c r="C27" s="98" t="s">
        <v>572</v>
      </c>
      <c r="D27" s="55">
        <v>1</v>
      </c>
      <c r="E27" s="55">
        <v>1</v>
      </c>
      <c r="F27" s="55">
        <v>0</v>
      </c>
      <c r="G27" s="55">
        <v>1</v>
      </c>
      <c r="H27" s="55">
        <v>1</v>
      </c>
      <c r="I27" s="55">
        <v>1</v>
      </c>
      <c r="J27" s="55">
        <v>1</v>
      </c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97" t="s">
        <v>983</v>
      </c>
      <c r="C28" s="98" t="s">
        <v>573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>
        <v>1</v>
      </c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7</v>
      </c>
      <c r="U28" s="94">
        <f t="shared" si="3"/>
        <v>0.4375</v>
      </c>
    </row>
    <row r="29" spans="1:21" ht="15.75" customHeight="1" x14ac:dyDescent="0.35">
      <c r="A29" s="90">
        <v>17</v>
      </c>
      <c r="B29" s="97" t="s">
        <v>984</v>
      </c>
      <c r="C29" s="98" t="s">
        <v>574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0</v>
      </c>
      <c r="J29" s="55">
        <v>1</v>
      </c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97" t="s">
        <v>985</v>
      </c>
      <c r="C30" s="98" t="s">
        <v>575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5">
        <v>1</v>
      </c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ht="15.75" customHeight="1" x14ac:dyDescent="0.35">
      <c r="A31" s="90">
        <v>19</v>
      </c>
      <c r="B31" s="97" t="s">
        <v>1048</v>
      </c>
      <c r="C31" s="98" t="s">
        <v>576</v>
      </c>
      <c r="D31" s="55">
        <v>1</v>
      </c>
      <c r="E31" s="55">
        <v>1</v>
      </c>
      <c r="F31" s="55">
        <v>0</v>
      </c>
      <c r="G31" s="55">
        <v>1</v>
      </c>
      <c r="H31" s="55">
        <v>1</v>
      </c>
      <c r="I31" s="55">
        <v>1</v>
      </c>
      <c r="J31" s="55">
        <v>1</v>
      </c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97" t="s">
        <v>987</v>
      </c>
      <c r="C32" s="98" t="s">
        <v>577</v>
      </c>
      <c r="D32" s="55">
        <v>1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55">
        <v>1</v>
      </c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7</v>
      </c>
      <c r="U32" s="94">
        <f t="shared" si="3"/>
        <v>0.4375</v>
      </c>
    </row>
    <row r="33" spans="1:21" ht="15.75" customHeight="1" x14ac:dyDescent="0.35">
      <c r="A33" s="90">
        <v>21</v>
      </c>
      <c r="B33" s="97" t="s">
        <v>1049</v>
      </c>
      <c r="C33" s="98" t="s">
        <v>578</v>
      </c>
      <c r="D33" s="55">
        <v>1</v>
      </c>
      <c r="E33" s="55">
        <v>1</v>
      </c>
      <c r="F33" s="55">
        <v>1</v>
      </c>
      <c r="G33" s="55">
        <v>1</v>
      </c>
      <c r="H33" s="55">
        <v>1</v>
      </c>
      <c r="I33" s="55">
        <v>1</v>
      </c>
      <c r="J33" s="55">
        <v>1</v>
      </c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90">
        <v>22</v>
      </c>
      <c r="B34" s="97" t="s">
        <v>1050</v>
      </c>
      <c r="C34" s="98" t="s">
        <v>579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5">
        <v>1</v>
      </c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7</v>
      </c>
      <c r="U34" s="94">
        <f t="shared" si="3"/>
        <v>0.4375</v>
      </c>
    </row>
    <row r="35" spans="1:21" ht="15.75" customHeight="1" x14ac:dyDescent="0.35">
      <c r="A35" s="90">
        <v>23</v>
      </c>
      <c r="B35" s="97" t="s">
        <v>1051</v>
      </c>
      <c r="C35" s="98" t="s">
        <v>580</v>
      </c>
      <c r="D35" s="55">
        <v>1</v>
      </c>
      <c r="E35" s="55">
        <v>1</v>
      </c>
      <c r="F35" s="55">
        <v>0</v>
      </c>
      <c r="G35" s="55">
        <v>1</v>
      </c>
      <c r="H35" s="55">
        <v>1</v>
      </c>
      <c r="I35" s="55">
        <v>1</v>
      </c>
      <c r="J35" s="55">
        <v>1</v>
      </c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6</v>
      </c>
      <c r="U35" s="94">
        <f t="shared" si="3"/>
        <v>0.375</v>
      </c>
    </row>
    <row r="36" spans="1:21" ht="15.75" customHeight="1" x14ac:dyDescent="0.35">
      <c r="A36" s="90">
        <v>24</v>
      </c>
      <c r="B36" s="97" t="s">
        <v>1052</v>
      </c>
      <c r="C36" s="98" t="s">
        <v>581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5">
        <v>1</v>
      </c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7</v>
      </c>
      <c r="U36" s="94">
        <f t="shared" si="3"/>
        <v>0.4375</v>
      </c>
    </row>
    <row r="37" spans="1:21" ht="15.75" customHeight="1" x14ac:dyDescent="0.35">
      <c r="A37" s="90">
        <v>25</v>
      </c>
      <c r="B37" s="97" t="s">
        <v>1053</v>
      </c>
      <c r="C37" s="98" t="s">
        <v>582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5">
        <v>1</v>
      </c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7</v>
      </c>
      <c r="U37" s="94">
        <f t="shared" si="3"/>
        <v>0.4375</v>
      </c>
    </row>
    <row r="38" spans="1:21" ht="15.75" customHeight="1" x14ac:dyDescent="0.35">
      <c r="A38" s="90">
        <v>26</v>
      </c>
      <c r="B38" s="97" t="s">
        <v>1054</v>
      </c>
      <c r="C38" s="98" t="s">
        <v>583</v>
      </c>
      <c r="D38" s="55">
        <v>1</v>
      </c>
      <c r="E38" s="55">
        <v>1</v>
      </c>
      <c r="F38" s="55">
        <v>1</v>
      </c>
      <c r="G38" s="55">
        <v>1</v>
      </c>
      <c r="H38" s="55">
        <v>1</v>
      </c>
      <c r="I38" s="55">
        <v>1</v>
      </c>
      <c r="J38" s="55">
        <v>1</v>
      </c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ht="15.75" customHeight="1" x14ac:dyDescent="0.35">
      <c r="A39" s="90">
        <v>27</v>
      </c>
      <c r="B39" s="97" t="s">
        <v>1055</v>
      </c>
      <c r="C39" s="98" t="s">
        <v>584</v>
      </c>
      <c r="D39" s="55">
        <v>1</v>
      </c>
      <c r="E39" s="55">
        <v>1</v>
      </c>
      <c r="F39" s="55">
        <v>0</v>
      </c>
      <c r="G39" s="55">
        <v>1</v>
      </c>
      <c r="H39" s="55">
        <v>1</v>
      </c>
      <c r="I39" s="55">
        <v>1</v>
      </c>
      <c r="J39" s="55">
        <v>1</v>
      </c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97" t="s">
        <v>1056</v>
      </c>
      <c r="C40" s="98" t="s">
        <v>585</v>
      </c>
      <c r="D40" s="55">
        <v>1</v>
      </c>
      <c r="E40" s="55">
        <v>1</v>
      </c>
      <c r="F40" s="55">
        <v>0</v>
      </c>
      <c r="G40" s="55">
        <v>1</v>
      </c>
      <c r="H40" s="55">
        <v>1</v>
      </c>
      <c r="I40" s="55">
        <v>1</v>
      </c>
      <c r="J40" s="55">
        <v>1</v>
      </c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97" t="s">
        <v>1057</v>
      </c>
      <c r="C41" s="98" t="s">
        <v>586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>
        <v>1</v>
      </c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7</v>
      </c>
      <c r="U41" s="94">
        <f t="shared" si="3"/>
        <v>0.4375</v>
      </c>
    </row>
    <row r="42" spans="1:21" ht="15.75" customHeight="1" x14ac:dyDescent="0.35">
      <c r="A42" s="90">
        <v>30</v>
      </c>
      <c r="B42" s="97" t="s">
        <v>1058</v>
      </c>
      <c r="C42" s="98" t="s">
        <v>587</v>
      </c>
      <c r="D42" s="55">
        <v>1</v>
      </c>
      <c r="E42" s="55">
        <v>0</v>
      </c>
      <c r="F42" s="55">
        <v>1</v>
      </c>
      <c r="G42" s="55">
        <v>1</v>
      </c>
      <c r="H42" s="55">
        <v>1</v>
      </c>
      <c r="I42" s="55">
        <v>0</v>
      </c>
      <c r="J42" s="55">
        <v>1</v>
      </c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97" t="s">
        <v>1059</v>
      </c>
      <c r="C43" s="98" t="s">
        <v>588</v>
      </c>
      <c r="D43" s="55">
        <v>1</v>
      </c>
      <c r="E43" s="55">
        <v>1</v>
      </c>
      <c r="F43" s="55">
        <v>0</v>
      </c>
      <c r="G43" s="55">
        <v>1</v>
      </c>
      <c r="H43" s="55">
        <v>1</v>
      </c>
      <c r="I43" s="55">
        <v>1</v>
      </c>
      <c r="J43" s="55">
        <v>1</v>
      </c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97" t="s">
        <v>1060</v>
      </c>
      <c r="C44" s="98" t="s">
        <v>589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5">
        <v>1</v>
      </c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7</v>
      </c>
      <c r="U44" s="94">
        <f t="shared" si="3"/>
        <v>0.4375</v>
      </c>
    </row>
    <row r="45" spans="1:21" ht="15.75" customHeight="1" x14ac:dyDescent="0.35">
      <c r="A45" s="90">
        <v>33</v>
      </c>
      <c r="B45" s="97" t="s">
        <v>1061</v>
      </c>
      <c r="C45" s="98" t="s">
        <v>590</v>
      </c>
      <c r="D45" s="55">
        <v>1</v>
      </c>
      <c r="E45" s="55">
        <v>1</v>
      </c>
      <c r="F45" s="55">
        <v>1</v>
      </c>
      <c r="G45" s="55">
        <v>1</v>
      </c>
      <c r="H45" s="55">
        <v>1</v>
      </c>
      <c r="I45" s="55">
        <v>1</v>
      </c>
      <c r="J45" s="55">
        <v>1</v>
      </c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7</v>
      </c>
      <c r="U45" s="94">
        <f t="shared" si="3"/>
        <v>0.4375</v>
      </c>
    </row>
    <row r="46" spans="1:21" ht="15.75" customHeight="1" x14ac:dyDescent="0.35">
      <c r="A46" s="90">
        <v>34</v>
      </c>
      <c r="B46" s="97" t="s">
        <v>1062</v>
      </c>
      <c r="C46" s="98" t="s">
        <v>591</v>
      </c>
      <c r="D46" s="55">
        <v>1</v>
      </c>
      <c r="E46" s="55">
        <v>1</v>
      </c>
      <c r="F46" s="55">
        <v>0</v>
      </c>
      <c r="G46" s="55">
        <v>1</v>
      </c>
      <c r="H46" s="55">
        <v>1</v>
      </c>
      <c r="I46" s="55">
        <v>1</v>
      </c>
      <c r="J46" s="55">
        <v>1</v>
      </c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6</v>
      </c>
      <c r="U46" s="94">
        <f t="shared" si="3"/>
        <v>0.375</v>
      </c>
    </row>
    <row r="47" spans="1:21" ht="15.75" customHeight="1" x14ac:dyDescent="0.35">
      <c r="A47" s="90">
        <v>35</v>
      </c>
      <c r="B47" s="97" t="s">
        <v>1063</v>
      </c>
      <c r="C47" s="98" t="s">
        <v>592</v>
      </c>
      <c r="D47" s="55">
        <v>1</v>
      </c>
      <c r="E47" s="55">
        <v>1</v>
      </c>
      <c r="F47" s="55">
        <v>1</v>
      </c>
      <c r="G47" s="55">
        <v>1</v>
      </c>
      <c r="H47" s="55">
        <v>1</v>
      </c>
      <c r="I47" s="55">
        <v>1</v>
      </c>
      <c r="J47" s="55">
        <v>1</v>
      </c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7</v>
      </c>
      <c r="U47" s="94">
        <f t="shared" si="3"/>
        <v>0.4375</v>
      </c>
    </row>
    <row r="48" spans="1:21" ht="15.75" customHeight="1" x14ac:dyDescent="0.35">
      <c r="A48" s="90">
        <v>36</v>
      </c>
      <c r="B48" s="97" t="s">
        <v>1064</v>
      </c>
      <c r="C48" s="98" t="s">
        <v>593</v>
      </c>
      <c r="D48" s="55">
        <v>1</v>
      </c>
      <c r="E48" s="55">
        <v>1</v>
      </c>
      <c r="F48" s="55">
        <v>1</v>
      </c>
      <c r="G48" s="55">
        <v>1</v>
      </c>
      <c r="H48" s="55">
        <v>1</v>
      </c>
      <c r="I48" s="55">
        <v>1</v>
      </c>
      <c r="J48" s="55">
        <v>1</v>
      </c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7</v>
      </c>
      <c r="U48" s="94">
        <f t="shared" si="3"/>
        <v>0.4375</v>
      </c>
    </row>
    <row r="49" spans="1:21" ht="15.75" customHeight="1" x14ac:dyDescent="0.35">
      <c r="A49" s="90">
        <v>37</v>
      </c>
      <c r="B49" s="97" t="s">
        <v>1065</v>
      </c>
      <c r="C49" s="98" t="s">
        <v>594</v>
      </c>
      <c r="D49" s="55">
        <v>1</v>
      </c>
      <c r="E49" s="55">
        <v>1</v>
      </c>
      <c r="F49" s="55">
        <v>1</v>
      </c>
      <c r="G49" s="55">
        <v>1</v>
      </c>
      <c r="H49" s="55">
        <v>0</v>
      </c>
      <c r="I49" s="55">
        <v>1</v>
      </c>
      <c r="J49" s="55">
        <v>1</v>
      </c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6</v>
      </c>
      <c r="U49" s="94">
        <f t="shared" si="3"/>
        <v>0.375</v>
      </c>
    </row>
    <row r="50" spans="1:21" ht="15.75" customHeight="1" x14ac:dyDescent="0.35">
      <c r="A50" s="90">
        <v>38</v>
      </c>
      <c r="B50" s="97" t="s">
        <v>1066</v>
      </c>
      <c r="C50" s="98" t="s">
        <v>595</v>
      </c>
      <c r="D50" s="55">
        <v>1</v>
      </c>
      <c r="E50" s="55">
        <v>1</v>
      </c>
      <c r="F50" s="55">
        <v>1</v>
      </c>
      <c r="G50" s="55">
        <v>1</v>
      </c>
      <c r="H50" s="55">
        <v>1</v>
      </c>
      <c r="I50" s="55">
        <v>1</v>
      </c>
      <c r="J50" s="55">
        <v>1</v>
      </c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7</v>
      </c>
      <c r="U50" s="94">
        <f t="shared" si="3"/>
        <v>0.4375</v>
      </c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/>
    <row r="244" spans="4:20" ht="15.75" customHeight="1" x14ac:dyDescent="0.35"/>
    <row r="245" spans="4:20" ht="15.75" customHeight="1" x14ac:dyDescent="0.35"/>
    <row r="246" spans="4:20" ht="15.75" customHeight="1" x14ac:dyDescent="0.35"/>
    <row r="247" spans="4:20" ht="15.75" customHeight="1" x14ac:dyDescent="0.35"/>
    <row r="248" spans="4:20" ht="15.75" customHeight="1" x14ac:dyDescent="0.35"/>
    <row r="249" spans="4:20" ht="15.75" customHeight="1" x14ac:dyDescent="0.35"/>
    <row r="250" spans="4:20" ht="15.75" customHeight="1" x14ac:dyDescent="0.35"/>
    <row r="251" spans="4:20" ht="15.75" customHeight="1" x14ac:dyDescent="0.35"/>
    <row r="252" spans="4:20" ht="15.75" customHeight="1" x14ac:dyDescent="0.35"/>
    <row r="253" spans="4:20" ht="15.75" customHeight="1" x14ac:dyDescent="0.35"/>
    <row r="254" spans="4:20" ht="15.75" customHeight="1" x14ac:dyDescent="0.35"/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13" priority="4" operator="equal">
      <formula>0</formula>
    </cfRule>
  </conditionalFormatting>
  <conditionalFormatting sqref="K13:S47 D13:J50">
    <cfRule type="cellIs" dxfId="12" priority="2" operator="equal">
      <formula>0</formula>
    </cfRule>
  </conditionalFormatting>
  <conditionalFormatting sqref="U13:U50">
    <cfRule type="cellIs" dxfId="11" priority="1" operator="lessThan">
      <formula>"50%"</formula>
    </cfRule>
  </conditionalFormatting>
  <hyperlinks>
    <hyperlink ref="A1" location="'Rekap Dosen'!A1" display="BACK" xr:uid="{00000000-0004-0000-4200-000000000000}"/>
  </hyperlinks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00FFFF"/>
    <outlinePr summaryBelow="0" summaryRight="0"/>
  </sheetPr>
  <dimension ref="A1:U997"/>
  <sheetViews>
    <sheetView workbookViewId="0">
      <selection activeCell="B56" sqref="B56:B58"/>
    </sheetView>
  </sheetViews>
  <sheetFormatPr defaultColWidth="14.453125" defaultRowHeight="15" customHeight="1" x14ac:dyDescent="0.35"/>
  <cols>
    <col min="1" max="1" width="9.54296875" customWidth="1"/>
    <col min="2" max="2" width="27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41" t="s">
        <v>248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MI302417</v>
      </c>
      <c r="C3" s="78" t="str">
        <f>VLOOKUP(D3, 'Rekap Dosen'!$B$5:$C$40, 2, FALSE)</f>
        <v>Erwin, Prof.</v>
      </c>
      <c r="D3" s="51" t="s">
        <v>294</v>
      </c>
      <c r="E3" s="79">
        <f t="shared" ref="E3:E6" si="0">COUNTIF($D$12:$S$12,D3)</f>
        <v>1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STATISTIKA DAN PROBABILITAS</v>
      </c>
      <c r="C4" s="78" t="str">
        <f>VLOOKUP(D4, 'Rekap Dosen'!$B$5:$C$40, 2, FALSE)</f>
        <v>Syamsuryadi, Dr.</v>
      </c>
      <c r="D4" s="51" t="s">
        <v>323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Yoppy Sazaki, M.T.</v>
      </c>
      <c r="D5" s="51" t="s">
        <v>329</v>
      </c>
      <c r="E5" s="79">
        <f t="shared" si="0"/>
        <v>3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Senin, 09.45 - 11.25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3.1</v>
      </c>
      <c r="C7" s="83" t="s">
        <v>334</v>
      </c>
      <c r="D7" s="84"/>
      <c r="E7" s="85">
        <f>SUM(E3:E6)</f>
        <v>4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5"/>
      <c r="U11" s="178"/>
    </row>
    <row r="12" spans="1:21" ht="14.5" x14ac:dyDescent="0.35">
      <c r="A12" s="172"/>
      <c r="B12" s="172"/>
      <c r="C12" s="172"/>
      <c r="D12" s="51" t="s">
        <v>329</v>
      </c>
      <c r="E12" s="51" t="s">
        <v>294</v>
      </c>
      <c r="F12" s="51" t="s">
        <v>295</v>
      </c>
      <c r="G12" s="51" t="s">
        <v>297</v>
      </c>
      <c r="H12" s="51" t="s">
        <v>299</v>
      </c>
      <c r="I12" s="51" t="s">
        <v>329</v>
      </c>
      <c r="J12" s="51" t="s">
        <v>329</v>
      </c>
      <c r="K12" s="51"/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435</v>
      </c>
      <c r="C13" s="98" t="s">
        <v>436</v>
      </c>
      <c r="D13" s="55">
        <v>1</v>
      </c>
      <c r="E13" s="55">
        <v>1</v>
      </c>
      <c r="F13" s="55">
        <v>1</v>
      </c>
      <c r="G13" s="55">
        <v>1</v>
      </c>
      <c r="H13" s="55">
        <v>1</v>
      </c>
      <c r="I13" s="55">
        <v>1</v>
      </c>
      <c r="J13" s="55"/>
      <c r="K13" s="51"/>
      <c r="L13" s="51"/>
      <c r="M13" s="51"/>
      <c r="N13" s="51"/>
      <c r="O13" s="51"/>
      <c r="P13" s="51"/>
      <c r="Q13" s="51"/>
      <c r="R13" s="51"/>
      <c r="S13" s="51"/>
      <c r="T13" s="93">
        <f t="shared" ref="T13:T55" si="2">SUM(D13:S13)</f>
        <v>6</v>
      </c>
      <c r="U13" s="94">
        <f t="shared" ref="U13:U55" si="3">T13/16</f>
        <v>0.375</v>
      </c>
    </row>
    <row r="14" spans="1:21" ht="14.5" x14ac:dyDescent="0.35">
      <c r="A14" s="90">
        <v>2</v>
      </c>
      <c r="B14" s="97" t="s">
        <v>437</v>
      </c>
      <c r="C14" s="98" t="s">
        <v>438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/>
      <c r="K14" s="51"/>
      <c r="L14" s="51"/>
      <c r="M14" s="51"/>
      <c r="N14" s="51"/>
      <c r="O14" s="51"/>
      <c r="P14" s="51"/>
      <c r="Q14" s="51"/>
      <c r="R14" s="51"/>
      <c r="S14" s="51"/>
      <c r="T14" s="93">
        <f t="shared" si="2"/>
        <v>6</v>
      </c>
      <c r="U14" s="94">
        <f t="shared" si="3"/>
        <v>0.375</v>
      </c>
    </row>
    <row r="15" spans="1:21" ht="14.5" x14ac:dyDescent="0.35">
      <c r="A15" s="90">
        <v>3</v>
      </c>
      <c r="B15" s="97" t="s">
        <v>439</v>
      </c>
      <c r="C15" s="98" t="s">
        <v>440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/>
      <c r="K15" s="51"/>
      <c r="L15" s="51"/>
      <c r="M15" s="51"/>
      <c r="N15" s="51"/>
      <c r="O15" s="51"/>
      <c r="P15" s="51"/>
      <c r="Q15" s="51"/>
      <c r="R15" s="51"/>
      <c r="S15" s="51"/>
      <c r="T15" s="93">
        <f t="shared" si="2"/>
        <v>6</v>
      </c>
      <c r="U15" s="94">
        <f t="shared" si="3"/>
        <v>0.375</v>
      </c>
    </row>
    <row r="16" spans="1:21" ht="14.5" x14ac:dyDescent="0.35">
      <c r="A16" s="90">
        <v>4</v>
      </c>
      <c r="B16" s="97" t="s">
        <v>441</v>
      </c>
      <c r="C16" s="98" t="s">
        <v>442</v>
      </c>
      <c r="D16" s="55">
        <v>1</v>
      </c>
      <c r="E16" s="55">
        <v>1</v>
      </c>
      <c r="F16" s="55">
        <v>1</v>
      </c>
      <c r="G16" s="55">
        <v>1</v>
      </c>
      <c r="H16" s="55">
        <v>1</v>
      </c>
      <c r="I16" s="55">
        <v>1</v>
      </c>
      <c r="J16" s="55"/>
      <c r="K16" s="51"/>
      <c r="L16" s="51"/>
      <c r="M16" s="51"/>
      <c r="N16" s="51"/>
      <c r="O16" s="51"/>
      <c r="P16" s="51"/>
      <c r="Q16" s="51"/>
      <c r="R16" s="51"/>
      <c r="S16" s="51"/>
      <c r="T16" s="93">
        <f t="shared" si="2"/>
        <v>6</v>
      </c>
      <c r="U16" s="94">
        <f t="shared" si="3"/>
        <v>0.375</v>
      </c>
    </row>
    <row r="17" spans="1:21" ht="14.5" x14ac:dyDescent="0.35">
      <c r="A17" s="90">
        <v>5</v>
      </c>
      <c r="B17" s="97" t="s">
        <v>443</v>
      </c>
      <c r="C17" s="98" t="s">
        <v>444</v>
      </c>
      <c r="D17" s="55">
        <v>1</v>
      </c>
      <c r="E17" s="55">
        <v>0</v>
      </c>
      <c r="F17" s="55">
        <v>0</v>
      </c>
      <c r="G17" s="55">
        <v>1</v>
      </c>
      <c r="H17" s="55">
        <v>1</v>
      </c>
      <c r="I17" s="55">
        <v>1</v>
      </c>
      <c r="J17" s="55"/>
      <c r="K17" s="51"/>
      <c r="L17" s="51"/>
      <c r="M17" s="51"/>
      <c r="N17" s="51"/>
      <c r="O17" s="51"/>
      <c r="P17" s="51"/>
      <c r="Q17" s="51"/>
      <c r="R17" s="51"/>
      <c r="S17" s="51"/>
      <c r="T17" s="93">
        <f t="shared" si="2"/>
        <v>4</v>
      </c>
      <c r="U17" s="94">
        <f t="shared" si="3"/>
        <v>0.25</v>
      </c>
    </row>
    <row r="18" spans="1:21" ht="14.5" x14ac:dyDescent="0.35">
      <c r="A18" s="90">
        <v>6</v>
      </c>
      <c r="B18" s="97" t="s">
        <v>445</v>
      </c>
      <c r="C18" s="98" t="s">
        <v>446</v>
      </c>
      <c r="D18" s="55">
        <v>1</v>
      </c>
      <c r="E18" s="55">
        <v>1</v>
      </c>
      <c r="F18" s="55">
        <v>0</v>
      </c>
      <c r="G18" s="55">
        <v>1</v>
      </c>
      <c r="H18" s="55">
        <v>1</v>
      </c>
      <c r="I18" s="55">
        <v>1</v>
      </c>
      <c r="J18" s="55"/>
      <c r="K18" s="51"/>
      <c r="L18" s="51"/>
      <c r="M18" s="51"/>
      <c r="N18" s="51"/>
      <c r="O18" s="51"/>
      <c r="P18" s="51"/>
      <c r="Q18" s="51"/>
      <c r="R18" s="51"/>
      <c r="S18" s="51"/>
      <c r="T18" s="93">
        <f t="shared" si="2"/>
        <v>5</v>
      </c>
      <c r="U18" s="94">
        <f t="shared" si="3"/>
        <v>0.3125</v>
      </c>
    </row>
    <row r="19" spans="1:21" ht="14.5" x14ac:dyDescent="0.35">
      <c r="A19" s="90">
        <v>7</v>
      </c>
      <c r="B19" s="97" t="s">
        <v>447</v>
      </c>
      <c r="C19" s="98" t="s">
        <v>448</v>
      </c>
      <c r="D19" s="55">
        <v>1</v>
      </c>
      <c r="E19" s="55">
        <v>1</v>
      </c>
      <c r="F19" s="55">
        <v>0</v>
      </c>
      <c r="G19" s="55">
        <v>1</v>
      </c>
      <c r="H19" s="55">
        <v>1</v>
      </c>
      <c r="I19" s="55">
        <v>1</v>
      </c>
      <c r="J19" s="55"/>
      <c r="K19" s="51"/>
      <c r="L19" s="51"/>
      <c r="M19" s="51"/>
      <c r="N19" s="51"/>
      <c r="O19" s="51"/>
      <c r="P19" s="51"/>
      <c r="Q19" s="51"/>
      <c r="R19" s="51"/>
      <c r="S19" s="51"/>
      <c r="T19" s="93">
        <f t="shared" si="2"/>
        <v>5</v>
      </c>
      <c r="U19" s="94">
        <f t="shared" si="3"/>
        <v>0.3125</v>
      </c>
    </row>
    <row r="20" spans="1:21" ht="14.5" x14ac:dyDescent="0.35">
      <c r="A20" s="90">
        <v>8</v>
      </c>
      <c r="B20" s="97" t="s">
        <v>450</v>
      </c>
      <c r="C20" s="98" t="s">
        <v>451</v>
      </c>
      <c r="D20" s="55">
        <v>0</v>
      </c>
      <c r="E20" s="51">
        <v>0</v>
      </c>
      <c r="F20" s="51">
        <v>0</v>
      </c>
      <c r="G20" s="51">
        <v>1</v>
      </c>
      <c r="H20" s="51">
        <v>1</v>
      </c>
      <c r="I20" s="51">
        <v>1</v>
      </c>
      <c r="J20" s="55"/>
      <c r="K20" s="51"/>
      <c r="L20" s="51"/>
      <c r="M20" s="51"/>
      <c r="N20" s="51"/>
      <c r="O20" s="51"/>
      <c r="P20" s="51"/>
      <c r="Q20" s="51"/>
      <c r="R20" s="51"/>
      <c r="S20" s="51"/>
      <c r="T20" s="93">
        <f t="shared" si="2"/>
        <v>3</v>
      </c>
      <c r="U20" s="94">
        <f t="shared" si="3"/>
        <v>0.1875</v>
      </c>
    </row>
    <row r="21" spans="1:21" ht="15.75" customHeight="1" x14ac:dyDescent="0.35">
      <c r="A21" s="90">
        <v>9</v>
      </c>
      <c r="B21" s="97" t="s">
        <v>452</v>
      </c>
      <c r="C21" s="98" t="s">
        <v>453</v>
      </c>
      <c r="D21" s="55">
        <v>0</v>
      </c>
      <c r="E21" s="55">
        <v>1</v>
      </c>
      <c r="F21" s="55">
        <v>1</v>
      </c>
      <c r="G21" s="55">
        <v>1</v>
      </c>
      <c r="H21" s="55">
        <v>1</v>
      </c>
      <c r="I21" s="55">
        <v>1</v>
      </c>
      <c r="J21" s="55"/>
      <c r="K21" s="51"/>
      <c r="L21" s="51"/>
      <c r="M21" s="51"/>
      <c r="N21" s="51"/>
      <c r="O21" s="51"/>
      <c r="P21" s="51"/>
      <c r="Q21" s="51"/>
      <c r="R21" s="51"/>
      <c r="S21" s="51"/>
      <c r="T21" s="93">
        <f t="shared" si="2"/>
        <v>5</v>
      </c>
      <c r="U21" s="94">
        <f t="shared" si="3"/>
        <v>0.3125</v>
      </c>
    </row>
    <row r="22" spans="1:21" ht="15.75" customHeight="1" x14ac:dyDescent="0.35">
      <c r="A22" s="90">
        <v>10</v>
      </c>
      <c r="B22" s="97" t="s">
        <v>454</v>
      </c>
      <c r="C22" s="98" t="s">
        <v>455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5"/>
      <c r="K22" s="51"/>
      <c r="L22" s="51"/>
      <c r="M22" s="51"/>
      <c r="N22" s="51"/>
      <c r="O22" s="51"/>
      <c r="P22" s="51"/>
      <c r="Q22" s="51"/>
      <c r="R22" s="51"/>
      <c r="S22" s="51"/>
      <c r="T22" s="93">
        <f t="shared" si="2"/>
        <v>6</v>
      </c>
      <c r="U22" s="94">
        <f t="shared" si="3"/>
        <v>0.375</v>
      </c>
    </row>
    <row r="23" spans="1:21" ht="15.75" customHeight="1" x14ac:dyDescent="0.35">
      <c r="A23" s="90">
        <v>11</v>
      </c>
      <c r="B23" s="97" t="s">
        <v>596</v>
      </c>
      <c r="C23" s="98" t="s">
        <v>456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5"/>
      <c r="K23" s="51"/>
      <c r="L23" s="51"/>
      <c r="M23" s="51"/>
      <c r="N23" s="51"/>
      <c r="O23" s="51"/>
      <c r="P23" s="51"/>
      <c r="Q23" s="51"/>
      <c r="R23" s="51"/>
      <c r="S23" s="51"/>
      <c r="T23" s="93">
        <f t="shared" si="2"/>
        <v>6</v>
      </c>
      <c r="U23" s="94">
        <f t="shared" si="3"/>
        <v>0.375</v>
      </c>
    </row>
    <row r="24" spans="1:21" ht="15.75" customHeight="1" x14ac:dyDescent="0.35">
      <c r="A24" s="90">
        <v>12</v>
      </c>
      <c r="B24" s="97" t="s">
        <v>597</v>
      </c>
      <c r="C24" s="98" t="s">
        <v>457</v>
      </c>
      <c r="D24" s="55">
        <v>1</v>
      </c>
      <c r="E24" s="55">
        <v>1</v>
      </c>
      <c r="F24" s="55">
        <v>1</v>
      </c>
      <c r="G24" s="55">
        <v>1</v>
      </c>
      <c r="H24" s="55">
        <v>1</v>
      </c>
      <c r="I24" s="55">
        <v>1</v>
      </c>
      <c r="J24" s="55"/>
      <c r="K24" s="51"/>
      <c r="L24" s="51"/>
      <c r="M24" s="51"/>
      <c r="N24" s="51"/>
      <c r="O24" s="51"/>
      <c r="P24" s="51"/>
      <c r="Q24" s="51"/>
      <c r="R24" s="51"/>
      <c r="S24" s="51"/>
      <c r="T24" s="93">
        <f t="shared" si="2"/>
        <v>6</v>
      </c>
      <c r="U24" s="94">
        <f t="shared" si="3"/>
        <v>0.375</v>
      </c>
    </row>
    <row r="25" spans="1:21" ht="15.75" customHeight="1" x14ac:dyDescent="0.35">
      <c r="A25" s="90">
        <v>13</v>
      </c>
      <c r="B25" s="97" t="s">
        <v>598</v>
      </c>
      <c r="C25" s="98" t="s">
        <v>458</v>
      </c>
      <c r="D25" s="55">
        <v>0</v>
      </c>
      <c r="E25" s="55">
        <v>1</v>
      </c>
      <c r="F25" s="55">
        <v>1</v>
      </c>
      <c r="G25" s="55">
        <v>1</v>
      </c>
      <c r="H25" s="55">
        <v>1</v>
      </c>
      <c r="I25" s="55">
        <v>1</v>
      </c>
      <c r="J25" s="55"/>
      <c r="K25" s="51"/>
      <c r="L25" s="51"/>
      <c r="M25" s="51"/>
      <c r="N25" s="51"/>
      <c r="O25" s="51"/>
      <c r="P25" s="51"/>
      <c r="Q25" s="51"/>
      <c r="R25" s="51"/>
      <c r="S25" s="51"/>
      <c r="T25" s="93">
        <f t="shared" si="2"/>
        <v>5</v>
      </c>
      <c r="U25" s="94">
        <f t="shared" si="3"/>
        <v>0.3125</v>
      </c>
    </row>
    <row r="26" spans="1:21" ht="15.75" customHeight="1" x14ac:dyDescent="0.35">
      <c r="A26" s="90">
        <v>14</v>
      </c>
      <c r="B26" s="97" t="s">
        <v>599</v>
      </c>
      <c r="C26" s="98" t="s">
        <v>459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5"/>
      <c r="K26" s="51"/>
      <c r="L26" s="51"/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97" t="s">
        <v>600</v>
      </c>
      <c r="C27" s="98" t="s">
        <v>460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5"/>
      <c r="K27" s="51"/>
      <c r="L27" s="51"/>
      <c r="M27" s="51"/>
      <c r="N27" s="51"/>
      <c r="O27" s="51"/>
      <c r="P27" s="51"/>
      <c r="Q27" s="51"/>
      <c r="R27" s="51"/>
      <c r="S27" s="51"/>
      <c r="T27" s="93">
        <f t="shared" si="2"/>
        <v>6</v>
      </c>
      <c r="U27" s="94">
        <f t="shared" si="3"/>
        <v>0.375</v>
      </c>
    </row>
    <row r="28" spans="1:21" ht="15.75" customHeight="1" x14ac:dyDescent="0.35">
      <c r="A28" s="90">
        <v>16</v>
      </c>
      <c r="B28" s="97" t="s">
        <v>601</v>
      </c>
      <c r="C28" s="98" t="s">
        <v>461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/>
      <c r="K28" s="51"/>
      <c r="L28" s="51"/>
      <c r="M28" s="51"/>
      <c r="N28" s="51"/>
      <c r="O28" s="51"/>
      <c r="P28" s="51"/>
      <c r="Q28" s="51"/>
      <c r="R28" s="51"/>
      <c r="S28" s="51"/>
      <c r="T28" s="93">
        <f t="shared" si="2"/>
        <v>6</v>
      </c>
      <c r="U28" s="94">
        <f t="shared" si="3"/>
        <v>0.375</v>
      </c>
    </row>
    <row r="29" spans="1:21" ht="15.75" customHeight="1" x14ac:dyDescent="0.35">
      <c r="A29" s="90">
        <v>17</v>
      </c>
      <c r="B29" s="97" t="s">
        <v>602</v>
      </c>
      <c r="C29" s="98" t="s">
        <v>462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5"/>
      <c r="K29" s="51"/>
      <c r="L29" s="51"/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90">
        <v>18</v>
      </c>
      <c r="B30" s="97" t="s">
        <v>603</v>
      </c>
      <c r="C30" s="98" t="s">
        <v>463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5"/>
      <c r="K30" s="51"/>
      <c r="L30" s="51"/>
      <c r="M30" s="51"/>
      <c r="N30" s="51"/>
      <c r="O30" s="51"/>
      <c r="P30" s="51"/>
      <c r="Q30" s="51"/>
      <c r="R30" s="51"/>
      <c r="S30" s="51"/>
      <c r="T30" s="93">
        <f t="shared" si="2"/>
        <v>6</v>
      </c>
      <c r="U30" s="94">
        <f t="shared" si="3"/>
        <v>0.375</v>
      </c>
    </row>
    <row r="31" spans="1:21" ht="15.75" customHeight="1" x14ac:dyDescent="0.35">
      <c r="A31" s="90">
        <v>19</v>
      </c>
      <c r="B31" s="97" t="s">
        <v>604</v>
      </c>
      <c r="C31" s="98" t="s">
        <v>464</v>
      </c>
      <c r="D31" s="55">
        <v>1</v>
      </c>
      <c r="E31" s="55">
        <v>1</v>
      </c>
      <c r="F31" s="55">
        <v>1</v>
      </c>
      <c r="G31" s="55">
        <v>1</v>
      </c>
      <c r="H31" s="55">
        <v>1</v>
      </c>
      <c r="I31" s="55">
        <v>1</v>
      </c>
      <c r="J31" s="55"/>
      <c r="K31" s="51"/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90">
        <v>20</v>
      </c>
      <c r="B32" s="97" t="s">
        <v>605</v>
      </c>
      <c r="C32" s="98" t="s">
        <v>465</v>
      </c>
      <c r="D32" s="55">
        <v>0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145"/>
      <c r="K32" s="51"/>
      <c r="L32" s="51"/>
      <c r="M32" s="51"/>
      <c r="N32" s="51"/>
      <c r="O32" s="51"/>
      <c r="P32" s="51"/>
      <c r="Q32" s="51"/>
      <c r="R32" s="51"/>
      <c r="S32" s="51"/>
      <c r="T32" s="93">
        <f t="shared" si="2"/>
        <v>5</v>
      </c>
      <c r="U32" s="94">
        <f t="shared" si="3"/>
        <v>0.3125</v>
      </c>
    </row>
    <row r="33" spans="1:21" ht="15.75" customHeight="1" x14ac:dyDescent="0.35">
      <c r="A33" s="90">
        <v>21</v>
      </c>
      <c r="B33" s="97" t="s">
        <v>606</v>
      </c>
      <c r="C33" s="98" t="s">
        <v>466</v>
      </c>
      <c r="D33" s="55">
        <v>1</v>
      </c>
      <c r="E33" s="55">
        <v>1</v>
      </c>
      <c r="F33" s="55">
        <v>1</v>
      </c>
      <c r="G33" s="55">
        <v>1</v>
      </c>
      <c r="H33" s="55">
        <v>1</v>
      </c>
      <c r="I33" s="55">
        <v>1</v>
      </c>
      <c r="J33" s="55"/>
      <c r="K33" s="51"/>
      <c r="L33" s="51"/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90">
        <v>22</v>
      </c>
      <c r="B34" s="97" t="s">
        <v>607</v>
      </c>
      <c r="C34" s="98" t="s">
        <v>467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5"/>
      <c r="K34" s="51"/>
      <c r="L34" s="51"/>
      <c r="M34" s="51"/>
      <c r="N34" s="51"/>
      <c r="O34" s="51"/>
      <c r="P34" s="51"/>
      <c r="Q34" s="51"/>
      <c r="R34" s="51"/>
      <c r="S34" s="51"/>
      <c r="T34" s="93">
        <f t="shared" si="2"/>
        <v>6</v>
      </c>
      <c r="U34" s="94">
        <f t="shared" si="3"/>
        <v>0.375</v>
      </c>
    </row>
    <row r="35" spans="1:21" ht="15.75" customHeight="1" x14ac:dyDescent="0.35">
      <c r="A35" s="90">
        <v>23</v>
      </c>
      <c r="B35" s="97" t="s">
        <v>608</v>
      </c>
      <c r="C35" s="98" t="s">
        <v>468</v>
      </c>
      <c r="D35" s="55">
        <v>1</v>
      </c>
      <c r="E35" s="55">
        <v>1</v>
      </c>
      <c r="F35" s="55">
        <v>0</v>
      </c>
      <c r="G35" s="55">
        <v>1</v>
      </c>
      <c r="H35" s="55">
        <v>1</v>
      </c>
      <c r="I35" s="55">
        <v>1</v>
      </c>
      <c r="J35" s="55"/>
      <c r="K35" s="51"/>
      <c r="L35" s="51"/>
      <c r="M35" s="51"/>
      <c r="N35" s="51"/>
      <c r="O35" s="51"/>
      <c r="P35" s="51"/>
      <c r="Q35" s="51"/>
      <c r="R35" s="51"/>
      <c r="S35" s="51"/>
      <c r="T35" s="93">
        <f t="shared" si="2"/>
        <v>5</v>
      </c>
      <c r="U35" s="94">
        <f t="shared" si="3"/>
        <v>0.3125</v>
      </c>
    </row>
    <row r="36" spans="1:21" ht="15.75" customHeight="1" x14ac:dyDescent="0.35">
      <c r="A36" s="90">
        <v>24</v>
      </c>
      <c r="B36" s="97" t="s">
        <v>609</v>
      </c>
      <c r="C36" s="98" t="s">
        <v>469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5"/>
      <c r="K36" s="51"/>
      <c r="L36" s="51"/>
      <c r="M36" s="51"/>
      <c r="N36" s="51"/>
      <c r="O36" s="51"/>
      <c r="P36" s="51"/>
      <c r="Q36" s="51"/>
      <c r="R36" s="51"/>
      <c r="S36" s="51"/>
      <c r="T36" s="93">
        <f t="shared" si="2"/>
        <v>6</v>
      </c>
      <c r="U36" s="94">
        <f t="shared" si="3"/>
        <v>0.375</v>
      </c>
    </row>
    <row r="37" spans="1:21" ht="15.75" customHeight="1" x14ac:dyDescent="0.35">
      <c r="A37" s="90">
        <v>25</v>
      </c>
      <c r="B37" s="97" t="s">
        <v>610</v>
      </c>
      <c r="C37" s="98" t="s">
        <v>470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5"/>
      <c r="K37" s="51"/>
      <c r="L37" s="51"/>
      <c r="M37" s="51"/>
      <c r="N37" s="51"/>
      <c r="O37" s="51"/>
      <c r="P37" s="51"/>
      <c r="Q37" s="51"/>
      <c r="R37" s="51"/>
      <c r="S37" s="51"/>
      <c r="T37" s="93">
        <f t="shared" si="2"/>
        <v>6</v>
      </c>
      <c r="U37" s="94">
        <f t="shared" si="3"/>
        <v>0.375</v>
      </c>
    </row>
    <row r="38" spans="1:21" ht="15.75" customHeight="1" x14ac:dyDescent="0.35">
      <c r="A38" s="90">
        <v>26</v>
      </c>
      <c r="B38" s="97" t="s">
        <v>611</v>
      </c>
      <c r="C38" s="98" t="s">
        <v>471</v>
      </c>
      <c r="D38" s="55">
        <v>1</v>
      </c>
      <c r="E38" s="55">
        <v>1</v>
      </c>
      <c r="F38" s="55">
        <v>1</v>
      </c>
      <c r="G38" s="55">
        <v>1</v>
      </c>
      <c r="H38" s="55">
        <v>1</v>
      </c>
      <c r="I38" s="55">
        <v>1</v>
      </c>
      <c r="J38" s="55"/>
      <c r="K38" s="51"/>
      <c r="L38" s="51"/>
      <c r="M38" s="51"/>
      <c r="N38" s="51"/>
      <c r="O38" s="51"/>
      <c r="P38" s="51"/>
      <c r="Q38" s="51"/>
      <c r="R38" s="51"/>
      <c r="S38" s="51"/>
      <c r="T38" s="93">
        <f t="shared" si="2"/>
        <v>6</v>
      </c>
      <c r="U38" s="94">
        <f t="shared" si="3"/>
        <v>0.375</v>
      </c>
    </row>
    <row r="39" spans="1:21" ht="15.75" customHeight="1" x14ac:dyDescent="0.35">
      <c r="A39" s="90">
        <v>27</v>
      </c>
      <c r="B39" s="97" t="s">
        <v>612</v>
      </c>
      <c r="C39" s="98" t="s">
        <v>472</v>
      </c>
      <c r="D39" s="55">
        <v>1</v>
      </c>
      <c r="E39" s="55">
        <v>1</v>
      </c>
      <c r="F39" s="55">
        <v>1</v>
      </c>
      <c r="G39" s="55">
        <v>1</v>
      </c>
      <c r="H39" s="55">
        <v>1</v>
      </c>
      <c r="I39" s="55">
        <v>1</v>
      </c>
      <c r="J39" s="147"/>
      <c r="K39" s="51"/>
      <c r="L39" s="51"/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90">
        <v>28</v>
      </c>
      <c r="B40" s="97" t="s">
        <v>613</v>
      </c>
      <c r="C40" s="98" t="s">
        <v>473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5"/>
      <c r="K40" s="51"/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90">
        <v>29</v>
      </c>
      <c r="B41" s="97" t="s">
        <v>614</v>
      </c>
      <c r="C41" s="98" t="s">
        <v>474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/>
      <c r="K41" s="51"/>
      <c r="L41" s="51"/>
      <c r="M41" s="51"/>
      <c r="N41" s="51"/>
      <c r="O41" s="51"/>
      <c r="P41" s="51"/>
      <c r="Q41" s="51"/>
      <c r="R41" s="51"/>
      <c r="S41" s="51"/>
      <c r="T41" s="93">
        <f t="shared" si="2"/>
        <v>6</v>
      </c>
      <c r="U41" s="94">
        <f t="shared" si="3"/>
        <v>0.375</v>
      </c>
    </row>
    <row r="42" spans="1:21" ht="15.75" customHeight="1" x14ac:dyDescent="0.35">
      <c r="A42" s="90">
        <v>30</v>
      </c>
      <c r="B42" s="97" t="s">
        <v>615</v>
      </c>
      <c r="C42" s="98" t="s">
        <v>475</v>
      </c>
      <c r="D42" s="55">
        <v>1</v>
      </c>
      <c r="E42" s="55">
        <v>1</v>
      </c>
      <c r="F42" s="55">
        <v>0</v>
      </c>
      <c r="G42" s="55">
        <v>1</v>
      </c>
      <c r="H42" s="55">
        <v>1</v>
      </c>
      <c r="I42" s="55">
        <v>1</v>
      </c>
      <c r="J42" s="145"/>
      <c r="K42" s="51"/>
      <c r="L42" s="51"/>
      <c r="M42" s="51"/>
      <c r="N42" s="51"/>
      <c r="O42" s="51"/>
      <c r="P42" s="51"/>
      <c r="Q42" s="51"/>
      <c r="R42" s="51"/>
      <c r="S42" s="51"/>
      <c r="T42" s="93">
        <f t="shared" si="2"/>
        <v>5</v>
      </c>
      <c r="U42" s="94">
        <f t="shared" si="3"/>
        <v>0.3125</v>
      </c>
    </row>
    <row r="43" spans="1:21" ht="15.75" customHeight="1" x14ac:dyDescent="0.35">
      <c r="A43" s="90">
        <v>31</v>
      </c>
      <c r="B43" s="97" t="s">
        <v>617</v>
      </c>
      <c r="C43" s="98" t="s">
        <v>476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1</v>
      </c>
      <c r="J43" s="55"/>
      <c r="K43" s="51"/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97" t="s">
        <v>618</v>
      </c>
      <c r="C44" s="98" t="s">
        <v>477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5"/>
      <c r="K44" s="51"/>
      <c r="L44" s="51"/>
      <c r="M44" s="51"/>
      <c r="N44" s="51"/>
      <c r="O44" s="51"/>
      <c r="P44" s="51"/>
      <c r="Q44" s="51"/>
      <c r="R44" s="51"/>
      <c r="S44" s="51"/>
      <c r="T44" s="93">
        <f t="shared" si="2"/>
        <v>6</v>
      </c>
      <c r="U44" s="94">
        <f t="shared" si="3"/>
        <v>0.375</v>
      </c>
    </row>
    <row r="45" spans="1:21" ht="15.75" customHeight="1" x14ac:dyDescent="0.35">
      <c r="A45" s="90">
        <v>33</v>
      </c>
      <c r="B45" s="97" t="s">
        <v>1018</v>
      </c>
      <c r="C45" s="98" t="s">
        <v>478</v>
      </c>
      <c r="D45" s="55">
        <v>1</v>
      </c>
      <c r="E45" s="55">
        <v>0</v>
      </c>
      <c r="F45" s="55">
        <v>1</v>
      </c>
      <c r="G45" s="55">
        <v>1</v>
      </c>
      <c r="H45" s="55">
        <v>0</v>
      </c>
      <c r="I45" s="55">
        <v>0</v>
      </c>
      <c r="J45" s="55"/>
      <c r="K45" s="51"/>
      <c r="L45" s="51"/>
      <c r="M45" s="51"/>
      <c r="N45" s="51"/>
      <c r="O45" s="51"/>
      <c r="P45" s="51"/>
      <c r="Q45" s="51"/>
      <c r="R45" s="51"/>
      <c r="S45" s="51"/>
      <c r="T45" s="93">
        <f t="shared" si="2"/>
        <v>3</v>
      </c>
      <c r="U45" s="94">
        <f t="shared" si="3"/>
        <v>0.1875</v>
      </c>
    </row>
    <row r="46" spans="1:21" ht="15.75" customHeight="1" x14ac:dyDescent="0.35">
      <c r="A46" s="90">
        <v>34</v>
      </c>
      <c r="B46" s="97" t="s">
        <v>1019</v>
      </c>
      <c r="C46" s="98" t="s">
        <v>479</v>
      </c>
      <c r="D46" s="55">
        <v>1</v>
      </c>
      <c r="E46" s="55">
        <v>0</v>
      </c>
      <c r="F46" s="55">
        <v>1</v>
      </c>
      <c r="G46" s="55">
        <v>1</v>
      </c>
      <c r="H46" s="55">
        <v>0</v>
      </c>
      <c r="I46" s="55">
        <v>0</v>
      </c>
      <c r="J46" s="55"/>
      <c r="K46" s="51"/>
      <c r="L46" s="51"/>
      <c r="M46" s="51"/>
      <c r="N46" s="51"/>
      <c r="O46" s="51"/>
      <c r="P46" s="51"/>
      <c r="Q46" s="51"/>
      <c r="R46" s="51"/>
      <c r="S46" s="51"/>
      <c r="T46" s="93">
        <f t="shared" si="2"/>
        <v>3</v>
      </c>
      <c r="U46" s="94">
        <f t="shared" si="3"/>
        <v>0.1875</v>
      </c>
    </row>
    <row r="47" spans="1:21" ht="15.75" customHeight="1" x14ac:dyDescent="0.35">
      <c r="A47" s="90">
        <v>35</v>
      </c>
      <c r="B47" s="97" t="s">
        <v>621</v>
      </c>
      <c r="C47" s="98" t="s">
        <v>480</v>
      </c>
      <c r="D47" s="55">
        <v>0</v>
      </c>
      <c r="E47" s="55">
        <v>1</v>
      </c>
      <c r="F47" s="55">
        <v>1</v>
      </c>
      <c r="G47" s="55">
        <v>1</v>
      </c>
      <c r="H47" s="55">
        <v>1</v>
      </c>
      <c r="I47" s="55">
        <v>1</v>
      </c>
      <c r="J47" s="55"/>
      <c r="K47" s="51"/>
      <c r="L47" s="51"/>
      <c r="M47" s="51"/>
      <c r="N47" s="51"/>
      <c r="O47" s="51"/>
      <c r="P47" s="51"/>
      <c r="Q47" s="51"/>
      <c r="R47" s="51"/>
      <c r="S47" s="51"/>
      <c r="T47" s="93">
        <f t="shared" si="2"/>
        <v>5</v>
      </c>
      <c r="U47" s="94">
        <f t="shared" si="3"/>
        <v>0.3125</v>
      </c>
    </row>
    <row r="48" spans="1:21" ht="15.75" customHeight="1" x14ac:dyDescent="0.35">
      <c r="A48" s="90">
        <v>36</v>
      </c>
      <c r="B48" s="97" t="s">
        <v>622</v>
      </c>
      <c r="C48" s="98" t="s">
        <v>481</v>
      </c>
      <c r="D48" s="55">
        <v>1</v>
      </c>
      <c r="E48" s="55">
        <v>1</v>
      </c>
      <c r="F48" s="55">
        <v>0</v>
      </c>
      <c r="G48" s="55">
        <v>1</v>
      </c>
      <c r="H48" s="55">
        <v>1</v>
      </c>
      <c r="I48" s="55">
        <v>1</v>
      </c>
      <c r="J48" s="55"/>
      <c r="K48" s="51"/>
      <c r="L48" s="51"/>
      <c r="M48" s="51"/>
      <c r="N48" s="51"/>
      <c r="O48" s="51"/>
      <c r="P48" s="51"/>
      <c r="Q48" s="51"/>
      <c r="R48" s="51"/>
      <c r="S48" s="51"/>
      <c r="T48" s="93">
        <f t="shared" si="2"/>
        <v>5</v>
      </c>
      <c r="U48" s="94">
        <f t="shared" si="3"/>
        <v>0.3125</v>
      </c>
    </row>
    <row r="49" spans="1:21" ht="15.75" customHeight="1" x14ac:dyDescent="0.35">
      <c r="A49" s="90">
        <v>37</v>
      </c>
      <c r="B49" s="97" t="s">
        <v>623</v>
      </c>
      <c r="C49" s="98" t="s">
        <v>482</v>
      </c>
      <c r="D49" s="55">
        <v>1</v>
      </c>
      <c r="E49" s="55">
        <v>1</v>
      </c>
      <c r="F49" s="55">
        <v>1</v>
      </c>
      <c r="G49" s="55">
        <v>1</v>
      </c>
      <c r="H49" s="55">
        <v>1</v>
      </c>
      <c r="I49" s="55">
        <v>1</v>
      </c>
      <c r="J49" s="55"/>
      <c r="K49" s="51"/>
      <c r="L49" s="51"/>
      <c r="M49" s="51"/>
      <c r="N49" s="51"/>
      <c r="O49" s="51"/>
      <c r="P49" s="51"/>
      <c r="Q49" s="51"/>
      <c r="R49" s="51"/>
      <c r="S49" s="51"/>
      <c r="T49" s="93">
        <f t="shared" si="2"/>
        <v>6</v>
      </c>
      <c r="U49" s="94">
        <f t="shared" si="3"/>
        <v>0.375</v>
      </c>
    </row>
    <row r="50" spans="1:21" ht="15.75" customHeight="1" x14ac:dyDescent="0.35">
      <c r="A50" s="90">
        <v>38</v>
      </c>
      <c r="B50" s="97" t="s">
        <v>624</v>
      </c>
      <c r="C50" s="98" t="s">
        <v>483</v>
      </c>
      <c r="D50" s="55">
        <v>1</v>
      </c>
      <c r="E50" s="55">
        <v>1</v>
      </c>
      <c r="F50" s="55">
        <v>1</v>
      </c>
      <c r="G50" s="55">
        <v>1</v>
      </c>
      <c r="H50" s="55">
        <v>1</v>
      </c>
      <c r="I50" s="55">
        <v>1</v>
      </c>
      <c r="J50" s="55"/>
      <c r="K50" s="51"/>
      <c r="L50" s="51"/>
      <c r="M50" s="51"/>
      <c r="N50" s="51"/>
      <c r="O50" s="51"/>
      <c r="P50" s="51"/>
      <c r="Q50" s="51"/>
      <c r="R50" s="51"/>
      <c r="S50" s="51"/>
      <c r="T50" s="93">
        <f t="shared" si="2"/>
        <v>6</v>
      </c>
      <c r="U50" s="94">
        <f t="shared" si="3"/>
        <v>0.375</v>
      </c>
    </row>
    <row r="51" spans="1:21" ht="15.75" customHeight="1" x14ac:dyDescent="0.35">
      <c r="A51" s="90">
        <v>39</v>
      </c>
      <c r="B51" s="97" t="s">
        <v>625</v>
      </c>
      <c r="C51" s="98" t="s">
        <v>484</v>
      </c>
      <c r="D51" s="55">
        <v>1</v>
      </c>
      <c r="E51" s="51">
        <v>1</v>
      </c>
      <c r="F51" s="51">
        <v>1</v>
      </c>
      <c r="G51" s="51">
        <v>1</v>
      </c>
      <c r="H51" s="51">
        <v>1</v>
      </c>
      <c r="I51" s="51">
        <v>1</v>
      </c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93">
        <f t="shared" si="2"/>
        <v>6</v>
      </c>
      <c r="U51" s="94">
        <f t="shared" si="3"/>
        <v>0.375</v>
      </c>
    </row>
    <row r="52" spans="1:21" ht="15.75" customHeight="1" x14ac:dyDescent="0.35">
      <c r="A52" s="90">
        <v>40</v>
      </c>
      <c r="B52" s="97" t="s">
        <v>626</v>
      </c>
      <c r="C52" s="98" t="s">
        <v>485</v>
      </c>
      <c r="D52" s="55">
        <v>0</v>
      </c>
      <c r="E52" s="51">
        <v>0</v>
      </c>
      <c r="F52" s="51">
        <v>0</v>
      </c>
      <c r="G52" s="51">
        <v>1</v>
      </c>
      <c r="H52" s="51">
        <v>0</v>
      </c>
      <c r="I52" s="51">
        <v>1</v>
      </c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93">
        <f t="shared" si="2"/>
        <v>2</v>
      </c>
      <c r="U52" s="94">
        <f t="shared" si="3"/>
        <v>0.125</v>
      </c>
    </row>
    <row r="53" spans="1:21" ht="15.75" customHeight="1" x14ac:dyDescent="0.35">
      <c r="A53" s="90">
        <v>41</v>
      </c>
      <c r="B53" s="97" t="s">
        <v>627</v>
      </c>
      <c r="C53" s="98" t="s">
        <v>486</v>
      </c>
      <c r="D53" s="55">
        <v>1</v>
      </c>
      <c r="E53" s="51">
        <v>0</v>
      </c>
      <c r="F53" s="51">
        <v>1</v>
      </c>
      <c r="G53" s="51">
        <v>1</v>
      </c>
      <c r="H53" s="51">
        <v>1</v>
      </c>
      <c r="I53" s="51">
        <v>1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93">
        <f t="shared" si="2"/>
        <v>5</v>
      </c>
      <c r="U53" s="94">
        <f t="shared" si="3"/>
        <v>0.3125</v>
      </c>
    </row>
    <row r="54" spans="1:21" ht="15.75" customHeight="1" x14ac:dyDescent="0.35">
      <c r="A54" s="90">
        <v>42</v>
      </c>
      <c r="B54" s="97" t="s">
        <v>628</v>
      </c>
      <c r="C54" s="98" t="s">
        <v>487</v>
      </c>
      <c r="D54" s="55">
        <v>0</v>
      </c>
      <c r="E54" s="51">
        <v>1</v>
      </c>
      <c r="F54" s="51">
        <v>1</v>
      </c>
      <c r="G54" s="51">
        <v>1</v>
      </c>
      <c r="H54" s="51">
        <v>1</v>
      </c>
      <c r="I54" s="51">
        <v>1</v>
      </c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93">
        <f t="shared" si="2"/>
        <v>5</v>
      </c>
      <c r="U54" s="94">
        <f t="shared" si="3"/>
        <v>0.3125</v>
      </c>
    </row>
    <row r="55" spans="1:21" ht="15.75" customHeight="1" x14ac:dyDescent="0.35">
      <c r="A55" s="90">
        <v>43</v>
      </c>
      <c r="B55" s="97" t="s">
        <v>629</v>
      </c>
      <c r="C55" s="98" t="s">
        <v>488</v>
      </c>
      <c r="D55" s="55">
        <v>1</v>
      </c>
      <c r="E55" s="51">
        <v>1</v>
      </c>
      <c r="F55" s="51">
        <v>0</v>
      </c>
      <c r="G55" s="51">
        <v>1</v>
      </c>
      <c r="H55" s="51">
        <v>1</v>
      </c>
      <c r="I55" s="51">
        <v>1</v>
      </c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93">
        <f t="shared" si="2"/>
        <v>5</v>
      </c>
      <c r="U55" s="94">
        <f t="shared" si="3"/>
        <v>0.3125</v>
      </c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4:20" ht="15.75" customHeight="1" x14ac:dyDescent="0.35"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4:20" ht="15.75" customHeight="1" x14ac:dyDescent="0.35"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4:20" ht="15.75" customHeight="1" x14ac:dyDescent="0.35"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4:20" ht="15.75" customHeight="1" x14ac:dyDescent="0.35"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4:20" ht="15.75" customHeight="1" x14ac:dyDescent="0.35"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4:20" ht="15.75" customHeight="1" x14ac:dyDescent="0.35"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4:20" ht="15.75" customHeight="1" x14ac:dyDescent="0.35"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5">
    <cfRule type="cellIs" dxfId="10" priority="4" operator="equal">
      <formula>0</formula>
    </cfRule>
  </conditionalFormatting>
  <conditionalFormatting sqref="K13:S47 D13:J50">
    <cfRule type="cellIs" dxfId="9" priority="2" operator="equal">
      <formula>0</formula>
    </cfRule>
  </conditionalFormatting>
  <conditionalFormatting sqref="U13:U55">
    <cfRule type="cellIs" dxfId="8" priority="1" operator="lessThan">
      <formula>"50%"</formula>
    </cfRule>
  </conditionalFormatting>
  <hyperlinks>
    <hyperlink ref="A1" location="'Rekap Dosen'!A1" display="BACK" xr:uid="{00000000-0004-0000-4300-000000000000}"/>
  </hyperlinks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00FFFF"/>
    <outlinePr summaryBelow="0" summaryRight="0"/>
  </sheetPr>
  <dimension ref="A1:U989"/>
  <sheetViews>
    <sheetView workbookViewId="0">
      <selection activeCell="B50" sqref="B50:B60"/>
    </sheetView>
  </sheetViews>
  <sheetFormatPr defaultColWidth="14.453125" defaultRowHeight="15" customHeight="1" x14ac:dyDescent="0.35"/>
  <cols>
    <col min="1" max="1" width="9.54296875" customWidth="1"/>
    <col min="2" max="2" width="27.08984375" customWidth="1"/>
    <col min="3" max="3" width="49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160" t="s">
        <v>250</v>
      </c>
      <c r="C2" s="74" t="s">
        <v>9</v>
      </c>
      <c r="D2" s="76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MI302417</v>
      </c>
      <c r="C3" s="78" t="str">
        <f>VLOOKUP(D3, 'Rekap Dosen'!$B$5:$C$40, 2, FALSE)</f>
        <v>Erwin, Prof.</v>
      </c>
      <c r="D3" s="51" t="s">
        <v>294</v>
      </c>
      <c r="E3" s="79">
        <f t="shared" ref="E3:E6" si="0">COUNTIF($D$12:$S$12,D3)</f>
        <v>4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STATISTIKA DAN PROBABILITAS</v>
      </c>
      <c r="C4" s="78" t="str">
        <f>VLOOKUP(D4, 'Rekap Dosen'!$B$5:$C$40, 2, FALSE)</f>
        <v>Syamsuryadi, Dr.</v>
      </c>
      <c r="D4" s="51" t="s">
        <v>323</v>
      </c>
      <c r="E4" s="79">
        <f t="shared" si="0"/>
        <v>0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Yoppy Sazaki, M.T.</v>
      </c>
      <c r="D5" s="51" t="s">
        <v>329</v>
      </c>
      <c r="E5" s="79">
        <f t="shared" si="0"/>
        <v>5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Senin, 11.30 - 13.10</v>
      </c>
      <c r="C6" s="78" t="e">
        <f>VLOOKUP(D6, 'Rekap Dosen'!$B$5:$C$40, 2, FALSE)</f>
        <v>#N/A</v>
      </c>
      <c r="D6" s="53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3.1</v>
      </c>
      <c r="C7" s="83" t="s">
        <v>334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161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45672</v>
      </c>
      <c r="E11" s="89">
        <f t="shared" ref="E11:S11" si="1">D11+7</f>
        <v>45679</v>
      </c>
      <c r="F11" s="89">
        <f t="shared" si="1"/>
        <v>45686</v>
      </c>
      <c r="G11" s="89">
        <f t="shared" si="1"/>
        <v>45693</v>
      </c>
      <c r="H11" s="89">
        <f t="shared" si="1"/>
        <v>45700</v>
      </c>
      <c r="I11" s="89">
        <f t="shared" si="1"/>
        <v>45707</v>
      </c>
      <c r="J11" s="89">
        <f t="shared" si="1"/>
        <v>45714</v>
      </c>
      <c r="K11" s="89">
        <f t="shared" si="1"/>
        <v>45721</v>
      </c>
      <c r="L11" s="89">
        <f t="shared" si="1"/>
        <v>45728</v>
      </c>
      <c r="M11" s="89">
        <f t="shared" si="1"/>
        <v>45735</v>
      </c>
      <c r="N11" s="89">
        <f t="shared" si="1"/>
        <v>45742</v>
      </c>
      <c r="O11" s="89">
        <f t="shared" si="1"/>
        <v>45749</v>
      </c>
      <c r="P11" s="89">
        <f t="shared" si="1"/>
        <v>45756</v>
      </c>
      <c r="Q11" s="89">
        <f t="shared" si="1"/>
        <v>45763</v>
      </c>
      <c r="R11" s="89">
        <f t="shared" si="1"/>
        <v>45770</v>
      </c>
      <c r="S11" s="89">
        <f t="shared" si="1"/>
        <v>45777</v>
      </c>
      <c r="T11" s="175"/>
      <c r="U11" s="178"/>
    </row>
    <row r="12" spans="1:21" ht="14.5" x14ac:dyDescent="0.35">
      <c r="A12" s="172"/>
      <c r="B12" s="172"/>
      <c r="C12" s="172"/>
      <c r="D12" s="51" t="s">
        <v>329</v>
      </c>
      <c r="E12" s="51" t="s">
        <v>294</v>
      </c>
      <c r="F12" s="51" t="s">
        <v>294</v>
      </c>
      <c r="G12" s="51" t="s">
        <v>294</v>
      </c>
      <c r="H12" s="51" t="s">
        <v>294</v>
      </c>
      <c r="I12" s="51" t="s">
        <v>329</v>
      </c>
      <c r="J12" s="51" t="s">
        <v>329</v>
      </c>
      <c r="K12" s="51" t="s">
        <v>329</v>
      </c>
      <c r="L12" s="51" t="s">
        <v>329</v>
      </c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90">
        <v>1</v>
      </c>
      <c r="B13" s="97" t="s">
        <v>489</v>
      </c>
      <c r="C13" s="98" t="s">
        <v>490</v>
      </c>
      <c r="D13" s="55">
        <v>1</v>
      </c>
      <c r="E13" s="55">
        <v>1</v>
      </c>
      <c r="F13" s="55">
        <v>1</v>
      </c>
      <c r="G13" s="55">
        <v>1</v>
      </c>
      <c r="H13" s="55">
        <v>1</v>
      </c>
      <c r="I13" s="55">
        <v>0</v>
      </c>
      <c r="J13" s="55">
        <v>0</v>
      </c>
      <c r="K13" s="51">
        <v>1</v>
      </c>
      <c r="L13" s="51">
        <v>0</v>
      </c>
      <c r="M13" s="51"/>
      <c r="N13" s="51"/>
      <c r="O13" s="51"/>
      <c r="P13" s="51"/>
      <c r="Q13" s="51"/>
      <c r="R13" s="51"/>
      <c r="S13" s="51"/>
      <c r="T13" s="93">
        <f t="shared" ref="T13:T49" si="2">SUM(D13:S13)</f>
        <v>6</v>
      </c>
      <c r="U13" s="94">
        <f t="shared" ref="U13:U49" si="3">T13/16</f>
        <v>0.375</v>
      </c>
    </row>
    <row r="14" spans="1:21" ht="14.5" x14ac:dyDescent="0.35">
      <c r="A14" s="90">
        <v>2</v>
      </c>
      <c r="B14" s="97" t="s">
        <v>491</v>
      </c>
      <c r="C14" s="98" t="s">
        <v>492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>
        <v>0</v>
      </c>
      <c r="K14" s="51">
        <v>1</v>
      </c>
      <c r="L14" s="51">
        <v>0</v>
      </c>
      <c r="M14" s="51"/>
      <c r="N14" s="51"/>
      <c r="O14" s="51"/>
      <c r="P14" s="51"/>
      <c r="Q14" s="51"/>
      <c r="R14" s="51"/>
      <c r="S14" s="51"/>
      <c r="T14" s="93">
        <f t="shared" si="2"/>
        <v>7</v>
      </c>
      <c r="U14" s="94">
        <f t="shared" si="3"/>
        <v>0.4375</v>
      </c>
    </row>
    <row r="15" spans="1:21" ht="14.5" x14ac:dyDescent="0.35">
      <c r="A15" s="90">
        <v>3</v>
      </c>
      <c r="B15" s="97" t="s">
        <v>493</v>
      </c>
      <c r="C15" s="98" t="s">
        <v>494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>
        <v>1</v>
      </c>
      <c r="K15" s="51">
        <v>1</v>
      </c>
      <c r="L15" s="51">
        <v>1</v>
      </c>
      <c r="M15" s="51"/>
      <c r="N15" s="51"/>
      <c r="O15" s="51"/>
      <c r="P15" s="51"/>
      <c r="Q15" s="51"/>
      <c r="R15" s="51"/>
      <c r="S15" s="51"/>
      <c r="T15" s="93">
        <f t="shared" si="2"/>
        <v>9</v>
      </c>
      <c r="U15" s="94">
        <f t="shared" si="3"/>
        <v>0.5625</v>
      </c>
    </row>
    <row r="16" spans="1:21" ht="14.5" x14ac:dyDescent="0.35">
      <c r="A16" s="90">
        <v>4</v>
      </c>
      <c r="B16" s="97" t="s">
        <v>495</v>
      </c>
      <c r="C16" s="98" t="s">
        <v>496</v>
      </c>
      <c r="D16" s="55">
        <v>0</v>
      </c>
      <c r="E16" s="55">
        <v>0</v>
      </c>
      <c r="F16" s="55">
        <v>1</v>
      </c>
      <c r="G16" s="55">
        <v>1</v>
      </c>
      <c r="H16" s="55">
        <v>0</v>
      </c>
      <c r="I16" s="55">
        <v>0</v>
      </c>
      <c r="J16" s="55">
        <v>0</v>
      </c>
      <c r="K16" s="51">
        <v>1</v>
      </c>
      <c r="L16" s="51">
        <v>0</v>
      </c>
      <c r="M16" s="51"/>
      <c r="N16" s="51"/>
      <c r="O16" s="51"/>
      <c r="P16" s="51"/>
      <c r="Q16" s="51"/>
      <c r="R16" s="51"/>
      <c r="S16" s="51"/>
      <c r="T16" s="93">
        <f t="shared" si="2"/>
        <v>3</v>
      </c>
      <c r="U16" s="94">
        <f t="shared" si="3"/>
        <v>0.1875</v>
      </c>
    </row>
    <row r="17" spans="1:21" ht="14.5" x14ac:dyDescent="0.35">
      <c r="A17" s="90">
        <v>5</v>
      </c>
      <c r="B17" s="97" t="s">
        <v>497</v>
      </c>
      <c r="C17" s="98" t="s">
        <v>498</v>
      </c>
      <c r="D17" s="55">
        <v>1</v>
      </c>
      <c r="E17" s="55">
        <v>1</v>
      </c>
      <c r="F17" s="55">
        <v>1</v>
      </c>
      <c r="G17" s="55">
        <v>1</v>
      </c>
      <c r="H17" s="55">
        <v>1</v>
      </c>
      <c r="I17" s="55">
        <v>1</v>
      </c>
      <c r="J17" s="55">
        <v>1</v>
      </c>
      <c r="K17" s="55">
        <v>1</v>
      </c>
      <c r="L17" s="55">
        <v>1</v>
      </c>
      <c r="M17" s="51"/>
      <c r="N17" s="51"/>
      <c r="O17" s="51"/>
      <c r="P17" s="51"/>
      <c r="Q17" s="51"/>
      <c r="R17" s="51"/>
      <c r="S17" s="51"/>
      <c r="T17" s="93">
        <f t="shared" si="2"/>
        <v>9</v>
      </c>
      <c r="U17" s="94">
        <f t="shared" si="3"/>
        <v>0.5625</v>
      </c>
    </row>
    <row r="18" spans="1:21" ht="14.5" x14ac:dyDescent="0.35">
      <c r="A18" s="90">
        <v>6</v>
      </c>
      <c r="B18" s="97" t="s">
        <v>500</v>
      </c>
      <c r="C18" s="98" t="s">
        <v>501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5">
        <v>1</v>
      </c>
      <c r="K18" s="55">
        <v>1</v>
      </c>
      <c r="L18" s="55">
        <v>1</v>
      </c>
      <c r="M18" s="51"/>
      <c r="N18" s="51"/>
      <c r="O18" s="51"/>
      <c r="P18" s="51"/>
      <c r="Q18" s="51"/>
      <c r="R18" s="51"/>
      <c r="S18" s="51"/>
      <c r="T18" s="93">
        <f t="shared" si="2"/>
        <v>9</v>
      </c>
      <c r="U18" s="94">
        <f t="shared" si="3"/>
        <v>0.5625</v>
      </c>
    </row>
    <row r="19" spans="1:21" ht="14.5" x14ac:dyDescent="0.35">
      <c r="A19" s="90">
        <v>7</v>
      </c>
      <c r="B19" s="97" t="s">
        <v>502</v>
      </c>
      <c r="C19" s="98" t="s">
        <v>503</v>
      </c>
      <c r="D19" s="55">
        <v>1</v>
      </c>
      <c r="E19" s="55">
        <v>1</v>
      </c>
      <c r="F19" s="55">
        <v>1</v>
      </c>
      <c r="G19" s="55">
        <v>1</v>
      </c>
      <c r="H19" s="55" t="s">
        <v>1012</v>
      </c>
      <c r="I19" s="55" t="s">
        <v>1012</v>
      </c>
      <c r="J19" s="55">
        <v>1</v>
      </c>
      <c r="K19" s="55">
        <v>1</v>
      </c>
      <c r="L19" s="55">
        <v>1</v>
      </c>
      <c r="M19" s="51"/>
      <c r="N19" s="51"/>
      <c r="O19" s="51"/>
      <c r="P19" s="51"/>
      <c r="Q19" s="51"/>
      <c r="R19" s="51"/>
      <c r="S19" s="51"/>
      <c r="T19" s="93">
        <f t="shared" si="2"/>
        <v>7</v>
      </c>
      <c r="U19" s="94">
        <f t="shared" si="3"/>
        <v>0.4375</v>
      </c>
    </row>
    <row r="20" spans="1:21" ht="14.5" x14ac:dyDescent="0.35">
      <c r="A20" s="90">
        <v>8</v>
      </c>
      <c r="B20" s="97" t="s">
        <v>504</v>
      </c>
      <c r="C20" s="98" t="s">
        <v>505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5">
        <v>1</v>
      </c>
      <c r="J20" s="55">
        <v>1</v>
      </c>
      <c r="K20" s="51">
        <v>1</v>
      </c>
      <c r="L20" s="55">
        <v>1</v>
      </c>
      <c r="M20" s="51"/>
      <c r="N20" s="51"/>
      <c r="O20" s="51"/>
      <c r="P20" s="51"/>
      <c r="Q20" s="51"/>
      <c r="R20" s="51"/>
      <c r="S20" s="51"/>
      <c r="T20" s="93">
        <f t="shared" si="2"/>
        <v>9</v>
      </c>
      <c r="U20" s="94">
        <f t="shared" si="3"/>
        <v>0.5625</v>
      </c>
    </row>
    <row r="21" spans="1:21" ht="15.75" customHeight="1" x14ac:dyDescent="0.35">
      <c r="A21" s="90">
        <v>9</v>
      </c>
      <c r="B21" s="97" t="s">
        <v>506</v>
      </c>
      <c r="C21" s="98" t="s">
        <v>507</v>
      </c>
      <c r="D21" s="55">
        <v>1</v>
      </c>
      <c r="E21" s="55">
        <v>1</v>
      </c>
      <c r="F21" s="55">
        <v>1</v>
      </c>
      <c r="G21" s="55">
        <v>1</v>
      </c>
      <c r="H21" s="55" t="s">
        <v>1012</v>
      </c>
      <c r="I21" s="55" t="s">
        <v>508</v>
      </c>
      <c r="J21" s="55">
        <v>0</v>
      </c>
      <c r="K21" s="51">
        <v>1</v>
      </c>
      <c r="L21" s="55">
        <v>1</v>
      </c>
      <c r="M21" s="51"/>
      <c r="N21" s="51"/>
      <c r="O21" s="51"/>
      <c r="P21" s="51"/>
      <c r="Q21" s="51"/>
      <c r="R21" s="51"/>
      <c r="S21" s="51"/>
      <c r="T21" s="93">
        <f t="shared" si="2"/>
        <v>6</v>
      </c>
      <c r="U21" s="94">
        <f t="shared" si="3"/>
        <v>0.375</v>
      </c>
    </row>
    <row r="22" spans="1:21" ht="15.75" customHeight="1" x14ac:dyDescent="0.35">
      <c r="A22" s="90">
        <v>10</v>
      </c>
      <c r="B22" s="97" t="s">
        <v>509</v>
      </c>
      <c r="C22" s="98" t="s">
        <v>510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5">
        <v>1</v>
      </c>
      <c r="K22" s="51">
        <v>1</v>
      </c>
      <c r="L22" s="55">
        <v>1</v>
      </c>
      <c r="M22" s="51"/>
      <c r="N22" s="51"/>
      <c r="O22" s="51"/>
      <c r="P22" s="51"/>
      <c r="Q22" s="51"/>
      <c r="R22" s="51"/>
      <c r="S22" s="51"/>
      <c r="T22" s="93">
        <f t="shared" si="2"/>
        <v>9</v>
      </c>
      <c r="U22" s="94">
        <f t="shared" si="3"/>
        <v>0.5625</v>
      </c>
    </row>
    <row r="23" spans="1:21" ht="15.75" customHeight="1" x14ac:dyDescent="0.35">
      <c r="A23" s="90">
        <v>11</v>
      </c>
      <c r="B23" s="97" t="s">
        <v>511</v>
      </c>
      <c r="C23" s="98" t="s">
        <v>512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5">
        <v>1</v>
      </c>
      <c r="K23" s="51">
        <v>1</v>
      </c>
      <c r="L23" s="51" t="s">
        <v>449</v>
      </c>
      <c r="M23" s="51"/>
      <c r="N23" s="51"/>
      <c r="O23" s="51"/>
      <c r="P23" s="51"/>
      <c r="Q23" s="51"/>
      <c r="R23" s="51"/>
      <c r="S23" s="51"/>
      <c r="T23" s="93">
        <f t="shared" si="2"/>
        <v>8</v>
      </c>
      <c r="U23" s="94">
        <f t="shared" si="3"/>
        <v>0.5</v>
      </c>
    </row>
    <row r="24" spans="1:21" ht="15.75" customHeight="1" x14ac:dyDescent="0.35">
      <c r="A24" s="90">
        <v>12</v>
      </c>
      <c r="B24" s="97" t="s">
        <v>513</v>
      </c>
      <c r="C24" s="98" t="s">
        <v>514</v>
      </c>
      <c r="D24" s="55">
        <v>1</v>
      </c>
      <c r="E24" s="55">
        <v>1</v>
      </c>
      <c r="F24" s="55">
        <v>1</v>
      </c>
      <c r="G24" s="55">
        <v>1</v>
      </c>
      <c r="H24" s="55">
        <v>0</v>
      </c>
      <c r="I24" s="55">
        <v>0</v>
      </c>
      <c r="J24" s="55">
        <v>0</v>
      </c>
      <c r="K24" s="51">
        <v>1</v>
      </c>
      <c r="L24" s="51">
        <v>0</v>
      </c>
      <c r="M24" s="51"/>
      <c r="N24" s="51"/>
      <c r="O24" s="51"/>
      <c r="P24" s="51"/>
      <c r="Q24" s="51"/>
      <c r="R24" s="51"/>
      <c r="S24" s="51"/>
      <c r="T24" s="93">
        <f t="shared" si="2"/>
        <v>5</v>
      </c>
      <c r="U24" s="94">
        <f t="shared" si="3"/>
        <v>0.3125</v>
      </c>
    </row>
    <row r="25" spans="1:21" ht="15.75" customHeight="1" x14ac:dyDescent="0.35">
      <c r="A25" s="90">
        <v>13</v>
      </c>
      <c r="B25" s="97" t="s">
        <v>515</v>
      </c>
      <c r="C25" s="98" t="s">
        <v>516</v>
      </c>
      <c r="D25" s="55">
        <v>1</v>
      </c>
      <c r="E25" s="55">
        <v>1</v>
      </c>
      <c r="F25" s="55">
        <v>1</v>
      </c>
      <c r="G25" s="55">
        <v>1</v>
      </c>
      <c r="H25" s="55">
        <v>0</v>
      </c>
      <c r="I25" s="55">
        <v>1</v>
      </c>
      <c r="J25" s="55">
        <v>1</v>
      </c>
      <c r="K25" s="51">
        <v>1</v>
      </c>
      <c r="L25" s="51">
        <v>1</v>
      </c>
      <c r="M25" s="51"/>
      <c r="N25" s="51"/>
      <c r="O25" s="51"/>
      <c r="P25" s="51"/>
      <c r="Q25" s="51"/>
      <c r="R25" s="51"/>
      <c r="S25" s="51"/>
      <c r="T25" s="93">
        <f t="shared" si="2"/>
        <v>8</v>
      </c>
      <c r="U25" s="94">
        <f t="shared" si="3"/>
        <v>0.5</v>
      </c>
    </row>
    <row r="26" spans="1:21" ht="15.75" customHeight="1" x14ac:dyDescent="0.35">
      <c r="A26" s="90">
        <v>14</v>
      </c>
      <c r="B26" s="97" t="s">
        <v>630</v>
      </c>
      <c r="C26" s="98" t="s">
        <v>517</v>
      </c>
      <c r="D26" s="55">
        <v>1</v>
      </c>
      <c r="E26" s="55">
        <v>1</v>
      </c>
      <c r="F26" s="55">
        <v>1</v>
      </c>
      <c r="G26" s="55">
        <v>1</v>
      </c>
      <c r="H26" s="55">
        <v>0</v>
      </c>
      <c r="I26" s="55">
        <v>0</v>
      </c>
      <c r="J26" s="55">
        <v>0</v>
      </c>
      <c r="K26" s="51">
        <v>1</v>
      </c>
      <c r="L26" s="51">
        <v>1</v>
      </c>
      <c r="M26" s="51"/>
      <c r="N26" s="51"/>
      <c r="O26" s="51"/>
      <c r="P26" s="51"/>
      <c r="Q26" s="51"/>
      <c r="R26" s="51"/>
      <c r="S26" s="51"/>
      <c r="T26" s="93">
        <f t="shared" si="2"/>
        <v>6</v>
      </c>
      <c r="U26" s="94">
        <f t="shared" si="3"/>
        <v>0.375</v>
      </c>
    </row>
    <row r="27" spans="1:21" ht="15.75" customHeight="1" x14ac:dyDescent="0.35">
      <c r="A27" s="90">
        <v>15</v>
      </c>
      <c r="B27" s="97" t="s">
        <v>631</v>
      </c>
      <c r="C27" s="98" t="s">
        <v>518</v>
      </c>
      <c r="D27" s="55">
        <v>1</v>
      </c>
      <c r="E27" s="55">
        <v>1</v>
      </c>
      <c r="F27" s="55">
        <v>1</v>
      </c>
      <c r="G27" s="55">
        <v>1</v>
      </c>
      <c r="H27" s="55">
        <v>0</v>
      </c>
      <c r="I27" s="55">
        <v>1</v>
      </c>
      <c r="J27" s="55">
        <v>1</v>
      </c>
      <c r="K27" s="51">
        <v>1</v>
      </c>
      <c r="L27" s="51">
        <v>1</v>
      </c>
      <c r="M27" s="51"/>
      <c r="N27" s="51"/>
      <c r="O27" s="51"/>
      <c r="P27" s="51"/>
      <c r="Q27" s="51"/>
      <c r="R27" s="51"/>
      <c r="S27" s="51"/>
      <c r="T27" s="93">
        <f t="shared" si="2"/>
        <v>8</v>
      </c>
      <c r="U27" s="94">
        <f t="shared" si="3"/>
        <v>0.5</v>
      </c>
    </row>
    <row r="28" spans="1:21" ht="15.75" customHeight="1" x14ac:dyDescent="0.35">
      <c r="A28" s="90">
        <v>16</v>
      </c>
      <c r="B28" s="97" t="s">
        <v>632</v>
      </c>
      <c r="C28" s="98" t="s">
        <v>519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>
        <v>0</v>
      </c>
      <c r="K28" s="51">
        <v>1</v>
      </c>
      <c r="L28" s="51">
        <v>1</v>
      </c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ht="15.75" customHeight="1" x14ac:dyDescent="0.35">
      <c r="A29" s="90">
        <v>17</v>
      </c>
      <c r="B29" s="97" t="s">
        <v>633</v>
      </c>
      <c r="C29" s="98" t="s">
        <v>520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5">
        <v>1</v>
      </c>
      <c r="K29" s="51">
        <v>1</v>
      </c>
      <c r="L29" s="51">
        <v>1</v>
      </c>
      <c r="M29" s="51"/>
      <c r="N29" s="51"/>
      <c r="O29" s="51"/>
      <c r="P29" s="51"/>
      <c r="Q29" s="51"/>
      <c r="R29" s="51"/>
      <c r="S29" s="51"/>
      <c r="T29" s="93">
        <f t="shared" si="2"/>
        <v>9</v>
      </c>
      <c r="U29" s="94">
        <f t="shared" si="3"/>
        <v>0.5625</v>
      </c>
    </row>
    <row r="30" spans="1:21" ht="15.75" customHeight="1" x14ac:dyDescent="0.35">
      <c r="A30" s="90">
        <v>18</v>
      </c>
      <c r="B30" s="97" t="s">
        <v>634</v>
      </c>
      <c r="C30" s="98" t="s">
        <v>521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0</v>
      </c>
      <c r="J30" s="55">
        <v>1</v>
      </c>
      <c r="K30" s="51">
        <v>1</v>
      </c>
      <c r="L30" s="51" t="s">
        <v>449</v>
      </c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ht="15.75" customHeight="1" x14ac:dyDescent="0.35">
      <c r="A31" s="90">
        <v>19</v>
      </c>
      <c r="B31" s="97" t="s">
        <v>635</v>
      </c>
      <c r="C31" s="98" t="s">
        <v>522</v>
      </c>
      <c r="D31" s="55">
        <v>1</v>
      </c>
      <c r="E31" s="55">
        <v>1</v>
      </c>
      <c r="F31" s="55">
        <v>1</v>
      </c>
      <c r="G31" s="55">
        <v>1</v>
      </c>
      <c r="H31" s="55">
        <v>1</v>
      </c>
      <c r="I31" s="55">
        <v>1</v>
      </c>
      <c r="J31" s="55">
        <v>1</v>
      </c>
      <c r="K31" s="51">
        <v>1</v>
      </c>
      <c r="L31" s="51">
        <v>1</v>
      </c>
      <c r="M31" s="51"/>
      <c r="N31" s="51"/>
      <c r="O31" s="51"/>
      <c r="P31" s="51"/>
      <c r="Q31" s="51"/>
      <c r="R31" s="51"/>
      <c r="S31" s="51"/>
      <c r="T31" s="93">
        <f t="shared" si="2"/>
        <v>9</v>
      </c>
      <c r="U31" s="94">
        <f t="shared" si="3"/>
        <v>0.5625</v>
      </c>
    </row>
    <row r="32" spans="1:21" ht="15.75" customHeight="1" x14ac:dyDescent="0.35">
      <c r="A32" s="90">
        <v>20</v>
      </c>
      <c r="B32" s="97" t="s">
        <v>636</v>
      </c>
      <c r="C32" s="98" t="s">
        <v>523</v>
      </c>
      <c r="D32" s="55">
        <v>1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55">
        <v>1</v>
      </c>
      <c r="K32" s="51">
        <v>1</v>
      </c>
      <c r="L32" s="51">
        <v>1</v>
      </c>
      <c r="M32" s="51"/>
      <c r="N32" s="51"/>
      <c r="O32" s="51"/>
      <c r="P32" s="51"/>
      <c r="Q32" s="51"/>
      <c r="R32" s="51"/>
      <c r="S32" s="51"/>
      <c r="T32" s="93">
        <f t="shared" si="2"/>
        <v>9</v>
      </c>
      <c r="U32" s="94">
        <f t="shared" si="3"/>
        <v>0.5625</v>
      </c>
    </row>
    <row r="33" spans="1:21" ht="15.75" customHeight="1" x14ac:dyDescent="0.35">
      <c r="A33" s="90">
        <v>21</v>
      </c>
      <c r="B33" s="97" t="s">
        <v>637</v>
      </c>
      <c r="C33" s="98" t="s">
        <v>524</v>
      </c>
      <c r="D33" s="55">
        <v>1</v>
      </c>
      <c r="E33" s="55">
        <v>1</v>
      </c>
      <c r="F33" s="55">
        <v>1</v>
      </c>
      <c r="G33" s="55">
        <v>1</v>
      </c>
      <c r="H33" s="55">
        <v>1</v>
      </c>
      <c r="I33" s="55">
        <v>1</v>
      </c>
      <c r="J33" s="55">
        <v>1</v>
      </c>
      <c r="K33" s="51">
        <v>1</v>
      </c>
      <c r="L33" s="51">
        <v>1</v>
      </c>
      <c r="M33" s="51"/>
      <c r="N33" s="51"/>
      <c r="O33" s="51"/>
      <c r="P33" s="51"/>
      <c r="Q33" s="51"/>
      <c r="R33" s="51"/>
      <c r="S33" s="51"/>
      <c r="T33" s="93">
        <f t="shared" si="2"/>
        <v>9</v>
      </c>
      <c r="U33" s="94">
        <f t="shared" si="3"/>
        <v>0.5625</v>
      </c>
    </row>
    <row r="34" spans="1:21" ht="15.75" customHeight="1" x14ac:dyDescent="0.35">
      <c r="A34" s="90">
        <v>22</v>
      </c>
      <c r="B34" s="97" t="s">
        <v>638</v>
      </c>
      <c r="C34" s="98" t="s">
        <v>525</v>
      </c>
      <c r="D34" s="55">
        <v>0</v>
      </c>
      <c r="E34" s="55">
        <v>1</v>
      </c>
      <c r="F34" s="55">
        <v>0</v>
      </c>
      <c r="G34" s="55">
        <v>1</v>
      </c>
      <c r="H34" s="55">
        <v>1</v>
      </c>
      <c r="I34" s="55">
        <v>0</v>
      </c>
      <c r="J34" s="55">
        <v>0</v>
      </c>
      <c r="K34" s="51">
        <v>1</v>
      </c>
      <c r="L34" s="51">
        <v>0</v>
      </c>
      <c r="M34" s="51"/>
      <c r="N34" s="51"/>
      <c r="O34" s="51"/>
      <c r="P34" s="51"/>
      <c r="Q34" s="51"/>
      <c r="R34" s="51"/>
      <c r="S34" s="51"/>
      <c r="T34" s="93">
        <f t="shared" si="2"/>
        <v>4</v>
      </c>
      <c r="U34" s="94">
        <f t="shared" si="3"/>
        <v>0.25</v>
      </c>
    </row>
    <row r="35" spans="1:21" ht="15.75" customHeight="1" x14ac:dyDescent="0.35">
      <c r="A35" s="90">
        <v>23</v>
      </c>
      <c r="B35" s="97" t="s">
        <v>639</v>
      </c>
      <c r="C35" s="98" t="s">
        <v>526</v>
      </c>
      <c r="D35" s="55">
        <v>1</v>
      </c>
      <c r="E35" s="55">
        <v>1</v>
      </c>
      <c r="F35" s="55">
        <v>1</v>
      </c>
      <c r="G35" s="55">
        <v>1</v>
      </c>
      <c r="H35" s="55">
        <v>1</v>
      </c>
      <c r="I35" s="55">
        <v>1</v>
      </c>
      <c r="J35" s="55">
        <v>1</v>
      </c>
      <c r="K35" s="55">
        <v>1</v>
      </c>
      <c r="L35" s="55">
        <v>1</v>
      </c>
      <c r="M35" s="51"/>
      <c r="N35" s="51"/>
      <c r="O35" s="51"/>
      <c r="P35" s="51"/>
      <c r="Q35" s="51"/>
      <c r="R35" s="51"/>
      <c r="S35" s="51"/>
      <c r="T35" s="93">
        <f t="shared" si="2"/>
        <v>9</v>
      </c>
      <c r="U35" s="94">
        <f t="shared" si="3"/>
        <v>0.5625</v>
      </c>
    </row>
    <row r="36" spans="1:21" ht="15.75" customHeight="1" x14ac:dyDescent="0.35">
      <c r="A36" s="90">
        <v>24</v>
      </c>
      <c r="B36" s="97" t="s">
        <v>640</v>
      </c>
      <c r="C36" s="98" t="s">
        <v>527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5">
        <v>1</v>
      </c>
      <c r="K36" s="55">
        <v>1</v>
      </c>
      <c r="L36" s="55">
        <v>1</v>
      </c>
      <c r="M36" s="51"/>
      <c r="N36" s="51"/>
      <c r="O36" s="51"/>
      <c r="P36" s="51"/>
      <c r="Q36" s="51"/>
      <c r="R36" s="51"/>
      <c r="S36" s="51"/>
      <c r="T36" s="93">
        <f t="shared" si="2"/>
        <v>9</v>
      </c>
      <c r="U36" s="94">
        <f t="shared" si="3"/>
        <v>0.5625</v>
      </c>
    </row>
    <row r="37" spans="1:21" ht="15.75" customHeight="1" x14ac:dyDescent="0.35">
      <c r="A37" s="90">
        <v>25</v>
      </c>
      <c r="B37" s="97" t="s">
        <v>641</v>
      </c>
      <c r="C37" s="98" t="s">
        <v>528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5">
        <v>1</v>
      </c>
      <c r="K37" s="55">
        <v>1</v>
      </c>
      <c r="L37" s="55">
        <v>0</v>
      </c>
      <c r="M37" s="51"/>
      <c r="N37" s="51"/>
      <c r="O37" s="51"/>
      <c r="P37" s="51"/>
      <c r="Q37" s="51"/>
      <c r="R37" s="51"/>
      <c r="S37" s="51"/>
      <c r="T37" s="93">
        <f t="shared" si="2"/>
        <v>8</v>
      </c>
      <c r="U37" s="94">
        <f t="shared" si="3"/>
        <v>0.5</v>
      </c>
    </row>
    <row r="38" spans="1:21" ht="15.75" customHeight="1" x14ac:dyDescent="0.35">
      <c r="A38" s="90">
        <v>26</v>
      </c>
      <c r="B38" s="97" t="s">
        <v>642</v>
      </c>
      <c r="C38" s="98" t="s">
        <v>529</v>
      </c>
      <c r="D38" s="55">
        <v>1</v>
      </c>
      <c r="E38" s="55">
        <v>1</v>
      </c>
      <c r="F38" s="55">
        <v>1</v>
      </c>
      <c r="G38" s="55">
        <v>0</v>
      </c>
      <c r="H38" s="55">
        <v>0</v>
      </c>
      <c r="I38" s="55">
        <v>0</v>
      </c>
      <c r="J38" s="55">
        <v>0</v>
      </c>
      <c r="K38" s="51">
        <v>1</v>
      </c>
      <c r="L38" s="51">
        <v>0</v>
      </c>
      <c r="M38" s="51"/>
      <c r="N38" s="51"/>
      <c r="O38" s="51"/>
      <c r="P38" s="51"/>
      <c r="Q38" s="51"/>
      <c r="R38" s="51"/>
      <c r="S38" s="51"/>
      <c r="T38" s="93">
        <f t="shared" si="2"/>
        <v>4</v>
      </c>
      <c r="U38" s="94">
        <f t="shared" si="3"/>
        <v>0.25</v>
      </c>
    </row>
    <row r="39" spans="1:21" ht="15.75" customHeight="1" x14ac:dyDescent="0.35">
      <c r="A39" s="90">
        <v>27</v>
      </c>
      <c r="B39" s="97" t="s">
        <v>643</v>
      </c>
      <c r="C39" s="98" t="s">
        <v>530</v>
      </c>
      <c r="D39" s="55">
        <v>0</v>
      </c>
      <c r="E39" s="55">
        <v>0</v>
      </c>
      <c r="F39" s="55">
        <v>0</v>
      </c>
      <c r="G39" s="55">
        <v>1</v>
      </c>
      <c r="H39" s="55">
        <v>0</v>
      </c>
      <c r="I39" s="55">
        <v>0</v>
      </c>
      <c r="J39" s="55">
        <v>0</v>
      </c>
      <c r="K39" s="51">
        <v>1</v>
      </c>
      <c r="L39" s="51">
        <v>0</v>
      </c>
      <c r="M39" s="51"/>
      <c r="N39" s="51"/>
      <c r="O39" s="51"/>
      <c r="P39" s="51"/>
      <c r="Q39" s="51"/>
      <c r="R39" s="51"/>
      <c r="S39" s="51"/>
      <c r="T39" s="93">
        <f t="shared" si="2"/>
        <v>2</v>
      </c>
      <c r="U39" s="94">
        <f t="shared" si="3"/>
        <v>0.125</v>
      </c>
    </row>
    <row r="40" spans="1:21" ht="15.75" customHeight="1" x14ac:dyDescent="0.35">
      <c r="A40" s="90">
        <v>28</v>
      </c>
      <c r="B40" s="97" t="s">
        <v>644</v>
      </c>
      <c r="C40" s="98" t="s">
        <v>531</v>
      </c>
      <c r="D40" s="55">
        <v>1</v>
      </c>
      <c r="E40" s="55">
        <v>1</v>
      </c>
      <c r="F40" s="55">
        <v>1</v>
      </c>
      <c r="G40" s="55">
        <v>1</v>
      </c>
      <c r="H40" s="55">
        <v>0</v>
      </c>
      <c r="I40" s="55">
        <v>1</v>
      </c>
      <c r="J40" s="55">
        <v>0</v>
      </c>
      <c r="K40" s="51">
        <v>1</v>
      </c>
      <c r="L40" s="51">
        <v>1</v>
      </c>
      <c r="M40" s="51"/>
      <c r="N40" s="51"/>
      <c r="O40" s="51"/>
      <c r="P40" s="51"/>
      <c r="Q40" s="51"/>
      <c r="R40" s="51"/>
      <c r="S40" s="51"/>
      <c r="T40" s="93">
        <f t="shared" si="2"/>
        <v>7</v>
      </c>
      <c r="U40" s="94">
        <f t="shared" si="3"/>
        <v>0.4375</v>
      </c>
    </row>
    <row r="41" spans="1:21" ht="15.75" customHeight="1" x14ac:dyDescent="0.35">
      <c r="A41" s="90">
        <v>29</v>
      </c>
      <c r="B41" s="97" t="s">
        <v>645</v>
      </c>
      <c r="C41" s="98" t="s">
        <v>532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>
        <v>0</v>
      </c>
      <c r="K41" s="51">
        <v>1</v>
      </c>
      <c r="L41" s="51">
        <v>0</v>
      </c>
      <c r="M41" s="51"/>
      <c r="N41" s="51"/>
      <c r="O41" s="51"/>
      <c r="P41" s="51"/>
      <c r="Q41" s="51"/>
      <c r="R41" s="51"/>
      <c r="S41" s="51"/>
      <c r="T41" s="93">
        <f t="shared" si="2"/>
        <v>7</v>
      </c>
      <c r="U41" s="94">
        <f t="shared" si="3"/>
        <v>0.4375</v>
      </c>
    </row>
    <row r="42" spans="1:21" ht="15.75" customHeight="1" x14ac:dyDescent="0.35">
      <c r="A42" s="90">
        <v>30</v>
      </c>
      <c r="B42" s="97" t="s">
        <v>646</v>
      </c>
      <c r="C42" s="98" t="s">
        <v>533</v>
      </c>
      <c r="D42" s="55">
        <v>1</v>
      </c>
      <c r="E42" s="55">
        <v>1</v>
      </c>
      <c r="F42" s="55">
        <v>1</v>
      </c>
      <c r="G42" s="55">
        <v>1</v>
      </c>
      <c r="H42" s="55">
        <v>1</v>
      </c>
      <c r="I42" s="55">
        <v>1</v>
      </c>
      <c r="J42" s="55">
        <v>0</v>
      </c>
      <c r="K42" s="51">
        <v>1</v>
      </c>
      <c r="L42" s="51">
        <v>0</v>
      </c>
      <c r="M42" s="51"/>
      <c r="N42" s="51"/>
      <c r="O42" s="51"/>
      <c r="P42" s="51"/>
      <c r="Q42" s="51"/>
      <c r="R42" s="51"/>
      <c r="S42" s="51"/>
      <c r="T42" s="93">
        <f t="shared" si="2"/>
        <v>7</v>
      </c>
      <c r="U42" s="94">
        <f t="shared" si="3"/>
        <v>0.4375</v>
      </c>
    </row>
    <row r="43" spans="1:21" ht="15.75" customHeight="1" x14ac:dyDescent="0.35">
      <c r="A43" s="90">
        <v>31</v>
      </c>
      <c r="B43" s="97" t="s">
        <v>647</v>
      </c>
      <c r="C43" s="98" t="s">
        <v>534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0</v>
      </c>
      <c r="J43" s="55">
        <v>0</v>
      </c>
      <c r="K43" s="51">
        <v>1</v>
      </c>
      <c r="L43" s="51">
        <v>0</v>
      </c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A44" s="90">
        <v>32</v>
      </c>
      <c r="B44" s="97" t="s">
        <v>648</v>
      </c>
      <c r="C44" s="98" t="s">
        <v>535</v>
      </c>
      <c r="D44" s="55">
        <v>1</v>
      </c>
      <c r="E44" s="55">
        <v>1</v>
      </c>
      <c r="F44" s="55">
        <v>1</v>
      </c>
      <c r="G44" s="55">
        <v>1</v>
      </c>
      <c r="H44" s="55">
        <v>1</v>
      </c>
      <c r="I44" s="55">
        <v>1</v>
      </c>
      <c r="J44" s="55">
        <v>1</v>
      </c>
      <c r="K44" s="51">
        <v>1</v>
      </c>
      <c r="L44" s="51">
        <v>0</v>
      </c>
      <c r="M44" s="51"/>
      <c r="N44" s="51"/>
      <c r="O44" s="51"/>
      <c r="P44" s="51"/>
      <c r="Q44" s="51"/>
      <c r="R44" s="51"/>
      <c r="S44" s="51"/>
      <c r="T44" s="93">
        <f t="shared" si="2"/>
        <v>8</v>
      </c>
      <c r="U44" s="94">
        <f t="shared" si="3"/>
        <v>0.5</v>
      </c>
    </row>
    <row r="45" spans="1:21" ht="15.75" customHeight="1" x14ac:dyDescent="0.35">
      <c r="A45" s="90">
        <v>33</v>
      </c>
      <c r="B45" s="97" t="s">
        <v>536</v>
      </c>
      <c r="C45" s="98" t="s">
        <v>537</v>
      </c>
      <c r="D45" s="55">
        <v>1</v>
      </c>
      <c r="E45" s="55">
        <v>1</v>
      </c>
      <c r="F45" s="55">
        <v>1</v>
      </c>
      <c r="G45" s="55">
        <v>1</v>
      </c>
      <c r="H45" s="55">
        <v>1</v>
      </c>
      <c r="I45" s="55">
        <v>0</v>
      </c>
      <c r="J45" s="55">
        <v>1</v>
      </c>
      <c r="K45" s="51">
        <v>1</v>
      </c>
      <c r="L45" s="51">
        <v>0</v>
      </c>
      <c r="M45" s="51"/>
      <c r="N45" s="51"/>
      <c r="O45" s="51"/>
      <c r="P45" s="51"/>
      <c r="Q45" s="51"/>
      <c r="R45" s="51"/>
      <c r="S45" s="51"/>
      <c r="T45" s="93">
        <f t="shared" si="2"/>
        <v>7</v>
      </c>
      <c r="U45" s="94">
        <f t="shared" si="3"/>
        <v>0.4375</v>
      </c>
    </row>
    <row r="46" spans="1:21" ht="15.75" customHeight="1" x14ac:dyDescent="0.35">
      <c r="A46" s="90">
        <v>34</v>
      </c>
      <c r="B46" s="97" t="s">
        <v>538</v>
      </c>
      <c r="C46" s="98" t="s">
        <v>539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1">
        <v>0</v>
      </c>
      <c r="M46" s="51"/>
      <c r="N46" s="51"/>
      <c r="O46" s="51"/>
      <c r="P46" s="51"/>
      <c r="Q46" s="51"/>
      <c r="R46" s="51"/>
      <c r="S46" s="51"/>
      <c r="T46" s="93">
        <f t="shared" si="2"/>
        <v>0</v>
      </c>
      <c r="U46" s="94">
        <f t="shared" si="3"/>
        <v>0</v>
      </c>
    </row>
    <row r="47" spans="1:21" ht="15.75" customHeight="1" x14ac:dyDescent="0.35">
      <c r="A47" s="90">
        <v>35</v>
      </c>
      <c r="B47" s="97" t="s">
        <v>540</v>
      </c>
      <c r="C47" s="98" t="s">
        <v>541</v>
      </c>
      <c r="D47" s="55">
        <v>1</v>
      </c>
      <c r="E47" s="55">
        <v>1</v>
      </c>
      <c r="F47" s="55">
        <v>1</v>
      </c>
      <c r="G47" s="55">
        <v>1</v>
      </c>
      <c r="H47" s="55">
        <v>1</v>
      </c>
      <c r="I47" s="55">
        <v>0</v>
      </c>
      <c r="J47" s="55">
        <v>0</v>
      </c>
      <c r="K47" s="51">
        <v>1</v>
      </c>
      <c r="L47" s="51">
        <v>1</v>
      </c>
      <c r="M47" s="51"/>
      <c r="N47" s="51"/>
      <c r="O47" s="51"/>
      <c r="P47" s="51"/>
      <c r="Q47" s="51"/>
      <c r="R47" s="51"/>
      <c r="S47" s="51"/>
      <c r="T47" s="93">
        <f t="shared" si="2"/>
        <v>7</v>
      </c>
      <c r="U47" s="94">
        <f t="shared" si="3"/>
        <v>0.4375</v>
      </c>
    </row>
    <row r="48" spans="1:21" ht="15.75" customHeight="1" x14ac:dyDescent="0.35">
      <c r="A48" s="90">
        <v>36</v>
      </c>
      <c r="B48" s="97" t="s">
        <v>543</v>
      </c>
      <c r="C48" s="98" t="s">
        <v>544</v>
      </c>
      <c r="D48" s="55">
        <v>0</v>
      </c>
      <c r="E48" s="55">
        <v>1</v>
      </c>
      <c r="F48" s="55">
        <v>0</v>
      </c>
      <c r="G48" s="55">
        <v>1</v>
      </c>
      <c r="H48" s="55">
        <v>1</v>
      </c>
      <c r="I48" s="55">
        <v>0</v>
      </c>
      <c r="J48" s="55">
        <v>0</v>
      </c>
      <c r="K48" s="51">
        <v>0</v>
      </c>
      <c r="L48" s="51">
        <v>0</v>
      </c>
      <c r="M48" s="51"/>
      <c r="N48" s="51"/>
      <c r="O48" s="51"/>
      <c r="P48" s="51"/>
      <c r="Q48" s="51"/>
      <c r="R48" s="51"/>
      <c r="S48" s="51"/>
      <c r="T48" s="93">
        <f t="shared" si="2"/>
        <v>3</v>
      </c>
      <c r="U48" s="94">
        <f t="shared" si="3"/>
        <v>0.1875</v>
      </c>
    </row>
    <row r="49" spans="1:21" ht="15.75" customHeight="1" x14ac:dyDescent="0.35">
      <c r="A49" s="90">
        <v>37</v>
      </c>
      <c r="B49" s="97" t="s">
        <v>545</v>
      </c>
      <c r="C49" s="98" t="s">
        <v>546</v>
      </c>
      <c r="D49" s="55">
        <v>1</v>
      </c>
      <c r="E49" s="55">
        <v>1</v>
      </c>
      <c r="F49" s="55">
        <v>1</v>
      </c>
      <c r="G49" s="55">
        <v>1</v>
      </c>
      <c r="H49" s="55">
        <v>1</v>
      </c>
      <c r="I49" s="55">
        <v>1</v>
      </c>
      <c r="J49" s="55">
        <v>0</v>
      </c>
      <c r="K49" s="51">
        <v>1</v>
      </c>
      <c r="L49" s="51">
        <v>1</v>
      </c>
      <c r="M49" s="51"/>
      <c r="N49" s="51"/>
      <c r="O49" s="51"/>
      <c r="P49" s="51"/>
      <c r="Q49" s="51"/>
      <c r="R49" s="51"/>
      <c r="S49" s="51"/>
      <c r="T49" s="93">
        <f t="shared" si="2"/>
        <v>8</v>
      </c>
      <c r="U49" s="94">
        <f t="shared" si="3"/>
        <v>0.5</v>
      </c>
    </row>
    <row r="50" spans="1:21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1:21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1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1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1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1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1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1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1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1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1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1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1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1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1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4:20" ht="15.75" customHeight="1" x14ac:dyDescent="0.35"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4:20" ht="15.75" customHeight="1" x14ac:dyDescent="0.35"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4:20" ht="15.75" customHeight="1" x14ac:dyDescent="0.35"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4:20" ht="15.75" customHeight="1" x14ac:dyDescent="0.35"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4:20" ht="15.75" customHeight="1" x14ac:dyDescent="0.35"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4:20" ht="15.75" customHeight="1" x14ac:dyDescent="0.35"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4:20" ht="15.75" customHeight="1" x14ac:dyDescent="0.35"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4:20" ht="15.75" customHeight="1" x14ac:dyDescent="0.35"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4:20" ht="15.75" customHeight="1" x14ac:dyDescent="0.35"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4:20" ht="15.75" customHeight="1" x14ac:dyDescent="0.35"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4:20" ht="15.75" customHeight="1" x14ac:dyDescent="0.35"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4:20" ht="15.75" customHeight="1" x14ac:dyDescent="0.35"/>
    <row r="248" spans="4:20" ht="15.75" customHeight="1" x14ac:dyDescent="0.35"/>
    <row r="249" spans="4:20" ht="15.75" customHeight="1" x14ac:dyDescent="0.35"/>
    <row r="250" spans="4:20" ht="15.75" customHeight="1" x14ac:dyDescent="0.35"/>
    <row r="251" spans="4:20" ht="15.75" customHeight="1" x14ac:dyDescent="0.35"/>
    <row r="252" spans="4:20" ht="15.75" customHeight="1" x14ac:dyDescent="0.35"/>
    <row r="253" spans="4:20" ht="15.75" customHeight="1" x14ac:dyDescent="0.35"/>
    <row r="254" spans="4:20" ht="15.75" customHeight="1" x14ac:dyDescent="0.35"/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9">
    <cfRule type="cellIs" dxfId="7" priority="4" operator="equal">
      <formula>0</formula>
    </cfRule>
  </conditionalFormatting>
  <conditionalFormatting sqref="K13:S47 D13:J49">
    <cfRule type="cellIs" dxfId="6" priority="2" operator="equal">
      <formula>0</formula>
    </cfRule>
  </conditionalFormatting>
  <conditionalFormatting sqref="U13:U49">
    <cfRule type="cellIs" dxfId="5" priority="1" operator="lessThan">
      <formula>"50%"</formula>
    </cfRule>
  </conditionalFormatting>
  <hyperlinks>
    <hyperlink ref="A1" location="'Rekap Dosen'!A1" display="BACK" xr:uid="{00000000-0004-0000-4400-000000000000}"/>
  </hyperlinks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FFFF"/>
    <outlinePr summaryBelow="0" summaryRight="0"/>
  </sheetPr>
  <dimension ref="A1:S45"/>
  <sheetViews>
    <sheetView workbookViewId="0"/>
  </sheetViews>
  <sheetFormatPr defaultColWidth="14.453125" defaultRowHeight="15" customHeight="1" x14ac:dyDescent="0.35"/>
  <cols>
    <col min="2" max="2" width="17.26953125" customWidth="1"/>
    <col min="3" max="3" width="23.54296875" customWidth="1"/>
  </cols>
  <sheetData>
    <row r="1" spans="1:19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</row>
    <row r="2" spans="1:19" ht="14.5" x14ac:dyDescent="0.35">
      <c r="A2" s="72" t="s">
        <v>341</v>
      </c>
      <c r="B2" s="73" t="s">
        <v>252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</row>
    <row r="3" spans="1:19" ht="14.5" x14ac:dyDescent="0.35">
      <c r="A3" s="72" t="s">
        <v>4</v>
      </c>
      <c r="B3" s="77" t="str">
        <f>VLOOKUP($B$2,'Kode MK'!$B$3:$G$72,2)</f>
        <v>MI401217</v>
      </c>
      <c r="C3" s="78" t="str">
        <f>VLOOKUP(D3, 'Rekap Dosen'!$B$5:$C$40, 2, FALSE)</f>
        <v>Purwita Sari, M.Kom.</v>
      </c>
      <c r="D3" s="51" t="s">
        <v>317</v>
      </c>
      <c r="E3" s="79">
        <f t="shared" ref="E3:E6" si="0">COUNTIF($D$12:$S$12,D3)</f>
        <v>1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</row>
    <row r="4" spans="1:19" ht="14.5" x14ac:dyDescent="0.35">
      <c r="A4" s="72" t="s">
        <v>345</v>
      </c>
      <c r="B4" s="77" t="str">
        <f>VLOOKUP($B$2,'Kode MK'!$B$3:$G$72,3)</f>
        <v>STRUKTUR DATA</v>
      </c>
      <c r="C4" s="78" t="str">
        <f>VLOOKUP(D4, 'Rekap Dosen'!$B$5:$C$40, 2, FALSE)</f>
        <v>Dewi Sartika, M.Kom.</v>
      </c>
      <c r="D4" s="51" t="s">
        <v>290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</row>
    <row r="5" spans="1:19" ht="14.5" x14ac:dyDescent="0.35">
      <c r="A5" s="72" t="s">
        <v>6</v>
      </c>
      <c r="B5" s="77" t="str">
        <f>VLOOKUP($B$2,'Kode MK'!$B$3:$G$72,4)</f>
        <v>242P1</v>
      </c>
      <c r="C5" s="78" t="str">
        <f>VLOOKUP(D5, 'Rekap Dosen'!$B$5:$C$40, 2, FALSE)</f>
        <v>Yesinta Florensia, M.Kom.</v>
      </c>
      <c r="D5" s="51" t="s">
        <v>327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</row>
    <row r="6" spans="1:19" ht="14.5" x14ac:dyDescent="0.35">
      <c r="A6" s="72" t="s">
        <v>347</v>
      </c>
      <c r="B6" s="77" t="str">
        <f>VLOOKUP($B$2,'Kode MK'!$B$3:$G$72,5)</f>
        <v>Kamis, 09.45-11.25</v>
      </c>
      <c r="C6" s="78" t="e">
        <f>VLOOKUP(D6, 'Rekap Dosen'!$B$5:$C$40, 2, FALSE)</f>
        <v>#N/A</v>
      </c>
      <c r="D6" s="51"/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</row>
    <row r="7" spans="1:19" ht="14.5" x14ac:dyDescent="0.35">
      <c r="A7" s="72" t="s">
        <v>8</v>
      </c>
      <c r="B7" s="77" t="str">
        <f>VLOOKUP($B$2,'Kode MK'!$B$3:$G$72,6)</f>
        <v>DK 3.2</v>
      </c>
      <c r="C7" s="83" t="s">
        <v>334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</row>
    <row r="8" spans="1:19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</row>
    <row r="9" spans="1:19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</row>
    <row r="10" spans="1:19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</row>
    <row r="11" spans="1:19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</row>
    <row r="12" spans="1:19" ht="14.5" x14ac:dyDescent="0.35">
      <c r="A12" s="172"/>
      <c r="B12" s="172"/>
      <c r="C12" s="172"/>
      <c r="D12" s="51" t="s">
        <v>290</v>
      </c>
      <c r="E12" s="51" t="s">
        <v>290</v>
      </c>
      <c r="F12" s="51" t="s">
        <v>290</v>
      </c>
      <c r="G12" s="51" t="s">
        <v>290</v>
      </c>
      <c r="H12" s="51" t="s">
        <v>290</v>
      </c>
      <c r="I12" s="51" t="s">
        <v>290</v>
      </c>
      <c r="J12" s="51" t="s">
        <v>317</v>
      </c>
      <c r="K12" s="51" t="s">
        <v>327</v>
      </c>
      <c r="L12" s="51"/>
      <c r="M12" s="51"/>
      <c r="N12" s="51"/>
      <c r="O12" s="51"/>
      <c r="P12" s="51"/>
      <c r="Q12" s="51"/>
      <c r="R12" s="51"/>
      <c r="S12" s="51"/>
    </row>
    <row r="13" spans="1:19" ht="14.5" x14ac:dyDescent="0.35">
      <c r="A13" s="90">
        <v>1</v>
      </c>
      <c r="B13" s="97" t="s">
        <v>720</v>
      </c>
      <c r="C13" s="98" t="s">
        <v>721</v>
      </c>
      <c r="D13" s="55">
        <v>1</v>
      </c>
      <c r="E13" s="51">
        <v>1</v>
      </c>
      <c r="F13" s="51" t="s">
        <v>499</v>
      </c>
      <c r="G13" s="51">
        <v>1</v>
      </c>
      <c r="H13" s="51">
        <v>1</v>
      </c>
      <c r="I13" s="51" t="s">
        <v>508</v>
      </c>
      <c r="J13" s="51">
        <v>1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</row>
    <row r="14" spans="1:19" ht="14.5" x14ac:dyDescent="0.35">
      <c r="A14" s="90">
        <v>2</v>
      </c>
      <c r="B14" s="97" t="s">
        <v>722</v>
      </c>
      <c r="C14" s="98" t="s">
        <v>723</v>
      </c>
      <c r="D14" s="55">
        <v>1</v>
      </c>
      <c r="E14" s="51">
        <v>1</v>
      </c>
      <c r="F14" s="51">
        <v>1</v>
      </c>
      <c r="G14" s="51">
        <v>1</v>
      </c>
      <c r="H14" s="51">
        <v>1</v>
      </c>
      <c r="I14" s="51">
        <v>1</v>
      </c>
      <c r="J14" s="51">
        <v>1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</row>
    <row r="15" spans="1:19" ht="21" customHeight="1" x14ac:dyDescent="0.35">
      <c r="A15" s="90">
        <v>3</v>
      </c>
      <c r="B15" s="97" t="s">
        <v>724</v>
      </c>
      <c r="C15" s="98" t="s">
        <v>725</v>
      </c>
      <c r="D15" s="55">
        <v>0</v>
      </c>
      <c r="E15" s="51" t="s">
        <v>508</v>
      </c>
      <c r="F15" s="51">
        <v>1</v>
      </c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</row>
    <row r="16" spans="1:19" ht="14.5" x14ac:dyDescent="0.35">
      <c r="A16" s="90">
        <v>4</v>
      </c>
      <c r="B16" s="97" t="s">
        <v>726</v>
      </c>
      <c r="C16" s="98" t="s">
        <v>727</v>
      </c>
      <c r="D16" s="55">
        <v>1</v>
      </c>
      <c r="E16" s="51">
        <v>1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</row>
    <row r="17" spans="1:19" ht="14.5" x14ac:dyDescent="0.35">
      <c r="A17" s="90">
        <v>5</v>
      </c>
      <c r="B17" s="97" t="s">
        <v>728</v>
      </c>
      <c r="C17" s="98" t="s">
        <v>729</v>
      </c>
      <c r="D17" s="55">
        <v>1</v>
      </c>
      <c r="E17" s="51">
        <v>1</v>
      </c>
      <c r="F17" s="51">
        <v>1</v>
      </c>
      <c r="G17" s="51">
        <v>1</v>
      </c>
      <c r="H17" s="51">
        <v>1</v>
      </c>
      <c r="I17" s="51">
        <v>1</v>
      </c>
      <c r="J17" s="51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</row>
    <row r="18" spans="1:19" ht="14.5" x14ac:dyDescent="0.35">
      <c r="A18" s="90">
        <v>6</v>
      </c>
      <c r="B18" s="97" t="s">
        <v>730</v>
      </c>
      <c r="C18" s="98" t="s">
        <v>731</v>
      </c>
      <c r="D18" s="55">
        <v>1</v>
      </c>
      <c r="E18" s="51">
        <v>1</v>
      </c>
      <c r="F18" s="51">
        <v>1</v>
      </c>
      <c r="G18" s="51">
        <v>1</v>
      </c>
      <c r="H18" s="51">
        <v>1</v>
      </c>
      <c r="I18" s="51">
        <v>1</v>
      </c>
      <c r="J18" s="51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</row>
    <row r="19" spans="1:19" ht="14.5" x14ac:dyDescent="0.35">
      <c r="A19" s="90">
        <v>7</v>
      </c>
      <c r="B19" s="97" t="s">
        <v>732</v>
      </c>
      <c r="C19" s="98" t="s">
        <v>733</v>
      </c>
      <c r="D19" s="55">
        <v>1</v>
      </c>
      <c r="E19" s="51">
        <v>1</v>
      </c>
      <c r="F19" s="51">
        <v>1</v>
      </c>
      <c r="G19" s="51">
        <v>1</v>
      </c>
      <c r="H19" s="51">
        <v>1</v>
      </c>
      <c r="I19" s="51" t="s">
        <v>499</v>
      </c>
      <c r="J19" s="51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</row>
    <row r="20" spans="1:19" ht="14.5" x14ac:dyDescent="0.35">
      <c r="A20" s="90">
        <v>8</v>
      </c>
      <c r="B20" s="97" t="s">
        <v>734</v>
      </c>
      <c r="C20" s="98" t="s">
        <v>735</v>
      </c>
      <c r="D20" s="55">
        <v>1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</row>
    <row r="21" spans="1:19" ht="14.5" x14ac:dyDescent="0.35">
      <c r="A21" s="90">
        <v>9</v>
      </c>
      <c r="B21" s="97" t="s">
        <v>736</v>
      </c>
      <c r="C21" s="98" t="s">
        <v>737</v>
      </c>
      <c r="D21" s="55">
        <v>1</v>
      </c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</row>
    <row r="22" spans="1:19" ht="14.5" x14ac:dyDescent="0.35">
      <c r="A22" s="90">
        <v>10</v>
      </c>
      <c r="B22" s="97" t="s">
        <v>738</v>
      </c>
      <c r="C22" s="98" t="s">
        <v>739</v>
      </c>
      <c r="D22" s="55">
        <v>1</v>
      </c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</row>
    <row r="23" spans="1:19" ht="14.5" x14ac:dyDescent="0.35">
      <c r="A23" s="90">
        <v>11</v>
      </c>
      <c r="B23" s="109" t="s">
        <v>740</v>
      </c>
      <c r="C23" s="98" t="s">
        <v>741</v>
      </c>
      <c r="D23" s="55">
        <v>1</v>
      </c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1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</row>
    <row r="24" spans="1:19" ht="14.5" x14ac:dyDescent="0.35">
      <c r="A24" s="90">
        <v>12</v>
      </c>
      <c r="B24" s="109" t="s">
        <v>742</v>
      </c>
      <c r="C24" s="98" t="s">
        <v>743</v>
      </c>
      <c r="D24" s="55">
        <v>1</v>
      </c>
      <c r="E24" s="51">
        <v>1</v>
      </c>
      <c r="F24" s="51">
        <v>1</v>
      </c>
      <c r="G24" s="51">
        <v>1</v>
      </c>
      <c r="H24" s="51">
        <v>1</v>
      </c>
      <c r="I24" s="51">
        <v>1</v>
      </c>
      <c r="J24" s="51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</row>
    <row r="25" spans="1:19" ht="14.5" x14ac:dyDescent="0.35">
      <c r="A25" s="90">
        <v>13</v>
      </c>
      <c r="B25" s="109" t="s">
        <v>744</v>
      </c>
      <c r="C25" s="98" t="s">
        <v>745</v>
      </c>
      <c r="D25" s="55">
        <v>1</v>
      </c>
      <c r="E25" s="51">
        <v>1</v>
      </c>
      <c r="F25" s="51">
        <v>1</v>
      </c>
      <c r="G25" s="51">
        <v>1</v>
      </c>
      <c r="H25" s="51">
        <v>1</v>
      </c>
      <c r="I25" s="51">
        <v>1</v>
      </c>
      <c r="J25" s="51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</row>
    <row r="26" spans="1:19" ht="14.5" x14ac:dyDescent="0.35">
      <c r="A26" s="90">
        <v>14</v>
      </c>
      <c r="B26" s="109" t="s">
        <v>746</v>
      </c>
      <c r="C26" s="98" t="s">
        <v>747</v>
      </c>
      <c r="D26" s="55">
        <v>1</v>
      </c>
      <c r="E26" s="51">
        <v>1</v>
      </c>
      <c r="F26" s="51">
        <v>1</v>
      </c>
      <c r="G26" s="51">
        <v>1</v>
      </c>
      <c r="H26" s="51">
        <v>1</v>
      </c>
      <c r="I26" s="51">
        <v>1</v>
      </c>
      <c r="J26" s="51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</row>
    <row r="27" spans="1:19" ht="14.5" x14ac:dyDescent="0.35">
      <c r="A27" s="90">
        <v>15</v>
      </c>
      <c r="B27" s="109" t="s">
        <v>748</v>
      </c>
      <c r="C27" s="98" t="s">
        <v>749</v>
      </c>
      <c r="D27" s="55">
        <v>1</v>
      </c>
      <c r="E27" s="51">
        <v>1</v>
      </c>
      <c r="F27" s="51">
        <v>1</v>
      </c>
      <c r="G27" s="51">
        <v>1</v>
      </c>
      <c r="H27" s="51">
        <v>1</v>
      </c>
      <c r="I27" s="51">
        <v>1</v>
      </c>
      <c r="J27" s="51">
        <v>1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</row>
    <row r="28" spans="1:19" ht="14.5" x14ac:dyDescent="0.35">
      <c r="A28" s="90">
        <v>16</v>
      </c>
      <c r="B28" s="109" t="s">
        <v>750</v>
      </c>
      <c r="C28" s="98" t="s">
        <v>751</v>
      </c>
      <c r="D28" s="55">
        <v>1</v>
      </c>
      <c r="E28" s="51">
        <v>1</v>
      </c>
      <c r="F28" s="51">
        <v>1</v>
      </c>
      <c r="G28" s="51">
        <v>1</v>
      </c>
      <c r="H28" s="51">
        <v>1</v>
      </c>
      <c r="I28" s="51">
        <v>1</v>
      </c>
      <c r="J28" s="51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</row>
    <row r="29" spans="1:19" ht="14.5" x14ac:dyDescent="0.35">
      <c r="A29" s="90">
        <v>17</v>
      </c>
      <c r="B29" s="109" t="s">
        <v>752</v>
      </c>
      <c r="C29" s="98" t="s">
        <v>753</v>
      </c>
      <c r="D29" s="55">
        <v>1</v>
      </c>
      <c r="E29" s="51">
        <v>1</v>
      </c>
      <c r="F29" s="51">
        <v>1</v>
      </c>
      <c r="G29" s="51">
        <v>1</v>
      </c>
      <c r="H29" s="51" t="s">
        <v>499</v>
      </c>
      <c r="I29" s="51">
        <v>1</v>
      </c>
      <c r="J29" s="51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</row>
    <row r="30" spans="1:19" ht="14.5" x14ac:dyDescent="0.35">
      <c r="A30" s="90">
        <v>18</v>
      </c>
      <c r="B30" s="109" t="s">
        <v>754</v>
      </c>
      <c r="C30" s="98" t="s">
        <v>755</v>
      </c>
      <c r="D30" s="55">
        <v>1</v>
      </c>
      <c r="E30" s="51">
        <v>1</v>
      </c>
      <c r="F30" s="51">
        <v>1</v>
      </c>
      <c r="G30" s="51">
        <v>1</v>
      </c>
      <c r="H30" s="51">
        <v>1</v>
      </c>
      <c r="I30" s="51" t="s">
        <v>508</v>
      </c>
      <c r="J30" s="51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</row>
    <row r="31" spans="1:19" ht="14.5" x14ac:dyDescent="0.35">
      <c r="A31" s="90">
        <v>19</v>
      </c>
      <c r="B31" s="109" t="s">
        <v>756</v>
      </c>
      <c r="C31" s="98" t="s">
        <v>757</v>
      </c>
      <c r="D31" s="55">
        <v>1</v>
      </c>
      <c r="E31" s="51">
        <v>1</v>
      </c>
      <c r="F31" s="51">
        <v>1</v>
      </c>
      <c r="G31" s="51">
        <v>1</v>
      </c>
      <c r="H31" s="51">
        <v>1</v>
      </c>
      <c r="I31" s="51">
        <v>1</v>
      </c>
      <c r="J31" s="51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</row>
    <row r="32" spans="1:19" ht="24" x14ac:dyDescent="0.35">
      <c r="A32" s="90">
        <v>20</v>
      </c>
      <c r="B32" s="109" t="s">
        <v>758</v>
      </c>
      <c r="C32" s="98" t="s">
        <v>759</v>
      </c>
      <c r="D32" s="55">
        <v>0</v>
      </c>
      <c r="E32" s="51">
        <v>1</v>
      </c>
      <c r="F32" s="51">
        <v>1</v>
      </c>
      <c r="G32" s="51">
        <v>1</v>
      </c>
      <c r="H32" s="51">
        <v>1</v>
      </c>
      <c r="I32" s="51">
        <v>1</v>
      </c>
      <c r="J32" s="51"/>
      <c r="K32" s="51">
        <v>1</v>
      </c>
      <c r="L32" s="51"/>
      <c r="M32" s="51"/>
      <c r="N32" s="51"/>
      <c r="O32" s="51"/>
      <c r="P32" s="51"/>
      <c r="Q32" s="51"/>
      <c r="R32" s="51"/>
      <c r="S32" s="51"/>
    </row>
    <row r="33" spans="1:19" ht="24" x14ac:dyDescent="0.35">
      <c r="A33" s="90">
        <v>21</v>
      </c>
      <c r="B33" s="109" t="s">
        <v>760</v>
      </c>
      <c r="C33" s="98" t="s">
        <v>761</v>
      </c>
      <c r="D33" s="55">
        <v>1</v>
      </c>
      <c r="E33" s="51">
        <v>1</v>
      </c>
      <c r="F33" s="51">
        <v>1</v>
      </c>
      <c r="G33" s="51">
        <v>1</v>
      </c>
      <c r="H33" s="51">
        <v>1</v>
      </c>
      <c r="I33" s="51">
        <v>1</v>
      </c>
      <c r="J33" s="51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</row>
    <row r="34" spans="1:19" ht="14.5" x14ac:dyDescent="0.35">
      <c r="A34" s="90">
        <v>22</v>
      </c>
      <c r="B34" s="109" t="s">
        <v>762</v>
      </c>
      <c r="C34" s="98" t="s">
        <v>763</v>
      </c>
      <c r="D34" s="55">
        <v>1</v>
      </c>
      <c r="E34" s="51">
        <v>1</v>
      </c>
      <c r="F34" s="51">
        <v>1</v>
      </c>
      <c r="G34" s="51">
        <v>0</v>
      </c>
      <c r="H34" s="51">
        <v>1</v>
      </c>
      <c r="I34" s="51">
        <v>1</v>
      </c>
      <c r="J34" s="51">
        <v>1</v>
      </c>
      <c r="K34" s="51" t="s">
        <v>616</v>
      </c>
      <c r="L34" s="51"/>
      <c r="M34" s="51"/>
      <c r="N34" s="51"/>
      <c r="O34" s="51"/>
      <c r="P34" s="51"/>
      <c r="Q34" s="51"/>
      <c r="R34" s="51"/>
      <c r="S34" s="51"/>
    </row>
    <row r="35" spans="1:19" ht="14.5" x14ac:dyDescent="0.35">
      <c r="A35" s="90">
        <v>23</v>
      </c>
      <c r="B35" s="109" t="s">
        <v>764</v>
      </c>
      <c r="C35" s="98" t="s">
        <v>765</v>
      </c>
      <c r="D35" s="55">
        <v>1</v>
      </c>
      <c r="E35" s="51">
        <v>1</v>
      </c>
      <c r="F35" s="51">
        <v>1</v>
      </c>
      <c r="G35" s="51">
        <v>1</v>
      </c>
      <c r="H35" s="51">
        <v>1</v>
      </c>
      <c r="I35" s="51">
        <v>1</v>
      </c>
      <c r="J35" s="51">
        <v>1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</row>
    <row r="36" spans="1:19" ht="14.5" x14ac:dyDescent="0.35">
      <c r="A36" s="90">
        <v>24</v>
      </c>
      <c r="B36" s="109" t="s">
        <v>766</v>
      </c>
      <c r="C36" s="98" t="s">
        <v>767</v>
      </c>
      <c r="D36" s="55">
        <v>1</v>
      </c>
      <c r="E36" s="51">
        <v>1</v>
      </c>
      <c r="F36" s="51">
        <v>1</v>
      </c>
      <c r="G36" s="51">
        <v>1</v>
      </c>
      <c r="H36" s="51">
        <v>1</v>
      </c>
      <c r="I36" s="51">
        <v>1</v>
      </c>
      <c r="J36" s="51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</row>
    <row r="37" spans="1:19" ht="14.5" x14ac:dyDescent="0.35">
      <c r="A37" s="90">
        <v>25</v>
      </c>
      <c r="B37" s="109" t="s">
        <v>768</v>
      </c>
      <c r="C37" s="98" t="s">
        <v>769</v>
      </c>
      <c r="D37" s="55">
        <v>1</v>
      </c>
      <c r="E37" s="51">
        <v>1</v>
      </c>
      <c r="F37" s="51">
        <v>1</v>
      </c>
      <c r="G37" s="51">
        <v>1</v>
      </c>
      <c r="H37" s="51">
        <v>1</v>
      </c>
      <c r="I37" s="51">
        <v>1</v>
      </c>
      <c r="J37" s="51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</row>
    <row r="38" spans="1:19" ht="14.5" x14ac:dyDescent="0.35">
      <c r="A38" s="90">
        <v>26</v>
      </c>
      <c r="B38" s="109" t="s">
        <v>770</v>
      </c>
      <c r="C38" s="98" t="s">
        <v>771</v>
      </c>
      <c r="D38" s="55">
        <v>1</v>
      </c>
      <c r="E38" s="51">
        <v>1</v>
      </c>
      <c r="F38" s="51">
        <v>1</v>
      </c>
      <c r="G38" s="51">
        <v>1</v>
      </c>
      <c r="H38" s="51">
        <v>1</v>
      </c>
      <c r="I38" s="51">
        <v>1</v>
      </c>
      <c r="J38" s="51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</row>
    <row r="39" spans="1:19" ht="14.5" x14ac:dyDescent="0.35">
      <c r="A39" s="90">
        <v>27</v>
      </c>
      <c r="B39" s="109" t="s">
        <v>772</v>
      </c>
      <c r="C39" s="98" t="s">
        <v>773</v>
      </c>
      <c r="D39" s="55">
        <v>1</v>
      </c>
      <c r="E39" s="51">
        <v>1</v>
      </c>
      <c r="F39" s="51">
        <v>1</v>
      </c>
      <c r="G39" s="51">
        <v>1</v>
      </c>
      <c r="H39" s="51">
        <v>1</v>
      </c>
      <c r="I39" s="51">
        <v>1</v>
      </c>
      <c r="J39" s="51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</row>
    <row r="40" spans="1:19" ht="14.5" x14ac:dyDescent="0.35">
      <c r="A40" s="90">
        <v>28</v>
      </c>
      <c r="B40" s="109" t="s">
        <v>774</v>
      </c>
      <c r="C40" s="98" t="s">
        <v>775</v>
      </c>
      <c r="D40" s="55">
        <v>1</v>
      </c>
      <c r="E40" s="51">
        <v>1</v>
      </c>
      <c r="F40" s="51">
        <v>1</v>
      </c>
      <c r="G40" s="51">
        <v>1</v>
      </c>
      <c r="H40" s="51">
        <v>1</v>
      </c>
      <c r="I40" s="51">
        <v>1</v>
      </c>
      <c r="J40" s="51">
        <v>1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</row>
    <row r="41" spans="1:19" ht="14.5" x14ac:dyDescent="0.35">
      <c r="A41" s="90">
        <v>29</v>
      </c>
      <c r="B41" s="109" t="s">
        <v>776</v>
      </c>
      <c r="C41" s="98" t="s">
        <v>777</v>
      </c>
      <c r="D41" s="55">
        <v>1</v>
      </c>
      <c r="E41" s="51">
        <v>1</v>
      </c>
      <c r="F41" s="51">
        <v>1</v>
      </c>
      <c r="G41" s="51">
        <v>1</v>
      </c>
      <c r="H41" s="51">
        <v>1</v>
      </c>
      <c r="I41" s="51">
        <v>1</v>
      </c>
      <c r="J41" s="51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</row>
    <row r="42" spans="1:19" ht="24" x14ac:dyDescent="0.35">
      <c r="A42" s="90">
        <v>30</v>
      </c>
      <c r="B42" s="109" t="s">
        <v>778</v>
      </c>
      <c r="C42" s="98" t="s">
        <v>779</v>
      </c>
      <c r="D42" s="55">
        <v>1</v>
      </c>
      <c r="E42" s="51">
        <v>1</v>
      </c>
      <c r="F42" s="51">
        <v>1</v>
      </c>
      <c r="G42" s="51">
        <v>1</v>
      </c>
      <c r="H42" s="51">
        <v>1</v>
      </c>
      <c r="I42" s="51">
        <v>1</v>
      </c>
      <c r="J42" s="51">
        <v>1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</row>
    <row r="43" spans="1:19" ht="24" x14ac:dyDescent="0.35">
      <c r="A43" s="90">
        <v>31</v>
      </c>
      <c r="B43" s="109" t="s">
        <v>780</v>
      </c>
      <c r="C43" s="98" t="s">
        <v>781</v>
      </c>
      <c r="D43" s="55">
        <v>1</v>
      </c>
      <c r="E43" s="51">
        <v>1</v>
      </c>
      <c r="F43" s="51">
        <v>1</v>
      </c>
      <c r="G43" s="51">
        <v>1</v>
      </c>
      <c r="H43" s="51">
        <v>1</v>
      </c>
      <c r="I43" s="51">
        <v>1</v>
      </c>
      <c r="J43" s="51">
        <v>1</v>
      </c>
      <c r="K43" s="51">
        <v>1</v>
      </c>
      <c r="L43" s="51"/>
      <c r="M43" s="51"/>
      <c r="N43" s="51"/>
      <c r="O43" s="51"/>
      <c r="P43" s="51"/>
      <c r="Q43" s="51"/>
      <c r="R43" s="51"/>
      <c r="S43" s="51"/>
    </row>
    <row r="44" spans="1:19" ht="24" x14ac:dyDescent="0.35">
      <c r="A44" s="90">
        <v>32</v>
      </c>
      <c r="B44" s="109" t="s">
        <v>782</v>
      </c>
      <c r="C44" s="98" t="s">
        <v>783</v>
      </c>
      <c r="D44" s="55">
        <v>1</v>
      </c>
      <c r="E44" s="51">
        <v>1</v>
      </c>
      <c r="F44" s="51">
        <v>1</v>
      </c>
      <c r="G44" s="51">
        <v>1</v>
      </c>
      <c r="H44" s="51">
        <v>1</v>
      </c>
      <c r="I44" s="51">
        <v>1</v>
      </c>
      <c r="J44" s="51">
        <v>1</v>
      </c>
      <c r="K44" s="51">
        <v>1</v>
      </c>
      <c r="L44" s="51"/>
      <c r="M44" s="51"/>
      <c r="N44" s="51"/>
      <c r="O44" s="51"/>
      <c r="P44" s="51"/>
      <c r="Q44" s="51"/>
      <c r="R44" s="51"/>
      <c r="S44" s="51"/>
    </row>
    <row r="45" spans="1:19" ht="14.5" x14ac:dyDescent="0.35">
      <c r="A45" s="90">
        <v>33</v>
      </c>
      <c r="B45" s="109" t="s">
        <v>784</v>
      </c>
      <c r="C45" s="98" t="s">
        <v>785</v>
      </c>
      <c r="D45" s="55">
        <v>1</v>
      </c>
      <c r="E45" s="51">
        <v>1</v>
      </c>
      <c r="F45" s="51">
        <v>1</v>
      </c>
      <c r="G45" s="51">
        <v>1</v>
      </c>
      <c r="H45" s="51">
        <v>1</v>
      </c>
      <c r="I45" s="51">
        <v>1</v>
      </c>
      <c r="J45" s="51">
        <v>1</v>
      </c>
      <c r="K45" s="51">
        <v>1</v>
      </c>
      <c r="L45" s="51"/>
      <c r="M45" s="51"/>
      <c r="N45" s="51"/>
      <c r="O45" s="51"/>
      <c r="P45" s="51"/>
      <c r="Q45" s="51"/>
      <c r="R45" s="51"/>
      <c r="S45" s="51"/>
    </row>
  </sheetData>
  <mergeCells count="5">
    <mergeCell ref="G2:K2"/>
    <mergeCell ref="A9:A12"/>
    <mergeCell ref="B9:B12"/>
    <mergeCell ref="C9:C12"/>
    <mergeCell ref="D9:S9"/>
  </mergeCells>
  <conditionalFormatting sqref="D13:S45">
    <cfRule type="cellIs" dxfId="4" priority="1" operator="equal">
      <formula>0</formula>
    </cfRule>
  </conditionalFormatting>
  <hyperlinks>
    <hyperlink ref="A1" location="'Rekap Dosen'!A1" display="BACK" xr:uid="{00000000-0004-0000-45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FFFF"/>
    <outlinePr summaryBelow="0" summaryRight="0"/>
  </sheetPr>
  <dimension ref="A1:U977"/>
  <sheetViews>
    <sheetView workbookViewId="0">
      <selection activeCell="B44" sqref="B44:B66"/>
    </sheetView>
  </sheetViews>
  <sheetFormatPr defaultColWidth="14.453125" defaultRowHeight="15" customHeight="1" x14ac:dyDescent="0.35"/>
  <cols>
    <col min="1" max="1" width="9.54296875" customWidth="1"/>
    <col min="2" max="2" width="17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96" t="s">
        <v>257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MI401217</v>
      </c>
      <c r="C3" s="78" t="str">
        <f>VLOOKUP(D3, 'Rekap Dosen'!$B$5:$C$40, 2, FALSE)</f>
        <v>Purwita Sari, M.Kom.</v>
      </c>
      <c r="D3" s="51" t="s">
        <v>317</v>
      </c>
      <c r="E3" s="79">
        <f t="shared" ref="E3:E6" si="0">COUNTIF($D$12:$S$12,D3)</f>
        <v>2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STRUKTUR DATA</v>
      </c>
      <c r="C4" s="78" t="str">
        <f>VLOOKUP(D4, 'Rekap Dosen'!$B$5:$C$40, 2, FALSE)</f>
        <v>Dewi Sartika, M.Kom.</v>
      </c>
      <c r="D4" s="51" t="s">
        <v>290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242P2</v>
      </c>
      <c r="C5" s="78" t="str">
        <f>VLOOKUP(D5, 'Rekap Dosen'!$B$5:$C$40, 2, FALSE)</f>
        <v>Yesinta Florensia, M.Kom.</v>
      </c>
      <c r="D5" s="51" t="s">
        <v>327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Kamis, 09.45-11.25</v>
      </c>
      <c r="C6" s="78" t="e">
        <f>VLOOKUP(D6, 'Rekap Dosen'!$B$5:$C$40, 2, FALSE)</f>
        <v>#N/A</v>
      </c>
      <c r="D6" s="51">
        <v>0</v>
      </c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3.2</v>
      </c>
      <c r="C7" s="83" t="s">
        <v>334</v>
      </c>
      <c r="D7" s="84"/>
      <c r="E7" s="85">
        <f>SUM(E3:E6)</f>
        <v>9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ht="14.5" x14ac:dyDescent="0.35">
      <c r="A12" s="172"/>
      <c r="B12" s="172"/>
      <c r="C12" s="172"/>
      <c r="D12" s="51" t="s">
        <v>290</v>
      </c>
      <c r="E12" s="51" t="s">
        <v>290</v>
      </c>
      <c r="F12" s="51" t="s">
        <v>290</v>
      </c>
      <c r="G12" s="51" t="s">
        <v>290</v>
      </c>
      <c r="H12" s="51" t="s">
        <v>290</v>
      </c>
      <c r="I12" s="51" t="s">
        <v>290</v>
      </c>
      <c r="J12" s="51" t="s">
        <v>317</v>
      </c>
      <c r="K12" s="51" t="s">
        <v>327</v>
      </c>
      <c r="L12" s="51" t="s">
        <v>317</v>
      </c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101">
        <v>1</v>
      </c>
      <c r="B13" s="97" t="s">
        <v>786</v>
      </c>
      <c r="C13" s="98" t="s">
        <v>787</v>
      </c>
      <c r="D13" s="55">
        <v>1</v>
      </c>
      <c r="E13" s="51">
        <v>1</v>
      </c>
      <c r="F13" s="51">
        <v>1</v>
      </c>
      <c r="G13" s="51">
        <v>1</v>
      </c>
      <c r="H13" s="51" t="s">
        <v>508</v>
      </c>
      <c r="I13" s="51">
        <v>1</v>
      </c>
      <c r="J13" s="51">
        <v>1</v>
      </c>
      <c r="K13" s="51">
        <v>1</v>
      </c>
      <c r="L13" s="51" t="s">
        <v>449</v>
      </c>
      <c r="M13" s="51"/>
      <c r="N13" s="51"/>
      <c r="O13" s="51"/>
      <c r="P13" s="51"/>
      <c r="Q13" s="51"/>
      <c r="R13" s="51"/>
      <c r="S13" s="51"/>
      <c r="T13" s="93">
        <f t="shared" ref="T13:T43" si="2">SUM(D13:S13)</f>
        <v>7</v>
      </c>
      <c r="U13" s="94">
        <f t="shared" ref="U13:U43" si="3">T13/16</f>
        <v>0.4375</v>
      </c>
    </row>
    <row r="14" spans="1:21" ht="14.5" x14ac:dyDescent="0.35">
      <c r="A14" s="101">
        <v>2</v>
      </c>
      <c r="B14" s="97" t="s">
        <v>788</v>
      </c>
      <c r="C14" s="98" t="s">
        <v>789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>
        <v>1</v>
      </c>
      <c r="K14" s="51">
        <v>1</v>
      </c>
      <c r="L14" s="51">
        <v>1</v>
      </c>
      <c r="M14" s="51"/>
      <c r="N14" s="51"/>
      <c r="O14" s="51"/>
      <c r="P14" s="51"/>
      <c r="Q14" s="51"/>
      <c r="R14" s="51"/>
      <c r="S14" s="51"/>
      <c r="T14" s="93">
        <f t="shared" si="2"/>
        <v>9</v>
      </c>
      <c r="U14" s="94">
        <f t="shared" si="3"/>
        <v>0.5625</v>
      </c>
    </row>
    <row r="15" spans="1:21" ht="14.5" x14ac:dyDescent="0.35">
      <c r="A15" s="101">
        <v>3</v>
      </c>
      <c r="B15" s="97" t="s">
        <v>790</v>
      </c>
      <c r="C15" s="98" t="s">
        <v>791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>
        <v>1</v>
      </c>
      <c r="K15" s="51">
        <v>1</v>
      </c>
      <c r="L15" s="51">
        <v>1</v>
      </c>
      <c r="M15" s="51"/>
      <c r="N15" s="51"/>
      <c r="O15" s="51"/>
      <c r="P15" s="51"/>
      <c r="Q15" s="51"/>
      <c r="R15" s="51"/>
      <c r="S15" s="51"/>
      <c r="T15" s="93">
        <f t="shared" si="2"/>
        <v>9</v>
      </c>
      <c r="U15" s="94">
        <f t="shared" si="3"/>
        <v>0.5625</v>
      </c>
    </row>
    <row r="16" spans="1:21" ht="14.5" x14ac:dyDescent="0.35">
      <c r="A16" s="101">
        <v>4</v>
      </c>
      <c r="B16" s="97" t="s">
        <v>792</v>
      </c>
      <c r="C16" s="98" t="s">
        <v>793</v>
      </c>
      <c r="D16" s="55">
        <v>1</v>
      </c>
      <c r="E16" s="55">
        <v>1</v>
      </c>
      <c r="F16" s="55">
        <v>1</v>
      </c>
      <c r="G16" s="55">
        <v>1</v>
      </c>
      <c r="H16" s="55">
        <v>1</v>
      </c>
      <c r="I16" s="55">
        <v>1</v>
      </c>
      <c r="J16" s="55">
        <v>1</v>
      </c>
      <c r="K16" s="51">
        <v>1</v>
      </c>
      <c r="L16" s="51">
        <v>1</v>
      </c>
      <c r="M16" s="51"/>
      <c r="N16" s="51"/>
      <c r="O16" s="51"/>
      <c r="P16" s="51"/>
      <c r="Q16" s="51"/>
      <c r="R16" s="51"/>
      <c r="S16" s="51"/>
      <c r="T16" s="93">
        <f t="shared" si="2"/>
        <v>9</v>
      </c>
      <c r="U16" s="94">
        <f t="shared" si="3"/>
        <v>0.5625</v>
      </c>
    </row>
    <row r="17" spans="1:21" ht="14.5" x14ac:dyDescent="0.35">
      <c r="A17" s="101">
        <v>5</v>
      </c>
      <c r="B17" s="97" t="s">
        <v>794</v>
      </c>
      <c r="C17" s="98" t="s">
        <v>795</v>
      </c>
      <c r="D17" s="55">
        <v>1</v>
      </c>
      <c r="E17" s="51">
        <v>1</v>
      </c>
      <c r="F17" s="55">
        <v>1</v>
      </c>
      <c r="G17" s="55">
        <v>1</v>
      </c>
      <c r="H17" s="55">
        <v>1</v>
      </c>
      <c r="I17" s="55">
        <v>1</v>
      </c>
      <c r="J17" s="55">
        <v>1</v>
      </c>
      <c r="K17" s="55">
        <v>1</v>
      </c>
      <c r="L17" s="51">
        <v>1</v>
      </c>
      <c r="M17" s="51"/>
      <c r="N17" s="51"/>
      <c r="O17" s="51"/>
      <c r="P17" s="51"/>
      <c r="Q17" s="51"/>
      <c r="R17" s="51"/>
      <c r="S17" s="51"/>
      <c r="T17" s="93">
        <f t="shared" si="2"/>
        <v>9</v>
      </c>
      <c r="U17" s="94">
        <f t="shared" si="3"/>
        <v>0.5625</v>
      </c>
    </row>
    <row r="18" spans="1:21" ht="14.5" x14ac:dyDescent="0.35">
      <c r="A18" s="101">
        <v>6</v>
      </c>
      <c r="B18" s="97" t="s">
        <v>796</v>
      </c>
      <c r="C18" s="98" t="s">
        <v>797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5">
        <v>1</v>
      </c>
      <c r="K18" s="51">
        <v>1</v>
      </c>
      <c r="L18" s="51">
        <v>1</v>
      </c>
      <c r="M18" s="51"/>
      <c r="N18" s="51"/>
      <c r="O18" s="51"/>
      <c r="P18" s="51"/>
      <c r="Q18" s="51"/>
      <c r="R18" s="51"/>
      <c r="S18" s="51"/>
      <c r="T18" s="93">
        <f t="shared" si="2"/>
        <v>9</v>
      </c>
      <c r="U18" s="94">
        <f t="shared" si="3"/>
        <v>0.5625</v>
      </c>
    </row>
    <row r="19" spans="1:21" ht="14.5" x14ac:dyDescent="0.35">
      <c r="A19" s="101">
        <v>7</v>
      </c>
      <c r="B19" s="97" t="s">
        <v>798</v>
      </c>
      <c r="C19" s="98" t="s">
        <v>799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>
        <v>1</v>
      </c>
      <c r="J19" s="55">
        <v>1</v>
      </c>
      <c r="K19" s="51">
        <v>1</v>
      </c>
      <c r="L19" s="51">
        <v>1</v>
      </c>
      <c r="M19" s="51"/>
      <c r="N19" s="51"/>
      <c r="O19" s="51"/>
      <c r="P19" s="51"/>
      <c r="Q19" s="51"/>
      <c r="R19" s="51"/>
      <c r="S19" s="51"/>
      <c r="T19" s="93">
        <f t="shared" si="2"/>
        <v>9</v>
      </c>
      <c r="U19" s="94">
        <f t="shared" si="3"/>
        <v>0.5625</v>
      </c>
    </row>
    <row r="20" spans="1:21" ht="14.5" x14ac:dyDescent="0.35">
      <c r="A20" s="101">
        <v>8</v>
      </c>
      <c r="B20" s="97" t="s">
        <v>800</v>
      </c>
      <c r="C20" s="98" t="s">
        <v>801</v>
      </c>
      <c r="D20" s="55">
        <v>1</v>
      </c>
      <c r="E20" s="55">
        <v>1</v>
      </c>
      <c r="F20" s="55">
        <v>1</v>
      </c>
      <c r="G20" s="55">
        <v>1</v>
      </c>
      <c r="H20" s="55">
        <v>1</v>
      </c>
      <c r="I20" s="55">
        <v>1</v>
      </c>
      <c r="J20" s="51">
        <v>1</v>
      </c>
      <c r="K20" s="51">
        <v>1</v>
      </c>
      <c r="L20" s="51">
        <v>1</v>
      </c>
      <c r="M20" s="51"/>
      <c r="N20" s="51"/>
      <c r="O20" s="51"/>
      <c r="P20" s="51"/>
      <c r="Q20" s="51"/>
      <c r="R20" s="51"/>
      <c r="S20" s="51"/>
      <c r="T20" s="93">
        <f t="shared" si="2"/>
        <v>9</v>
      </c>
      <c r="U20" s="94">
        <f t="shared" si="3"/>
        <v>0.5625</v>
      </c>
    </row>
    <row r="21" spans="1:21" ht="15.75" customHeight="1" x14ac:dyDescent="0.35">
      <c r="A21" s="101">
        <v>9</v>
      </c>
      <c r="B21" s="97" t="s">
        <v>802</v>
      </c>
      <c r="C21" s="98" t="s">
        <v>803</v>
      </c>
      <c r="D21" s="55">
        <v>1</v>
      </c>
      <c r="E21" s="55">
        <v>1</v>
      </c>
      <c r="F21" s="55">
        <v>1</v>
      </c>
      <c r="G21" s="55">
        <v>1</v>
      </c>
      <c r="H21" s="55">
        <v>1</v>
      </c>
      <c r="I21" s="55">
        <v>1</v>
      </c>
      <c r="J21" s="55">
        <v>1</v>
      </c>
      <c r="K21" s="51">
        <v>1</v>
      </c>
      <c r="L21" s="51">
        <v>1</v>
      </c>
      <c r="M21" s="51"/>
      <c r="N21" s="51"/>
      <c r="O21" s="51"/>
      <c r="P21" s="51"/>
      <c r="Q21" s="51"/>
      <c r="R21" s="51"/>
      <c r="S21" s="51"/>
      <c r="T21" s="93">
        <f t="shared" si="2"/>
        <v>9</v>
      </c>
      <c r="U21" s="94">
        <f t="shared" si="3"/>
        <v>0.5625</v>
      </c>
    </row>
    <row r="22" spans="1:21" ht="15.75" customHeight="1" x14ac:dyDescent="0.35">
      <c r="A22" s="101">
        <v>10</v>
      </c>
      <c r="B22" s="97" t="s">
        <v>804</v>
      </c>
      <c r="C22" s="98" t="s">
        <v>805</v>
      </c>
      <c r="D22" s="55">
        <v>1</v>
      </c>
      <c r="E22" s="55">
        <v>1</v>
      </c>
      <c r="F22" s="55">
        <v>1</v>
      </c>
      <c r="G22" s="55">
        <v>1</v>
      </c>
      <c r="H22" s="55">
        <v>1</v>
      </c>
      <c r="I22" s="55">
        <v>1</v>
      </c>
      <c r="J22" s="55">
        <v>1</v>
      </c>
      <c r="K22" s="55">
        <v>1</v>
      </c>
      <c r="L22" s="51">
        <v>1</v>
      </c>
      <c r="M22" s="51"/>
      <c r="N22" s="51"/>
      <c r="O22" s="51"/>
      <c r="P22" s="51"/>
      <c r="Q22" s="51"/>
      <c r="R22" s="51"/>
      <c r="S22" s="51"/>
      <c r="T22" s="93">
        <f t="shared" si="2"/>
        <v>9</v>
      </c>
      <c r="U22" s="94">
        <f t="shared" si="3"/>
        <v>0.5625</v>
      </c>
    </row>
    <row r="23" spans="1:21" ht="15.75" customHeight="1" x14ac:dyDescent="0.35">
      <c r="A23" s="101">
        <v>11</v>
      </c>
      <c r="B23" s="97" t="s">
        <v>806</v>
      </c>
      <c r="C23" s="98" t="s">
        <v>807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5">
        <v>1</v>
      </c>
      <c r="K23" s="51">
        <v>1</v>
      </c>
      <c r="L23" s="51">
        <v>1</v>
      </c>
      <c r="M23" s="51"/>
      <c r="N23" s="51"/>
      <c r="O23" s="51"/>
      <c r="P23" s="51"/>
      <c r="Q23" s="51"/>
      <c r="R23" s="51"/>
      <c r="S23" s="51"/>
      <c r="T23" s="93">
        <f t="shared" si="2"/>
        <v>9</v>
      </c>
      <c r="U23" s="94">
        <f t="shared" si="3"/>
        <v>0.5625</v>
      </c>
    </row>
    <row r="24" spans="1:21" ht="15.75" customHeight="1" x14ac:dyDescent="0.35">
      <c r="A24" s="101">
        <v>12</v>
      </c>
      <c r="B24" s="97" t="s">
        <v>808</v>
      </c>
      <c r="C24" s="98" t="s">
        <v>809</v>
      </c>
      <c r="D24" s="55">
        <v>1</v>
      </c>
      <c r="E24" s="55">
        <v>1</v>
      </c>
      <c r="F24" s="55" t="s">
        <v>508</v>
      </c>
      <c r="G24" s="55">
        <v>1</v>
      </c>
      <c r="H24" s="55">
        <v>1</v>
      </c>
      <c r="I24" s="55">
        <v>1</v>
      </c>
      <c r="J24" s="55">
        <v>1</v>
      </c>
      <c r="K24" s="51">
        <v>1</v>
      </c>
      <c r="L24" s="51">
        <v>1</v>
      </c>
      <c r="M24" s="51"/>
      <c r="N24" s="51"/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ht="15.75" customHeight="1" x14ac:dyDescent="0.35">
      <c r="A25" s="101">
        <v>13</v>
      </c>
      <c r="B25" s="97" t="s">
        <v>810</v>
      </c>
      <c r="C25" s="98" t="s">
        <v>811</v>
      </c>
      <c r="D25" s="55">
        <v>1</v>
      </c>
      <c r="E25" s="55">
        <v>1</v>
      </c>
      <c r="F25" s="55" t="s">
        <v>508</v>
      </c>
      <c r="G25" s="55">
        <v>1</v>
      </c>
      <c r="H25" s="55">
        <v>1</v>
      </c>
      <c r="I25" s="55">
        <v>1</v>
      </c>
      <c r="J25" s="55">
        <v>1</v>
      </c>
      <c r="K25" s="51">
        <v>1</v>
      </c>
      <c r="L25" s="51">
        <v>1</v>
      </c>
      <c r="M25" s="51"/>
      <c r="N25" s="51"/>
      <c r="O25" s="51"/>
      <c r="P25" s="51"/>
      <c r="Q25" s="51"/>
      <c r="R25" s="51"/>
      <c r="S25" s="51"/>
      <c r="T25" s="93">
        <f t="shared" si="2"/>
        <v>8</v>
      </c>
      <c r="U25" s="94">
        <f t="shared" si="3"/>
        <v>0.5</v>
      </c>
    </row>
    <row r="26" spans="1:21" ht="15.75" customHeight="1" x14ac:dyDescent="0.35">
      <c r="A26" s="101">
        <v>14</v>
      </c>
      <c r="B26" s="97" t="s">
        <v>812</v>
      </c>
      <c r="C26" s="98" t="s">
        <v>813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5">
        <v>1</v>
      </c>
      <c r="K26" s="51">
        <v>1</v>
      </c>
      <c r="L26" s="51">
        <v>1</v>
      </c>
      <c r="M26" s="51"/>
      <c r="N26" s="51"/>
      <c r="O26" s="51"/>
      <c r="P26" s="51"/>
      <c r="Q26" s="51"/>
      <c r="R26" s="51"/>
      <c r="S26" s="51"/>
      <c r="T26" s="93">
        <f t="shared" si="2"/>
        <v>9</v>
      </c>
      <c r="U26" s="94">
        <f t="shared" si="3"/>
        <v>0.5625</v>
      </c>
    </row>
    <row r="27" spans="1:21" ht="15.75" customHeight="1" x14ac:dyDescent="0.35">
      <c r="A27" s="101">
        <v>15</v>
      </c>
      <c r="B27" s="97" t="s">
        <v>814</v>
      </c>
      <c r="C27" s="98" t="s">
        <v>815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5">
        <v>1</v>
      </c>
      <c r="K27" s="51">
        <v>1</v>
      </c>
      <c r="L27" s="51">
        <v>1</v>
      </c>
      <c r="M27" s="51"/>
      <c r="N27" s="51"/>
      <c r="O27" s="51"/>
      <c r="P27" s="51"/>
      <c r="Q27" s="51"/>
      <c r="R27" s="51"/>
      <c r="S27" s="51"/>
      <c r="T27" s="93">
        <f t="shared" si="2"/>
        <v>9</v>
      </c>
      <c r="U27" s="94">
        <f t="shared" si="3"/>
        <v>0.5625</v>
      </c>
    </row>
    <row r="28" spans="1:21" ht="15.75" customHeight="1" x14ac:dyDescent="0.35">
      <c r="A28" s="101">
        <v>16</v>
      </c>
      <c r="B28" s="97" t="s">
        <v>816</v>
      </c>
      <c r="C28" s="98" t="s">
        <v>817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>
        <v>1</v>
      </c>
      <c r="K28" s="51">
        <v>1</v>
      </c>
      <c r="L28" s="51">
        <v>1</v>
      </c>
      <c r="M28" s="51"/>
      <c r="N28" s="51"/>
      <c r="O28" s="51"/>
      <c r="P28" s="51"/>
      <c r="Q28" s="51"/>
      <c r="R28" s="51"/>
      <c r="S28" s="51"/>
      <c r="T28" s="93">
        <f t="shared" si="2"/>
        <v>9</v>
      </c>
      <c r="U28" s="94">
        <f t="shared" si="3"/>
        <v>0.5625</v>
      </c>
    </row>
    <row r="29" spans="1:21" ht="15.75" customHeight="1" x14ac:dyDescent="0.35">
      <c r="A29" s="101">
        <v>17</v>
      </c>
      <c r="B29" s="97" t="s">
        <v>818</v>
      </c>
      <c r="C29" s="98" t="s">
        <v>819</v>
      </c>
      <c r="D29" s="55" t="s">
        <v>508</v>
      </c>
      <c r="E29" s="55">
        <v>1</v>
      </c>
      <c r="F29" s="55">
        <v>1</v>
      </c>
      <c r="G29" s="55" t="s">
        <v>508</v>
      </c>
      <c r="H29" s="55">
        <v>1</v>
      </c>
      <c r="I29" s="55">
        <v>1</v>
      </c>
      <c r="J29" s="55">
        <v>1</v>
      </c>
      <c r="K29" s="51">
        <v>1</v>
      </c>
      <c r="L29" s="51" t="s">
        <v>449</v>
      </c>
      <c r="M29" s="51"/>
      <c r="N29" s="51"/>
      <c r="O29" s="51"/>
      <c r="P29" s="51"/>
      <c r="Q29" s="51"/>
      <c r="R29" s="51"/>
      <c r="S29" s="51"/>
      <c r="T29" s="93">
        <f t="shared" si="2"/>
        <v>6</v>
      </c>
      <c r="U29" s="94">
        <f t="shared" si="3"/>
        <v>0.375</v>
      </c>
    </row>
    <row r="30" spans="1:21" ht="15.75" customHeight="1" x14ac:dyDescent="0.35">
      <c r="A30" s="101">
        <v>18</v>
      </c>
      <c r="B30" s="97" t="s">
        <v>820</v>
      </c>
      <c r="C30" s="98" t="s">
        <v>821</v>
      </c>
      <c r="D30" s="55">
        <v>1</v>
      </c>
      <c r="E30" s="55">
        <v>1</v>
      </c>
      <c r="F30" s="55">
        <v>1</v>
      </c>
      <c r="G30" s="55">
        <v>1</v>
      </c>
      <c r="H30" s="55">
        <v>1</v>
      </c>
      <c r="I30" s="55">
        <v>1</v>
      </c>
      <c r="J30" s="55">
        <v>1</v>
      </c>
      <c r="K30" s="51">
        <v>1</v>
      </c>
      <c r="L30" s="51" t="s">
        <v>449</v>
      </c>
      <c r="M30" s="51"/>
      <c r="N30" s="51"/>
      <c r="O30" s="51"/>
      <c r="P30" s="51"/>
      <c r="Q30" s="51"/>
      <c r="R30" s="51"/>
      <c r="S30" s="51"/>
      <c r="T30" s="93">
        <f t="shared" si="2"/>
        <v>8</v>
      </c>
      <c r="U30" s="94">
        <f t="shared" si="3"/>
        <v>0.5</v>
      </c>
    </row>
    <row r="31" spans="1:21" ht="15.75" customHeight="1" x14ac:dyDescent="0.35">
      <c r="A31" s="101">
        <v>19</v>
      </c>
      <c r="B31" s="97" t="s">
        <v>822</v>
      </c>
      <c r="C31" s="98" t="s">
        <v>823</v>
      </c>
      <c r="D31" s="55">
        <v>1</v>
      </c>
      <c r="E31" s="55">
        <v>1</v>
      </c>
      <c r="F31" s="55">
        <v>1</v>
      </c>
      <c r="G31" s="55">
        <v>1</v>
      </c>
      <c r="H31" s="55">
        <v>1</v>
      </c>
      <c r="I31" s="55">
        <v>1</v>
      </c>
      <c r="J31" s="55">
        <v>1</v>
      </c>
      <c r="K31" s="51">
        <v>1</v>
      </c>
      <c r="L31" s="51">
        <v>1</v>
      </c>
      <c r="M31" s="51"/>
      <c r="N31" s="51"/>
      <c r="O31" s="51"/>
      <c r="P31" s="51"/>
      <c r="Q31" s="51"/>
      <c r="R31" s="51"/>
      <c r="S31" s="51"/>
      <c r="T31" s="93">
        <f t="shared" si="2"/>
        <v>9</v>
      </c>
      <c r="U31" s="94">
        <f t="shared" si="3"/>
        <v>0.5625</v>
      </c>
    </row>
    <row r="32" spans="1:21" ht="15.75" customHeight="1" x14ac:dyDescent="0.35">
      <c r="A32" s="101">
        <v>20</v>
      </c>
      <c r="B32" s="97" t="s">
        <v>969</v>
      </c>
      <c r="C32" s="98" t="s">
        <v>825</v>
      </c>
      <c r="D32" s="55">
        <v>1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55">
        <v>1</v>
      </c>
      <c r="K32" s="51">
        <v>1</v>
      </c>
      <c r="L32" s="51">
        <v>1</v>
      </c>
      <c r="M32" s="51"/>
      <c r="N32" s="51"/>
      <c r="O32" s="51"/>
      <c r="P32" s="51"/>
      <c r="Q32" s="51"/>
      <c r="R32" s="51"/>
      <c r="S32" s="51"/>
      <c r="T32" s="93">
        <f t="shared" si="2"/>
        <v>9</v>
      </c>
      <c r="U32" s="94">
        <f t="shared" si="3"/>
        <v>0.5625</v>
      </c>
    </row>
    <row r="33" spans="1:21" ht="15.75" customHeight="1" x14ac:dyDescent="0.35">
      <c r="A33" s="101">
        <v>21</v>
      </c>
      <c r="B33" s="97" t="s">
        <v>970</v>
      </c>
      <c r="C33" s="98" t="s">
        <v>827</v>
      </c>
      <c r="D33" s="55">
        <v>0</v>
      </c>
      <c r="E33" s="55">
        <v>1</v>
      </c>
      <c r="F33" s="55">
        <v>1</v>
      </c>
      <c r="G33" s="55">
        <v>1</v>
      </c>
      <c r="H33" s="55">
        <v>0</v>
      </c>
      <c r="I33" s="55">
        <v>1</v>
      </c>
      <c r="J33" s="55">
        <v>1</v>
      </c>
      <c r="K33" s="51">
        <v>1</v>
      </c>
      <c r="L33" s="55">
        <v>0</v>
      </c>
      <c r="M33" s="51"/>
      <c r="N33" s="51"/>
      <c r="O33" s="51"/>
      <c r="P33" s="51"/>
      <c r="Q33" s="51"/>
      <c r="R33" s="51"/>
      <c r="S33" s="51"/>
      <c r="T33" s="93">
        <f t="shared" si="2"/>
        <v>6</v>
      </c>
      <c r="U33" s="94">
        <f t="shared" si="3"/>
        <v>0.375</v>
      </c>
    </row>
    <row r="34" spans="1:21" ht="15.75" customHeight="1" x14ac:dyDescent="0.35">
      <c r="A34" s="101">
        <v>22</v>
      </c>
      <c r="B34" s="97" t="s">
        <v>971</v>
      </c>
      <c r="C34" s="98" t="s">
        <v>829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5">
        <v>1</v>
      </c>
      <c r="K34" s="51">
        <v>1</v>
      </c>
      <c r="L34" s="51">
        <v>1</v>
      </c>
      <c r="M34" s="51"/>
      <c r="N34" s="51"/>
      <c r="O34" s="51"/>
      <c r="P34" s="51"/>
      <c r="Q34" s="51"/>
      <c r="R34" s="51"/>
      <c r="S34" s="51"/>
      <c r="T34" s="93">
        <f t="shared" si="2"/>
        <v>9</v>
      </c>
      <c r="U34" s="94">
        <f t="shared" si="3"/>
        <v>0.5625</v>
      </c>
    </row>
    <row r="35" spans="1:21" ht="15.75" customHeight="1" x14ac:dyDescent="0.35">
      <c r="A35" s="101">
        <v>23</v>
      </c>
      <c r="B35" s="97" t="s">
        <v>973</v>
      </c>
      <c r="C35" s="98" t="s">
        <v>831</v>
      </c>
      <c r="D35" s="55">
        <v>1</v>
      </c>
      <c r="E35" s="55">
        <v>1</v>
      </c>
      <c r="F35" s="55">
        <v>1</v>
      </c>
      <c r="G35" s="55">
        <v>1</v>
      </c>
      <c r="H35" s="55">
        <v>1</v>
      </c>
      <c r="I35" s="55">
        <v>1</v>
      </c>
      <c r="J35" s="55">
        <v>1</v>
      </c>
      <c r="K35" s="51">
        <v>1</v>
      </c>
      <c r="L35" s="51">
        <v>1</v>
      </c>
      <c r="M35" s="51"/>
      <c r="N35" s="51"/>
      <c r="O35" s="51"/>
      <c r="P35" s="51"/>
      <c r="Q35" s="51"/>
      <c r="R35" s="51"/>
      <c r="S35" s="51"/>
      <c r="T35" s="93">
        <f t="shared" si="2"/>
        <v>9</v>
      </c>
      <c r="U35" s="94">
        <f t="shared" si="3"/>
        <v>0.5625</v>
      </c>
    </row>
    <row r="36" spans="1:21" ht="15.75" customHeight="1" x14ac:dyDescent="0.35">
      <c r="A36" s="101">
        <v>24</v>
      </c>
      <c r="B36" s="97" t="s">
        <v>974</v>
      </c>
      <c r="C36" s="98" t="s">
        <v>833</v>
      </c>
      <c r="D36" s="55">
        <v>1</v>
      </c>
      <c r="E36" s="55">
        <v>1</v>
      </c>
      <c r="F36" s="55">
        <v>1</v>
      </c>
      <c r="G36" s="55">
        <v>1</v>
      </c>
      <c r="H36" s="55">
        <v>1</v>
      </c>
      <c r="I36" s="55">
        <v>1</v>
      </c>
      <c r="J36" s="55">
        <v>1</v>
      </c>
      <c r="K36" s="51">
        <v>1</v>
      </c>
      <c r="L36" s="51">
        <v>1</v>
      </c>
      <c r="M36" s="51"/>
      <c r="N36" s="51"/>
      <c r="O36" s="51"/>
      <c r="P36" s="51"/>
      <c r="Q36" s="51"/>
      <c r="R36" s="51"/>
      <c r="S36" s="51"/>
      <c r="T36" s="93">
        <f t="shared" si="2"/>
        <v>9</v>
      </c>
      <c r="U36" s="94">
        <f t="shared" si="3"/>
        <v>0.5625</v>
      </c>
    </row>
    <row r="37" spans="1:21" ht="15.75" customHeight="1" x14ac:dyDescent="0.35">
      <c r="A37" s="101">
        <v>25</v>
      </c>
      <c r="B37" s="97" t="s">
        <v>975</v>
      </c>
      <c r="C37" s="98" t="s">
        <v>835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5">
        <v>1</v>
      </c>
      <c r="K37" s="51">
        <v>1</v>
      </c>
      <c r="L37" s="51">
        <v>1</v>
      </c>
      <c r="M37" s="51"/>
      <c r="N37" s="51"/>
      <c r="O37" s="51"/>
      <c r="P37" s="51"/>
      <c r="Q37" s="51"/>
      <c r="R37" s="51"/>
      <c r="S37" s="51"/>
      <c r="T37" s="93">
        <f t="shared" si="2"/>
        <v>9</v>
      </c>
      <c r="U37" s="94">
        <f t="shared" si="3"/>
        <v>0.5625</v>
      </c>
    </row>
    <row r="38" spans="1:21" ht="15.75" customHeight="1" x14ac:dyDescent="0.35">
      <c r="A38" s="101">
        <v>26</v>
      </c>
      <c r="B38" s="97" t="s">
        <v>976</v>
      </c>
      <c r="C38" s="98" t="s">
        <v>837</v>
      </c>
      <c r="D38" s="55">
        <v>1</v>
      </c>
      <c r="E38" s="55">
        <v>1</v>
      </c>
      <c r="F38" s="55">
        <v>1</v>
      </c>
      <c r="G38" s="55">
        <v>1</v>
      </c>
      <c r="H38" s="55">
        <v>0</v>
      </c>
      <c r="I38" s="55">
        <v>1</v>
      </c>
      <c r="J38" s="55">
        <v>1</v>
      </c>
      <c r="K38" s="51">
        <v>1</v>
      </c>
      <c r="L38" s="51">
        <v>0</v>
      </c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ht="15.75" customHeight="1" x14ac:dyDescent="0.35">
      <c r="A39" s="101">
        <v>27</v>
      </c>
      <c r="B39" s="97" t="s">
        <v>838</v>
      </c>
      <c r="C39" s="98" t="s">
        <v>839</v>
      </c>
      <c r="D39" s="55">
        <v>1</v>
      </c>
      <c r="E39" s="55">
        <v>0</v>
      </c>
      <c r="F39" s="55">
        <v>0</v>
      </c>
      <c r="G39" s="55">
        <v>1</v>
      </c>
      <c r="H39" s="55">
        <v>1</v>
      </c>
      <c r="I39" s="55">
        <v>1</v>
      </c>
      <c r="J39" s="55">
        <v>1</v>
      </c>
      <c r="K39" s="55">
        <v>1</v>
      </c>
      <c r="L39" s="51">
        <v>0</v>
      </c>
      <c r="M39" s="51"/>
      <c r="N39" s="51"/>
      <c r="O39" s="51"/>
      <c r="P39" s="51"/>
      <c r="Q39" s="51"/>
      <c r="R39" s="51"/>
      <c r="S39" s="51"/>
      <c r="T39" s="93">
        <f t="shared" si="2"/>
        <v>6</v>
      </c>
      <c r="U39" s="94">
        <f t="shared" si="3"/>
        <v>0.375</v>
      </c>
    </row>
    <row r="40" spans="1:21" ht="15.75" customHeight="1" x14ac:dyDescent="0.35">
      <c r="A40" s="101">
        <v>28</v>
      </c>
      <c r="B40" s="97" t="s">
        <v>977</v>
      </c>
      <c r="C40" s="98" t="s">
        <v>841</v>
      </c>
      <c r="D40" s="55">
        <v>1</v>
      </c>
      <c r="E40" s="55">
        <v>1</v>
      </c>
      <c r="F40" s="55">
        <v>1</v>
      </c>
      <c r="G40" s="55">
        <v>1</v>
      </c>
      <c r="H40" s="55">
        <v>1</v>
      </c>
      <c r="I40" s="55">
        <v>1</v>
      </c>
      <c r="J40" s="55">
        <v>1</v>
      </c>
      <c r="K40" s="51">
        <v>1</v>
      </c>
      <c r="L40" s="51">
        <v>1</v>
      </c>
      <c r="M40" s="51"/>
      <c r="N40" s="51"/>
      <c r="O40" s="51"/>
      <c r="P40" s="51"/>
      <c r="Q40" s="51"/>
      <c r="R40" s="51"/>
      <c r="S40" s="51"/>
      <c r="T40" s="93">
        <f t="shared" si="2"/>
        <v>9</v>
      </c>
      <c r="U40" s="94">
        <f t="shared" si="3"/>
        <v>0.5625</v>
      </c>
    </row>
    <row r="41" spans="1:21" ht="15.75" customHeight="1" x14ac:dyDescent="0.35">
      <c r="A41" s="101">
        <v>29</v>
      </c>
      <c r="B41" s="97" t="s">
        <v>842</v>
      </c>
      <c r="C41" s="98" t="s">
        <v>843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>
        <v>1</v>
      </c>
      <c r="K41" s="51">
        <v>1</v>
      </c>
      <c r="L41" s="51">
        <v>1</v>
      </c>
      <c r="M41" s="51"/>
      <c r="N41" s="51"/>
      <c r="O41" s="51"/>
      <c r="P41" s="51"/>
      <c r="Q41" s="51"/>
      <c r="R41" s="51"/>
      <c r="S41" s="51"/>
      <c r="T41" s="93">
        <f t="shared" si="2"/>
        <v>9</v>
      </c>
      <c r="U41" s="94">
        <f t="shared" si="3"/>
        <v>0.5625</v>
      </c>
    </row>
    <row r="42" spans="1:21" ht="15.75" customHeight="1" x14ac:dyDescent="0.35">
      <c r="A42" s="101">
        <v>30</v>
      </c>
      <c r="B42" s="97" t="s">
        <v>844</v>
      </c>
      <c r="C42" s="98" t="s">
        <v>845</v>
      </c>
      <c r="D42" s="55">
        <v>1</v>
      </c>
      <c r="E42" s="55">
        <v>1</v>
      </c>
      <c r="F42" s="55">
        <v>1</v>
      </c>
      <c r="G42" s="55">
        <v>1</v>
      </c>
      <c r="H42" s="55">
        <v>1</v>
      </c>
      <c r="I42" s="55">
        <v>1</v>
      </c>
      <c r="J42" s="55">
        <v>1</v>
      </c>
      <c r="K42" s="51">
        <v>1</v>
      </c>
      <c r="L42" s="51" t="s">
        <v>449</v>
      </c>
      <c r="M42" s="51"/>
      <c r="N42" s="51"/>
      <c r="O42" s="51"/>
      <c r="P42" s="51"/>
      <c r="Q42" s="51"/>
      <c r="R42" s="51"/>
      <c r="S42" s="51"/>
      <c r="T42" s="93">
        <f t="shared" si="2"/>
        <v>8</v>
      </c>
      <c r="U42" s="94">
        <f t="shared" si="3"/>
        <v>0.5</v>
      </c>
    </row>
    <row r="43" spans="1:21" ht="15.75" customHeight="1" x14ac:dyDescent="0.35">
      <c r="A43" s="101">
        <v>31</v>
      </c>
      <c r="B43" s="97" t="s">
        <v>846</v>
      </c>
      <c r="C43" s="98" t="s">
        <v>847</v>
      </c>
      <c r="D43" s="55">
        <v>1</v>
      </c>
      <c r="E43" s="55">
        <v>1</v>
      </c>
      <c r="F43" s="55">
        <v>1</v>
      </c>
      <c r="G43" s="55">
        <v>1</v>
      </c>
      <c r="H43" s="55">
        <v>1</v>
      </c>
      <c r="I43" s="55">
        <v>1</v>
      </c>
      <c r="J43" s="55">
        <v>1</v>
      </c>
      <c r="K43" s="51">
        <v>1</v>
      </c>
      <c r="L43" s="51">
        <v>1</v>
      </c>
      <c r="M43" s="51"/>
      <c r="N43" s="51"/>
      <c r="O43" s="51"/>
      <c r="P43" s="51"/>
      <c r="Q43" s="51"/>
      <c r="R43" s="51"/>
      <c r="S43" s="51"/>
      <c r="T43" s="93">
        <f t="shared" si="2"/>
        <v>9</v>
      </c>
      <c r="U43" s="94">
        <f t="shared" si="3"/>
        <v>0.5625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4:20" ht="15.75" customHeight="1" x14ac:dyDescent="0.35"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4:20" ht="15.75" customHeight="1" x14ac:dyDescent="0.35"/>
    <row r="236" spans="4:20" ht="15.75" customHeight="1" x14ac:dyDescent="0.35"/>
    <row r="237" spans="4:20" ht="15.75" customHeight="1" x14ac:dyDescent="0.35"/>
    <row r="238" spans="4:20" ht="15.75" customHeight="1" x14ac:dyDescent="0.35"/>
    <row r="239" spans="4:20" ht="15.75" customHeight="1" x14ac:dyDescent="0.35"/>
    <row r="240" spans="4:2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3" priority="2" operator="equal">
      <formula>0</formula>
    </cfRule>
  </conditionalFormatting>
  <conditionalFormatting sqref="U13:U43">
    <cfRule type="cellIs" dxfId="2" priority="1" operator="lessThan">
      <formula>"50%"</formula>
    </cfRule>
  </conditionalFormatting>
  <hyperlinks>
    <hyperlink ref="A1" location="'Rekap Dosen'!A1" display="BACK" xr:uid="{00000000-0004-0000-4600-000000000000}"/>
  </hyperlinks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FFFF"/>
    <outlinePr summaryBelow="0" summaryRight="0"/>
  </sheetPr>
  <dimension ref="A1:U975"/>
  <sheetViews>
    <sheetView workbookViewId="0"/>
  </sheetViews>
  <sheetFormatPr defaultColWidth="14.453125" defaultRowHeight="15" customHeight="1" x14ac:dyDescent="0.35"/>
  <cols>
    <col min="1" max="1" width="9.54296875" customWidth="1"/>
    <col min="2" max="2" width="17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68" t="s">
        <v>340</v>
      </c>
      <c r="B1" s="69"/>
      <c r="C1" s="70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1" ht="14.5" x14ac:dyDescent="0.35">
      <c r="A2" s="72" t="s">
        <v>341</v>
      </c>
      <c r="B2" s="96" t="s">
        <v>258</v>
      </c>
      <c r="C2" s="74" t="s">
        <v>9</v>
      </c>
      <c r="D2" s="75" t="s">
        <v>3</v>
      </c>
      <c r="E2" s="76" t="s">
        <v>342</v>
      </c>
      <c r="F2" s="58"/>
      <c r="G2" s="180" t="s">
        <v>343</v>
      </c>
      <c r="H2" s="165"/>
      <c r="I2" s="165"/>
      <c r="J2" s="165"/>
      <c r="K2" s="166"/>
      <c r="L2" s="58"/>
      <c r="M2" s="58"/>
      <c r="N2" s="58"/>
      <c r="O2" s="58"/>
      <c r="P2" s="58"/>
      <c r="Q2" s="58"/>
      <c r="R2" s="58"/>
      <c r="S2" s="58"/>
      <c r="T2" s="58"/>
    </row>
    <row r="3" spans="1:21" ht="14.5" x14ac:dyDescent="0.35">
      <c r="A3" s="72" t="s">
        <v>4</v>
      </c>
      <c r="B3" s="77" t="str">
        <f>VLOOKUP($B$2,'Kode MK'!$B$3:$G$72,2)</f>
        <v>MI401217</v>
      </c>
      <c r="C3" s="78" t="str">
        <f>VLOOKUP(D3, 'Rekap Dosen'!$B$5:$C$40, 2, FALSE)</f>
        <v>Purwita Sari, M.Kom.</v>
      </c>
      <c r="D3" s="51" t="s">
        <v>317</v>
      </c>
      <c r="E3" s="79">
        <f t="shared" ref="E3:E6" si="0">COUNTIF($D$12:$S$12,D3)</f>
        <v>1</v>
      </c>
      <c r="F3" s="58"/>
      <c r="G3" s="51"/>
      <c r="H3" s="102" t="s">
        <v>344</v>
      </c>
      <c r="I3" s="58"/>
      <c r="J3" s="58"/>
      <c r="K3" s="80"/>
      <c r="L3" s="58"/>
      <c r="M3" s="58"/>
      <c r="N3" s="58"/>
      <c r="O3" s="58"/>
      <c r="P3" s="58"/>
      <c r="Q3" s="58"/>
      <c r="R3" s="58"/>
      <c r="S3" s="58"/>
      <c r="T3" s="58"/>
    </row>
    <row r="4" spans="1:21" ht="14.5" x14ac:dyDescent="0.35">
      <c r="A4" s="72" t="s">
        <v>345</v>
      </c>
      <c r="B4" s="77" t="str">
        <f>VLOOKUP($B$2,'Kode MK'!$B$3:$G$72,3)</f>
        <v>STRUKTUR DATA</v>
      </c>
      <c r="C4" s="78" t="str">
        <f>VLOOKUP(D4, 'Rekap Dosen'!$B$5:$C$40, 2, FALSE)</f>
        <v>Dewi Sartika, M.Kom.</v>
      </c>
      <c r="D4" s="51" t="s">
        <v>290</v>
      </c>
      <c r="E4" s="79">
        <f t="shared" si="0"/>
        <v>6</v>
      </c>
      <c r="F4" s="58"/>
      <c r="G4" s="53"/>
      <c r="H4" s="103" t="s">
        <v>346</v>
      </c>
      <c r="I4" s="81"/>
      <c r="J4" s="81"/>
      <c r="K4" s="82"/>
      <c r="L4" s="58"/>
      <c r="M4" s="58"/>
      <c r="N4" s="58"/>
      <c r="O4" s="58"/>
      <c r="P4" s="58"/>
      <c r="Q4" s="58"/>
      <c r="R4" s="58"/>
      <c r="S4" s="58"/>
      <c r="T4" s="58"/>
    </row>
    <row r="5" spans="1:21" ht="14.5" x14ac:dyDescent="0.35">
      <c r="A5" s="72" t="s">
        <v>6</v>
      </c>
      <c r="B5" s="77" t="str">
        <f>VLOOKUP($B$2,'Kode MK'!$B$3:$G$72,4)</f>
        <v>242P3</v>
      </c>
      <c r="C5" s="78" t="str">
        <f>VLOOKUP(D5, 'Rekap Dosen'!$B$5:$C$40, 2, FALSE)</f>
        <v>Yesinta Florensia, M.Kom.</v>
      </c>
      <c r="D5" s="51" t="s">
        <v>327</v>
      </c>
      <c r="E5" s="79">
        <f t="shared" si="0"/>
        <v>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</row>
    <row r="6" spans="1:21" ht="14.5" x14ac:dyDescent="0.35">
      <c r="A6" s="72" t="s">
        <v>347</v>
      </c>
      <c r="B6" s="77" t="str">
        <f>VLOOKUP($B$2,'Kode MK'!$B$3:$G$72,5)</f>
        <v>Kamis, 08.00-09.40</v>
      </c>
      <c r="C6" s="78" t="e">
        <f>VLOOKUP(D6, 'Rekap Dosen'!$B$5:$C$40, 2, FALSE)</f>
        <v>#N/A</v>
      </c>
      <c r="D6" s="51">
        <v>0</v>
      </c>
      <c r="E6" s="79">
        <f t="shared" si="0"/>
        <v>0</v>
      </c>
      <c r="F6" s="58"/>
      <c r="G6" s="58" t="s">
        <v>348</v>
      </c>
      <c r="H6" s="58" t="s">
        <v>349</v>
      </c>
      <c r="I6" s="58" t="s">
        <v>350</v>
      </c>
      <c r="J6" s="58" t="s">
        <v>351</v>
      </c>
      <c r="K6" s="58" t="s">
        <v>352</v>
      </c>
      <c r="L6" s="58"/>
      <c r="M6" s="58"/>
      <c r="N6" s="58"/>
      <c r="O6" s="58"/>
      <c r="P6" s="58"/>
      <c r="Q6" s="58"/>
      <c r="R6" s="58"/>
      <c r="S6" s="58"/>
      <c r="T6" s="58"/>
    </row>
    <row r="7" spans="1:21" ht="14.5" x14ac:dyDescent="0.35">
      <c r="A7" s="72" t="s">
        <v>8</v>
      </c>
      <c r="B7" s="77" t="str">
        <f>VLOOKUP($B$2,'Kode MK'!$B$3:$G$72,6)</f>
        <v>DK 3.2</v>
      </c>
      <c r="C7" s="83" t="s">
        <v>334</v>
      </c>
      <c r="D7" s="84"/>
      <c r="E7" s="85">
        <f>SUM(E3:E6)</f>
        <v>8</v>
      </c>
      <c r="F7" s="58"/>
      <c r="G7" s="58">
        <v>13</v>
      </c>
      <c r="H7" s="58">
        <v>14</v>
      </c>
      <c r="I7" s="58">
        <v>15</v>
      </c>
      <c r="J7" s="58">
        <v>16</v>
      </c>
      <c r="K7" s="58">
        <v>17</v>
      </c>
      <c r="L7" s="58"/>
      <c r="M7" s="58"/>
      <c r="N7" s="58"/>
      <c r="O7" s="58"/>
      <c r="P7" s="58"/>
      <c r="Q7" s="58"/>
      <c r="R7" s="58"/>
      <c r="S7" s="58"/>
      <c r="T7" s="58"/>
    </row>
    <row r="8" spans="1:21" ht="14.5" x14ac:dyDescent="0.35">
      <c r="A8" s="69"/>
      <c r="B8" s="69"/>
      <c r="C8" s="69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1" ht="14.5" x14ac:dyDescent="0.35">
      <c r="A9" s="181" t="s">
        <v>2</v>
      </c>
      <c r="B9" s="181" t="s">
        <v>353</v>
      </c>
      <c r="C9" s="181" t="s">
        <v>354</v>
      </c>
      <c r="D9" s="182" t="s">
        <v>355</v>
      </c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83"/>
      <c r="T9" s="174" t="s">
        <v>356</v>
      </c>
      <c r="U9" s="177" t="s">
        <v>357</v>
      </c>
    </row>
    <row r="10" spans="1:21" ht="14.5" x14ac:dyDescent="0.35">
      <c r="A10" s="171"/>
      <c r="B10" s="171"/>
      <c r="C10" s="171"/>
      <c r="D10" s="86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175"/>
      <c r="U10" s="178"/>
    </row>
    <row r="11" spans="1:21" ht="14.5" x14ac:dyDescent="0.35">
      <c r="A11" s="171"/>
      <c r="B11" s="171"/>
      <c r="C11" s="171"/>
      <c r="D11" s="88">
        <v>45673</v>
      </c>
      <c r="E11" s="89">
        <f t="shared" ref="E11:S11" si="1">D11+7</f>
        <v>45680</v>
      </c>
      <c r="F11" s="89">
        <f t="shared" si="1"/>
        <v>45687</v>
      </c>
      <c r="G11" s="89">
        <f t="shared" si="1"/>
        <v>45694</v>
      </c>
      <c r="H11" s="89">
        <f t="shared" si="1"/>
        <v>45701</v>
      </c>
      <c r="I11" s="89">
        <f t="shared" si="1"/>
        <v>45708</v>
      </c>
      <c r="J11" s="89">
        <f t="shared" si="1"/>
        <v>45715</v>
      </c>
      <c r="K11" s="89">
        <f t="shared" si="1"/>
        <v>45722</v>
      </c>
      <c r="L11" s="89">
        <f t="shared" si="1"/>
        <v>45729</v>
      </c>
      <c r="M11" s="89">
        <f t="shared" si="1"/>
        <v>45736</v>
      </c>
      <c r="N11" s="89">
        <f t="shared" si="1"/>
        <v>45743</v>
      </c>
      <c r="O11" s="89">
        <f t="shared" si="1"/>
        <v>45750</v>
      </c>
      <c r="P11" s="89">
        <f t="shared" si="1"/>
        <v>45757</v>
      </c>
      <c r="Q11" s="89">
        <f t="shared" si="1"/>
        <v>45764</v>
      </c>
      <c r="R11" s="89">
        <f t="shared" si="1"/>
        <v>45771</v>
      </c>
      <c r="S11" s="89">
        <f t="shared" si="1"/>
        <v>45778</v>
      </c>
      <c r="T11" s="175"/>
      <c r="U11" s="178"/>
    </row>
    <row r="12" spans="1:21" ht="14.5" x14ac:dyDescent="0.35">
      <c r="A12" s="172"/>
      <c r="B12" s="172"/>
      <c r="C12" s="172"/>
      <c r="D12" s="51" t="s">
        <v>290</v>
      </c>
      <c r="E12" s="51" t="s">
        <v>290</v>
      </c>
      <c r="F12" s="51" t="s">
        <v>290</v>
      </c>
      <c r="G12" s="51" t="s">
        <v>290</v>
      </c>
      <c r="H12" s="51" t="s">
        <v>290</v>
      </c>
      <c r="I12" s="51" t="s">
        <v>290</v>
      </c>
      <c r="J12" s="51" t="s">
        <v>317</v>
      </c>
      <c r="K12" s="51" t="s">
        <v>327</v>
      </c>
      <c r="L12" s="51"/>
      <c r="M12" s="51"/>
      <c r="N12" s="51"/>
      <c r="O12" s="51"/>
      <c r="P12" s="51"/>
      <c r="Q12" s="51"/>
      <c r="R12" s="51"/>
      <c r="S12" s="51"/>
      <c r="T12" s="176"/>
      <c r="U12" s="179"/>
    </row>
    <row r="13" spans="1:21" ht="14.5" x14ac:dyDescent="0.35">
      <c r="A13" s="101">
        <v>1</v>
      </c>
      <c r="B13" s="97" t="s">
        <v>848</v>
      </c>
      <c r="C13" s="98" t="s">
        <v>849</v>
      </c>
      <c r="D13" s="55">
        <v>1</v>
      </c>
      <c r="E13" s="51">
        <v>1</v>
      </c>
      <c r="F13" s="51">
        <v>1</v>
      </c>
      <c r="G13" s="51">
        <v>1</v>
      </c>
      <c r="H13" s="51">
        <v>1</v>
      </c>
      <c r="I13" s="51">
        <v>1</v>
      </c>
      <c r="J13" s="51">
        <v>0</v>
      </c>
      <c r="K13" s="51">
        <v>1</v>
      </c>
      <c r="L13" s="51"/>
      <c r="M13" s="51"/>
      <c r="N13" s="51"/>
      <c r="O13" s="51"/>
      <c r="P13" s="51"/>
      <c r="Q13" s="51"/>
      <c r="R13" s="51"/>
      <c r="S13" s="51"/>
      <c r="T13" s="93">
        <f t="shared" ref="T13:T43" si="2">SUM(D13:S13)</f>
        <v>7</v>
      </c>
      <c r="U13" s="94">
        <f t="shared" ref="U13:U43" si="3">T13/16</f>
        <v>0.4375</v>
      </c>
    </row>
    <row r="14" spans="1:21" ht="14.5" x14ac:dyDescent="0.35">
      <c r="A14" s="101">
        <v>2</v>
      </c>
      <c r="B14" s="97" t="s">
        <v>850</v>
      </c>
      <c r="C14" s="98" t="s">
        <v>851</v>
      </c>
      <c r="D14" s="55">
        <v>1</v>
      </c>
      <c r="E14" s="55">
        <v>1</v>
      </c>
      <c r="F14" s="55">
        <v>1</v>
      </c>
      <c r="G14" s="55">
        <v>1</v>
      </c>
      <c r="H14" s="55">
        <v>1</v>
      </c>
      <c r="I14" s="55">
        <v>1</v>
      </c>
      <c r="J14" s="55">
        <v>1</v>
      </c>
      <c r="K14" s="51">
        <v>1</v>
      </c>
      <c r="L14" s="51"/>
      <c r="M14" s="51"/>
      <c r="N14" s="51"/>
      <c r="O14" s="51"/>
      <c r="P14" s="51"/>
      <c r="Q14" s="51"/>
      <c r="R14" s="51"/>
      <c r="S14" s="51"/>
      <c r="T14" s="93">
        <f t="shared" si="2"/>
        <v>8</v>
      </c>
      <c r="U14" s="94">
        <f t="shared" si="3"/>
        <v>0.5</v>
      </c>
    </row>
    <row r="15" spans="1:21" ht="14.5" x14ac:dyDescent="0.35">
      <c r="A15" s="101">
        <v>3</v>
      </c>
      <c r="B15" s="97" t="s">
        <v>852</v>
      </c>
      <c r="C15" s="98" t="s">
        <v>853</v>
      </c>
      <c r="D15" s="55">
        <v>1</v>
      </c>
      <c r="E15" s="55">
        <v>1</v>
      </c>
      <c r="F15" s="55">
        <v>1</v>
      </c>
      <c r="G15" s="55">
        <v>1</v>
      </c>
      <c r="H15" s="55">
        <v>1</v>
      </c>
      <c r="I15" s="55">
        <v>1</v>
      </c>
      <c r="J15" s="55">
        <v>1</v>
      </c>
      <c r="K15" s="51">
        <v>1</v>
      </c>
      <c r="L15" s="51"/>
      <c r="M15" s="51"/>
      <c r="N15" s="51"/>
      <c r="O15" s="51"/>
      <c r="P15" s="51"/>
      <c r="Q15" s="51"/>
      <c r="R15" s="51"/>
      <c r="S15" s="51"/>
      <c r="T15" s="93">
        <f t="shared" si="2"/>
        <v>8</v>
      </c>
      <c r="U15" s="94">
        <f t="shared" si="3"/>
        <v>0.5</v>
      </c>
    </row>
    <row r="16" spans="1:21" ht="14.5" x14ac:dyDescent="0.35">
      <c r="A16" s="101">
        <v>4</v>
      </c>
      <c r="B16" s="97" t="s">
        <v>854</v>
      </c>
      <c r="C16" s="98" t="s">
        <v>855</v>
      </c>
      <c r="D16" s="55">
        <v>1</v>
      </c>
      <c r="E16" s="55">
        <v>1</v>
      </c>
      <c r="F16" s="55">
        <v>1</v>
      </c>
      <c r="G16" s="55">
        <v>1</v>
      </c>
      <c r="H16" s="55">
        <v>1</v>
      </c>
      <c r="I16" s="55">
        <v>1</v>
      </c>
      <c r="J16" s="55">
        <v>1</v>
      </c>
      <c r="K16" s="51">
        <v>1</v>
      </c>
      <c r="L16" s="51"/>
      <c r="M16" s="51"/>
      <c r="N16" s="51"/>
      <c r="O16" s="51"/>
      <c r="P16" s="51"/>
      <c r="Q16" s="51"/>
      <c r="R16" s="51"/>
      <c r="S16" s="51"/>
      <c r="T16" s="93">
        <f t="shared" si="2"/>
        <v>8</v>
      </c>
      <c r="U16" s="94">
        <f t="shared" si="3"/>
        <v>0.5</v>
      </c>
    </row>
    <row r="17" spans="1:21" ht="14.5" x14ac:dyDescent="0.35">
      <c r="A17" s="101">
        <v>5</v>
      </c>
      <c r="B17" s="97" t="s">
        <v>856</v>
      </c>
      <c r="C17" s="98" t="s">
        <v>649</v>
      </c>
      <c r="D17" s="55">
        <v>1</v>
      </c>
      <c r="E17" s="51" t="s">
        <v>499</v>
      </c>
      <c r="F17" s="55">
        <v>1</v>
      </c>
      <c r="G17" s="55">
        <v>1</v>
      </c>
      <c r="H17" s="55">
        <v>1</v>
      </c>
      <c r="I17" s="55">
        <v>1</v>
      </c>
      <c r="J17" s="55">
        <v>1</v>
      </c>
      <c r="K17" s="51">
        <v>1</v>
      </c>
      <c r="L17" s="51"/>
      <c r="M17" s="51"/>
      <c r="N17" s="51"/>
      <c r="O17" s="51"/>
      <c r="P17" s="51"/>
      <c r="Q17" s="51"/>
      <c r="R17" s="51"/>
      <c r="S17" s="51"/>
      <c r="T17" s="93">
        <f t="shared" si="2"/>
        <v>7</v>
      </c>
      <c r="U17" s="94">
        <f t="shared" si="3"/>
        <v>0.4375</v>
      </c>
    </row>
    <row r="18" spans="1:21" ht="14.5" x14ac:dyDescent="0.35">
      <c r="A18" s="101">
        <v>6</v>
      </c>
      <c r="B18" s="97" t="s">
        <v>857</v>
      </c>
      <c r="C18" s="98" t="s">
        <v>858</v>
      </c>
      <c r="D18" s="55">
        <v>1</v>
      </c>
      <c r="E18" s="55">
        <v>1</v>
      </c>
      <c r="F18" s="55">
        <v>1</v>
      </c>
      <c r="G18" s="55">
        <v>1</v>
      </c>
      <c r="H18" s="55">
        <v>1</v>
      </c>
      <c r="I18" s="55">
        <v>1</v>
      </c>
      <c r="J18" s="55">
        <v>1</v>
      </c>
      <c r="K18" s="51">
        <v>1</v>
      </c>
      <c r="L18" s="51"/>
      <c r="M18" s="51"/>
      <c r="N18" s="51"/>
      <c r="O18" s="51"/>
      <c r="P18" s="51"/>
      <c r="Q18" s="51"/>
      <c r="R18" s="51"/>
      <c r="S18" s="51"/>
      <c r="T18" s="93">
        <f t="shared" si="2"/>
        <v>8</v>
      </c>
      <c r="U18" s="94">
        <f t="shared" si="3"/>
        <v>0.5</v>
      </c>
    </row>
    <row r="19" spans="1:21" ht="14.5" x14ac:dyDescent="0.35">
      <c r="A19" s="101">
        <v>7</v>
      </c>
      <c r="B19" s="97" t="s">
        <v>859</v>
      </c>
      <c r="C19" s="98" t="s">
        <v>860</v>
      </c>
      <c r="D19" s="55">
        <v>1</v>
      </c>
      <c r="E19" s="55">
        <v>1</v>
      </c>
      <c r="F19" s="55">
        <v>1</v>
      </c>
      <c r="G19" s="55">
        <v>1</v>
      </c>
      <c r="H19" s="55">
        <v>1</v>
      </c>
      <c r="I19" s="55">
        <v>1</v>
      </c>
      <c r="J19" s="55">
        <v>1</v>
      </c>
      <c r="K19" s="51">
        <v>1</v>
      </c>
      <c r="L19" s="51"/>
      <c r="M19" s="51"/>
      <c r="N19" s="51"/>
      <c r="O19" s="51"/>
      <c r="P19" s="51"/>
      <c r="Q19" s="51"/>
      <c r="R19" s="51"/>
      <c r="S19" s="51"/>
      <c r="T19" s="93">
        <f t="shared" si="2"/>
        <v>8</v>
      </c>
      <c r="U19" s="94">
        <f t="shared" si="3"/>
        <v>0.5</v>
      </c>
    </row>
    <row r="20" spans="1:21" ht="14.5" x14ac:dyDescent="0.35">
      <c r="A20" s="101">
        <v>8</v>
      </c>
      <c r="B20" s="97" t="s">
        <v>861</v>
      </c>
      <c r="C20" s="98" t="s">
        <v>862</v>
      </c>
      <c r="D20" s="55">
        <v>1</v>
      </c>
      <c r="E20" s="55">
        <v>1</v>
      </c>
      <c r="F20" s="55">
        <v>1</v>
      </c>
      <c r="G20" s="55">
        <v>1</v>
      </c>
      <c r="H20" s="55">
        <v>1</v>
      </c>
      <c r="I20" s="55">
        <v>1</v>
      </c>
      <c r="J20" s="51" t="s">
        <v>499</v>
      </c>
      <c r="K20" s="51">
        <v>1</v>
      </c>
      <c r="L20" s="51"/>
      <c r="M20" s="51"/>
      <c r="N20" s="51"/>
      <c r="O20" s="51"/>
      <c r="P20" s="51"/>
      <c r="Q20" s="51"/>
      <c r="R20" s="51"/>
      <c r="S20" s="51"/>
      <c r="T20" s="93">
        <f t="shared" si="2"/>
        <v>7</v>
      </c>
      <c r="U20" s="94">
        <f t="shared" si="3"/>
        <v>0.4375</v>
      </c>
    </row>
    <row r="21" spans="1:21" ht="15.75" customHeight="1" x14ac:dyDescent="0.35">
      <c r="A21" s="101">
        <v>9</v>
      </c>
      <c r="B21" s="97" t="s">
        <v>863</v>
      </c>
      <c r="C21" s="98" t="s">
        <v>864</v>
      </c>
      <c r="D21" s="55">
        <v>1</v>
      </c>
      <c r="E21" s="55">
        <v>1</v>
      </c>
      <c r="F21" s="55">
        <v>1</v>
      </c>
      <c r="G21" s="55">
        <v>1</v>
      </c>
      <c r="H21" s="55">
        <v>1</v>
      </c>
      <c r="I21" s="55">
        <v>1</v>
      </c>
      <c r="J21" s="55">
        <v>1</v>
      </c>
      <c r="K21" s="51">
        <v>1</v>
      </c>
      <c r="L21" s="51"/>
      <c r="M21" s="51"/>
      <c r="N21" s="51"/>
      <c r="O21" s="51"/>
      <c r="P21" s="51"/>
      <c r="Q21" s="51"/>
      <c r="R21" s="51"/>
      <c r="S21" s="51"/>
      <c r="T21" s="93">
        <f t="shared" si="2"/>
        <v>8</v>
      </c>
      <c r="U21" s="94">
        <f t="shared" si="3"/>
        <v>0.5</v>
      </c>
    </row>
    <row r="22" spans="1:21" ht="15.75" customHeight="1" x14ac:dyDescent="0.35">
      <c r="A22" s="101">
        <v>10</v>
      </c>
      <c r="B22" s="97" t="s">
        <v>865</v>
      </c>
      <c r="C22" s="98" t="s">
        <v>866</v>
      </c>
      <c r="D22" s="55">
        <v>1</v>
      </c>
      <c r="E22" s="55">
        <v>1</v>
      </c>
      <c r="F22" s="55" t="s">
        <v>508</v>
      </c>
      <c r="G22" s="55">
        <v>1</v>
      </c>
      <c r="H22" s="55">
        <v>1</v>
      </c>
      <c r="I22" s="55">
        <v>1</v>
      </c>
      <c r="J22" s="55">
        <v>1</v>
      </c>
      <c r="K22" s="51">
        <v>1</v>
      </c>
      <c r="L22" s="51"/>
      <c r="M22" s="51"/>
      <c r="N22" s="51"/>
      <c r="O22" s="51"/>
      <c r="P22" s="51"/>
      <c r="Q22" s="51"/>
      <c r="R22" s="51"/>
      <c r="S22" s="51"/>
      <c r="T22" s="93">
        <f t="shared" si="2"/>
        <v>7</v>
      </c>
      <c r="U22" s="94">
        <f t="shared" si="3"/>
        <v>0.4375</v>
      </c>
    </row>
    <row r="23" spans="1:21" ht="15.75" customHeight="1" x14ac:dyDescent="0.35">
      <c r="A23" s="101">
        <v>11</v>
      </c>
      <c r="B23" s="97" t="s">
        <v>867</v>
      </c>
      <c r="C23" s="98" t="s">
        <v>868</v>
      </c>
      <c r="D23" s="55">
        <v>1</v>
      </c>
      <c r="E23" s="55">
        <v>1</v>
      </c>
      <c r="F23" s="55">
        <v>1</v>
      </c>
      <c r="G23" s="55">
        <v>1</v>
      </c>
      <c r="H23" s="55">
        <v>1</v>
      </c>
      <c r="I23" s="55">
        <v>1</v>
      </c>
      <c r="J23" s="55">
        <v>1</v>
      </c>
      <c r="K23" s="51">
        <v>1</v>
      </c>
      <c r="L23" s="51"/>
      <c r="M23" s="51"/>
      <c r="N23" s="51"/>
      <c r="O23" s="51"/>
      <c r="P23" s="51"/>
      <c r="Q23" s="51"/>
      <c r="R23" s="51"/>
      <c r="S23" s="51"/>
      <c r="T23" s="93">
        <f t="shared" si="2"/>
        <v>8</v>
      </c>
      <c r="U23" s="94">
        <f t="shared" si="3"/>
        <v>0.5</v>
      </c>
    </row>
    <row r="24" spans="1:21" ht="15.75" customHeight="1" x14ac:dyDescent="0.35">
      <c r="A24" s="101">
        <v>12</v>
      </c>
      <c r="B24" s="97" t="s">
        <v>869</v>
      </c>
      <c r="C24" s="98" t="s">
        <v>870</v>
      </c>
      <c r="D24" s="55">
        <v>1</v>
      </c>
      <c r="E24" s="55">
        <v>1</v>
      </c>
      <c r="F24" s="55">
        <v>1</v>
      </c>
      <c r="G24" s="55">
        <v>1</v>
      </c>
      <c r="H24" s="55">
        <v>1</v>
      </c>
      <c r="I24" s="55">
        <v>1</v>
      </c>
      <c r="J24" s="55">
        <v>1</v>
      </c>
      <c r="K24" s="51">
        <v>1</v>
      </c>
      <c r="L24" s="51"/>
      <c r="M24" s="51"/>
      <c r="N24" s="51"/>
      <c r="O24" s="51"/>
      <c r="P24" s="51"/>
      <c r="Q24" s="51"/>
      <c r="R24" s="51"/>
      <c r="S24" s="51"/>
      <c r="T24" s="93">
        <f t="shared" si="2"/>
        <v>8</v>
      </c>
      <c r="U24" s="94">
        <f t="shared" si="3"/>
        <v>0.5</v>
      </c>
    </row>
    <row r="25" spans="1:21" ht="15.75" customHeight="1" x14ac:dyDescent="0.35">
      <c r="A25" s="101">
        <v>13</v>
      </c>
      <c r="B25" s="97" t="s">
        <v>871</v>
      </c>
      <c r="C25" s="98" t="s">
        <v>872</v>
      </c>
      <c r="D25" s="55">
        <v>1</v>
      </c>
      <c r="E25" s="55">
        <v>1</v>
      </c>
      <c r="F25" s="55">
        <v>1</v>
      </c>
      <c r="G25" s="55">
        <v>1</v>
      </c>
      <c r="H25" s="55" t="s">
        <v>499</v>
      </c>
      <c r="I25" s="55">
        <v>1</v>
      </c>
      <c r="J25" s="55">
        <v>1</v>
      </c>
      <c r="K25" s="51">
        <v>1</v>
      </c>
      <c r="L25" s="51"/>
      <c r="M25" s="51"/>
      <c r="N25" s="51"/>
      <c r="O25" s="51"/>
      <c r="P25" s="51"/>
      <c r="Q25" s="51"/>
      <c r="R25" s="51"/>
      <c r="S25" s="51"/>
      <c r="T25" s="93">
        <f t="shared" si="2"/>
        <v>7</v>
      </c>
      <c r="U25" s="94">
        <f t="shared" si="3"/>
        <v>0.4375</v>
      </c>
    </row>
    <row r="26" spans="1:21" ht="15.75" customHeight="1" x14ac:dyDescent="0.35">
      <c r="A26" s="101">
        <v>14</v>
      </c>
      <c r="B26" s="97" t="s">
        <v>873</v>
      </c>
      <c r="C26" s="98" t="s">
        <v>874</v>
      </c>
      <c r="D26" s="55">
        <v>1</v>
      </c>
      <c r="E26" s="55">
        <v>1</v>
      </c>
      <c r="F26" s="55">
        <v>1</v>
      </c>
      <c r="G26" s="55">
        <v>1</v>
      </c>
      <c r="H26" s="55">
        <v>1</v>
      </c>
      <c r="I26" s="55">
        <v>1</v>
      </c>
      <c r="J26" s="55">
        <v>1</v>
      </c>
      <c r="K26" s="51">
        <v>1</v>
      </c>
      <c r="L26" s="51"/>
      <c r="M26" s="51"/>
      <c r="N26" s="51"/>
      <c r="O26" s="51"/>
      <c r="P26" s="51"/>
      <c r="Q26" s="51"/>
      <c r="R26" s="51"/>
      <c r="S26" s="51"/>
      <c r="T26" s="93">
        <f t="shared" si="2"/>
        <v>8</v>
      </c>
      <c r="U26" s="94">
        <f t="shared" si="3"/>
        <v>0.5</v>
      </c>
    </row>
    <row r="27" spans="1:21" ht="15.75" customHeight="1" x14ac:dyDescent="0.35">
      <c r="A27" s="101">
        <v>15</v>
      </c>
      <c r="B27" s="97" t="s">
        <v>875</v>
      </c>
      <c r="C27" s="98" t="s">
        <v>876</v>
      </c>
      <c r="D27" s="55">
        <v>1</v>
      </c>
      <c r="E27" s="55">
        <v>1</v>
      </c>
      <c r="F27" s="55">
        <v>1</v>
      </c>
      <c r="G27" s="55">
        <v>1</v>
      </c>
      <c r="H27" s="55">
        <v>1</v>
      </c>
      <c r="I27" s="55">
        <v>1</v>
      </c>
      <c r="J27" s="55">
        <v>1</v>
      </c>
      <c r="K27" s="51">
        <v>1</v>
      </c>
      <c r="L27" s="51"/>
      <c r="M27" s="51"/>
      <c r="N27" s="51"/>
      <c r="O27" s="51"/>
      <c r="P27" s="51"/>
      <c r="Q27" s="51"/>
      <c r="R27" s="51"/>
      <c r="S27" s="51"/>
      <c r="T27" s="93">
        <f t="shared" si="2"/>
        <v>8</v>
      </c>
      <c r="U27" s="94">
        <f t="shared" si="3"/>
        <v>0.5</v>
      </c>
    </row>
    <row r="28" spans="1:21" ht="15.75" customHeight="1" x14ac:dyDescent="0.35">
      <c r="A28" s="101">
        <v>16</v>
      </c>
      <c r="B28" s="97" t="s">
        <v>877</v>
      </c>
      <c r="C28" s="98" t="s">
        <v>878</v>
      </c>
      <c r="D28" s="55">
        <v>1</v>
      </c>
      <c r="E28" s="55">
        <v>1</v>
      </c>
      <c r="F28" s="55">
        <v>1</v>
      </c>
      <c r="G28" s="55">
        <v>1</v>
      </c>
      <c r="H28" s="55">
        <v>1</v>
      </c>
      <c r="I28" s="55">
        <v>1</v>
      </c>
      <c r="J28" s="55">
        <v>1</v>
      </c>
      <c r="K28" s="51">
        <v>1</v>
      </c>
      <c r="L28" s="51"/>
      <c r="M28" s="51"/>
      <c r="N28" s="51"/>
      <c r="O28" s="51"/>
      <c r="P28" s="51"/>
      <c r="Q28" s="51"/>
      <c r="R28" s="51"/>
      <c r="S28" s="51"/>
      <c r="T28" s="93">
        <f t="shared" si="2"/>
        <v>8</v>
      </c>
      <c r="U28" s="94">
        <f t="shared" si="3"/>
        <v>0.5</v>
      </c>
    </row>
    <row r="29" spans="1:21" ht="15.75" customHeight="1" x14ac:dyDescent="0.35">
      <c r="A29" s="101">
        <v>17</v>
      </c>
      <c r="B29" s="97" t="s">
        <v>879</v>
      </c>
      <c r="C29" s="98" t="s">
        <v>880</v>
      </c>
      <c r="D29" s="55">
        <v>1</v>
      </c>
      <c r="E29" s="55">
        <v>1</v>
      </c>
      <c r="F29" s="55">
        <v>1</v>
      </c>
      <c r="G29" s="55">
        <v>1</v>
      </c>
      <c r="H29" s="55">
        <v>1</v>
      </c>
      <c r="I29" s="55">
        <v>1</v>
      </c>
      <c r="J29" s="55">
        <v>1</v>
      </c>
      <c r="K29" s="51">
        <v>1</v>
      </c>
      <c r="L29" s="51"/>
      <c r="M29" s="51"/>
      <c r="N29" s="51"/>
      <c r="O29" s="51"/>
      <c r="P29" s="51"/>
      <c r="Q29" s="51"/>
      <c r="R29" s="51"/>
      <c r="S29" s="51"/>
      <c r="T29" s="93">
        <f t="shared" si="2"/>
        <v>8</v>
      </c>
      <c r="U29" s="94">
        <f t="shared" si="3"/>
        <v>0.5</v>
      </c>
    </row>
    <row r="30" spans="1:21" ht="15.75" customHeight="1" x14ac:dyDescent="0.35">
      <c r="A30" s="101">
        <v>18</v>
      </c>
      <c r="B30" s="97" t="s">
        <v>881</v>
      </c>
      <c r="C30" s="98" t="s">
        <v>882</v>
      </c>
      <c r="D30" s="55">
        <v>1</v>
      </c>
      <c r="E30" s="55" t="s">
        <v>508</v>
      </c>
      <c r="F30" s="55">
        <v>1</v>
      </c>
      <c r="G30" s="55">
        <v>1</v>
      </c>
      <c r="H30" s="55">
        <v>1</v>
      </c>
      <c r="I30" s="55">
        <v>1</v>
      </c>
      <c r="J30" s="55">
        <v>1</v>
      </c>
      <c r="K30" s="51">
        <v>1</v>
      </c>
      <c r="L30" s="51"/>
      <c r="M30" s="51"/>
      <c r="N30" s="51"/>
      <c r="O30" s="51"/>
      <c r="P30" s="51"/>
      <c r="Q30" s="51"/>
      <c r="R30" s="51"/>
      <c r="S30" s="51"/>
      <c r="T30" s="93">
        <f t="shared" si="2"/>
        <v>7</v>
      </c>
      <c r="U30" s="94">
        <f t="shared" si="3"/>
        <v>0.4375</v>
      </c>
    </row>
    <row r="31" spans="1:21" ht="15.75" customHeight="1" x14ac:dyDescent="0.35">
      <c r="A31" s="101">
        <v>19</v>
      </c>
      <c r="B31" s="97" t="s">
        <v>883</v>
      </c>
      <c r="C31" s="98" t="s">
        <v>884</v>
      </c>
      <c r="D31" s="55">
        <v>1</v>
      </c>
      <c r="E31" s="55">
        <v>1</v>
      </c>
      <c r="F31" s="55">
        <v>0</v>
      </c>
      <c r="G31" s="55">
        <v>1</v>
      </c>
      <c r="H31" s="55">
        <v>0</v>
      </c>
      <c r="I31" s="55">
        <v>1</v>
      </c>
      <c r="J31" s="55">
        <v>1</v>
      </c>
      <c r="K31" s="51">
        <v>1</v>
      </c>
      <c r="L31" s="51"/>
      <c r="M31" s="51"/>
      <c r="N31" s="51"/>
      <c r="O31" s="51"/>
      <c r="P31" s="51"/>
      <c r="Q31" s="51"/>
      <c r="R31" s="51"/>
      <c r="S31" s="51"/>
      <c r="T31" s="93">
        <f t="shared" si="2"/>
        <v>6</v>
      </c>
      <c r="U31" s="94">
        <f t="shared" si="3"/>
        <v>0.375</v>
      </c>
    </row>
    <row r="32" spans="1:21" ht="15.75" customHeight="1" x14ac:dyDescent="0.35">
      <c r="A32" s="101">
        <v>20</v>
      </c>
      <c r="B32" s="97" t="s">
        <v>885</v>
      </c>
      <c r="C32" s="98" t="s">
        <v>886</v>
      </c>
      <c r="D32" s="55">
        <v>1</v>
      </c>
      <c r="E32" s="55">
        <v>1</v>
      </c>
      <c r="F32" s="55">
        <v>1</v>
      </c>
      <c r="G32" s="55">
        <v>1</v>
      </c>
      <c r="H32" s="55">
        <v>1</v>
      </c>
      <c r="I32" s="55">
        <v>1</v>
      </c>
      <c r="J32" s="55">
        <v>1</v>
      </c>
      <c r="K32" s="51">
        <v>1</v>
      </c>
      <c r="L32" s="51"/>
      <c r="M32" s="51"/>
      <c r="N32" s="51"/>
      <c r="O32" s="51"/>
      <c r="P32" s="51"/>
      <c r="Q32" s="51"/>
      <c r="R32" s="51"/>
      <c r="S32" s="51"/>
      <c r="T32" s="93">
        <f t="shared" si="2"/>
        <v>8</v>
      </c>
      <c r="U32" s="94">
        <f t="shared" si="3"/>
        <v>0.5</v>
      </c>
    </row>
    <row r="33" spans="1:21" ht="15.75" customHeight="1" x14ac:dyDescent="0.35">
      <c r="A33" s="101">
        <v>21</v>
      </c>
      <c r="B33" s="97" t="s">
        <v>887</v>
      </c>
      <c r="C33" s="98" t="s">
        <v>888</v>
      </c>
      <c r="D33" s="55">
        <v>1</v>
      </c>
      <c r="E33" s="55">
        <v>1</v>
      </c>
      <c r="F33" s="55">
        <v>1</v>
      </c>
      <c r="G33" s="55">
        <v>0</v>
      </c>
      <c r="H33" s="55">
        <v>1</v>
      </c>
      <c r="I33" s="55">
        <v>1</v>
      </c>
      <c r="J33" s="55">
        <v>1</v>
      </c>
      <c r="K33" s="51">
        <v>1</v>
      </c>
      <c r="L33" s="51"/>
      <c r="M33" s="51"/>
      <c r="N33" s="51"/>
      <c r="O33" s="51"/>
      <c r="P33" s="51"/>
      <c r="Q33" s="51"/>
      <c r="R33" s="51"/>
      <c r="S33" s="51"/>
      <c r="T33" s="93">
        <f t="shared" si="2"/>
        <v>7</v>
      </c>
      <c r="U33" s="94">
        <f t="shared" si="3"/>
        <v>0.4375</v>
      </c>
    </row>
    <row r="34" spans="1:21" ht="15.75" customHeight="1" x14ac:dyDescent="0.35">
      <c r="A34" s="101">
        <v>22</v>
      </c>
      <c r="B34" s="97" t="s">
        <v>889</v>
      </c>
      <c r="C34" s="98" t="s">
        <v>890</v>
      </c>
      <c r="D34" s="55">
        <v>1</v>
      </c>
      <c r="E34" s="55">
        <v>1</v>
      </c>
      <c r="F34" s="55">
        <v>1</v>
      </c>
      <c r="G34" s="55">
        <v>1</v>
      </c>
      <c r="H34" s="55">
        <v>1</v>
      </c>
      <c r="I34" s="55">
        <v>1</v>
      </c>
      <c r="J34" s="55">
        <v>1</v>
      </c>
      <c r="K34" s="51">
        <v>1</v>
      </c>
      <c r="L34" s="51"/>
      <c r="M34" s="51"/>
      <c r="N34" s="51"/>
      <c r="O34" s="51"/>
      <c r="P34" s="51"/>
      <c r="Q34" s="51"/>
      <c r="R34" s="51"/>
      <c r="S34" s="51"/>
      <c r="T34" s="93">
        <f t="shared" si="2"/>
        <v>8</v>
      </c>
      <c r="U34" s="94">
        <f t="shared" si="3"/>
        <v>0.5</v>
      </c>
    </row>
    <row r="35" spans="1:21" ht="15.75" customHeight="1" x14ac:dyDescent="0.35">
      <c r="A35" s="101">
        <v>23</v>
      </c>
      <c r="B35" s="97" t="s">
        <v>891</v>
      </c>
      <c r="C35" s="98" t="s">
        <v>892</v>
      </c>
      <c r="D35" s="55">
        <v>1</v>
      </c>
      <c r="E35" s="55">
        <v>1</v>
      </c>
      <c r="F35" s="55">
        <v>0</v>
      </c>
      <c r="G35" s="55">
        <v>1</v>
      </c>
      <c r="H35" s="55">
        <v>0</v>
      </c>
      <c r="I35" s="55">
        <v>0</v>
      </c>
      <c r="J35" s="55">
        <v>0</v>
      </c>
      <c r="K35" s="51">
        <v>1</v>
      </c>
      <c r="L35" s="51"/>
      <c r="M35" s="51"/>
      <c r="N35" s="51"/>
      <c r="O35" s="51"/>
      <c r="P35" s="51"/>
      <c r="Q35" s="51"/>
      <c r="R35" s="51"/>
      <c r="S35" s="51"/>
      <c r="T35" s="93">
        <f t="shared" si="2"/>
        <v>4</v>
      </c>
      <c r="U35" s="94">
        <f t="shared" si="3"/>
        <v>0.25</v>
      </c>
    </row>
    <row r="36" spans="1:21" ht="15.75" customHeight="1" x14ac:dyDescent="0.35">
      <c r="A36" s="101">
        <v>24</v>
      </c>
      <c r="B36" s="97" t="s">
        <v>893</v>
      </c>
      <c r="C36" s="98" t="s">
        <v>894</v>
      </c>
      <c r="D36" s="55">
        <v>1</v>
      </c>
      <c r="E36" s="55">
        <v>1</v>
      </c>
      <c r="F36" s="55">
        <v>0</v>
      </c>
      <c r="G36" s="55">
        <v>1</v>
      </c>
      <c r="H36" s="55">
        <v>1</v>
      </c>
      <c r="I36" s="55">
        <v>1</v>
      </c>
      <c r="J36" s="55">
        <v>1</v>
      </c>
      <c r="K36" s="51">
        <v>1</v>
      </c>
      <c r="L36" s="51"/>
      <c r="M36" s="51"/>
      <c r="N36" s="51"/>
      <c r="O36" s="51"/>
      <c r="P36" s="51"/>
      <c r="Q36" s="51"/>
      <c r="R36" s="51"/>
      <c r="S36" s="51"/>
      <c r="T36" s="93">
        <f t="shared" si="2"/>
        <v>7</v>
      </c>
      <c r="U36" s="94">
        <f t="shared" si="3"/>
        <v>0.4375</v>
      </c>
    </row>
    <row r="37" spans="1:21" ht="15.75" customHeight="1" x14ac:dyDescent="0.35">
      <c r="A37" s="101">
        <v>25</v>
      </c>
      <c r="B37" s="97" t="s">
        <v>895</v>
      </c>
      <c r="C37" s="98" t="s">
        <v>896</v>
      </c>
      <c r="D37" s="55">
        <v>1</v>
      </c>
      <c r="E37" s="55">
        <v>1</v>
      </c>
      <c r="F37" s="55">
        <v>1</v>
      </c>
      <c r="G37" s="55">
        <v>1</v>
      </c>
      <c r="H37" s="55">
        <v>1</v>
      </c>
      <c r="I37" s="55">
        <v>1</v>
      </c>
      <c r="J37" s="55">
        <v>1</v>
      </c>
      <c r="K37" s="51">
        <v>1</v>
      </c>
      <c r="L37" s="51"/>
      <c r="M37" s="51"/>
      <c r="N37" s="51"/>
      <c r="O37" s="51"/>
      <c r="P37" s="51"/>
      <c r="Q37" s="51"/>
      <c r="R37" s="51"/>
      <c r="S37" s="51"/>
      <c r="T37" s="93">
        <f t="shared" si="2"/>
        <v>8</v>
      </c>
      <c r="U37" s="94">
        <f t="shared" si="3"/>
        <v>0.5</v>
      </c>
    </row>
    <row r="38" spans="1:21" ht="15.75" customHeight="1" x14ac:dyDescent="0.35">
      <c r="A38" s="101">
        <v>26</v>
      </c>
      <c r="B38" s="97" t="s">
        <v>897</v>
      </c>
      <c r="C38" s="98" t="s">
        <v>898</v>
      </c>
      <c r="D38" s="55">
        <v>1</v>
      </c>
      <c r="E38" s="55">
        <v>1</v>
      </c>
      <c r="F38" s="55">
        <v>1</v>
      </c>
      <c r="G38" s="55">
        <v>1</v>
      </c>
      <c r="H38" s="55">
        <v>1</v>
      </c>
      <c r="I38" s="55" t="s">
        <v>508</v>
      </c>
      <c r="J38" s="55">
        <v>1</v>
      </c>
      <c r="K38" s="51">
        <v>1</v>
      </c>
      <c r="L38" s="51"/>
      <c r="M38" s="51"/>
      <c r="N38" s="51"/>
      <c r="O38" s="51"/>
      <c r="P38" s="51"/>
      <c r="Q38" s="51"/>
      <c r="R38" s="51"/>
      <c r="S38" s="51"/>
      <c r="T38" s="93">
        <f t="shared" si="2"/>
        <v>7</v>
      </c>
      <c r="U38" s="94">
        <f t="shared" si="3"/>
        <v>0.4375</v>
      </c>
    </row>
    <row r="39" spans="1:21" ht="15.75" customHeight="1" x14ac:dyDescent="0.35">
      <c r="A39" s="101">
        <v>27</v>
      </c>
      <c r="B39" s="97" t="s">
        <v>899</v>
      </c>
      <c r="C39" s="98" t="s">
        <v>900</v>
      </c>
      <c r="D39" s="55">
        <v>1</v>
      </c>
      <c r="E39" s="55">
        <v>1</v>
      </c>
      <c r="F39" s="55">
        <v>1</v>
      </c>
      <c r="G39" s="55">
        <v>1</v>
      </c>
      <c r="H39" s="55">
        <v>1</v>
      </c>
      <c r="I39" s="55">
        <v>1</v>
      </c>
      <c r="J39" s="55">
        <v>1</v>
      </c>
      <c r="K39" s="51">
        <v>1</v>
      </c>
      <c r="L39" s="51"/>
      <c r="M39" s="51"/>
      <c r="N39" s="51"/>
      <c r="O39" s="51"/>
      <c r="P39" s="51"/>
      <c r="Q39" s="51"/>
      <c r="R39" s="51"/>
      <c r="S39" s="51"/>
      <c r="T39" s="93">
        <f t="shared" si="2"/>
        <v>8</v>
      </c>
      <c r="U39" s="94">
        <f t="shared" si="3"/>
        <v>0.5</v>
      </c>
    </row>
    <row r="40" spans="1:21" ht="15.75" customHeight="1" x14ac:dyDescent="0.35">
      <c r="A40" s="101">
        <v>28</v>
      </c>
      <c r="B40" s="97" t="s">
        <v>901</v>
      </c>
      <c r="C40" s="98" t="s">
        <v>902</v>
      </c>
      <c r="D40" s="55">
        <v>1</v>
      </c>
      <c r="E40" s="55">
        <v>1</v>
      </c>
      <c r="F40" s="55">
        <v>1</v>
      </c>
      <c r="G40" s="55">
        <v>0</v>
      </c>
      <c r="H40" s="55">
        <v>1</v>
      </c>
      <c r="I40" s="55">
        <v>1</v>
      </c>
      <c r="J40" s="55">
        <v>0</v>
      </c>
      <c r="K40" s="51">
        <v>1</v>
      </c>
      <c r="L40" s="51"/>
      <c r="M40" s="51"/>
      <c r="N40" s="51"/>
      <c r="O40" s="51"/>
      <c r="P40" s="51"/>
      <c r="Q40" s="51"/>
      <c r="R40" s="51"/>
      <c r="S40" s="51"/>
      <c r="T40" s="93">
        <f t="shared" si="2"/>
        <v>6</v>
      </c>
      <c r="U40" s="94">
        <f t="shared" si="3"/>
        <v>0.375</v>
      </c>
    </row>
    <row r="41" spans="1:21" ht="15.75" customHeight="1" x14ac:dyDescent="0.35">
      <c r="A41" s="101">
        <v>29</v>
      </c>
      <c r="B41" s="97" t="s">
        <v>903</v>
      </c>
      <c r="C41" s="98" t="s">
        <v>904</v>
      </c>
      <c r="D41" s="55">
        <v>1</v>
      </c>
      <c r="E41" s="55">
        <v>1</v>
      </c>
      <c r="F41" s="55">
        <v>1</v>
      </c>
      <c r="G41" s="55">
        <v>1</v>
      </c>
      <c r="H41" s="55">
        <v>1</v>
      </c>
      <c r="I41" s="55">
        <v>1</v>
      </c>
      <c r="J41" s="55">
        <v>1</v>
      </c>
      <c r="K41" s="51">
        <v>1</v>
      </c>
      <c r="L41" s="51"/>
      <c r="M41" s="51"/>
      <c r="N41" s="51"/>
      <c r="O41" s="51"/>
      <c r="P41" s="51"/>
      <c r="Q41" s="51"/>
      <c r="R41" s="51"/>
      <c r="S41" s="51"/>
      <c r="T41" s="93">
        <f t="shared" si="2"/>
        <v>8</v>
      </c>
      <c r="U41" s="94">
        <f t="shared" si="3"/>
        <v>0.5</v>
      </c>
    </row>
    <row r="42" spans="1:21" ht="15.75" customHeight="1" x14ac:dyDescent="0.35">
      <c r="A42" s="101">
        <v>30</v>
      </c>
      <c r="B42" s="97" t="s">
        <v>905</v>
      </c>
      <c r="C42" s="98" t="s">
        <v>906</v>
      </c>
      <c r="D42" s="55">
        <v>1</v>
      </c>
      <c r="E42" s="55">
        <v>1</v>
      </c>
      <c r="F42" s="55">
        <v>1</v>
      </c>
      <c r="G42" s="55">
        <v>1</v>
      </c>
      <c r="H42" s="55">
        <v>1</v>
      </c>
      <c r="I42" s="55">
        <v>1</v>
      </c>
      <c r="J42" s="55">
        <v>1</v>
      </c>
      <c r="K42" s="51">
        <v>1</v>
      </c>
      <c r="L42" s="51"/>
      <c r="M42" s="51"/>
      <c r="N42" s="51"/>
      <c r="O42" s="51"/>
      <c r="P42" s="51"/>
      <c r="Q42" s="51"/>
      <c r="R42" s="51"/>
      <c r="S42" s="51"/>
      <c r="T42" s="93">
        <f t="shared" si="2"/>
        <v>8</v>
      </c>
      <c r="U42" s="94">
        <f t="shared" si="3"/>
        <v>0.5</v>
      </c>
    </row>
    <row r="43" spans="1:21" ht="15.75" customHeight="1" x14ac:dyDescent="0.35">
      <c r="A43" s="101">
        <v>31</v>
      </c>
      <c r="B43" s="97" t="s">
        <v>907</v>
      </c>
      <c r="C43" s="98" t="s">
        <v>908</v>
      </c>
      <c r="D43" s="55">
        <v>1</v>
      </c>
      <c r="E43" s="55" t="s">
        <v>508</v>
      </c>
      <c r="F43" s="55">
        <v>1</v>
      </c>
      <c r="G43" s="55">
        <v>1</v>
      </c>
      <c r="H43" s="55">
        <v>1</v>
      </c>
      <c r="I43" s="55">
        <v>1</v>
      </c>
      <c r="J43" s="55">
        <v>1</v>
      </c>
      <c r="K43" s="51">
        <v>0</v>
      </c>
      <c r="L43" s="51"/>
      <c r="M43" s="51"/>
      <c r="N43" s="51"/>
      <c r="O43" s="51"/>
      <c r="P43" s="51"/>
      <c r="Q43" s="51"/>
      <c r="R43" s="51"/>
      <c r="S43" s="51"/>
      <c r="T43" s="93">
        <f t="shared" si="2"/>
        <v>6</v>
      </c>
      <c r="U43" s="94">
        <f t="shared" si="3"/>
        <v>0.375</v>
      </c>
    </row>
    <row r="44" spans="1:21" ht="15.75" customHeight="1" x14ac:dyDescent="0.35"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1" ht="15.75" customHeight="1" x14ac:dyDescent="0.35"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1" ht="15.75" customHeight="1" x14ac:dyDescent="0.35"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1" ht="15.75" customHeight="1" x14ac:dyDescent="0.35"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1" ht="15.75" customHeight="1" x14ac:dyDescent="0.35"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4:20" ht="15.75" customHeight="1" x14ac:dyDescent="0.35"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4:20" ht="15.75" customHeight="1" x14ac:dyDescent="0.35"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4:20" ht="15.75" customHeight="1" x14ac:dyDescent="0.35"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4:20" ht="15.75" customHeight="1" x14ac:dyDescent="0.35"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4:20" ht="15.75" customHeight="1" x14ac:dyDescent="0.35"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4:20" ht="15.75" customHeight="1" x14ac:dyDescent="0.35"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4:20" ht="15.75" customHeight="1" x14ac:dyDescent="0.35"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4:20" ht="15.75" customHeight="1" x14ac:dyDescent="0.35"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4:20" ht="15.75" customHeight="1" x14ac:dyDescent="0.35"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4:20" ht="15.75" customHeight="1" x14ac:dyDescent="0.35"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4:20" ht="15.75" customHeight="1" x14ac:dyDescent="0.35"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4:20" ht="15.75" customHeight="1" x14ac:dyDescent="0.35"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4:20" ht="15.75" customHeight="1" x14ac:dyDescent="0.35"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4:20" ht="15.75" customHeight="1" x14ac:dyDescent="0.35"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4:20" ht="15.75" customHeight="1" x14ac:dyDescent="0.35"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4:20" ht="15.75" customHeight="1" x14ac:dyDescent="0.35"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4:20" ht="15.75" customHeight="1" x14ac:dyDescent="0.35"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4:20" ht="15.75" customHeight="1" x14ac:dyDescent="0.35"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4:20" ht="15.75" customHeight="1" x14ac:dyDescent="0.35"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4:20" ht="15.75" customHeight="1" x14ac:dyDescent="0.35"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4:20" ht="15.75" customHeight="1" x14ac:dyDescent="0.35"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4:20" ht="15.75" customHeight="1" x14ac:dyDescent="0.35"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4:20" ht="15.75" customHeight="1" x14ac:dyDescent="0.35"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4:20" ht="15.75" customHeight="1" x14ac:dyDescent="0.35"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4:20" ht="15.75" customHeight="1" x14ac:dyDescent="0.35"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4:20" ht="15.75" customHeight="1" x14ac:dyDescent="0.35"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4:20" ht="15.75" customHeight="1" x14ac:dyDescent="0.35"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4:20" ht="15.75" customHeight="1" x14ac:dyDescent="0.35"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4:20" ht="15.75" customHeight="1" x14ac:dyDescent="0.35"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4:20" ht="15.75" customHeight="1" x14ac:dyDescent="0.35"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4:20" ht="15.75" customHeight="1" x14ac:dyDescent="0.35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4:20" ht="15.75" customHeight="1" x14ac:dyDescent="0.35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4:20" ht="15.75" customHeight="1" x14ac:dyDescent="0.35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4:20" ht="15.75" customHeight="1" x14ac:dyDescent="0.35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4:20" ht="15.75" customHeight="1" x14ac:dyDescent="0.35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4:20" ht="15.75" customHeight="1" x14ac:dyDescent="0.35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4:20" ht="15.75" customHeight="1" x14ac:dyDescent="0.35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4:20" ht="15.75" customHeight="1" x14ac:dyDescent="0.35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4:20" ht="15.75" customHeight="1" x14ac:dyDescent="0.35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4:20" ht="15.75" customHeight="1" x14ac:dyDescent="0.35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4:20" ht="15.75" customHeight="1" x14ac:dyDescent="0.35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4:20" ht="15.75" customHeight="1" x14ac:dyDescent="0.35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4:20" ht="15.75" customHeight="1" x14ac:dyDescent="0.35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4:20" ht="15.75" customHeight="1" x14ac:dyDescent="0.35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4:20" ht="15.75" customHeight="1" x14ac:dyDescent="0.35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4:20" ht="15.75" customHeight="1" x14ac:dyDescent="0.35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4:20" ht="15.75" customHeight="1" x14ac:dyDescent="0.35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4:20" ht="15.75" customHeight="1" x14ac:dyDescent="0.35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4:20" ht="15.75" customHeight="1" x14ac:dyDescent="0.35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4:20" ht="15.75" customHeight="1" x14ac:dyDescent="0.35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4:20" ht="15.75" customHeight="1" x14ac:dyDescent="0.35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4:20" ht="15.75" customHeight="1" x14ac:dyDescent="0.35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4:20" ht="15.75" customHeight="1" x14ac:dyDescent="0.35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4:20" ht="15.75" customHeight="1" x14ac:dyDescent="0.35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4:20" ht="15.75" customHeight="1" x14ac:dyDescent="0.35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4:20" ht="15.75" customHeight="1" x14ac:dyDescent="0.35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4:20" ht="15.75" customHeight="1" x14ac:dyDescent="0.35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4:20" ht="15.75" customHeight="1" x14ac:dyDescent="0.35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4:20" ht="15.75" customHeight="1" x14ac:dyDescent="0.35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4:20" ht="15.75" customHeight="1" x14ac:dyDescent="0.35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4:20" ht="15.75" customHeight="1" x14ac:dyDescent="0.35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4:20" ht="15.75" customHeight="1" x14ac:dyDescent="0.35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4:20" ht="15.75" customHeight="1" x14ac:dyDescent="0.35"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4:20" ht="15.75" customHeight="1" x14ac:dyDescent="0.35"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4:20" ht="15.75" customHeight="1" x14ac:dyDescent="0.35"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4:20" ht="15.75" customHeight="1" x14ac:dyDescent="0.35"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4:20" ht="15.75" customHeight="1" x14ac:dyDescent="0.35"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4:20" ht="15.75" customHeight="1" x14ac:dyDescent="0.35"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4:20" ht="15.75" customHeight="1" x14ac:dyDescent="0.35"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4:20" ht="15.75" customHeight="1" x14ac:dyDescent="0.35"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4:20" ht="15.75" customHeight="1" x14ac:dyDescent="0.35"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4:20" ht="15.75" customHeight="1" x14ac:dyDescent="0.35"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4:20" ht="15.75" customHeight="1" x14ac:dyDescent="0.35"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4:20" ht="15.75" customHeight="1" x14ac:dyDescent="0.35"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4:20" ht="15.75" customHeight="1" x14ac:dyDescent="0.35"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4:20" ht="15.75" customHeight="1" x14ac:dyDescent="0.35"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4:20" ht="15.75" customHeight="1" x14ac:dyDescent="0.35"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4:20" ht="15.75" customHeight="1" x14ac:dyDescent="0.35"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4:20" ht="15.75" customHeight="1" x14ac:dyDescent="0.35"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4:20" ht="15.75" customHeight="1" x14ac:dyDescent="0.35"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4:20" ht="15.75" customHeight="1" x14ac:dyDescent="0.35"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4:20" ht="15.75" customHeight="1" x14ac:dyDescent="0.35"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4:20" ht="15.75" customHeight="1" x14ac:dyDescent="0.35"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4:20" ht="15.75" customHeight="1" x14ac:dyDescent="0.35"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4:20" ht="15.75" customHeight="1" x14ac:dyDescent="0.35"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4:20" ht="15.75" customHeight="1" x14ac:dyDescent="0.35"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4:20" ht="15.75" customHeight="1" x14ac:dyDescent="0.35"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4:20" ht="15.75" customHeight="1" x14ac:dyDescent="0.35"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4:20" ht="15.75" customHeight="1" x14ac:dyDescent="0.35"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4:20" ht="15.75" customHeight="1" x14ac:dyDescent="0.35"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4:20" ht="15.75" customHeight="1" x14ac:dyDescent="0.35"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4:20" ht="15.75" customHeight="1" x14ac:dyDescent="0.35"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4:20" ht="15.75" customHeight="1" x14ac:dyDescent="0.35"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4:20" ht="15.75" customHeight="1" x14ac:dyDescent="0.35"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4:20" ht="15.75" customHeight="1" x14ac:dyDescent="0.35"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4:20" ht="15.75" customHeight="1" x14ac:dyDescent="0.35"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4:20" ht="15.75" customHeight="1" x14ac:dyDescent="0.35"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4:20" ht="15.75" customHeight="1" x14ac:dyDescent="0.35"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4:20" ht="15.75" customHeight="1" x14ac:dyDescent="0.35"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4:20" ht="15.75" customHeight="1" x14ac:dyDescent="0.35"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4:20" ht="15.75" customHeight="1" x14ac:dyDescent="0.35"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4:20" ht="15.75" customHeight="1" x14ac:dyDescent="0.35"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4:20" ht="15.75" customHeight="1" x14ac:dyDescent="0.35"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4:20" ht="15.75" customHeight="1" x14ac:dyDescent="0.35"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4:20" ht="15.75" customHeight="1" x14ac:dyDescent="0.35"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4:20" ht="15.75" customHeight="1" x14ac:dyDescent="0.35"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4:20" ht="15.75" customHeight="1" x14ac:dyDescent="0.35"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4:20" ht="15.75" customHeight="1" x14ac:dyDescent="0.35"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4:20" ht="15.75" customHeight="1" x14ac:dyDescent="0.35"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4:20" ht="15.75" customHeight="1" x14ac:dyDescent="0.35"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4:20" ht="15.75" customHeight="1" x14ac:dyDescent="0.35"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4:20" ht="15.75" customHeight="1" x14ac:dyDescent="0.35"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4:20" ht="15.75" customHeight="1" x14ac:dyDescent="0.35"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4:20" ht="15.75" customHeight="1" x14ac:dyDescent="0.35"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4:20" ht="15.75" customHeight="1" x14ac:dyDescent="0.35"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4:20" ht="15.75" customHeight="1" x14ac:dyDescent="0.35"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4:20" ht="15.75" customHeight="1" x14ac:dyDescent="0.35"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4:20" ht="15.75" customHeight="1" x14ac:dyDescent="0.35"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4:20" ht="15.75" customHeight="1" x14ac:dyDescent="0.35"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4:20" ht="15.75" customHeight="1" x14ac:dyDescent="0.35"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4:20" ht="15.75" customHeight="1" x14ac:dyDescent="0.35"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4:20" ht="15.75" customHeight="1" x14ac:dyDescent="0.35"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4:20" ht="15.75" customHeight="1" x14ac:dyDescent="0.35"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4:20" ht="15.75" customHeight="1" x14ac:dyDescent="0.35"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4:20" ht="15.75" customHeight="1" x14ac:dyDescent="0.35"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4:20" ht="15.75" customHeight="1" x14ac:dyDescent="0.35"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4:20" ht="15.75" customHeight="1" x14ac:dyDescent="0.35"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4:20" ht="15.75" customHeight="1" x14ac:dyDescent="0.35"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4:20" ht="15.75" customHeight="1" x14ac:dyDescent="0.35"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4:20" ht="15.75" customHeight="1" x14ac:dyDescent="0.35"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4:20" ht="15.75" customHeight="1" x14ac:dyDescent="0.35"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4:20" ht="15.75" customHeight="1" x14ac:dyDescent="0.35"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4:20" ht="15.75" customHeight="1" x14ac:dyDescent="0.35"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4:20" ht="15.75" customHeight="1" x14ac:dyDescent="0.35"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4:20" ht="15.75" customHeight="1" x14ac:dyDescent="0.35"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4:20" ht="15.75" customHeight="1" x14ac:dyDescent="0.35"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4:20" ht="15.75" customHeight="1" x14ac:dyDescent="0.35"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4:20" ht="15.75" customHeight="1" x14ac:dyDescent="0.35"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4:20" ht="15.75" customHeight="1" x14ac:dyDescent="0.35"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4:20" ht="15.75" customHeight="1" x14ac:dyDescent="0.35"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4:20" ht="15.75" customHeight="1" x14ac:dyDescent="0.35"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4:20" ht="15.75" customHeight="1" x14ac:dyDescent="0.35"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4:20" ht="15.75" customHeight="1" x14ac:dyDescent="0.35"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4:20" ht="15.75" customHeight="1" x14ac:dyDescent="0.35"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4:20" ht="15.75" customHeight="1" x14ac:dyDescent="0.35"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4:20" ht="15.75" customHeight="1" x14ac:dyDescent="0.35"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4:20" ht="15.75" customHeight="1" x14ac:dyDescent="0.35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4:20" ht="15.75" customHeight="1" x14ac:dyDescent="0.35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4:20" ht="15.75" customHeight="1" x14ac:dyDescent="0.35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4:20" ht="15.75" customHeight="1" x14ac:dyDescent="0.35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4:20" ht="15.75" customHeight="1" x14ac:dyDescent="0.35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4:20" ht="15.75" customHeight="1" x14ac:dyDescent="0.35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4:20" ht="15.75" customHeight="1" x14ac:dyDescent="0.35"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4:20" ht="15.75" customHeight="1" x14ac:dyDescent="0.35"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4:20" ht="15.75" customHeight="1" x14ac:dyDescent="0.35"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4:20" ht="15.75" customHeight="1" x14ac:dyDescent="0.35"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4:20" ht="15.75" customHeight="1" x14ac:dyDescent="0.35"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4:20" ht="15.75" customHeight="1" x14ac:dyDescent="0.35"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4:20" ht="15.75" customHeight="1" x14ac:dyDescent="0.35"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4:20" ht="15.75" customHeight="1" x14ac:dyDescent="0.35"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4:20" ht="15.75" customHeight="1" x14ac:dyDescent="0.35"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4:20" ht="15.75" customHeight="1" x14ac:dyDescent="0.35"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4:20" ht="15.75" customHeight="1" x14ac:dyDescent="0.35"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4:20" ht="15.75" customHeight="1" x14ac:dyDescent="0.35"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4:20" ht="15.75" customHeight="1" x14ac:dyDescent="0.35"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4:20" ht="15.75" customHeight="1" x14ac:dyDescent="0.35"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4:20" ht="15.75" customHeight="1" x14ac:dyDescent="0.35"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4:20" ht="15.75" customHeight="1" x14ac:dyDescent="0.35"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4:20" ht="15.75" customHeight="1" x14ac:dyDescent="0.35"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4:20" ht="15.75" customHeight="1" x14ac:dyDescent="0.35"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4:20" ht="15.75" customHeight="1" x14ac:dyDescent="0.35"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4:20" ht="15.75" customHeight="1" x14ac:dyDescent="0.35"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4:20" ht="15.75" customHeight="1" x14ac:dyDescent="0.35"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4:20" ht="15.75" customHeight="1" x14ac:dyDescent="0.35"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4:20" ht="15.75" customHeight="1" x14ac:dyDescent="0.35"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4:20" ht="15.75" customHeight="1" x14ac:dyDescent="0.35"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4:20" ht="15.75" customHeight="1" x14ac:dyDescent="0.35"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4:20" ht="15.75" customHeight="1" x14ac:dyDescent="0.35"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4:20" ht="15.75" customHeight="1" x14ac:dyDescent="0.35"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4:20" ht="15.75" customHeight="1" x14ac:dyDescent="0.35"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4:20" ht="15.75" customHeight="1" x14ac:dyDescent="0.35"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4:20" ht="15.75" customHeight="1" x14ac:dyDescent="0.35"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4:20" ht="15.75" customHeight="1" x14ac:dyDescent="0.35"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4:20" ht="15.75" customHeight="1" x14ac:dyDescent="0.35"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4:20" ht="15.75" customHeight="1" x14ac:dyDescent="0.35"/>
    <row r="234" spans="4:20" ht="15.75" customHeight="1" x14ac:dyDescent="0.35"/>
    <row r="235" spans="4:20" ht="15.75" customHeight="1" x14ac:dyDescent="0.35"/>
    <row r="236" spans="4:20" ht="15.75" customHeight="1" x14ac:dyDescent="0.35"/>
    <row r="237" spans="4:20" ht="15.75" customHeight="1" x14ac:dyDescent="0.35"/>
    <row r="238" spans="4:20" ht="15.75" customHeight="1" x14ac:dyDescent="0.35"/>
    <row r="239" spans="4:20" ht="15.75" customHeight="1" x14ac:dyDescent="0.35"/>
    <row r="240" spans="4:2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1" priority="2" operator="equal">
      <formula>0</formula>
    </cfRule>
  </conditionalFormatting>
  <conditionalFormatting sqref="U13:U43">
    <cfRule type="cellIs" dxfId="0" priority="1" operator="lessThan">
      <formula>"50%"</formula>
    </cfRule>
  </conditionalFormatting>
  <hyperlinks>
    <hyperlink ref="A1" location="'Rekap Dosen'!A1" display="BACK" xr:uid="{00000000-0004-0000-47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Kode MK</vt:lpstr>
      <vt:lpstr>Rekap Dosen</vt:lpstr>
      <vt:lpstr>MK-01</vt:lpstr>
      <vt:lpstr>MK-02</vt:lpstr>
      <vt:lpstr>MK-03</vt:lpstr>
      <vt:lpstr>MK-04</vt:lpstr>
      <vt:lpstr> MK-05</vt:lpstr>
      <vt:lpstr>MK-06</vt:lpstr>
      <vt:lpstr>MK-07</vt:lpstr>
      <vt:lpstr>MK-08</vt:lpstr>
      <vt:lpstr>MK-09</vt:lpstr>
      <vt:lpstr>MK-10</vt:lpstr>
      <vt:lpstr>MK-11</vt:lpstr>
      <vt:lpstr>MK-12</vt:lpstr>
      <vt:lpstr>MK-13</vt:lpstr>
      <vt:lpstr>MK-14</vt:lpstr>
      <vt:lpstr>MK-15</vt:lpstr>
      <vt:lpstr>MK-16</vt:lpstr>
      <vt:lpstr>MK-17</vt:lpstr>
      <vt:lpstr>MK-18</vt:lpstr>
      <vt:lpstr>MK-19</vt:lpstr>
      <vt:lpstr>MK-20</vt:lpstr>
      <vt:lpstr>MK-21</vt:lpstr>
      <vt:lpstr>MK-22</vt:lpstr>
      <vt:lpstr>MK-23</vt:lpstr>
      <vt:lpstr>MK-24</vt:lpstr>
      <vt:lpstr>MK-25</vt:lpstr>
      <vt:lpstr>MK-26</vt:lpstr>
      <vt:lpstr>MK-27</vt:lpstr>
      <vt:lpstr>MK-28</vt:lpstr>
      <vt:lpstr>MK-29</vt:lpstr>
      <vt:lpstr>MK-30</vt:lpstr>
      <vt:lpstr>MK-31</vt:lpstr>
      <vt:lpstr>MK-32</vt:lpstr>
      <vt:lpstr>MK-33</vt:lpstr>
      <vt:lpstr>MK-34</vt:lpstr>
      <vt:lpstr>MK-35</vt:lpstr>
      <vt:lpstr>MK-36</vt:lpstr>
      <vt:lpstr>MK-37</vt:lpstr>
      <vt:lpstr>MK-38</vt:lpstr>
      <vt:lpstr>MK-39</vt:lpstr>
      <vt:lpstr>MK-40</vt:lpstr>
      <vt:lpstr>MK-41</vt:lpstr>
      <vt:lpstr>MK-42</vt:lpstr>
      <vt:lpstr>MK-43</vt:lpstr>
      <vt:lpstr>MK-44</vt:lpstr>
      <vt:lpstr>MK-45</vt:lpstr>
      <vt:lpstr>MK-46</vt:lpstr>
      <vt:lpstr> MK-47</vt:lpstr>
      <vt:lpstr>MK-48</vt:lpstr>
      <vt:lpstr>MK-49</vt:lpstr>
      <vt:lpstr>MK-50</vt:lpstr>
      <vt:lpstr>MK-51</vt:lpstr>
      <vt:lpstr>MK-52</vt:lpstr>
      <vt:lpstr>MK-53</vt:lpstr>
      <vt:lpstr>MK-54</vt:lpstr>
      <vt:lpstr>MK-55</vt:lpstr>
      <vt:lpstr>MK-56</vt:lpstr>
      <vt:lpstr>MK-57</vt:lpstr>
      <vt:lpstr>MK-58</vt:lpstr>
      <vt:lpstr>MK-59</vt:lpstr>
      <vt:lpstr>MK-60</vt:lpstr>
      <vt:lpstr>MK-61</vt:lpstr>
      <vt:lpstr>MK-62</vt:lpstr>
      <vt:lpstr>MK-63</vt:lpstr>
      <vt:lpstr>MK-64</vt:lpstr>
      <vt:lpstr>MK-65</vt:lpstr>
      <vt:lpstr>MK-66</vt:lpstr>
      <vt:lpstr>MK-67</vt:lpstr>
      <vt:lpstr>MK-68</vt:lpstr>
      <vt:lpstr>MK-69</vt:lpstr>
      <vt:lpstr>MK-70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Salsabela Maulina</cp:lastModifiedBy>
  <dcterms:modified xsi:type="dcterms:W3CDTF">2025-05-29T23:52:28Z</dcterms:modified>
</cp:coreProperties>
</file>