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ate1904="1"/>
  <mc:AlternateContent xmlns:mc="http://schemas.openxmlformats.org/markup-compatibility/2006">
    <mc:Choice Requires="x15">
      <x15ac:absPath xmlns:x15ac="http://schemas.microsoft.com/office/spreadsheetml/2010/11/ac" url="D:\MyWork\Shabina\Excel\Newspaper\"/>
    </mc:Choice>
  </mc:AlternateContent>
  <xr:revisionPtr revIDLastSave="0" documentId="13_ncr:1_{DB5DB93B-DD69-45D8-AB60-DB9B84AF0B8D}" xr6:coauthVersionLast="46" xr6:coauthVersionMax="46" xr10:uidLastSave="{00000000-0000-0000-0000-000000000000}"/>
  <bookViews>
    <workbookView xWindow="-120" yWindow="-120" windowWidth="29040" windowHeight="15840" tabRatio="561" xr2:uid="{00000000-000D-0000-FFFF-FFFF00000000}"/>
  </bookViews>
  <sheets>
    <sheet name="Newspapers" sheetId="31" r:id="rId1"/>
    <sheet name="Sheet1" sheetId="32" r:id="rId2"/>
  </sheets>
  <definedNames>
    <definedName name="_xlnm._FilterDatabase" localSheetId="0" hidden="1">Newspapers!$A$1:$N$18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31" l="1"/>
  <c r="S2" i="31"/>
  <c r="V2" i="31" l="1"/>
  <c r="S6" i="31" l="1"/>
  <c r="S5" i="31"/>
  <c r="S4" i="31"/>
  <c r="S3" i="31"/>
  <c r="T6" i="31" l="1"/>
  <c r="V6" i="31" s="1"/>
  <c r="T5" i="31"/>
  <c r="V5" i="31" s="1"/>
  <c r="T4" i="31"/>
  <c r="V4" i="31" s="1"/>
  <c r="T3" i="31"/>
  <c r="Q6" i="31"/>
  <c r="R6" i="31" s="1"/>
  <c r="U6" i="31" s="1"/>
  <c r="W6" i="31" s="1"/>
  <c r="Q5" i="31"/>
  <c r="R5" i="31" s="1"/>
  <c r="U5" i="31" s="1"/>
  <c r="W5" i="31" s="1"/>
  <c r="Q3" i="31"/>
  <c r="R3" i="31" s="1"/>
  <c r="U3" i="31" s="1"/>
  <c r="Q4" i="31"/>
  <c r="R4" i="31" s="1"/>
  <c r="U4" i="31" s="1"/>
  <c r="Q2" i="31"/>
  <c r="W4" i="31" l="1"/>
  <c r="T7" i="31"/>
  <c r="V3" i="31"/>
  <c r="W3" i="31" s="1"/>
  <c r="R2" i="31"/>
  <c r="Q7" i="31"/>
  <c r="U2" i="31" l="1"/>
  <c r="W2" i="31" s="1"/>
  <c r="R7" i="31"/>
</calcChain>
</file>

<file path=xl/sharedStrings.xml><?xml version="1.0" encoding="utf-8"?>
<sst xmlns="http://schemas.openxmlformats.org/spreadsheetml/2006/main" count="237" uniqueCount="75">
  <si>
    <t>Kansai: Osaka, Hyogo, Kyoto, Wakayama, Shiga, Nara</t>
    <phoneticPr fontId="6"/>
  </si>
  <si>
    <t>Kanto: Tokyo, Saitama, Kanagawa, Chiba, Gunma, Tochigi, Ibaraki</t>
    <phoneticPr fontId="6"/>
  </si>
  <si>
    <t>Readership Tokyo Area: Tokyo, Saitama, Kanagawa, Chiba</t>
    <phoneticPr fontId="6"/>
  </si>
  <si>
    <t>新聞名</t>
    <rPh sb="0" eb="2">
      <t>シンブン</t>
    </rPh>
    <rPh sb="2" eb="3">
      <t>メイ</t>
    </rPh>
    <phoneticPr fontId="6"/>
  </si>
  <si>
    <t>発行頻度</t>
    <rPh sb="0" eb="2">
      <t>ハッコウ</t>
    </rPh>
    <rPh sb="2" eb="4">
      <t>ヒンド</t>
    </rPh>
    <phoneticPr fontId="6"/>
  </si>
  <si>
    <t>掲載年月日１</t>
    <rPh sb="0" eb="2">
      <t>ケイサイ</t>
    </rPh>
    <rPh sb="2" eb="5">
      <t>ネンガッピ</t>
    </rPh>
    <phoneticPr fontId="6"/>
  </si>
  <si>
    <t>掲載年月日２</t>
    <rPh sb="0" eb="2">
      <t>ケイサイ</t>
    </rPh>
    <rPh sb="2" eb="5">
      <t>ネンガッピ</t>
    </rPh>
    <phoneticPr fontId="6"/>
  </si>
  <si>
    <t>掲載年月日３</t>
    <rPh sb="0" eb="2">
      <t>ケイサイ</t>
    </rPh>
    <rPh sb="2" eb="5">
      <t>ネンガッピ</t>
    </rPh>
    <phoneticPr fontId="6"/>
  </si>
  <si>
    <t>掲載年月日４</t>
    <rPh sb="0" eb="2">
      <t>ケイサイ</t>
    </rPh>
    <rPh sb="2" eb="5">
      <t>ネンガッピ</t>
    </rPh>
    <phoneticPr fontId="6"/>
  </si>
  <si>
    <t>掲載年月日５</t>
    <rPh sb="0" eb="2">
      <t>ケイサイ</t>
    </rPh>
    <rPh sb="2" eb="5">
      <t>ネンガッピ</t>
    </rPh>
    <phoneticPr fontId="6"/>
  </si>
  <si>
    <t>掲載年月日６</t>
    <rPh sb="0" eb="2">
      <t>ケイサイ</t>
    </rPh>
    <rPh sb="2" eb="5">
      <t>ネンガッピ</t>
    </rPh>
    <phoneticPr fontId="6"/>
  </si>
  <si>
    <t>掲載年月日７</t>
    <rPh sb="0" eb="2">
      <t>ケイサイ</t>
    </rPh>
    <rPh sb="2" eb="5">
      <t>ネンガッピ</t>
    </rPh>
    <phoneticPr fontId="6"/>
  </si>
  <si>
    <t>発行部数</t>
    <rPh sb="0" eb="2">
      <t>ハッコウ</t>
    </rPh>
    <rPh sb="2" eb="4">
      <t>ブスウ</t>
    </rPh>
    <phoneticPr fontId="6"/>
  </si>
  <si>
    <t>全体での
読者数</t>
    <rPh sb="0" eb="1">
      <t>ゼン</t>
    </rPh>
    <rPh sb="1" eb="2">
      <t>タイ</t>
    </rPh>
    <rPh sb="5" eb="7">
      <t>ドクシャ</t>
    </rPh>
    <rPh sb="7" eb="8">
      <t>スウ</t>
    </rPh>
    <phoneticPr fontId="6"/>
  </si>
  <si>
    <t>ターゲットでの
読者数</t>
    <rPh sb="8" eb="10">
      <t>ドクシャ</t>
    </rPh>
    <rPh sb="10" eb="11">
      <t>スウ</t>
    </rPh>
    <phoneticPr fontId="6"/>
  </si>
  <si>
    <t>読売新聞</t>
    <rPh sb="0" eb="2">
      <t>ヨミウリ</t>
    </rPh>
    <rPh sb="2" eb="4">
      <t>シンブン</t>
    </rPh>
    <phoneticPr fontId="6"/>
  </si>
  <si>
    <t>朝日新聞</t>
    <rPh sb="0" eb="2">
      <t>アサヒ</t>
    </rPh>
    <rPh sb="2" eb="4">
      <t>シンブン</t>
    </rPh>
    <phoneticPr fontId="6"/>
  </si>
  <si>
    <t>毎日新聞</t>
    <rPh sb="0" eb="2">
      <t>マイニチ</t>
    </rPh>
    <rPh sb="2" eb="4">
      <t>シンブン</t>
    </rPh>
    <phoneticPr fontId="6"/>
  </si>
  <si>
    <t>産経新聞</t>
    <rPh sb="0" eb="2">
      <t>サンケイ</t>
    </rPh>
    <rPh sb="2" eb="4">
      <t>シンブン</t>
    </rPh>
    <phoneticPr fontId="6"/>
  </si>
  <si>
    <t>日本経済新聞</t>
    <rPh sb="0" eb="2">
      <t>ニホン</t>
    </rPh>
    <rPh sb="2" eb="4">
      <t>ケイザイ</t>
    </rPh>
    <rPh sb="4" eb="6">
      <t>シンブン</t>
    </rPh>
    <phoneticPr fontId="6"/>
  </si>
  <si>
    <t>National vs. Region name</t>
    <phoneticPr fontId="6"/>
  </si>
  <si>
    <t>National</t>
    <phoneticPr fontId="6"/>
  </si>
  <si>
    <t>Daily</t>
  </si>
  <si>
    <t>-</t>
    <phoneticPr fontId="6"/>
  </si>
  <si>
    <t>Expected GRP</t>
    <phoneticPr fontId="6"/>
  </si>
  <si>
    <t>Expected Reach</t>
    <phoneticPr fontId="6"/>
  </si>
  <si>
    <t>FQ</t>
    <phoneticPr fontId="6"/>
  </si>
  <si>
    <t>Asahi Shinbun</t>
  </si>
  <si>
    <t>朝日新聞</t>
  </si>
  <si>
    <t>Nihon Keizai Shinbun</t>
  </si>
  <si>
    <t>日本経済新聞</t>
  </si>
  <si>
    <t>Yomiuri Shinbun</t>
  </si>
  <si>
    <t>読売新聞</t>
  </si>
  <si>
    <t>Tokyo Shinbun</t>
  </si>
  <si>
    <t>東京新聞</t>
  </si>
  <si>
    <t>Sankei Shinbun</t>
  </si>
  <si>
    <t>産経新聞</t>
  </si>
  <si>
    <t>Mainichi Shinbun</t>
  </si>
  <si>
    <t>毎日新聞</t>
  </si>
  <si>
    <t xml:space="preserve">Chunichi </t>
  </si>
  <si>
    <t>中日新聞</t>
  </si>
  <si>
    <t>Kahokushinpo</t>
  </si>
  <si>
    <t>河北新報</t>
  </si>
  <si>
    <t>Shinamo Mainichi Shinbun</t>
  </si>
  <si>
    <t>信濃毎日新聞</t>
  </si>
  <si>
    <t>Niigata Nipo</t>
  </si>
  <si>
    <t>新潟日報</t>
  </si>
  <si>
    <t>Kyoto Shinbun</t>
  </si>
  <si>
    <t>京都新聞</t>
  </si>
  <si>
    <t>Kobe Shinbun</t>
  </si>
  <si>
    <t>神戸新聞</t>
  </si>
  <si>
    <t>Chugoku Shinbun</t>
  </si>
  <si>
    <t>中国新聞</t>
  </si>
  <si>
    <t>Shikoku</t>
  </si>
  <si>
    <t>四国新聞</t>
  </si>
  <si>
    <t>Nishinihon</t>
  </si>
  <si>
    <t>西日本新聞</t>
  </si>
  <si>
    <t>Yukan Fuji</t>
  </si>
  <si>
    <t>夕刊フジ</t>
  </si>
  <si>
    <t>Nikkan Gendai</t>
  </si>
  <si>
    <t>日刊ゲンダイ</t>
  </si>
  <si>
    <t>None of the above</t>
  </si>
  <si>
    <t>この中にはひとつもない</t>
  </si>
  <si>
    <t>News title</t>
    <phoneticPr fontId="6"/>
  </si>
  <si>
    <t>Title</t>
    <phoneticPr fontId="6"/>
  </si>
  <si>
    <t>Yomimuri</t>
    <phoneticPr fontId="6"/>
  </si>
  <si>
    <t>Asahi</t>
    <phoneticPr fontId="6"/>
  </si>
  <si>
    <t>Nihon Keizei</t>
    <phoneticPr fontId="6"/>
  </si>
  <si>
    <t>Mainichi</t>
    <phoneticPr fontId="6"/>
  </si>
  <si>
    <t>Sankei</t>
    <phoneticPr fontId="6"/>
  </si>
  <si>
    <t>Reach All</t>
    <phoneticPr fontId="6"/>
  </si>
  <si>
    <t>Reach 20-49</t>
    <phoneticPr fontId="6"/>
  </si>
  <si>
    <t>All</t>
    <phoneticPr fontId="6"/>
  </si>
  <si>
    <t>Issued # All</t>
    <phoneticPr fontId="6"/>
  </si>
  <si>
    <t>issue number 20-49 Female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</si>
</sst>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0.0_);[Red]\(0.0\)"/>
  </numFmts>
  <fonts count="15">
    <font>
      <sz val="10"/>
      <color indexed="8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sz val="10.5"/>
      <color indexed="8"/>
      <name val="Verdana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7"/>
      <color rgb="FF00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3" fillId="0" borderId="1" xfId="0" applyNumberFormat="1" applyFont="1" applyBorder="1" applyAlignment="1">
      <alignment horizontal="center" vertical="center" wrapText="1"/>
    </xf>
    <xf numFmtId="164" fontId="0" fillId="0" borderId="3" xfId="4" applyFont="1" applyBorder="1"/>
    <xf numFmtId="14" fontId="3" fillId="3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15" fontId="10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5" fontId="12" fillId="2" borderId="1" xfId="0" applyNumberFormat="1" applyFont="1" applyFill="1" applyBorder="1" applyAlignment="1">
      <alignment horizontal="left" vertical="center" wrapText="1"/>
    </xf>
    <xf numFmtId="164" fontId="0" fillId="0" borderId="3" xfId="4" applyFont="1" applyBorder="1" applyAlignment="1">
      <alignment wrapText="1"/>
    </xf>
    <xf numFmtId="164" fontId="0" fillId="0" borderId="0" xfId="4" applyFont="1"/>
    <xf numFmtId="164" fontId="10" fillId="2" borderId="2" xfId="4" applyFont="1" applyFill="1" applyBorder="1" applyAlignment="1">
      <alignment horizontal="center" vertical="center" wrapText="1"/>
    </xf>
    <xf numFmtId="164" fontId="5" fillId="0" borderId="0" xfId="4" applyFont="1"/>
    <xf numFmtId="164" fontId="10" fillId="2" borderId="1" xfId="4" applyNumberFormat="1" applyFont="1" applyFill="1" applyBorder="1" applyAlignment="1">
      <alignment horizontal="center" vertical="center" wrapText="1"/>
    </xf>
    <xf numFmtId="164" fontId="0" fillId="0" borderId="0" xfId="4" applyNumberFormat="1" applyFont="1" applyAlignment="1">
      <alignment horizontal="right"/>
    </xf>
    <xf numFmtId="164" fontId="0" fillId="0" borderId="1" xfId="4" applyNumberFormat="1" applyFont="1" applyBorder="1" applyAlignment="1">
      <alignment horizontal="right"/>
    </xf>
    <xf numFmtId="164" fontId="0" fillId="0" borderId="4" xfId="4" applyNumberFormat="1" applyFont="1" applyBorder="1" applyAlignment="1">
      <alignment horizontal="right" vertical="center" wrapText="1"/>
    </xf>
    <xf numFmtId="164" fontId="0" fillId="0" borderId="0" xfId="4" applyNumberFormat="1" applyFont="1" applyAlignment="1">
      <alignment horizontal="right" vertical="center"/>
    </xf>
    <xf numFmtId="164" fontId="5" fillId="0" borderId="0" xfId="4" applyNumberFormat="1" applyFont="1" applyAlignment="1">
      <alignment horizontal="right"/>
    </xf>
    <xf numFmtId="164" fontId="0" fillId="0" borderId="1" xfId="4" applyNumberFormat="1" applyFont="1" applyBorder="1" applyAlignment="1">
      <alignment horizontal="right" vertical="center" wrapText="1"/>
    </xf>
    <xf numFmtId="164" fontId="10" fillId="4" borderId="5" xfId="4" applyNumberFormat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 wrapText="1"/>
    </xf>
    <xf numFmtId="164" fontId="10" fillId="2" borderId="0" xfId="4" applyNumberFormat="1" applyFont="1" applyFill="1" applyBorder="1" applyAlignment="1">
      <alignment horizontal="center" vertical="center" wrapText="1"/>
    </xf>
    <xf numFmtId="164" fontId="0" fillId="0" borderId="0" xfId="4" applyNumberFormat="1" applyFont="1" applyBorder="1" applyAlignment="1">
      <alignment horizontal="right" vertical="center" wrapText="1"/>
    </xf>
    <xf numFmtId="0" fontId="0" fillId="0" borderId="0" xfId="0" applyFont="1" applyFill="1" applyBorder="1"/>
    <xf numFmtId="164" fontId="0" fillId="0" borderId="0" xfId="0" applyNumberFormat="1" applyFont="1"/>
    <xf numFmtId="9" fontId="0" fillId="0" borderId="0" xfId="11" applyFont="1" applyAlignment="1"/>
    <xf numFmtId="164" fontId="0" fillId="0" borderId="0" xfId="11" applyNumberFormat="1" applyFont="1" applyAlignment="1"/>
    <xf numFmtId="165" fontId="0" fillId="0" borderId="0" xfId="0" applyNumberFormat="1" applyFont="1"/>
    <xf numFmtId="9" fontId="0" fillId="0" borderId="0" xfId="11" applyFont="1" applyFill="1" applyBorder="1" applyAlignment="1"/>
  </cellXfs>
  <cellStyles count="12">
    <cellStyle name="Comma [0]" xfId="4" builtinId="6"/>
    <cellStyle name="Normal" xfId="0" builtinId="0"/>
    <cellStyle name="Normal 2 2" xfId="1" xr:uid="{00000000-0005-0000-0000-000000000000}"/>
    <cellStyle name="Percent" xfId="11" builtinId="5"/>
    <cellStyle name="Standard_GES-96" xfId="2" xr:uid="{00000000-0005-0000-0000-000001000000}"/>
    <cellStyle name="ハイパーリンク 2" xfId="3" xr:uid="{00000000-0005-0000-0000-000003000000}"/>
    <cellStyle name="桁区切り 2" xfId="5" xr:uid="{00000000-0005-0000-0000-000005000000}"/>
    <cellStyle name="桁区切り 6" xfId="6" xr:uid="{00000000-0005-0000-0000-000006000000}"/>
    <cellStyle name="標準 2" xfId="7" xr:uid="{00000000-0005-0000-0000-000008000000}"/>
    <cellStyle name="標準 2 2" xfId="8" xr:uid="{00000000-0005-0000-0000-000009000000}"/>
    <cellStyle name="標準 3" xfId="9" xr:uid="{00000000-0005-0000-0000-00000A000000}"/>
    <cellStyle name="標準 7" xfId="10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showGridLines="0" tabSelected="1" zoomScale="80" zoomScaleNormal="80" workbookViewId="0">
      <pane xSplit="3" ySplit="1" topLeftCell="D2" activePane="bottomRight" state="frozen"/>
      <selection pane="topRight" activeCell="C1" sqref="C1"/>
      <selection pane="bottomLeft" activeCell="A8" sqref="A8"/>
      <selection pane="bottomRight" sqref="A1:XFD7"/>
    </sheetView>
  </sheetViews>
  <sheetFormatPr defaultColWidth="9" defaultRowHeight="12.75"/>
  <cols>
    <col min="1" max="1" width="26.875" style="6" customWidth="1"/>
    <col min="2" max="2" width="14.75" style="6" customWidth="1"/>
    <col min="3" max="3" width="14.5" style="6" customWidth="1"/>
    <col min="4" max="4" width="12" style="7" customWidth="1"/>
    <col min="5" max="5" width="61.375" style="6" customWidth="1"/>
    <col min="6" max="6" width="10.25" style="6" hidden="1" customWidth="1"/>
    <col min="7" max="7" width="10.75" style="6" hidden="1" customWidth="1"/>
    <col min="8" max="8" width="6.625" style="6" customWidth="1"/>
    <col min="9" max="9" width="16" style="6" customWidth="1"/>
    <col min="10" max="10" width="20.5" style="6" customWidth="1"/>
    <col min="11" max="11" width="18.25" style="6" customWidth="1"/>
    <col min="12" max="12" width="12.875" style="21" customWidth="1"/>
    <col min="13" max="15" width="12.375" style="25" customWidth="1"/>
    <col min="16" max="16" width="12.625" style="6" hidden="1" customWidth="1"/>
    <col min="17" max="17" width="17.875" style="6" hidden="1" customWidth="1"/>
    <col min="18" max="18" width="14.25" style="6" hidden="1" customWidth="1"/>
    <col min="19" max="19" width="12.875" style="6" hidden="1" customWidth="1"/>
    <col min="20" max="20" width="11.875" style="6" hidden="1" customWidth="1"/>
    <col min="21" max="21" width="16.375" style="6" hidden="1" customWidth="1"/>
    <col min="22" max="22" width="14.125" style="6" hidden="1" customWidth="1"/>
    <col min="23" max="23" width="8.25" style="6" hidden="1" customWidth="1"/>
    <col min="24" max="16384" width="9" style="6"/>
  </cols>
  <sheetData>
    <row r="1" spans="1:23" s="1" customFormat="1" ht="25.5">
      <c r="A1" s="16" t="s">
        <v>3</v>
      </c>
      <c r="B1" s="16" t="s">
        <v>63</v>
      </c>
      <c r="C1" s="5" t="s">
        <v>20</v>
      </c>
      <c r="D1" s="18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22" t="s">
        <v>12</v>
      </c>
      <c r="M1" s="24" t="s">
        <v>13</v>
      </c>
      <c r="N1" s="24" t="s">
        <v>14</v>
      </c>
      <c r="O1" s="37"/>
      <c r="P1" s="37" t="s">
        <v>64</v>
      </c>
      <c r="Q1" s="1" t="s">
        <v>73</v>
      </c>
      <c r="R1" s="4" t="s">
        <v>74</v>
      </c>
      <c r="S1" s="1" t="s">
        <v>70</v>
      </c>
      <c r="T1" s="1" t="s">
        <v>71</v>
      </c>
      <c r="U1" s="31" t="s">
        <v>24</v>
      </c>
      <c r="V1" s="32" t="s">
        <v>25</v>
      </c>
      <c r="W1" s="32" t="s">
        <v>26</v>
      </c>
    </row>
    <row r="2" spans="1:23" ht="15" thickBot="1">
      <c r="A2" s="19" t="s">
        <v>15</v>
      </c>
      <c r="B2" s="35" t="s">
        <v>31</v>
      </c>
      <c r="C2" s="11" t="s">
        <v>21</v>
      </c>
      <c r="D2" s="12" t="s">
        <v>22</v>
      </c>
      <c r="E2" s="15">
        <v>42520</v>
      </c>
      <c r="F2" s="13" t="s">
        <v>23</v>
      </c>
      <c r="G2" s="13" t="s">
        <v>23</v>
      </c>
      <c r="H2" s="13" t="s">
        <v>23</v>
      </c>
      <c r="I2" s="13" t="s">
        <v>23</v>
      </c>
      <c r="J2" s="13" t="s">
        <v>23</v>
      </c>
      <c r="K2" s="13" t="s">
        <v>23</v>
      </c>
      <c r="L2" s="20">
        <v>7623780</v>
      </c>
      <c r="M2" s="26">
        <v>10708361</v>
      </c>
      <c r="N2" s="27">
        <v>2512205</v>
      </c>
      <c r="O2" s="38"/>
      <c r="P2" s="6" t="s">
        <v>65</v>
      </c>
      <c r="Q2" s="40">
        <f>L2*4</f>
        <v>30495120</v>
      </c>
      <c r="R2" s="40" t="e">
        <f>Q2*#REF!</f>
        <v>#REF!</v>
      </c>
      <c r="S2" s="42">
        <f>M2</f>
        <v>10708361</v>
      </c>
      <c r="T2" s="27">
        <f>N2</f>
        <v>2512205</v>
      </c>
      <c r="U2" s="41" t="e">
        <f>R2/#REF!</f>
        <v>#REF!</v>
      </c>
      <c r="V2" s="41" t="e">
        <f>T2/#REF!</f>
        <v>#REF!</v>
      </c>
      <c r="W2" s="43" t="e">
        <f>U2/V2</f>
        <v>#REF!</v>
      </c>
    </row>
    <row r="3" spans="1:23" ht="14.25">
      <c r="A3" s="19" t="s">
        <v>16</v>
      </c>
      <c r="B3" s="33" t="s">
        <v>27</v>
      </c>
      <c r="C3" s="11" t="s">
        <v>21</v>
      </c>
      <c r="D3" s="10" t="s">
        <v>22</v>
      </c>
      <c r="E3" s="15">
        <v>42520</v>
      </c>
      <c r="F3" s="13" t="s">
        <v>23</v>
      </c>
      <c r="G3" s="13" t="s">
        <v>23</v>
      </c>
      <c r="H3" s="13" t="s">
        <v>23</v>
      </c>
      <c r="I3" s="13" t="s">
        <v>23</v>
      </c>
      <c r="J3" s="13" t="s">
        <v>23</v>
      </c>
      <c r="K3" s="13" t="s">
        <v>23</v>
      </c>
      <c r="L3" s="20">
        <v>5083583</v>
      </c>
      <c r="M3" s="27">
        <v>9375890</v>
      </c>
      <c r="N3" s="27">
        <v>1902389</v>
      </c>
      <c r="O3" s="38"/>
      <c r="P3" s="6" t="s">
        <v>66</v>
      </c>
      <c r="Q3" s="40">
        <f>L3*4</f>
        <v>20334332</v>
      </c>
      <c r="R3" s="40" t="e">
        <f>Q3*#REF!</f>
        <v>#REF!</v>
      </c>
      <c r="S3" s="40">
        <f>M3</f>
        <v>9375890</v>
      </c>
      <c r="T3" s="40">
        <f>N3</f>
        <v>1902389</v>
      </c>
      <c r="U3" s="41" t="e">
        <f>R3/#REF!</f>
        <v>#REF!</v>
      </c>
      <c r="V3" s="41" t="e">
        <f>T3/#REF!</f>
        <v>#REF!</v>
      </c>
      <c r="W3" s="43" t="e">
        <f t="shared" ref="W3:W6" si="0">U3/V3</f>
        <v>#REF!</v>
      </c>
    </row>
    <row r="4" spans="1:23" ht="15" thickBot="1">
      <c r="A4" s="19" t="s">
        <v>15</v>
      </c>
      <c r="B4" s="35" t="s">
        <v>31</v>
      </c>
      <c r="C4" s="11" t="s">
        <v>21</v>
      </c>
      <c r="D4" s="10" t="s">
        <v>22</v>
      </c>
      <c r="E4" s="15">
        <v>42574</v>
      </c>
      <c r="F4" s="13" t="s">
        <v>23</v>
      </c>
      <c r="G4" s="13" t="s">
        <v>23</v>
      </c>
      <c r="H4" s="13" t="s">
        <v>23</v>
      </c>
      <c r="I4" s="13" t="s">
        <v>23</v>
      </c>
      <c r="J4" s="13" t="s">
        <v>23</v>
      </c>
      <c r="K4" s="13" t="s">
        <v>23</v>
      </c>
      <c r="L4" s="20">
        <v>7623780</v>
      </c>
      <c r="M4" s="26">
        <v>10708361</v>
      </c>
      <c r="N4" s="27">
        <v>2512205</v>
      </c>
      <c r="O4" s="38"/>
      <c r="P4" s="39" t="s">
        <v>67</v>
      </c>
      <c r="Q4" s="40">
        <f>L7*3</f>
        <v>6209640</v>
      </c>
      <c r="R4" s="40" t="e">
        <f>Q4*#REF!</f>
        <v>#REF!</v>
      </c>
      <c r="S4" s="40">
        <f>M7</f>
        <v>4079070</v>
      </c>
      <c r="T4" s="40">
        <f>N7</f>
        <v>620473</v>
      </c>
      <c r="U4" s="41" t="e">
        <f>R4/#REF!</f>
        <v>#REF!</v>
      </c>
      <c r="V4" s="41" t="e">
        <f>T4/#REF!</f>
        <v>#REF!</v>
      </c>
      <c r="W4" s="43" t="e">
        <f t="shared" si="0"/>
        <v>#REF!</v>
      </c>
    </row>
    <row r="5" spans="1:23" ht="15" thickBot="1">
      <c r="A5" s="19" t="s">
        <v>16</v>
      </c>
      <c r="B5" s="33" t="s">
        <v>27</v>
      </c>
      <c r="C5" s="11" t="s">
        <v>21</v>
      </c>
      <c r="D5" s="10" t="s">
        <v>22</v>
      </c>
      <c r="E5" s="15">
        <v>42574</v>
      </c>
      <c r="F5" s="13" t="s">
        <v>23</v>
      </c>
      <c r="G5" s="13" t="s">
        <v>23</v>
      </c>
      <c r="H5" s="13" t="s">
        <v>23</v>
      </c>
      <c r="I5" s="13" t="s">
        <v>23</v>
      </c>
      <c r="J5" s="13" t="s">
        <v>23</v>
      </c>
      <c r="K5" s="13" t="s">
        <v>23</v>
      </c>
      <c r="L5" s="20">
        <v>5083583</v>
      </c>
      <c r="M5" s="27">
        <v>9375890</v>
      </c>
      <c r="N5" s="27">
        <v>1902389</v>
      </c>
      <c r="O5" s="38"/>
      <c r="P5" s="39" t="s">
        <v>68</v>
      </c>
      <c r="Q5" s="40">
        <f>L6*3</f>
        <v>6594972</v>
      </c>
      <c r="R5" s="40" t="e">
        <f>Q5*#REF!</f>
        <v>#REF!</v>
      </c>
      <c r="S5" s="40">
        <f>M6</f>
        <v>2995248</v>
      </c>
      <c r="T5" s="40">
        <f>N6</f>
        <v>599628</v>
      </c>
      <c r="U5" s="41" t="e">
        <f>R5/#REF!</f>
        <v>#REF!</v>
      </c>
      <c r="V5" s="41" t="e">
        <f>T5/#REF!</f>
        <v>#REF!</v>
      </c>
      <c r="W5" s="43" t="e">
        <f t="shared" si="0"/>
        <v>#REF!</v>
      </c>
    </row>
    <row r="6" spans="1:23" ht="15" thickBot="1">
      <c r="A6" s="19" t="s">
        <v>17</v>
      </c>
      <c r="B6" s="35" t="s">
        <v>37</v>
      </c>
      <c r="C6" s="11" t="s">
        <v>21</v>
      </c>
      <c r="D6" s="10" t="s">
        <v>22</v>
      </c>
      <c r="E6" s="15">
        <v>42574</v>
      </c>
      <c r="F6" s="13" t="s">
        <v>23</v>
      </c>
      <c r="G6" s="13" t="s">
        <v>23</v>
      </c>
      <c r="H6" s="13" t="s">
        <v>23</v>
      </c>
      <c r="I6" s="13" t="s">
        <v>23</v>
      </c>
      <c r="J6" s="13" t="s">
        <v>23</v>
      </c>
      <c r="K6" s="13" t="s">
        <v>23</v>
      </c>
      <c r="L6" s="14">
        <v>2198324</v>
      </c>
      <c r="M6" s="26">
        <v>2995248</v>
      </c>
      <c r="N6" s="30">
        <v>599628</v>
      </c>
      <c r="O6" s="38"/>
      <c r="P6" s="39" t="s">
        <v>69</v>
      </c>
      <c r="Q6" s="40">
        <f>L8*3</f>
        <v>3945117</v>
      </c>
      <c r="R6" s="40" t="e">
        <f>Q6*#REF!</f>
        <v>#REF!</v>
      </c>
      <c r="S6" s="40">
        <f>M8</f>
        <v>1584328</v>
      </c>
      <c r="T6" s="40">
        <f>N8</f>
        <v>419747</v>
      </c>
      <c r="U6" s="41" t="e">
        <f>R6/#REF!</f>
        <v>#REF!</v>
      </c>
      <c r="V6" s="41" t="e">
        <f>T6/#REF!</f>
        <v>#REF!</v>
      </c>
      <c r="W6" s="43" t="e">
        <f t="shared" si="0"/>
        <v>#REF!</v>
      </c>
    </row>
    <row r="7" spans="1:23" ht="15" thickBot="1">
      <c r="A7" s="19" t="s">
        <v>19</v>
      </c>
      <c r="B7" s="35" t="s">
        <v>29</v>
      </c>
      <c r="C7" s="11" t="s">
        <v>21</v>
      </c>
      <c r="D7" s="10" t="s">
        <v>22</v>
      </c>
      <c r="E7" s="15">
        <v>42574</v>
      </c>
      <c r="F7" s="13" t="s">
        <v>23</v>
      </c>
      <c r="G7" s="13" t="s">
        <v>23</v>
      </c>
      <c r="H7" s="13" t="s">
        <v>23</v>
      </c>
      <c r="I7" s="13" t="s">
        <v>23</v>
      </c>
      <c r="J7" s="13" t="s">
        <v>23</v>
      </c>
      <c r="K7" s="13" t="s">
        <v>23</v>
      </c>
      <c r="L7" s="14">
        <v>2069880</v>
      </c>
      <c r="M7" s="26">
        <v>4079070</v>
      </c>
      <c r="N7" s="30">
        <v>620473</v>
      </c>
      <c r="O7" s="38"/>
      <c r="P7" s="39" t="s">
        <v>72</v>
      </c>
      <c r="Q7" s="40">
        <f>SUM(Q2:Q6)</f>
        <v>67579181</v>
      </c>
      <c r="R7" s="40" t="e">
        <f>SUM(R2:R6)</f>
        <v>#REF!</v>
      </c>
      <c r="T7" s="40">
        <f>SUM(T2:T6)</f>
        <v>6054442</v>
      </c>
      <c r="U7" s="44"/>
      <c r="V7" s="41"/>
      <c r="W7" s="43"/>
    </row>
    <row r="8" spans="1:23" ht="15" thickBot="1">
      <c r="A8" s="19" t="s">
        <v>18</v>
      </c>
      <c r="B8" s="35" t="s">
        <v>35</v>
      </c>
      <c r="C8" s="11" t="s">
        <v>21</v>
      </c>
      <c r="D8" s="10" t="s">
        <v>22</v>
      </c>
      <c r="E8" s="15">
        <v>42574</v>
      </c>
      <c r="F8" s="13" t="s">
        <v>23</v>
      </c>
      <c r="G8" s="13" t="s">
        <v>23</v>
      </c>
      <c r="H8" s="13" t="s">
        <v>23</v>
      </c>
      <c r="I8" s="13" t="s">
        <v>23</v>
      </c>
      <c r="J8" s="13" t="s">
        <v>23</v>
      </c>
      <c r="K8" s="13" t="s">
        <v>23</v>
      </c>
      <c r="L8" s="14">
        <v>1315039</v>
      </c>
      <c r="M8" s="26">
        <v>1584328</v>
      </c>
      <c r="N8" s="30">
        <v>419747</v>
      </c>
      <c r="O8" s="38"/>
    </row>
    <row r="9" spans="1:23" ht="15" thickBot="1">
      <c r="A9" s="19" t="s">
        <v>15</v>
      </c>
      <c r="B9" s="35" t="s">
        <v>31</v>
      </c>
      <c r="C9" s="11" t="s">
        <v>21</v>
      </c>
      <c r="D9" s="10" t="s">
        <v>22</v>
      </c>
      <c r="E9" s="15">
        <v>42576</v>
      </c>
      <c r="F9" s="13" t="s">
        <v>23</v>
      </c>
      <c r="G9" s="13" t="s">
        <v>23</v>
      </c>
      <c r="H9" s="13" t="s">
        <v>23</v>
      </c>
      <c r="I9" s="13" t="s">
        <v>23</v>
      </c>
      <c r="J9" s="13" t="s">
        <v>23</v>
      </c>
      <c r="K9" s="13" t="s">
        <v>23</v>
      </c>
      <c r="L9" s="20">
        <v>7623780</v>
      </c>
      <c r="M9" s="26">
        <v>10708361</v>
      </c>
      <c r="N9" s="27">
        <v>2512205</v>
      </c>
      <c r="O9" s="38"/>
    </row>
    <row r="10" spans="1:23" ht="15" thickBot="1">
      <c r="A10" s="19" t="s">
        <v>16</v>
      </c>
      <c r="B10" s="33" t="s">
        <v>27</v>
      </c>
      <c r="C10" s="11" t="s">
        <v>21</v>
      </c>
      <c r="D10" s="10" t="s">
        <v>22</v>
      </c>
      <c r="E10" s="15">
        <v>42576</v>
      </c>
      <c r="F10" s="13" t="s">
        <v>23</v>
      </c>
      <c r="G10" s="13" t="s">
        <v>23</v>
      </c>
      <c r="H10" s="13" t="s">
        <v>23</v>
      </c>
      <c r="I10" s="13" t="s">
        <v>23</v>
      </c>
      <c r="J10" s="13" t="s">
        <v>23</v>
      </c>
      <c r="K10" s="13" t="s">
        <v>23</v>
      </c>
      <c r="L10" s="20">
        <v>5083583</v>
      </c>
      <c r="M10" s="27">
        <v>9375890</v>
      </c>
      <c r="N10" s="27">
        <v>1902389</v>
      </c>
      <c r="O10" s="38"/>
    </row>
    <row r="11" spans="1:23" ht="15" thickBot="1">
      <c r="A11" s="19" t="s">
        <v>17</v>
      </c>
      <c r="B11" s="35" t="s">
        <v>37</v>
      </c>
      <c r="C11" s="11" t="s">
        <v>21</v>
      </c>
      <c r="D11" s="10" t="s">
        <v>22</v>
      </c>
      <c r="E11" s="15">
        <v>42576</v>
      </c>
      <c r="F11" s="13" t="s">
        <v>23</v>
      </c>
      <c r="G11" s="13" t="s">
        <v>23</v>
      </c>
      <c r="H11" s="13" t="s">
        <v>23</v>
      </c>
      <c r="I11" s="13" t="s">
        <v>23</v>
      </c>
      <c r="J11" s="13" t="s">
        <v>23</v>
      </c>
      <c r="K11" s="13" t="s">
        <v>23</v>
      </c>
      <c r="L11" s="14">
        <v>2198324</v>
      </c>
      <c r="M11" s="26">
        <v>2995248</v>
      </c>
      <c r="N11" s="30">
        <v>599628</v>
      </c>
      <c r="O11" s="38"/>
    </row>
    <row r="12" spans="1:23" ht="15" thickBot="1">
      <c r="A12" s="19" t="s">
        <v>19</v>
      </c>
      <c r="B12" s="35" t="s">
        <v>29</v>
      </c>
      <c r="C12" s="11" t="s">
        <v>21</v>
      </c>
      <c r="D12" s="10" t="s">
        <v>22</v>
      </c>
      <c r="E12" s="15">
        <v>42576</v>
      </c>
      <c r="F12" s="13" t="s">
        <v>23</v>
      </c>
      <c r="G12" s="13" t="s">
        <v>23</v>
      </c>
      <c r="H12" s="13" t="s">
        <v>23</v>
      </c>
      <c r="I12" s="13" t="s">
        <v>23</v>
      </c>
      <c r="J12" s="13" t="s">
        <v>23</v>
      </c>
      <c r="K12" s="13" t="s">
        <v>23</v>
      </c>
      <c r="L12" s="14">
        <v>2069880</v>
      </c>
      <c r="M12" s="26">
        <v>4079070</v>
      </c>
      <c r="N12" s="30">
        <v>620473</v>
      </c>
      <c r="O12" s="38"/>
    </row>
    <row r="13" spans="1:23" ht="15" thickBot="1">
      <c r="A13" s="19" t="s">
        <v>18</v>
      </c>
      <c r="B13" s="35" t="s">
        <v>35</v>
      </c>
      <c r="C13" s="11" t="s">
        <v>21</v>
      </c>
      <c r="D13" s="10" t="s">
        <v>22</v>
      </c>
      <c r="E13" s="15">
        <v>42576</v>
      </c>
      <c r="F13" s="13" t="s">
        <v>23</v>
      </c>
      <c r="G13" s="13" t="s">
        <v>23</v>
      </c>
      <c r="H13" s="13" t="s">
        <v>23</v>
      </c>
      <c r="I13" s="13" t="s">
        <v>23</v>
      </c>
      <c r="J13" s="13" t="s">
        <v>23</v>
      </c>
      <c r="K13" s="13" t="s">
        <v>23</v>
      </c>
      <c r="L13" s="14">
        <v>1315039</v>
      </c>
      <c r="M13" s="26">
        <v>1584328</v>
      </c>
      <c r="N13" s="30">
        <v>419747</v>
      </c>
      <c r="O13" s="38"/>
    </row>
    <row r="14" spans="1:23" ht="15" thickBot="1">
      <c r="A14" s="19" t="s">
        <v>15</v>
      </c>
      <c r="B14" s="35" t="s">
        <v>31</v>
      </c>
      <c r="C14" s="11" t="s">
        <v>21</v>
      </c>
      <c r="D14" s="10" t="s">
        <v>22</v>
      </c>
      <c r="E14" s="15">
        <v>42585</v>
      </c>
      <c r="F14" s="13" t="s">
        <v>23</v>
      </c>
      <c r="G14" s="13" t="s">
        <v>23</v>
      </c>
      <c r="H14" s="13" t="s">
        <v>23</v>
      </c>
      <c r="I14" s="13" t="s">
        <v>23</v>
      </c>
      <c r="J14" s="13" t="s">
        <v>23</v>
      </c>
      <c r="K14" s="13" t="s">
        <v>23</v>
      </c>
      <c r="L14" s="20">
        <v>7623780</v>
      </c>
      <c r="M14" s="26">
        <v>10708361</v>
      </c>
      <c r="N14" s="27">
        <v>2512205</v>
      </c>
      <c r="O14" s="38"/>
    </row>
    <row r="15" spans="1:23" ht="15" thickBot="1">
      <c r="A15" s="19" t="s">
        <v>16</v>
      </c>
      <c r="B15" s="33" t="s">
        <v>27</v>
      </c>
      <c r="C15" s="11" t="s">
        <v>21</v>
      </c>
      <c r="D15" s="10" t="s">
        <v>22</v>
      </c>
      <c r="E15" s="15">
        <v>42585</v>
      </c>
      <c r="F15" s="13" t="s">
        <v>23</v>
      </c>
      <c r="G15" s="13" t="s">
        <v>23</v>
      </c>
      <c r="H15" s="13" t="s">
        <v>23</v>
      </c>
      <c r="I15" s="13" t="s">
        <v>23</v>
      </c>
      <c r="J15" s="13" t="s">
        <v>23</v>
      </c>
      <c r="K15" s="13" t="s">
        <v>23</v>
      </c>
      <c r="L15" s="20">
        <v>5083583</v>
      </c>
      <c r="M15" s="27">
        <v>9375890</v>
      </c>
      <c r="N15" s="27">
        <v>1902389</v>
      </c>
      <c r="O15" s="38"/>
    </row>
    <row r="16" spans="1:23" ht="15" thickBot="1">
      <c r="A16" s="19" t="s">
        <v>17</v>
      </c>
      <c r="B16" s="35" t="s">
        <v>37</v>
      </c>
      <c r="C16" s="11" t="s">
        <v>21</v>
      </c>
      <c r="D16" s="10" t="s">
        <v>22</v>
      </c>
      <c r="E16" s="15">
        <v>42585</v>
      </c>
      <c r="F16" s="13" t="s">
        <v>23</v>
      </c>
      <c r="G16" s="13" t="s">
        <v>23</v>
      </c>
      <c r="H16" s="13" t="s">
        <v>23</v>
      </c>
      <c r="I16" s="13" t="s">
        <v>23</v>
      </c>
      <c r="J16" s="13" t="s">
        <v>23</v>
      </c>
      <c r="K16" s="13" t="s">
        <v>23</v>
      </c>
      <c r="L16" s="14">
        <v>2198324</v>
      </c>
      <c r="M16" s="26">
        <v>2995248</v>
      </c>
      <c r="N16" s="30">
        <v>599628</v>
      </c>
      <c r="O16" s="38"/>
    </row>
    <row r="17" spans="1:15" ht="15" thickBot="1">
      <c r="A17" s="19" t="s">
        <v>19</v>
      </c>
      <c r="B17" s="35" t="s">
        <v>29</v>
      </c>
      <c r="C17" s="11" t="s">
        <v>21</v>
      </c>
      <c r="D17" s="10" t="s">
        <v>22</v>
      </c>
      <c r="E17" s="15">
        <v>42585</v>
      </c>
      <c r="F17" s="13" t="s">
        <v>23</v>
      </c>
      <c r="G17" s="13" t="s">
        <v>23</v>
      </c>
      <c r="H17" s="13" t="s">
        <v>23</v>
      </c>
      <c r="I17" s="13" t="s">
        <v>23</v>
      </c>
      <c r="J17" s="13" t="s">
        <v>23</v>
      </c>
      <c r="K17" s="13" t="s">
        <v>23</v>
      </c>
      <c r="L17" s="14">
        <v>2069880</v>
      </c>
      <c r="M17" s="26">
        <v>4079070</v>
      </c>
      <c r="N17" s="30">
        <v>620473</v>
      </c>
      <c r="O17" s="38"/>
    </row>
    <row r="18" spans="1:15" ht="15" thickBot="1">
      <c r="A18" s="19" t="s">
        <v>18</v>
      </c>
      <c r="B18" s="35" t="s">
        <v>35</v>
      </c>
      <c r="C18" s="11" t="s">
        <v>21</v>
      </c>
      <c r="D18" s="10" t="s">
        <v>22</v>
      </c>
      <c r="E18" s="15">
        <v>42585</v>
      </c>
      <c r="F18" s="13" t="s">
        <v>23</v>
      </c>
      <c r="G18" s="13" t="s">
        <v>23</v>
      </c>
      <c r="H18" s="13" t="s">
        <v>23</v>
      </c>
      <c r="I18" s="13" t="s">
        <v>23</v>
      </c>
      <c r="J18" s="13" t="s">
        <v>23</v>
      </c>
      <c r="K18" s="13" t="s">
        <v>23</v>
      </c>
      <c r="L18" s="14">
        <v>1315039</v>
      </c>
      <c r="M18" s="26">
        <v>1584328</v>
      </c>
      <c r="N18" s="30">
        <v>419747</v>
      </c>
      <c r="O18" s="38"/>
    </row>
    <row r="19" spans="1:15">
      <c r="A19" s="2"/>
      <c r="B19" s="2"/>
      <c r="C19" s="2"/>
      <c r="D19" s="2"/>
      <c r="E19" s="2"/>
    </row>
    <row r="20" spans="1:15" s="1" customFormat="1" ht="17.850000000000001" customHeight="1">
      <c r="A20" t="s">
        <v>1</v>
      </c>
      <c r="B20"/>
      <c r="C20"/>
      <c r="D20"/>
      <c r="E20"/>
      <c r="F20"/>
      <c r="G20"/>
      <c r="H20"/>
      <c r="I20" s="3"/>
      <c r="L20" s="21"/>
      <c r="M20" s="28"/>
      <c r="N20" s="28"/>
      <c r="O20" s="28"/>
    </row>
    <row r="21" spans="1:15" s="1" customFormat="1" ht="17.100000000000001" customHeight="1">
      <c r="A21" t="s">
        <v>0</v>
      </c>
      <c r="B21"/>
      <c r="C21"/>
      <c r="D21"/>
      <c r="E21"/>
      <c r="F21"/>
      <c r="G21"/>
      <c r="H21"/>
      <c r="I21" s="3"/>
      <c r="L21" s="21"/>
      <c r="M21" s="28"/>
      <c r="N21" s="28"/>
      <c r="O21" s="28"/>
    </row>
    <row r="22" spans="1:15" s="1" customFormat="1" ht="17.850000000000001" customHeight="1">
      <c r="A22"/>
      <c r="B22"/>
      <c r="C22"/>
      <c r="D22"/>
      <c r="E22"/>
      <c r="F22"/>
      <c r="G22"/>
      <c r="H22"/>
      <c r="I22" s="3"/>
      <c r="L22" s="21"/>
      <c r="M22" s="28"/>
      <c r="N22" s="28"/>
      <c r="O22" s="28"/>
    </row>
    <row r="23" spans="1:15">
      <c r="A23" s="6" t="s">
        <v>2</v>
      </c>
    </row>
    <row r="26" spans="1:15" s="8" customFormat="1" ht="13.5">
      <c r="D26" s="9"/>
      <c r="L26" s="21"/>
      <c r="M26" s="29"/>
      <c r="N26" s="29"/>
      <c r="O26" s="29"/>
    </row>
    <row r="27" spans="1:15" s="8" customFormat="1" ht="13.5">
      <c r="D27" s="9"/>
      <c r="L27" s="21"/>
      <c r="M27" s="29"/>
      <c r="N27" s="29"/>
      <c r="O27" s="29"/>
    </row>
    <row r="28" spans="1:15" s="8" customFormat="1" ht="13.5">
      <c r="D28" s="9"/>
      <c r="L28" s="21"/>
      <c r="M28" s="29"/>
      <c r="N28" s="29"/>
      <c r="O28" s="29"/>
    </row>
    <row r="29" spans="1:15" s="8" customFormat="1" ht="13.5">
      <c r="D29" s="9"/>
      <c r="L29" s="21"/>
      <c r="M29" s="29"/>
      <c r="N29" s="29"/>
      <c r="O29" s="29"/>
    </row>
    <row r="30" spans="1:15" s="8" customFormat="1" ht="13.5">
      <c r="D30" s="9"/>
      <c r="L30" s="23"/>
      <c r="M30" s="29"/>
      <c r="N30" s="29"/>
      <c r="O30" s="29"/>
    </row>
  </sheetData>
  <autoFilter ref="A1:N18" xr:uid="{34DC894A-9953-4F3F-A34F-927AEBD086C4}"/>
  <phoneticPr fontId="6"/>
  <dataValidations disablePrompts="1" count="1">
    <dataValidation type="list" operator="equal" allowBlank="1" showErrorMessage="1" sqref="D2:D18" xr:uid="{00000000-0002-0000-0000-000000000000}">
      <formula1>"Daily,Weekly,Monthly,Fortnightly,Quarterly,Yearly"</formula1>
      <formula2>0</formula2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2" firstPageNumber="0" orientation="landscape" horizontalDpi="300" verticalDpi="300" r:id="rId1"/>
  <headerFooter alignWithMargins="0">
    <oddFooter>&amp;L&amp;F&amp;R&amp;P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C605-26C2-45C3-B04D-692BD48A0AF4}">
  <dimension ref="A1:B18"/>
  <sheetViews>
    <sheetView workbookViewId="0">
      <selection activeCell="D13" sqref="D13"/>
    </sheetView>
  </sheetViews>
  <sheetFormatPr defaultRowHeight="12.75"/>
  <cols>
    <col min="1" max="1" width="17.5" customWidth="1"/>
  </cols>
  <sheetData>
    <row r="1" spans="1:2" ht="15" thickBot="1">
      <c r="A1" s="33" t="s">
        <v>27</v>
      </c>
      <c r="B1" s="34" t="s">
        <v>28</v>
      </c>
    </row>
    <row r="2" spans="1:2" ht="15" thickBot="1">
      <c r="A2" s="35" t="s">
        <v>29</v>
      </c>
      <c r="B2" s="36" t="s">
        <v>30</v>
      </c>
    </row>
    <row r="3" spans="1:2" ht="15" thickBot="1">
      <c r="A3" s="35" t="s">
        <v>31</v>
      </c>
      <c r="B3" s="36" t="s">
        <v>32</v>
      </c>
    </row>
    <row r="4" spans="1:2" ht="15" thickBot="1">
      <c r="A4" s="35" t="s">
        <v>33</v>
      </c>
      <c r="B4" s="36" t="s">
        <v>34</v>
      </c>
    </row>
    <row r="5" spans="1:2" ht="15" thickBot="1">
      <c r="A5" s="35" t="s">
        <v>35</v>
      </c>
      <c r="B5" s="36" t="s">
        <v>36</v>
      </c>
    </row>
    <row r="6" spans="1:2" ht="15" thickBot="1">
      <c r="A6" s="35" t="s">
        <v>37</v>
      </c>
      <c r="B6" s="36" t="s">
        <v>38</v>
      </c>
    </row>
    <row r="7" spans="1:2" ht="15" thickBot="1">
      <c r="A7" s="35" t="s">
        <v>39</v>
      </c>
      <c r="B7" s="36" t="s">
        <v>40</v>
      </c>
    </row>
    <row r="8" spans="1:2" ht="15" thickBot="1">
      <c r="A8" s="35" t="s">
        <v>41</v>
      </c>
      <c r="B8" s="36" t="s">
        <v>42</v>
      </c>
    </row>
    <row r="9" spans="1:2" ht="15" thickBot="1">
      <c r="A9" s="35" t="s">
        <v>43</v>
      </c>
      <c r="B9" s="36" t="s">
        <v>44</v>
      </c>
    </row>
    <row r="10" spans="1:2" ht="15" thickBot="1">
      <c r="A10" s="35" t="s">
        <v>45</v>
      </c>
      <c r="B10" s="36" t="s">
        <v>46</v>
      </c>
    </row>
    <row r="11" spans="1:2" ht="15" thickBot="1">
      <c r="A11" s="35" t="s">
        <v>47</v>
      </c>
      <c r="B11" s="36" t="s">
        <v>48</v>
      </c>
    </row>
    <row r="12" spans="1:2" ht="15" thickBot="1">
      <c r="A12" s="35" t="s">
        <v>49</v>
      </c>
      <c r="B12" s="36" t="s">
        <v>50</v>
      </c>
    </row>
    <row r="13" spans="1:2" ht="15" thickBot="1">
      <c r="A13" s="35" t="s">
        <v>51</v>
      </c>
      <c r="B13" s="36" t="s">
        <v>52</v>
      </c>
    </row>
    <row r="14" spans="1:2" ht="15" thickBot="1">
      <c r="A14" s="35" t="s">
        <v>53</v>
      </c>
      <c r="B14" s="36" t="s">
        <v>54</v>
      </c>
    </row>
    <row r="15" spans="1:2" ht="15" thickBot="1">
      <c r="A15" s="35" t="s">
        <v>55</v>
      </c>
      <c r="B15" s="36" t="s">
        <v>56</v>
      </c>
    </row>
    <row r="16" spans="1:2" ht="15" thickBot="1">
      <c r="A16" s="35" t="s">
        <v>57</v>
      </c>
      <c r="B16" s="36" t="s">
        <v>58</v>
      </c>
    </row>
    <row r="17" spans="1:2" ht="15" thickBot="1">
      <c r="A17" s="35" t="s">
        <v>59</v>
      </c>
      <c r="B17" s="36" t="s">
        <v>60</v>
      </c>
    </row>
    <row r="18" spans="1:2" ht="21.75" thickBot="1">
      <c r="A18" s="35" t="s">
        <v>61</v>
      </c>
      <c r="B18" s="36" t="s">
        <v>62</v>
      </c>
    </row>
  </sheetData>
  <phoneticPr fontId="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ACAE9724519845A85E41076791700F" ma:contentTypeVersion="11" ma:contentTypeDescription="新しいドキュメントを作成します。" ma:contentTypeScope="" ma:versionID="c163f67b24e15a352970f596913fe164">
  <xsd:schema xmlns:xsd="http://www.w3.org/2001/XMLSchema" xmlns:xs="http://www.w3.org/2001/XMLSchema" xmlns:p="http://schemas.microsoft.com/office/2006/metadata/properties" xmlns:ns2="96642b52-8f9b-4fb1-88d1-9198b085fb3c" xmlns:ns3="fe2bd37a-6b17-4f49-b664-1ee094a2348a" targetNamespace="http://schemas.microsoft.com/office/2006/metadata/properties" ma:root="true" ma:fieldsID="e9fb84802ac8e1102ee1152d34f5a4ca" ns2:_="" ns3:_="">
    <xsd:import namespace="96642b52-8f9b-4fb1-88d1-9198b085fb3c"/>
    <xsd:import namespace="fe2bd37a-6b17-4f49-b664-1ee094a234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42b52-8f9b-4fb1-88d1-9198b085f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bd37a-6b17-4f49-b664-1ee094a2348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B14C44-50BE-46B5-9127-AE40C394F3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6A861E-C7C1-4E87-AB74-C131A24B27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DD889F-C0DC-499A-A7CF-8C7F5E39D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42b52-8f9b-4fb1-88d1-9198b085fb3c"/>
    <ds:schemaRef ds:uri="fe2bd37a-6b17-4f49-b664-1ee094a23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Newspapers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Kantar Japan</dc:creator>
  <cp:lastModifiedBy>core i7 6th</cp:lastModifiedBy>
  <cp:lastPrinted>2010-08-17T15:42:10Z</cp:lastPrinted>
  <dcterms:created xsi:type="dcterms:W3CDTF">2010-02-15T14:01:43Z</dcterms:created>
  <dcterms:modified xsi:type="dcterms:W3CDTF">2021-02-05T12:20:38Z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VersionGuid_v2.5">
    <vt:lpwstr/>
  </property>
  <property fmtid="{D5CDD505-2E9C-101B-9397-08002B2CF9AE}" pid="3" name="Offisync_IsSaved">
    <vt:lpwstr>False</vt:lpwstr>
  </property>
  <property fmtid="{D5CDD505-2E9C-101B-9397-08002B2CF9AE}" pid="4" name="Offisync_ProviderName">
    <vt:lpwstr>Jive</vt:lpwstr>
  </property>
  <property fmtid="{D5CDD505-2E9C-101B-9397-08002B2CF9AE}" pid="5" name="Jive_VersionGuid">
    <vt:lpwstr>e6d2c713-7837-4eb0-a514-5669f739ecb6</vt:lpwstr>
  </property>
  <property fmtid="{D5CDD505-2E9C-101B-9397-08002B2CF9AE}" pid="6" name="Offisync_SaveTime">
    <vt:lpwstr/>
  </property>
  <property fmtid="{D5CDD505-2E9C-101B-9397-08002B2CF9AE}" pid="7" name="Offisync_IsFrozen">
    <vt:lpwstr>False</vt:lpwstr>
  </property>
  <property fmtid="{D5CDD505-2E9C-101B-9397-08002B2CF9AE}" pid="8" name="Offisync_UniqueId">
    <vt:lpwstr>39856</vt:lpwstr>
  </property>
  <property fmtid="{D5CDD505-2E9C-101B-9397-08002B2CF9AE}" pid="9" name="Offisync_FolderId">
    <vt:lpwstr/>
  </property>
  <property fmtid="{D5CDD505-2E9C-101B-9397-08002B2CF9AE}" pid="10" name="Offisync_ProviderInitializationData">
    <vt:lpwstr>https://www.mbgreenhouse.com</vt:lpwstr>
  </property>
  <property fmtid="{D5CDD505-2E9C-101B-9397-08002B2CF9AE}" pid="11" name="Offisync_FileTitle">
    <vt:lpwstr/>
  </property>
  <property fmtid="{D5CDD505-2E9C-101B-9397-08002B2CF9AE}" pid="12" name="Offisync_UpdateToken">
    <vt:lpwstr>1</vt:lpwstr>
  </property>
  <property fmtid="{D5CDD505-2E9C-101B-9397-08002B2CF9AE}" pid="13" name="Offisync_ServerID">
    <vt:lpwstr>326e730b-c374-4f8b-afe0-bdaa1d145397</vt:lpwstr>
  </property>
  <property fmtid="{D5CDD505-2E9C-101B-9397-08002B2CF9AE}" pid="14" name="Jive_LatestUserAccountName">
    <vt:lpwstr>hutchingsj</vt:lpwstr>
  </property>
  <property fmtid="{D5CDD505-2E9C-101B-9397-08002B2CF9AE}" pid="15" name="ContentTypeId">
    <vt:lpwstr>0x0101000BACAE9724519845A85E41076791700F</vt:lpwstr>
  </property>
</Properties>
</file>