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Work\Shabina\Excel\Online Media\Dataset\"/>
    </mc:Choice>
  </mc:AlternateContent>
  <xr:revisionPtr revIDLastSave="0" documentId="13_ncr:1_{05FED52F-885E-462F-B404-65EEAF54D810}" xr6:coauthVersionLast="46" xr6:coauthVersionMax="46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Online summary" sheetId="4" state="hidden" r:id="rId1"/>
    <sheet name="SNS_Online delivery by site" sheetId="5" r:id="rId2"/>
    <sheet name="Online Targeting setting" sheetId="6" state="hidden" r:id="rId3"/>
    <sheet name="OOH - In train" sheetId="8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4" l="1"/>
  <c r="D16" i="4"/>
  <c r="D17" i="4"/>
  <c r="D14" i="4"/>
  <c r="BX12" i="5" l="1"/>
  <c r="BX15" i="5"/>
  <c r="BX16" i="5"/>
  <c r="BX17" i="5"/>
  <c r="BX18" i="5"/>
  <c r="BX19" i="5"/>
  <c r="BX20" i="5"/>
  <c r="BX21" i="5"/>
  <c r="BX22" i="5"/>
  <c r="BX23" i="5"/>
  <c r="BX24" i="5"/>
  <c r="BX27" i="5"/>
  <c r="BX28" i="5"/>
  <c r="BX29" i="5"/>
  <c r="BX30" i="5"/>
  <c r="BX31" i="5"/>
  <c r="BX32" i="5"/>
  <c r="BX35" i="5"/>
  <c r="BX36" i="5"/>
  <c r="BX37" i="5"/>
  <c r="BX38" i="5"/>
  <c r="BX39" i="5"/>
  <c r="BX40" i="5"/>
  <c r="BX41" i="5"/>
  <c r="BX42" i="5"/>
  <c r="BX44" i="5"/>
  <c r="BX45" i="5"/>
  <c r="BX46" i="5"/>
  <c r="BX47" i="5"/>
  <c r="BX48" i="5"/>
  <c r="BX49" i="5"/>
  <c r="BX50" i="5"/>
  <c r="BX51" i="5"/>
  <c r="BX52" i="5"/>
  <c r="BX53" i="5"/>
  <c r="BX54" i="5"/>
  <c r="BX55" i="5"/>
  <c r="BX56" i="5"/>
  <c r="BX11" i="5"/>
  <c r="BX7" i="5"/>
  <c r="BX3" i="5"/>
  <c r="BX2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BJ58" i="5"/>
  <c r="BK58" i="5"/>
  <c r="BL58" i="5"/>
  <c r="BM58" i="5"/>
  <c r="BN58" i="5"/>
  <c r="BO58" i="5"/>
  <c r="BP58" i="5"/>
  <c r="BQ58" i="5"/>
  <c r="BR58" i="5"/>
  <c r="BS58" i="5"/>
  <c r="BT58" i="5"/>
  <c r="BU58" i="5"/>
  <c r="BV58" i="5"/>
  <c r="BW58" i="5"/>
  <c r="F58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BM57" i="5"/>
  <c r="BN57" i="5"/>
  <c r="BO57" i="5"/>
  <c r="BP57" i="5"/>
  <c r="BQ57" i="5"/>
  <c r="BR57" i="5"/>
  <c r="BS57" i="5"/>
  <c r="BT57" i="5"/>
  <c r="BU57" i="5"/>
  <c r="BV57" i="5"/>
  <c r="BW57" i="5"/>
  <c r="F57" i="5"/>
  <c r="BX58" i="5" l="1"/>
  <c r="BX57" i="5"/>
  <c r="J43" i="5"/>
  <c r="K43" i="5"/>
  <c r="L43" i="5"/>
  <c r="M43" i="5"/>
  <c r="N43" i="5"/>
  <c r="O43" i="5"/>
  <c r="I43" i="5"/>
  <c r="G43" i="5"/>
  <c r="H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BM43" i="5"/>
  <c r="BN43" i="5"/>
  <c r="BO43" i="5"/>
  <c r="BP43" i="5"/>
  <c r="BQ43" i="5"/>
  <c r="BR43" i="5"/>
  <c r="BS43" i="5"/>
  <c r="BT43" i="5"/>
  <c r="BU43" i="5"/>
  <c r="BV43" i="5"/>
  <c r="BW43" i="5"/>
  <c r="F43" i="5"/>
  <c r="BX43" i="5" l="1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R34" i="5"/>
  <c r="BS34" i="5"/>
  <c r="BT34" i="5"/>
  <c r="BU34" i="5"/>
  <c r="BV34" i="5"/>
  <c r="BW34" i="5"/>
  <c r="F34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BM33" i="5"/>
  <c r="BN33" i="5"/>
  <c r="BO33" i="5"/>
  <c r="BP33" i="5"/>
  <c r="BQ33" i="5"/>
  <c r="BR33" i="5"/>
  <c r="BS33" i="5"/>
  <c r="BT33" i="5"/>
  <c r="BU33" i="5"/>
  <c r="BV33" i="5"/>
  <c r="BW33" i="5"/>
  <c r="F33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BE26" i="5"/>
  <c r="BF26" i="5"/>
  <c r="BG26" i="5"/>
  <c r="BH26" i="5"/>
  <c r="BI26" i="5"/>
  <c r="BJ26" i="5"/>
  <c r="BK26" i="5"/>
  <c r="BL26" i="5"/>
  <c r="BM26" i="5"/>
  <c r="BN26" i="5"/>
  <c r="BO26" i="5"/>
  <c r="BP26" i="5"/>
  <c r="BQ26" i="5"/>
  <c r="BR26" i="5"/>
  <c r="BS26" i="5"/>
  <c r="BT26" i="5"/>
  <c r="BU26" i="5"/>
  <c r="BV26" i="5"/>
  <c r="BW26" i="5"/>
  <c r="F26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L25" i="5"/>
  <c r="BM25" i="5"/>
  <c r="BN25" i="5"/>
  <c r="BO25" i="5"/>
  <c r="BP25" i="5"/>
  <c r="BQ25" i="5"/>
  <c r="BR25" i="5"/>
  <c r="BS25" i="5"/>
  <c r="BT25" i="5"/>
  <c r="BU25" i="5"/>
  <c r="BV25" i="5"/>
  <c r="BW25" i="5"/>
  <c r="F25" i="5"/>
  <c r="BA14" i="5"/>
  <c r="AZ14" i="5"/>
  <c r="AY14" i="5"/>
  <c r="AX14" i="5"/>
  <c r="AW14" i="5"/>
  <c r="AV14" i="5"/>
  <c r="BA13" i="5"/>
  <c r="AZ13" i="5"/>
  <c r="AY13" i="5"/>
  <c r="AX13" i="5"/>
  <c r="AW13" i="5"/>
  <c r="AV13" i="5"/>
  <c r="BX26" i="5" l="1"/>
  <c r="BX14" i="5"/>
  <c r="BX34" i="5"/>
  <c r="BX13" i="5"/>
  <c r="BX25" i="5"/>
  <c r="BX33" i="5"/>
  <c r="BB9" i="5"/>
  <c r="BB10" i="5"/>
  <c r="BC9" i="5"/>
  <c r="BD9" i="5"/>
  <c r="BE9" i="5"/>
  <c r="BF9" i="5"/>
  <c r="BG9" i="5"/>
  <c r="BH9" i="5"/>
  <c r="BC10" i="5"/>
  <c r="BD10" i="5"/>
  <c r="BE10" i="5"/>
  <c r="BF10" i="5"/>
  <c r="BG10" i="5"/>
  <c r="BH10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BR4" i="5"/>
  <c r="BS4" i="5"/>
  <c r="BT4" i="5"/>
  <c r="BU4" i="5"/>
  <c r="BV4" i="5"/>
  <c r="BW4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BT5" i="5"/>
  <c r="BU5" i="5"/>
  <c r="BV5" i="5"/>
  <c r="BW5" i="5"/>
  <c r="AV5" i="5"/>
  <c r="AV4" i="5"/>
  <c r="BX4" i="5" l="1"/>
  <c r="BX5" i="5"/>
  <c r="BX8" i="5"/>
  <c r="BX9" i="5"/>
  <c r="BX10" i="5"/>
</calcChain>
</file>

<file path=xl/sharedStrings.xml><?xml version="1.0" encoding="utf-8"?>
<sst xmlns="http://schemas.openxmlformats.org/spreadsheetml/2006/main" count="242" uniqueCount="112">
  <si>
    <t xml:space="preserve"> imp </t>
    <phoneticPr fontId="10" type="noConversion"/>
  </si>
  <si>
    <t>UU</t>
    <phoneticPr fontId="4" type="noConversion"/>
  </si>
  <si>
    <t>FQ</t>
    <phoneticPr fontId="4" type="noConversion"/>
  </si>
  <si>
    <t>Train's Name</t>
    <phoneticPr fontId="4" type="noConversion"/>
  </si>
  <si>
    <t>Start Date</t>
    <phoneticPr fontId="4" type="noConversion"/>
  </si>
  <si>
    <t>End Date</t>
    <phoneticPr fontId="4" type="noConversion"/>
  </si>
  <si>
    <t>Creative Format</t>
    <phoneticPr fontId="4" type="noConversion"/>
  </si>
  <si>
    <t>Playing Frequency (only for video)</t>
    <phoneticPr fontId="4" type="noConversion"/>
  </si>
  <si>
    <t>JR East the Tokyo metropolitan area 3 line area</t>
  </si>
  <si>
    <t>static pic/video ?</t>
    <phoneticPr fontId="4" type="noConversion"/>
  </si>
  <si>
    <t>5 times per hour</t>
    <phoneticPr fontId="4" type="noConversion"/>
  </si>
  <si>
    <t>Tokyo Metro whole line</t>
  </si>
  <si>
    <t>static pic/video ?</t>
    <phoneticPr fontId="4" type="noConversion"/>
  </si>
  <si>
    <t>Tokyu line whole like (excluding Setagaya line)</t>
  </si>
  <si>
    <t>JR West Local</t>
  </si>
  <si>
    <t>5 times per hour</t>
    <phoneticPr fontId="4" type="noConversion"/>
  </si>
  <si>
    <t>Osaka Municipal Subway Whole line</t>
  </si>
  <si>
    <t>National line</t>
    <phoneticPr fontId="4" type="noConversion"/>
  </si>
  <si>
    <t>Tokyo line</t>
    <phoneticPr fontId="4" type="noConversion"/>
  </si>
  <si>
    <t>Total impression by media</t>
    <phoneticPr fontId="4" type="noConversion"/>
  </si>
  <si>
    <t>Menu</t>
    <phoneticPr fontId="4" type="noConversion"/>
  </si>
  <si>
    <t>Total</t>
    <phoneticPr fontId="4" type="noConversion"/>
  </si>
  <si>
    <t>Online Ads Target setting</t>
    <phoneticPr fontId="1"/>
  </si>
  <si>
    <t>Device</t>
    <phoneticPr fontId="1"/>
  </si>
  <si>
    <t>Targeting</t>
    <phoneticPr fontId="1"/>
  </si>
  <si>
    <t>Frequency Cap</t>
    <phoneticPr fontId="1"/>
  </si>
  <si>
    <t>Currency</t>
    <phoneticPr fontId="1"/>
  </si>
  <si>
    <t>video</t>
  </si>
  <si>
    <t>imp</t>
  </si>
  <si>
    <t>clicks</t>
  </si>
  <si>
    <t>SP</t>
  </si>
  <si>
    <t>Total</t>
  </si>
  <si>
    <t>Platform</t>
  </si>
  <si>
    <t>device</t>
  </si>
  <si>
    <t>Menu</t>
  </si>
  <si>
    <t>Ads Fromat</t>
  </si>
  <si>
    <t>KPI</t>
  </si>
  <si>
    <t>Twitter video Ads</t>
  </si>
  <si>
    <t>SP/PC/Tablet</t>
  </si>
  <si>
    <t>JPY</t>
    <phoneticPr fontId="1"/>
  </si>
  <si>
    <t>JPY</t>
  </si>
  <si>
    <t>Slideshow</t>
  </si>
  <si>
    <t>Instagram Feed  Ads</t>
    <phoneticPr fontId="1"/>
  </si>
  <si>
    <t>SP</t>
    <phoneticPr fontId="1"/>
  </si>
  <si>
    <t>PC/SP</t>
    <phoneticPr fontId="1"/>
  </si>
  <si>
    <t>PC</t>
    <phoneticPr fontId="1"/>
  </si>
  <si>
    <t>creative URL</t>
    <phoneticPr fontId="1"/>
  </si>
  <si>
    <t>https://twitter.com/zespri_jp/status/1027736291205570560</t>
    <phoneticPr fontId="1"/>
  </si>
  <si>
    <t>https://www.instagram.com/p/BmSmShZjj-X/#advertiser</t>
    <phoneticPr fontId="1"/>
  </si>
  <si>
    <t>2018/08/10～2018/08/31</t>
  </si>
  <si>
    <t>2018/08/10～2018/08/16</t>
  </si>
  <si>
    <t>Phase２ total impressions</t>
    <phoneticPr fontId="4" type="noConversion"/>
  </si>
  <si>
    <t>Instagram_Traffic_HKD</t>
  </si>
  <si>
    <t>Instagram_Traffic_HKD</t>
    <phoneticPr fontId="1"/>
  </si>
  <si>
    <t>Twitter_PromoV_HKD</t>
  </si>
  <si>
    <t>Twitter_PromoV_HKD</t>
    <phoneticPr fontId="1"/>
  </si>
  <si>
    <t>Instagram_Dentsu</t>
    <phoneticPr fontId="1"/>
  </si>
  <si>
    <t>Twitter_Dentsu</t>
    <phoneticPr fontId="1"/>
  </si>
  <si>
    <t>YouTube_Trueview</t>
  </si>
  <si>
    <t>YouTube_Trueview</t>
    <phoneticPr fontId="1"/>
  </si>
  <si>
    <t>YouTuve_Bumper</t>
  </si>
  <si>
    <t>YouTuve_Bumper</t>
    <phoneticPr fontId="1"/>
  </si>
  <si>
    <t>LINE</t>
  </si>
  <si>
    <t>LINE</t>
    <phoneticPr fontId="1"/>
  </si>
  <si>
    <t>Instagram_Dentsu</t>
    <phoneticPr fontId="1"/>
  </si>
  <si>
    <t>Twitter_Dentsu</t>
    <phoneticPr fontId="1"/>
  </si>
  <si>
    <t>※SP only</t>
    <phoneticPr fontId="1"/>
  </si>
  <si>
    <t>※Twitter didn't have daily data for PC/SP</t>
    <phoneticPr fontId="1"/>
  </si>
  <si>
    <t xml:space="preserve">PC </t>
    <phoneticPr fontId="1"/>
  </si>
  <si>
    <t>Tablet</t>
    <phoneticPr fontId="1"/>
  </si>
  <si>
    <t>SP</t>
    <phoneticPr fontId="1"/>
  </si>
  <si>
    <t>PC</t>
    <phoneticPr fontId="1"/>
  </si>
  <si>
    <t>Tablet</t>
    <phoneticPr fontId="1"/>
  </si>
  <si>
    <t xml:space="preserve">SP </t>
    <phoneticPr fontId="1"/>
  </si>
  <si>
    <t>Trueview</t>
    <phoneticPr fontId="1"/>
  </si>
  <si>
    <t>Bumper</t>
    <phoneticPr fontId="1"/>
  </si>
  <si>
    <t>Cookpad_Tsukure</t>
    <phoneticPr fontId="1"/>
  </si>
  <si>
    <t xml:space="preserve">Cookpad_SP </t>
    <phoneticPr fontId="1"/>
  </si>
  <si>
    <t>Cookpad_PCTOP</t>
    <phoneticPr fontId="1"/>
  </si>
  <si>
    <t>Cookpad_Category</t>
    <phoneticPr fontId="1"/>
  </si>
  <si>
    <t>clicks</t>
    <phoneticPr fontId="1"/>
  </si>
  <si>
    <t>imp</t>
    <phoneticPr fontId="1"/>
  </si>
  <si>
    <t>clicks</t>
    <phoneticPr fontId="1"/>
  </si>
  <si>
    <t>Video</t>
    <phoneticPr fontId="1"/>
  </si>
  <si>
    <t>Cookpad_Tsukure</t>
    <phoneticPr fontId="1"/>
  </si>
  <si>
    <t>Cookpad_SP</t>
    <phoneticPr fontId="1"/>
  </si>
  <si>
    <t>Cookpad_PC top</t>
    <phoneticPr fontId="1"/>
  </si>
  <si>
    <t>Spend</t>
    <phoneticPr fontId="4" type="noConversion"/>
  </si>
  <si>
    <t>Timeline</t>
    <phoneticPr fontId="4" type="noConversion"/>
  </si>
  <si>
    <t>2018/6/23-2018/7/2</t>
    <phoneticPr fontId="1"/>
  </si>
  <si>
    <t>2018/6/23-2018/7/6</t>
    <phoneticPr fontId="1"/>
  </si>
  <si>
    <t>2018/6/23-2018/7/13</t>
    <phoneticPr fontId="1"/>
  </si>
  <si>
    <t>2018/6/23-2018/8/31</t>
    <phoneticPr fontId="1"/>
  </si>
  <si>
    <t>2018/7/2-2018/8/31</t>
    <phoneticPr fontId="1"/>
  </si>
  <si>
    <t>2018/6/25-2018/7/2</t>
    <phoneticPr fontId="1"/>
  </si>
  <si>
    <t>2018/6/23-2018/8/27</t>
    <phoneticPr fontId="1"/>
  </si>
  <si>
    <t xml:space="preserve">■Target B
20-49×Female×Mother/Housewife/Non-student（Timeline：2018/08/10～2018/08/29）
■ターゲットC
20-49×Female
（Timeline：2018/08/29～2018/08/31）
Time：0-24（24hr）
Region: Overall Japan </t>
    <phoneticPr fontId="1"/>
  </si>
  <si>
    <t xml:space="preserve">■Target A
20-49×Female×Cook/Beauty/Health
■Target B
20-49歳×Female×Mother/Housewife/non-student
■Target C
20-49×Female
Timeline：2018/08/10～2018/08/16
Time：0-24（24hr）
Region: Overall Japan </t>
    <phoneticPr fontId="1"/>
  </si>
  <si>
    <t>6/23-7/8: Retargeting for those who watched TVCF①②＋25-44/Femele/FQ max 5 times
8/20-9/2
Female 25-44 / FQ Max 4times</t>
    <phoneticPr fontId="1"/>
  </si>
  <si>
    <t>Female 25-44 FQ Max 2 times</t>
    <phoneticPr fontId="1"/>
  </si>
  <si>
    <t xml:space="preserve">Female 25-44  </t>
    <phoneticPr fontId="1"/>
  </si>
  <si>
    <t>Female 21-49</t>
    <phoneticPr fontId="1"/>
  </si>
  <si>
    <t>4 tims within 7 days</t>
    <phoneticPr fontId="1"/>
  </si>
  <si>
    <t>no</t>
    <phoneticPr fontId="1"/>
  </si>
  <si>
    <t>5times</t>
    <phoneticPr fontId="1"/>
  </si>
  <si>
    <t>2 Times</t>
    <phoneticPr fontId="1"/>
  </si>
  <si>
    <t>Instagram_stories_Dentsu</t>
    <phoneticPr fontId="1"/>
  </si>
  <si>
    <t>LINENews</t>
    <phoneticPr fontId="1"/>
  </si>
  <si>
    <t>NA</t>
    <phoneticPr fontId="1"/>
  </si>
  <si>
    <t>On-target imp</t>
    <phoneticPr fontId="1"/>
  </si>
  <si>
    <t>Please use on-target imp</t>
    <phoneticPr fontId="1"/>
  </si>
  <si>
    <t>COOKPAD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</si>
</sst>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¥&quot;#,##0;[Red]&quot;¥&quot;\-#,##0"/>
    <numFmt numFmtId="165" formatCode="yyyy/mm/dd"/>
    <numFmt numFmtId="166" formatCode="_-* #,##0.00_-;\-* #,##0.00_-;_-* &quot;-&quot;??_-;_-@_-"/>
    <numFmt numFmtId="167" formatCode="0_);[Red]\(0\)"/>
    <numFmt numFmtId="168" formatCode="[$-F800]dddd\,\ mmmm\ dd\,\ yyyy"/>
  </numFmts>
  <fonts count="3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i/>
      <u/>
      <sz val="11"/>
      <color rgb="FFFF0000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sz val="12"/>
      <name val="宋体"/>
      <family val="3"/>
      <charset val="134"/>
    </font>
    <font>
      <b/>
      <sz val="10"/>
      <name val="ＭＳ Ｐゴシック"/>
      <family val="3"/>
      <charset val="128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3"/>
      <charset val="128"/>
      <scheme val="minor"/>
    </font>
    <font>
      <b/>
      <sz val="11"/>
      <color rgb="FFFF0000"/>
      <name val="Calibri"/>
      <family val="3"/>
      <charset val="128"/>
      <scheme val="minor"/>
    </font>
    <font>
      <b/>
      <i/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name val="ＭＳ Ｐゴシック"/>
      <family val="3"/>
      <charset val="128"/>
    </font>
    <font>
      <b/>
      <sz val="11"/>
      <name val="Cambria"/>
      <family val="3"/>
      <charset val="128"/>
      <scheme val="major"/>
    </font>
    <font>
      <sz val="10"/>
      <color rgb="FFFF0000"/>
      <name val="ＭＳ Ｐゴシック"/>
      <family val="3"/>
      <charset val="128"/>
    </font>
    <font>
      <u/>
      <sz val="11"/>
      <color theme="10"/>
      <name val="Calibri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name val="メイリオ"/>
      <family val="2"/>
      <charset val="128"/>
    </font>
    <font>
      <sz val="11"/>
      <color theme="1"/>
      <name val="メイリオ"/>
      <family val="2"/>
      <charset val="128"/>
    </font>
    <font>
      <sz val="11"/>
      <color theme="1"/>
      <name val="Arial Unicode MS"/>
      <family val="3"/>
      <charset val="128"/>
    </font>
    <font>
      <b/>
      <sz val="11"/>
      <color theme="1"/>
      <name val="Arial Unicode MS"/>
      <family val="3"/>
      <charset val="128"/>
    </font>
    <font>
      <sz val="11"/>
      <name val="Arial Unicode MS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7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7" fillId="0" borderId="0"/>
    <xf numFmtId="0" fontId="18" fillId="0" borderId="0">
      <alignment vertical="center"/>
    </xf>
    <xf numFmtId="166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38" fontId="23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2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3" fillId="2" borderId="0" xfId="2" applyFill="1"/>
    <xf numFmtId="0" fontId="3" fillId="0" borderId="0" xfId="2" applyFill="1"/>
    <xf numFmtId="0" fontId="5" fillId="0" borderId="0" xfId="2" applyFont="1" applyFill="1"/>
    <xf numFmtId="0" fontId="12" fillId="0" borderId="0" xfId="2" applyFont="1" applyFill="1" applyAlignment="1">
      <alignment horizontal="center"/>
    </xf>
    <xf numFmtId="0" fontId="3" fillId="0" borderId="0" xfId="2"/>
    <xf numFmtId="0" fontId="16" fillId="0" borderId="18" xfId="5" applyFont="1" applyBorder="1" applyAlignment="1" applyProtection="1">
      <alignment horizontal="center"/>
      <protection locked="0"/>
    </xf>
    <xf numFmtId="165" fontId="16" fillId="0" borderId="18" xfId="5" applyNumberFormat="1" applyFont="1" applyBorder="1" applyAlignment="1" applyProtection="1">
      <alignment horizontal="center"/>
      <protection locked="0"/>
    </xf>
    <xf numFmtId="0" fontId="3" fillId="0" borderId="0" xfId="2" applyFont="1"/>
    <xf numFmtId="0" fontId="17" fillId="0" borderId="18" xfId="5" applyFont="1" applyBorder="1" applyAlignment="1" applyProtection="1">
      <alignment horizontal="left"/>
      <protection locked="0"/>
    </xf>
    <xf numFmtId="14" fontId="17" fillId="0" borderId="18" xfId="5" applyNumberFormat="1" applyFont="1" applyFill="1" applyBorder="1" applyAlignment="1" applyProtection="1">
      <alignment horizontal="center"/>
      <protection locked="0"/>
    </xf>
    <xf numFmtId="0" fontId="19" fillId="0" borderId="0" xfId="6" applyFont="1">
      <alignment vertical="center"/>
    </xf>
    <xf numFmtId="0" fontId="20" fillId="0" borderId="0" xfId="2" applyFont="1"/>
    <xf numFmtId="0" fontId="22" fillId="0" borderId="0" xfId="2" applyFont="1" applyFill="1"/>
    <xf numFmtId="0" fontId="13" fillId="0" borderId="0" xfId="2" applyFont="1" applyFill="1" applyAlignment="1">
      <alignment horizontal="center"/>
    </xf>
    <xf numFmtId="0" fontId="14" fillId="0" borderId="18" xfId="2" applyFont="1" applyFill="1" applyBorder="1" applyAlignment="1">
      <alignment horizontal="center" vertical="center" wrapText="1"/>
    </xf>
    <xf numFmtId="0" fontId="15" fillId="0" borderId="18" xfId="2" applyFont="1" applyFill="1" applyBorder="1" applyAlignment="1">
      <alignment horizontal="center" vertical="center" wrapText="1"/>
    </xf>
    <xf numFmtId="0" fontId="9" fillId="0" borderId="18" xfId="2" applyFont="1" applyFill="1" applyBorder="1" applyAlignment="1">
      <alignment horizontal="right" vertical="center" wrapText="1"/>
    </xf>
    <xf numFmtId="0" fontId="9" fillId="0" borderId="15" xfId="2" applyFont="1" applyFill="1" applyBorder="1" applyAlignment="1">
      <alignment horizontal="right" vertical="center" wrapText="1"/>
    </xf>
    <xf numFmtId="0" fontId="15" fillId="0" borderId="15" xfId="2" applyFont="1" applyFill="1" applyBorder="1" applyAlignment="1">
      <alignment horizontal="center" vertical="center" wrapText="1"/>
    </xf>
    <xf numFmtId="38" fontId="15" fillId="0" borderId="18" xfId="11" applyNumberFormat="1" applyFont="1" applyFill="1" applyBorder="1" applyAlignment="1">
      <alignment horizontal="center" vertical="center"/>
    </xf>
    <xf numFmtId="38" fontId="15" fillId="0" borderId="15" xfId="11" applyNumberFormat="1" applyFont="1" applyFill="1" applyBorder="1" applyAlignment="1">
      <alignment horizontal="center" vertical="center"/>
    </xf>
    <xf numFmtId="0" fontId="12" fillId="0" borderId="0" xfId="2" applyFont="1" applyFill="1" applyAlignment="1">
      <alignment horizontal="center"/>
    </xf>
    <xf numFmtId="0" fontId="14" fillId="0" borderId="18" xfId="2" applyFont="1" applyFill="1" applyBorder="1" applyAlignment="1">
      <alignment horizontal="center" vertical="center" wrapText="1"/>
    </xf>
    <xf numFmtId="0" fontId="15" fillId="0" borderId="18" xfId="2" applyFont="1" applyFill="1" applyBorder="1" applyAlignment="1">
      <alignment horizontal="center" vertical="center" wrapText="1"/>
    </xf>
    <xf numFmtId="38" fontId="15" fillId="0" borderId="18" xfId="2" applyNumberFormat="1" applyFont="1" applyFill="1" applyBorder="1" applyAlignment="1">
      <alignment horizontal="center" vertical="center"/>
    </xf>
    <xf numFmtId="38" fontId="15" fillId="0" borderId="19" xfId="2" applyNumberFormat="1" applyFont="1" applyFill="1" applyBorder="1" applyAlignment="1">
      <alignment horizontal="center" vertical="center"/>
    </xf>
    <xf numFmtId="0" fontId="9" fillId="0" borderId="18" xfId="2" applyFont="1" applyFill="1" applyBorder="1" applyAlignment="1">
      <alignment horizontal="right" vertical="center" wrapText="1"/>
    </xf>
    <xf numFmtId="0" fontId="3" fillId="2" borderId="0" xfId="2" applyFill="1"/>
    <xf numFmtId="0" fontId="3" fillId="0" borderId="0" xfId="2" applyFill="1"/>
    <xf numFmtId="0" fontId="5" fillId="0" borderId="0" xfId="2" applyFont="1" applyFill="1"/>
    <xf numFmtId="0" fontId="11" fillId="0" borderId="9" xfId="3" applyFont="1" applyFill="1" applyBorder="1" applyAlignment="1">
      <alignment horizontal="center" vertical="center"/>
    </xf>
    <xf numFmtId="38" fontId="15" fillId="0" borderId="18" xfId="2" applyNumberFormat="1" applyFont="1" applyFill="1" applyBorder="1" applyAlignment="1">
      <alignment horizontal="center" vertical="center"/>
    </xf>
    <xf numFmtId="0" fontId="3" fillId="0" borderId="0" xfId="2"/>
    <xf numFmtId="0" fontId="3" fillId="0" borderId="18" xfId="2" applyBorder="1" applyAlignment="1">
      <alignment horizontal="left" vertical="center" wrapText="1"/>
    </xf>
    <xf numFmtId="0" fontId="3" fillId="0" borderId="15" xfId="2" applyBorder="1" applyAlignment="1">
      <alignment horizontal="left" vertical="center" wrapText="1"/>
    </xf>
    <xf numFmtId="0" fontId="3" fillId="2" borderId="18" xfId="2" applyFill="1" applyBorder="1" applyAlignment="1">
      <alignment horizontal="left" vertical="center"/>
    </xf>
    <xf numFmtId="0" fontId="3" fillId="2" borderId="15" xfId="2" applyFill="1" applyBorder="1" applyAlignment="1">
      <alignment horizontal="left" vertical="center"/>
    </xf>
    <xf numFmtId="0" fontId="3" fillId="2" borderId="19" xfId="2" applyFill="1" applyBorder="1" applyAlignment="1">
      <alignment horizontal="center" vertical="center"/>
    </xf>
    <xf numFmtId="0" fontId="25" fillId="5" borderId="17" xfId="2" applyFont="1" applyFill="1" applyBorder="1" applyAlignment="1">
      <alignment horizontal="center" vertical="center"/>
    </xf>
    <xf numFmtId="40" fontId="15" fillId="0" borderId="19" xfId="2" applyNumberFormat="1" applyFont="1" applyFill="1" applyBorder="1" applyAlignment="1">
      <alignment horizontal="center" vertical="center"/>
    </xf>
    <xf numFmtId="0" fontId="8" fillId="4" borderId="23" xfId="3" applyFont="1" applyFill="1" applyBorder="1" applyAlignment="1">
      <alignment horizontal="center" vertical="center" wrapText="1"/>
    </xf>
    <xf numFmtId="0" fontId="3" fillId="4" borderId="7" xfId="2" applyFill="1" applyBorder="1"/>
    <xf numFmtId="0" fontId="3" fillId="4" borderId="8" xfId="2" applyFill="1" applyBorder="1"/>
    <xf numFmtId="38" fontId="3" fillId="0" borderId="0" xfId="9" applyFont="1" applyFill="1" applyAlignment="1"/>
    <xf numFmtId="0" fontId="3" fillId="0" borderId="18" xfId="2" applyBorder="1" applyAlignment="1">
      <alignment vertical="center" wrapText="1"/>
    </xf>
    <xf numFmtId="38" fontId="3" fillId="0" borderId="0" xfId="2" applyNumberFormat="1" applyFill="1"/>
    <xf numFmtId="40" fontId="15" fillId="0" borderId="26" xfId="2" applyNumberFormat="1" applyFont="1" applyFill="1" applyBorder="1" applyAlignment="1">
      <alignment horizontal="center" vertical="center"/>
    </xf>
    <xf numFmtId="38" fontId="15" fillId="0" borderId="16" xfId="2" applyNumberFormat="1" applyFont="1" applyFill="1" applyBorder="1" applyAlignment="1">
      <alignment horizontal="center" vertical="center"/>
    </xf>
    <xf numFmtId="0" fontId="26" fillId="0" borderId="0" xfId="2" applyFont="1" applyFill="1" applyAlignment="1">
      <alignment horizontal="left"/>
    </xf>
    <xf numFmtId="0" fontId="15" fillId="0" borderId="21" xfId="2" applyFont="1" applyFill="1" applyBorder="1" applyAlignment="1">
      <alignment horizontal="center" vertical="center" wrapText="1"/>
    </xf>
    <xf numFmtId="0" fontId="15" fillId="0" borderId="24" xfId="2" applyFont="1" applyFill="1" applyBorder="1" applyAlignment="1">
      <alignment horizontal="center" vertical="center" wrapText="1"/>
    </xf>
    <xf numFmtId="0" fontId="15" fillId="0" borderId="30" xfId="2" applyFont="1" applyFill="1" applyBorder="1" applyAlignment="1">
      <alignment horizontal="center" vertical="center" wrapText="1"/>
    </xf>
    <xf numFmtId="3" fontId="12" fillId="0" borderId="0" xfId="2" applyNumberFormat="1" applyFont="1" applyFill="1" applyAlignment="1">
      <alignment horizontal="center"/>
    </xf>
    <xf numFmtId="38" fontId="12" fillId="0" borderId="22" xfId="2" applyNumberFormat="1" applyFont="1" applyFill="1" applyBorder="1" applyAlignment="1">
      <alignment horizontal="center"/>
    </xf>
    <xf numFmtId="0" fontId="12" fillId="0" borderId="19" xfId="2" applyFont="1" applyFill="1" applyBorder="1" applyAlignment="1">
      <alignment horizontal="center"/>
    </xf>
    <xf numFmtId="3" fontId="12" fillId="0" borderId="19" xfId="2" applyNumberFormat="1" applyFont="1" applyFill="1" applyBorder="1" applyAlignment="1">
      <alignment horizontal="center"/>
    </xf>
    <xf numFmtId="0" fontId="12" fillId="0" borderId="16" xfId="2" applyFont="1" applyFill="1" applyBorder="1" applyAlignment="1">
      <alignment horizontal="center"/>
    </xf>
    <xf numFmtId="0" fontId="27" fillId="2" borderId="19" xfId="16" applyFill="1" applyBorder="1" applyAlignment="1">
      <alignment horizontal="center" vertical="center"/>
    </xf>
    <xf numFmtId="0" fontId="3" fillId="4" borderId="31" xfId="2" applyFill="1" applyBorder="1"/>
    <xf numFmtId="0" fontId="3" fillId="2" borderId="24" xfId="2" applyFill="1" applyBorder="1" applyAlignment="1">
      <alignment horizontal="center" vertical="center"/>
    </xf>
    <xf numFmtId="0" fontId="3" fillId="2" borderId="30" xfId="2" applyFill="1" applyBorder="1" applyAlignment="1">
      <alignment horizontal="center" vertical="center"/>
    </xf>
    <xf numFmtId="0" fontId="9" fillId="3" borderId="12" xfId="2" applyFont="1" applyFill="1" applyBorder="1" applyAlignment="1">
      <alignment vertical="center"/>
    </xf>
    <xf numFmtId="3" fontId="28" fillId="0" borderId="18" xfId="0" applyNumberFormat="1" applyFont="1" applyFill="1" applyBorder="1" applyAlignment="1">
      <alignment vertical="center"/>
    </xf>
    <xf numFmtId="38" fontId="28" fillId="0" borderId="18" xfId="9" applyFont="1" applyFill="1" applyBorder="1" applyAlignment="1">
      <alignment vertical="center"/>
    </xf>
    <xf numFmtId="38" fontId="30" fillId="0" borderId="18" xfId="9" applyFont="1" applyBorder="1" applyAlignment="1">
      <alignment horizontal="center" vertical="center"/>
    </xf>
    <xf numFmtId="0" fontId="29" fillId="0" borderId="18" xfId="9" applyNumberFormat="1" applyFont="1" applyBorder="1" applyAlignment="1">
      <alignment horizontal="center" vertical="center" wrapText="1"/>
    </xf>
    <xf numFmtId="0" fontId="15" fillId="0" borderId="18" xfId="2" applyNumberFormat="1" applyFont="1" applyFill="1" applyBorder="1" applyAlignment="1">
      <alignment horizontal="center" vertical="center"/>
    </xf>
    <xf numFmtId="38" fontId="15" fillId="0" borderId="18" xfId="9" applyFont="1" applyFill="1" applyBorder="1" applyAlignment="1">
      <alignment horizontal="center" vertical="center"/>
    </xf>
    <xf numFmtId="167" fontId="29" fillId="0" borderId="18" xfId="9" applyNumberFormat="1" applyFont="1" applyBorder="1" applyAlignment="1">
      <alignment horizontal="center" vertical="center"/>
    </xf>
    <xf numFmtId="167" fontId="29" fillId="0" borderId="18" xfId="9" applyNumberFormat="1" applyFont="1" applyBorder="1" applyAlignment="1">
      <alignment horizontal="center" vertical="center" wrapText="1"/>
    </xf>
    <xf numFmtId="38" fontId="15" fillId="0" borderId="24" xfId="2" applyNumberFormat="1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/>
    </xf>
    <xf numFmtId="0" fontId="15" fillId="0" borderId="0" xfId="2" applyFont="1" applyFill="1" applyBorder="1" applyAlignment="1">
      <alignment horizontal="center" vertical="center" wrapText="1"/>
    </xf>
    <xf numFmtId="38" fontId="12" fillId="0" borderId="0" xfId="2" applyNumberFormat="1" applyFont="1" applyFill="1" applyBorder="1" applyAlignment="1">
      <alignment horizontal="center"/>
    </xf>
    <xf numFmtId="3" fontId="12" fillId="0" borderId="0" xfId="2" applyNumberFormat="1" applyFont="1" applyFill="1" applyBorder="1" applyAlignment="1">
      <alignment horizontal="center"/>
    </xf>
    <xf numFmtId="0" fontId="26" fillId="0" borderId="0" xfId="2" applyFont="1" applyFill="1" applyBorder="1" applyAlignment="1">
      <alignment horizontal="left"/>
    </xf>
    <xf numFmtId="0" fontId="11" fillId="0" borderId="32" xfId="3" applyFont="1" applyFill="1" applyBorder="1" applyAlignment="1">
      <alignment horizontal="center" vertical="center"/>
    </xf>
    <xf numFmtId="0" fontId="32" fillId="0" borderId="18" xfId="2" applyFont="1" applyFill="1" applyBorder="1" applyAlignment="1">
      <alignment horizontal="center"/>
    </xf>
    <xf numFmtId="0" fontId="25" fillId="5" borderId="33" xfId="2" applyFont="1" applyFill="1" applyBorder="1" applyAlignment="1">
      <alignment horizontal="center" vertical="center"/>
    </xf>
    <xf numFmtId="38" fontId="15" fillId="5" borderId="34" xfId="2" applyNumberFormat="1" applyFont="1" applyFill="1" applyBorder="1" applyAlignment="1">
      <alignment horizontal="center" vertical="center"/>
    </xf>
    <xf numFmtId="40" fontId="15" fillId="5" borderId="35" xfId="2" applyNumberFormat="1" applyFont="1" applyFill="1" applyBorder="1" applyAlignment="1">
      <alignment horizontal="center" vertical="center"/>
    </xf>
    <xf numFmtId="40" fontId="15" fillId="5" borderId="36" xfId="2" applyNumberFormat="1" applyFont="1" applyFill="1" applyBorder="1" applyAlignment="1">
      <alignment horizontal="center" vertical="center"/>
    </xf>
    <xf numFmtId="0" fontId="25" fillId="5" borderId="18" xfId="2" applyFont="1" applyFill="1" applyBorder="1" applyAlignment="1">
      <alignment horizontal="center" vertical="center"/>
    </xf>
    <xf numFmtId="0" fontId="31" fillId="0" borderId="18" xfId="2" applyFont="1" applyFill="1" applyBorder="1" applyAlignment="1">
      <alignment horizontal="center"/>
    </xf>
    <xf numFmtId="38" fontId="31" fillId="0" borderId="18" xfId="9" applyFont="1" applyFill="1" applyBorder="1" applyAlignment="1">
      <alignment horizontal="center"/>
    </xf>
    <xf numFmtId="164" fontId="33" fillId="0" borderId="18" xfId="15" applyFont="1" applyFill="1" applyBorder="1" applyAlignment="1">
      <alignment horizontal="center"/>
    </xf>
    <xf numFmtId="164" fontId="33" fillId="0" borderId="17" xfId="15" applyFont="1" applyFill="1" applyBorder="1" applyAlignment="1">
      <alignment horizontal="center" vertical="center"/>
    </xf>
    <xf numFmtId="164" fontId="33" fillId="0" borderId="33" xfId="15" applyFont="1" applyFill="1" applyBorder="1" applyAlignment="1">
      <alignment horizontal="center" vertical="center"/>
    </xf>
    <xf numFmtId="168" fontId="31" fillId="0" borderId="18" xfId="2" applyNumberFormat="1" applyFont="1" applyFill="1" applyBorder="1" applyAlignment="1">
      <alignment horizontal="center"/>
    </xf>
    <xf numFmtId="0" fontId="21" fillId="0" borderId="18" xfId="2" applyFont="1" applyBorder="1"/>
    <xf numFmtId="0" fontId="6" fillId="0" borderId="18" xfId="2" applyFont="1" applyBorder="1"/>
    <xf numFmtId="0" fontId="3" fillId="0" borderId="18" xfId="2" applyBorder="1"/>
    <xf numFmtId="0" fontId="3" fillId="2" borderId="35" xfId="2" applyFill="1" applyBorder="1" applyAlignment="1">
      <alignment horizontal="center" vertical="center"/>
    </xf>
    <xf numFmtId="38" fontId="31" fillId="0" borderId="40" xfId="9" applyFont="1" applyFill="1" applyBorder="1" applyAlignment="1">
      <alignment horizontal="center"/>
    </xf>
    <xf numFmtId="38" fontId="15" fillId="0" borderId="40" xfId="2" applyNumberFormat="1" applyFont="1" applyFill="1" applyBorder="1" applyAlignment="1">
      <alignment horizontal="center" vertical="center"/>
    </xf>
    <xf numFmtId="38" fontId="15" fillId="0" borderId="41" xfId="2" applyNumberFormat="1" applyFont="1" applyFill="1" applyBorder="1" applyAlignment="1">
      <alignment horizontal="center" vertical="center"/>
    </xf>
    <xf numFmtId="38" fontId="25" fillId="5" borderId="18" xfId="9" applyFont="1" applyFill="1" applyBorder="1" applyAlignment="1">
      <alignment horizontal="center" vertical="center"/>
    </xf>
    <xf numFmtId="0" fontId="9" fillId="0" borderId="18" xfId="2" applyFont="1" applyFill="1" applyBorder="1" applyAlignment="1">
      <alignment horizontal="center" vertical="center" wrapText="1"/>
    </xf>
    <xf numFmtId="0" fontId="9" fillId="6" borderId="12" xfId="2" applyFont="1" applyFill="1" applyBorder="1" applyAlignment="1">
      <alignment vertical="center"/>
    </xf>
    <xf numFmtId="0" fontId="9" fillId="7" borderId="12" xfId="2" applyFont="1" applyFill="1" applyBorder="1" applyAlignment="1">
      <alignment vertical="center"/>
    </xf>
    <xf numFmtId="3" fontId="28" fillId="7" borderId="18" xfId="0" applyNumberFormat="1" applyFont="1" applyFill="1" applyBorder="1" applyAlignment="1">
      <alignment vertical="center"/>
    </xf>
    <xf numFmtId="3" fontId="28" fillId="6" borderId="18" xfId="0" applyNumberFormat="1" applyFont="1" applyFill="1" applyBorder="1" applyAlignment="1">
      <alignment vertical="center"/>
    </xf>
    <xf numFmtId="3" fontId="28" fillId="8" borderId="18" xfId="0" applyNumberFormat="1" applyFont="1" applyFill="1" applyBorder="1" applyAlignment="1">
      <alignment vertical="center"/>
    </xf>
    <xf numFmtId="0" fontId="9" fillId="0" borderId="19" xfId="2" applyFont="1" applyFill="1" applyBorder="1" applyAlignment="1">
      <alignment vertical="center"/>
    </xf>
    <xf numFmtId="0" fontId="9" fillId="0" borderId="6" xfId="2" applyFont="1" applyFill="1" applyBorder="1" applyAlignment="1">
      <alignment vertical="center" wrapText="1"/>
    </xf>
    <xf numFmtId="0" fontId="9" fillId="0" borderId="20" xfId="2" applyFont="1" applyFill="1" applyBorder="1" applyAlignment="1">
      <alignment vertical="center" wrapText="1"/>
    </xf>
    <xf numFmtId="0" fontId="8" fillId="0" borderId="5" xfId="3" applyFont="1" applyFill="1" applyBorder="1" applyAlignment="1">
      <alignment horizontal="center" vertical="center" wrapText="1"/>
    </xf>
    <xf numFmtId="0" fontId="8" fillId="0" borderId="10" xfId="3" applyFont="1" applyFill="1" applyBorder="1" applyAlignment="1">
      <alignment horizontal="center" vertical="center" wrapText="1"/>
    </xf>
    <xf numFmtId="164" fontId="33" fillId="0" borderId="37" xfId="15" applyFont="1" applyFill="1" applyBorder="1" applyAlignment="1">
      <alignment horizontal="center" vertical="center"/>
    </xf>
    <xf numFmtId="164" fontId="33" fillId="0" borderId="38" xfId="15" applyFont="1" applyFill="1" applyBorder="1" applyAlignment="1">
      <alignment horizontal="center" vertical="center"/>
    </xf>
    <xf numFmtId="164" fontId="33" fillId="0" borderId="39" xfId="15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/>
    </xf>
    <xf numFmtId="0" fontId="6" fillId="0" borderId="2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8" fillId="0" borderId="4" xfId="3" applyFont="1" applyFill="1" applyBorder="1" applyAlignment="1">
      <alignment horizontal="center" vertical="center" wrapText="1"/>
    </xf>
    <xf numFmtId="0" fontId="9" fillId="0" borderId="9" xfId="3" applyFont="1" applyFill="1" applyBorder="1" applyAlignment="1">
      <alignment horizontal="center" vertical="center" wrapText="1"/>
    </xf>
    <xf numFmtId="0" fontId="9" fillId="0" borderId="6" xfId="3" applyFont="1" applyFill="1" applyBorder="1" applyAlignment="1">
      <alignment horizontal="center" vertical="center" wrapText="1"/>
    </xf>
    <xf numFmtId="0" fontId="9" fillId="0" borderId="11" xfId="3" applyFont="1" applyFill="1" applyBorder="1" applyAlignment="1">
      <alignment horizontal="center" vertical="center" wrapText="1"/>
    </xf>
    <xf numFmtId="0" fontId="9" fillId="0" borderId="7" xfId="3" applyFont="1" applyFill="1" applyBorder="1" applyAlignment="1">
      <alignment horizontal="center" vertical="center" wrapText="1"/>
    </xf>
    <xf numFmtId="0" fontId="9" fillId="0" borderId="12" xfId="3" applyFont="1" applyFill="1" applyBorder="1" applyAlignment="1">
      <alignment horizontal="center" vertical="center" wrapText="1"/>
    </xf>
    <xf numFmtId="0" fontId="8" fillId="0" borderId="8" xfId="3" applyFont="1" applyFill="1" applyBorder="1" applyAlignment="1">
      <alignment horizontal="center" vertical="center" wrapText="1"/>
    </xf>
    <xf numFmtId="0" fontId="8" fillId="0" borderId="13" xfId="3" applyFont="1" applyFill="1" applyBorder="1" applyAlignment="1">
      <alignment horizontal="center" vertical="center" wrapText="1"/>
    </xf>
    <xf numFmtId="0" fontId="8" fillId="2" borderId="5" xfId="3" applyFont="1" applyFill="1" applyBorder="1" applyAlignment="1">
      <alignment horizontal="center" vertical="center" wrapText="1"/>
    </xf>
    <xf numFmtId="0" fontId="8" fillId="2" borderId="10" xfId="3" applyFont="1" applyFill="1" applyBorder="1" applyAlignment="1">
      <alignment horizontal="center" vertical="center" wrapText="1"/>
    </xf>
    <xf numFmtId="0" fontId="12" fillId="0" borderId="6" xfId="2" applyFont="1" applyFill="1" applyBorder="1" applyAlignment="1">
      <alignment horizontal="center" vertical="center"/>
    </xf>
    <xf numFmtId="0" fontId="12" fillId="0" borderId="11" xfId="2" applyFont="1" applyFill="1" applyBorder="1" applyAlignment="1">
      <alignment horizontal="center" vertical="center"/>
    </xf>
    <xf numFmtId="0" fontId="12" fillId="0" borderId="14" xfId="2" applyFont="1" applyFill="1" applyBorder="1" applyAlignment="1">
      <alignment horizontal="center" vertical="center"/>
    </xf>
    <xf numFmtId="0" fontId="9" fillId="0" borderId="11" xfId="2" applyFont="1" applyFill="1" applyBorder="1" applyAlignment="1">
      <alignment horizontal="center" vertical="center" wrapText="1"/>
    </xf>
    <xf numFmtId="0" fontId="9" fillId="0" borderId="18" xfId="2" applyFont="1" applyFill="1" applyBorder="1" applyAlignment="1">
      <alignment horizontal="center" vertical="center" wrapText="1"/>
    </xf>
    <xf numFmtId="0" fontId="9" fillId="0" borderId="24" xfId="2" applyFont="1" applyFill="1" applyBorder="1" applyAlignment="1">
      <alignment horizontal="center" vertical="center" wrapText="1"/>
    </xf>
    <xf numFmtId="0" fontId="9" fillId="0" borderId="19" xfId="2" applyFont="1" applyFill="1" applyBorder="1" applyAlignment="1">
      <alignment horizontal="center" vertical="center" wrapText="1"/>
    </xf>
    <xf numFmtId="0" fontId="9" fillId="0" borderId="27" xfId="2" applyFont="1" applyFill="1" applyBorder="1" applyAlignment="1">
      <alignment horizontal="center" vertical="center" wrapText="1"/>
    </xf>
    <xf numFmtId="0" fontId="9" fillId="0" borderId="28" xfId="2" applyFont="1" applyFill="1" applyBorder="1" applyAlignment="1">
      <alignment horizontal="center" vertical="center" wrapText="1"/>
    </xf>
    <xf numFmtId="0" fontId="9" fillId="0" borderId="25" xfId="2" applyFont="1" applyFill="1" applyBorder="1" applyAlignment="1">
      <alignment horizontal="center" vertical="center" wrapText="1"/>
    </xf>
    <xf numFmtId="0" fontId="9" fillId="0" borderId="29" xfId="2" applyFont="1" applyFill="1" applyBorder="1" applyAlignment="1">
      <alignment horizontal="center" vertical="center" wrapText="1"/>
    </xf>
    <xf numFmtId="0" fontId="12" fillId="0" borderId="0" xfId="2" applyFont="1" applyFill="1" applyBorder="1" applyAlignment="1">
      <alignment horizontal="center" vertical="center"/>
    </xf>
    <xf numFmtId="0" fontId="9" fillId="0" borderId="23" xfId="2" applyFont="1" applyFill="1" applyBorder="1" applyAlignment="1">
      <alignment horizontal="center" vertical="center" wrapText="1"/>
    </xf>
  </cellXfs>
  <cellStyles count="17">
    <cellStyle name="Comma [0]" xfId="9" builtinId="6"/>
    <cellStyle name="Currency [0]" xfId="15" builtinId="7"/>
    <cellStyle name="Hyperlink" xfId="16" builtinId="8"/>
    <cellStyle name="Normal" xfId="0" builtinId="0"/>
    <cellStyle name="パーセント 2" xfId="4" xr:uid="{00000000-0005-0000-0000-000004000000}"/>
    <cellStyle name="パーセント 2 2" xfId="12" xr:uid="{00000000-0005-0000-0000-000005000000}"/>
    <cellStyle name="常规 3 2" xfId="3" xr:uid="{00000000-0005-0000-0000-000006000000}"/>
    <cellStyle name="常规 71" xfId="6" xr:uid="{00000000-0005-0000-0000-000007000000}"/>
    <cellStyle name="常规_分公司合同输出" xfId="5" xr:uid="{00000000-0005-0000-0000-000008000000}"/>
    <cellStyle name="桁区切り [0.00] 2" xfId="7" xr:uid="{00000000-0005-0000-0000-000009000000}"/>
    <cellStyle name="桁区切り [0.00] 2 2" xfId="13" xr:uid="{00000000-0005-0000-0000-00000A000000}"/>
    <cellStyle name="桁区切り 7" xfId="10" xr:uid="{00000000-0005-0000-0000-00000B000000}"/>
    <cellStyle name="標準 2" xfId="1" xr:uid="{00000000-0005-0000-0000-00000C000000}"/>
    <cellStyle name="標準 3" xfId="2" xr:uid="{00000000-0005-0000-0000-00000D000000}"/>
    <cellStyle name="標準 3 2" xfId="11" xr:uid="{00000000-0005-0000-0000-00000E000000}"/>
    <cellStyle name="通貨 [0.00] 2" xfId="8" xr:uid="{00000000-0005-0000-0000-00000F000000}"/>
    <cellStyle name="通貨 [0.00] 2 2" xfId="14" xr:uid="{00000000-0005-0000-0000-000010000000}"/>
  </cellStyles>
  <dxfs count="11">
    <dxf>
      <fill>
        <patternFill>
          <bgColor indexed="9"/>
        </patternFill>
      </fill>
    </dxf>
    <dxf>
      <fill>
        <patternFill>
          <bgColor indexed="9"/>
        </patternFill>
      </fill>
    </dxf>
    <dxf>
      <fill>
        <patternFill>
          <bgColor indexed="9"/>
        </patternFill>
      </fill>
    </dxf>
    <dxf>
      <fill>
        <patternFill>
          <bgColor indexed="9"/>
        </patternFill>
      </fill>
    </dxf>
    <dxf>
      <fill>
        <patternFill>
          <bgColor indexed="9"/>
        </patternFill>
      </fill>
    </dxf>
    <dxf>
      <fill>
        <patternFill>
          <bgColor indexed="9"/>
        </patternFill>
      </fill>
    </dxf>
    <dxf>
      <fill>
        <patternFill>
          <bgColor indexed="9"/>
        </patternFill>
      </fill>
    </dxf>
    <dxf>
      <fill>
        <patternFill>
          <bgColor indexed="9"/>
        </patternFill>
      </fill>
    </dxf>
    <dxf>
      <fill>
        <patternFill>
          <bgColor indexed="9"/>
        </patternFill>
      </fill>
    </dxf>
    <dxf>
      <fill>
        <patternFill>
          <bgColor indexed="9"/>
        </patternFill>
      </fill>
    </dxf>
    <dxf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stagram.com/p/BmSmShZjj-X/" TargetMode="External"/><Relationship Id="rId1" Type="http://schemas.openxmlformats.org/officeDocument/2006/relationships/hyperlink" Target="https://twitter.com/zespri_jp/status/102773629120557056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25"/>
  <sheetViews>
    <sheetView zoomScale="90" zoomScaleNormal="90" workbookViewId="0">
      <selection activeCell="A3" sqref="A3"/>
    </sheetView>
  </sheetViews>
  <sheetFormatPr defaultColWidth="9" defaultRowHeight="15"/>
  <cols>
    <col min="1" max="1" width="37.42578125" style="2" customWidth="1"/>
    <col min="2" max="2" width="30.140625" style="29" bestFit="1" customWidth="1"/>
    <col min="3" max="3" width="9.85546875" style="29" bestFit="1" customWidth="1"/>
    <col min="4" max="4" width="26.5703125" style="29" customWidth="1"/>
    <col min="5" max="7" width="15.85546875" style="2" customWidth="1"/>
    <col min="8" max="8" width="37.5703125" style="2" bestFit="1" customWidth="1"/>
    <col min="9" max="16384" width="9" style="2"/>
  </cols>
  <sheetData>
    <row r="1" spans="1:8">
      <c r="A1" s="1" t="s">
        <v>19</v>
      </c>
      <c r="B1" s="28"/>
      <c r="C1" s="28"/>
      <c r="D1" s="28"/>
      <c r="E1" s="1"/>
    </row>
    <row r="3" spans="1:8" ht="15.75" thickBot="1">
      <c r="A3" s="13" t="s">
        <v>51</v>
      </c>
      <c r="B3" s="30"/>
      <c r="C3" s="30"/>
      <c r="D3" s="30"/>
    </row>
    <row r="4" spans="1:8" ht="15.75" thickBot="1">
      <c r="A4" s="3"/>
      <c r="B4" s="30"/>
      <c r="C4" s="30"/>
      <c r="D4" s="30" t="s">
        <v>110</v>
      </c>
      <c r="E4" s="112" t="s">
        <v>21</v>
      </c>
      <c r="F4" s="113"/>
      <c r="G4" s="114"/>
      <c r="H4" s="29"/>
    </row>
    <row r="5" spans="1:8" ht="13.5" customHeight="1">
      <c r="A5" s="115" t="s">
        <v>20</v>
      </c>
      <c r="B5" s="107" t="s">
        <v>87</v>
      </c>
      <c r="C5" s="107" t="s">
        <v>26</v>
      </c>
      <c r="D5" s="123" t="s">
        <v>109</v>
      </c>
      <c r="E5" s="117" t="s">
        <v>0</v>
      </c>
      <c r="F5" s="119" t="s">
        <v>1</v>
      </c>
      <c r="G5" s="121" t="s">
        <v>2</v>
      </c>
      <c r="H5" s="107" t="s">
        <v>88</v>
      </c>
    </row>
    <row r="6" spans="1:8" ht="13.5" customHeight="1">
      <c r="A6" s="116"/>
      <c r="B6" s="108"/>
      <c r="C6" s="108"/>
      <c r="D6" s="124"/>
      <c r="E6" s="118"/>
      <c r="F6" s="120"/>
      <c r="G6" s="122"/>
      <c r="H6" s="108"/>
    </row>
    <row r="7" spans="1:8">
      <c r="A7" s="78" t="s">
        <v>106</v>
      </c>
      <c r="B7" s="86">
        <v>384632.30769230769</v>
      </c>
      <c r="C7" s="79" t="s">
        <v>40</v>
      </c>
      <c r="D7" s="85">
        <v>1068285</v>
      </c>
      <c r="E7" s="94">
        <v>1068285</v>
      </c>
      <c r="F7" s="85">
        <v>641029</v>
      </c>
      <c r="G7" s="85"/>
      <c r="H7" s="84" t="s">
        <v>90</v>
      </c>
    </row>
    <row r="8" spans="1:8">
      <c r="A8" s="31" t="s">
        <v>53</v>
      </c>
      <c r="B8" s="87">
        <v>3499995</v>
      </c>
      <c r="C8" s="39" t="s">
        <v>39</v>
      </c>
      <c r="D8" s="32">
        <v>6373409</v>
      </c>
      <c r="E8" s="95">
        <v>6373409</v>
      </c>
      <c r="F8" s="32">
        <v>3556478</v>
      </c>
      <c r="G8" s="40">
        <v>1.7920563546294959</v>
      </c>
      <c r="H8" s="47" t="s">
        <v>49</v>
      </c>
    </row>
    <row r="9" spans="1:8">
      <c r="A9" s="78" t="s">
        <v>57</v>
      </c>
      <c r="B9" s="86">
        <v>693310.59110142873</v>
      </c>
      <c r="C9" s="79" t="s">
        <v>40</v>
      </c>
      <c r="D9" s="85">
        <v>1487646</v>
      </c>
      <c r="E9" s="94">
        <v>1487646</v>
      </c>
      <c r="F9" s="85">
        <v>1256650</v>
      </c>
      <c r="G9" s="85"/>
      <c r="H9" s="84" t="s">
        <v>91</v>
      </c>
    </row>
    <row r="10" spans="1:8" s="29" customFormat="1">
      <c r="A10" s="77" t="s">
        <v>55</v>
      </c>
      <c r="B10" s="88">
        <v>500000</v>
      </c>
      <c r="C10" s="79" t="s">
        <v>40</v>
      </c>
      <c r="D10" s="32">
        <v>1631688</v>
      </c>
      <c r="E10" s="96">
        <v>1631688</v>
      </c>
      <c r="F10" s="80">
        <v>666059</v>
      </c>
      <c r="G10" s="81">
        <v>2.4497649607617342</v>
      </c>
      <c r="H10" s="82" t="s">
        <v>50</v>
      </c>
    </row>
    <row r="11" spans="1:8">
      <c r="A11" s="78" t="s">
        <v>59</v>
      </c>
      <c r="B11" s="86">
        <v>32644834</v>
      </c>
      <c r="C11" s="79" t="s">
        <v>40</v>
      </c>
      <c r="D11" s="85">
        <v>19000699</v>
      </c>
      <c r="E11" s="94">
        <v>19000699</v>
      </c>
      <c r="F11" s="85">
        <v>6932454</v>
      </c>
      <c r="G11" s="85"/>
      <c r="H11" s="89" t="s">
        <v>92</v>
      </c>
    </row>
    <row r="12" spans="1:8">
      <c r="A12" s="78" t="s">
        <v>61</v>
      </c>
      <c r="B12" s="86">
        <v>8091196.2352941176</v>
      </c>
      <c r="C12" s="79" t="s">
        <v>40</v>
      </c>
      <c r="D12" s="85">
        <v>12648543</v>
      </c>
      <c r="E12" s="94">
        <v>12648543</v>
      </c>
      <c r="F12" s="85">
        <v>8982428</v>
      </c>
      <c r="G12" s="85"/>
      <c r="H12" s="89" t="s">
        <v>92</v>
      </c>
    </row>
    <row r="13" spans="1:8">
      <c r="A13" s="78" t="s">
        <v>63</v>
      </c>
      <c r="B13" s="86">
        <v>5526648.57142857</v>
      </c>
      <c r="C13" s="79" t="s">
        <v>40</v>
      </c>
      <c r="D13" s="85">
        <v>10794538</v>
      </c>
      <c r="E13" s="94">
        <v>10794538</v>
      </c>
      <c r="F13" s="85" t="s">
        <v>108</v>
      </c>
      <c r="G13" s="85"/>
      <c r="H13" s="84" t="s">
        <v>93</v>
      </c>
    </row>
    <row r="14" spans="1:8">
      <c r="A14" s="78" t="s">
        <v>84</v>
      </c>
      <c r="B14" s="109">
        <v>2710562</v>
      </c>
      <c r="C14" s="79" t="s">
        <v>40</v>
      </c>
      <c r="D14" s="97">
        <f>E14*0.85</f>
        <v>112266.3</v>
      </c>
      <c r="E14" s="85">
        <v>132078</v>
      </c>
      <c r="F14" s="85" t="s">
        <v>108</v>
      </c>
      <c r="G14" s="85"/>
      <c r="H14" s="84" t="s">
        <v>89</v>
      </c>
    </row>
    <row r="15" spans="1:8">
      <c r="A15" s="78" t="s">
        <v>85</v>
      </c>
      <c r="B15" s="110"/>
      <c r="C15" s="79" t="s">
        <v>40</v>
      </c>
      <c r="D15" s="97">
        <f t="shared" ref="D15:D17" si="0">E15*0.85</f>
        <v>10268753.949999999</v>
      </c>
      <c r="E15" s="85">
        <v>12080887</v>
      </c>
      <c r="F15" s="85" t="s">
        <v>108</v>
      </c>
      <c r="G15" s="85"/>
      <c r="H15" s="84" t="s">
        <v>94</v>
      </c>
    </row>
    <row r="16" spans="1:8">
      <c r="A16" s="78" t="s">
        <v>86</v>
      </c>
      <c r="B16" s="110"/>
      <c r="C16" s="79" t="s">
        <v>40</v>
      </c>
      <c r="D16" s="97">
        <f t="shared" si="0"/>
        <v>1026626.6</v>
      </c>
      <c r="E16" s="85">
        <v>1207796</v>
      </c>
      <c r="F16" s="85" t="s">
        <v>108</v>
      </c>
      <c r="G16" s="85"/>
      <c r="H16" s="84" t="s">
        <v>89</v>
      </c>
    </row>
    <row r="17" spans="1:8">
      <c r="A17" s="78" t="s">
        <v>79</v>
      </c>
      <c r="B17" s="111"/>
      <c r="C17" s="83" t="s">
        <v>40</v>
      </c>
      <c r="D17" s="97">
        <f t="shared" si="0"/>
        <v>1664339.95</v>
      </c>
      <c r="E17" s="85">
        <v>1958047</v>
      </c>
      <c r="F17" s="85" t="s">
        <v>108</v>
      </c>
      <c r="G17" s="85"/>
      <c r="H17" s="84" t="s">
        <v>95</v>
      </c>
    </row>
    <row r="18" spans="1:8">
      <c r="F18" s="44"/>
    </row>
    <row r="19" spans="1:8">
      <c r="F19" s="44"/>
    </row>
    <row r="21" spans="1:8">
      <c r="B21" s="46"/>
    </row>
    <row r="24" spans="1:8">
      <c r="E24" s="44"/>
    </row>
    <row r="25" spans="1:8">
      <c r="E25" s="44"/>
    </row>
  </sheetData>
  <mergeCells count="10">
    <mergeCell ref="H5:H6"/>
    <mergeCell ref="B14:B17"/>
    <mergeCell ref="E4:G4"/>
    <mergeCell ref="A5:A6"/>
    <mergeCell ref="E5:E6"/>
    <mergeCell ref="F5:F6"/>
    <mergeCell ref="G5:G6"/>
    <mergeCell ref="B5:B6"/>
    <mergeCell ref="C5:C6"/>
    <mergeCell ref="D5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249977111117893"/>
  </sheetPr>
  <dimension ref="A1:CD58"/>
  <sheetViews>
    <sheetView tabSelected="1" topLeftCell="A19" zoomScale="70" zoomScaleNormal="70" workbookViewId="0">
      <pane xSplit="5" topLeftCell="F1" activePane="topRight" state="frozen"/>
      <selection pane="topRight" activeCell="C53" sqref="C53"/>
    </sheetView>
  </sheetViews>
  <sheetFormatPr defaultColWidth="9" defaultRowHeight="12.75"/>
  <cols>
    <col min="1" max="1" width="22.140625" style="4" customWidth="1"/>
    <col min="2" max="2" width="10.85546875" style="4" customWidth="1"/>
    <col min="3" max="3" width="26.42578125" style="4" customWidth="1"/>
    <col min="4" max="4" width="14.5703125" style="4" customWidth="1"/>
    <col min="5" max="5" width="12.140625" style="4" customWidth="1"/>
    <col min="6" max="47" width="9.42578125" style="22" customWidth="1"/>
    <col min="48" max="66" width="9.42578125" style="4" bestFit="1" customWidth="1"/>
    <col min="67" max="75" width="9.42578125" style="22" bestFit="1" customWidth="1"/>
    <col min="76" max="76" width="11.85546875" style="4" customWidth="1"/>
    <col min="77" max="78" width="9" style="4"/>
    <col min="79" max="79" width="9.85546875" style="4" bestFit="1" customWidth="1"/>
    <col min="80" max="16384" width="9" style="4"/>
  </cols>
  <sheetData>
    <row r="1" spans="1:82" s="14" customFormat="1">
      <c r="A1" s="105" t="s">
        <v>32</v>
      </c>
      <c r="B1" s="106" t="s">
        <v>33</v>
      </c>
      <c r="C1" s="106" t="s">
        <v>34</v>
      </c>
      <c r="D1" s="106" t="s">
        <v>35</v>
      </c>
      <c r="E1" s="98" t="s">
        <v>36</v>
      </c>
      <c r="F1" s="99">
        <v>23</v>
      </c>
      <c r="G1" s="99">
        <v>24</v>
      </c>
      <c r="H1" s="100">
        <v>25</v>
      </c>
      <c r="I1" s="100">
        <v>26</v>
      </c>
      <c r="J1" s="100">
        <v>27</v>
      </c>
      <c r="K1" s="100">
        <v>28</v>
      </c>
      <c r="L1" s="100">
        <v>29</v>
      </c>
      <c r="M1" s="100">
        <v>30</v>
      </c>
      <c r="N1" s="100">
        <v>1</v>
      </c>
      <c r="O1" s="62">
        <v>2</v>
      </c>
      <c r="P1" s="62">
        <v>3</v>
      </c>
      <c r="Q1" s="62">
        <v>4</v>
      </c>
      <c r="R1" s="62">
        <v>5</v>
      </c>
      <c r="S1" s="62">
        <v>6</v>
      </c>
      <c r="T1" s="62">
        <v>7</v>
      </c>
      <c r="U1" s="62">
        <v>8</v>
      </c>
      <c r="V1" s="62">
        <v>9</v>
      </c>
      <c r="W1" s="62">
        <v>10</v>
      </c>
      <c r="X1" s="62">
        <v>11</v>
      </c>
      <c r="Y1" s="62">
        <v>12</v>
      </c>
      <c r="Z1" s="62">
        <v>13</v>
      </c>
      <c r="AA1" s="62">
        <v>14</v>
      </c>
      <c r="AB1" s="62">
        <v>15</v>
      </c>
      <c r="AC1" s="62">
        <v>16</v>
      </c>
      <c r="AD1" s="62">
        <v>17</v>
      </c>
      <c r="AE1" s="62">
        <v>18</v>
      </c>
      <c r="AF1" s="62">
        <v>19</v>
      </c>
      <c r="AG1" s="62">
        <v>20</v>
      </c>
      <c r="AH1" s="62">
        <v>21</v>
      </c>
      <c r="AI1" s="62">
        <v>22</v>
      </c>
      <c r="AJ1" s="62">
        <v>23</v>
      </c>
      <c r="AK1" s="62">
        <v>24</v>
      </c>
      <c r="AL1" s="62">
        <v>25</v>
      </c>
      <c r="AM1" s="62">
        <v>26</v>
      </c>
      <c r="AN1" s="62">
        <v>27</v>
      </c>
      <c r="AO1" s="62">
        <v>28</v>
      </c>
      <c r="AP1" s="62">
        <v>29</v>
      </c>
      <c r="AQ1" s="62">
        <v>30</v>
      </c>
      <c r="AR1" s="62">
        <v>31</v>
      </c>
      <c r="AS1" s="62">
        <v>1</v>
      </c>
      <c r="AT1" s="62">
        <v>2</v>
      </c>
      <c r="AU1" s="62">
        <v>3</v>
      </c>
      <c r="AV1" s="62">
        <v>4</v>
      </c>
      <c r="AW1" s="62">
        <v>5</v>
      </c>
      <c r="AX1" s="62">
        <v>6</v>
      </c>
      <c r="AY1" s="62">
        <v>7</v>
      </c>
      <c r="AZ1" s="62">
        <v>8</v>
      </c>
      <c r="BA1" s="62">
        <v>9</v>
      </c>
      <c r="BB1" s="62">
        <v>10</v>
      </c>
      <c r="BC1" s="62">
        <v>11</v>
      </c>
      <c r="BD1" s="62">
        <v>12</v>
      </c>
      <c r="BE1" s="62">
        <v>13</v>
      </c>
      <c r="BF1" s="62">
        <v>14</v>
      </c>
      <c r="BG1" s="62">
        <v>15</v>
      </c>
      <c r="BH1" s="62">
        <v>16</v>
      </c>
      <c r="BI1" s="62">
        <v>17</v>
      </c>
      <c r="BJ1" s="62">
        <v>18</v>
      </c>
      <c r="BK1" s="62">
        <v>19</v>
      </c>
      <c r="BL1" s="62">
        <v>20</v>
      </c>
      <c r="BM1" s="62">
        <v>21</v>
      </c>
      <c r="BN1" s="62">
        <v>22</v>
      </c>
      <c r="BO1" s="62">
        <v>23</v>
      </c>
      <c r="BP1" s="62">
        <v>24</v>
      </c>
      <c r="BQ1" s="62">
        <v>25</v>
      </c>
      <c r="BR1" s="62">
        <v>26</v>
      </c>
      <c r="BS1" s="62">
        <v>27</v>
      </c>
      <c r="BT1" s="62">
        <v>28</v>
      </c>
      <c r="BU1" s="62">
        <v>29</v>
      </c>
      <c r="BV1" s="62">
        <v>30</v>
      </c>
      <c r="BW1" s="62">
        <v>31</v>
      </c>
      <c r="BX1" s="104"/>
    </row>
    <row r="2" spans="1:82" s="22" customFormat="1">
      <c r="A2" s="132" t="s">
        <v>52</v>
      </c>
      <c r="B2" s="23" t="s">
        <v>30</v>
      </c>
      <c r="C2" s="23" t="s">
        <v>42</v>
      </c>
      <c r="D2" s="23" t="s">
        <v>41</v>
      </c>
      <c r="E2" s="24" t="s">
        <v>28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>
        <v>0</v>
      </c>
      <c r="AW2" s="32">
        <v>0</v>
      </c>
      <c r="AX2" s="32">
        <v>0</v>
      </c>
      <c r="AY2" s="32">
        <v>0</v>
      </c>
      <c r="AZ2" s="32">
        <v>0</v>
      </c>
      <c r="BA2" s="32">
        <v>0</v>
      </c>
      <c r="BB2" s="25">
        <v>14379</v>
      </c>
      <c r="BC2" s="25">
        <v>42813</v>
      </c>
      <c r="BD2" s="25">
        <v>43396</v>
      </c>
      <c r="BE2" s="25">
        <v>57305</v>
      </c>
      <c r="BF2" s="25">
        <v>51185</v>
      </c>
      <c r="BG2" s="25">
        <v>51905</v>
      </c>
      <c r="BH2" s="25">
        <v>64927</v>
      </c>
      <c r="BI2" s="25">
        <v>402171</v>
      </c>
      <c r="BJ2" s="25">
        <v>372126</v>
      </c>
      <c r="BK2" s="25">
        <v>474055</v>
      </c>
      <c r="BL2" s="25">
        <v>418942</v>
      </c>
      <c r="BM2" s="25">
        <v>424178</v>
      </c>
      <c r="BN2" s="25">
        <v>425780</v>
      </c>
      <c r="BO2" s="32">
        <v>378852</v>
      </c>
      <c r="BP2" s="32">
        <v>466744</v>
      </c>
      <c r="BQ2" s="32">
        <v>411792</v>
      </c>
      <c r="BR2" s="32">
        <v>425854</v>
      </c>
      <c r="BS2" s="32">
        <v>337455</v>
      </c>
      <c r="BT2" s="32">
        <v>396511</v>
      </c>
      <c r="BU2" s="32">
        <v>346339</v>
      </c>
      <c r="BV2" s="32">
        <v>339631</v>
      </c>
      <c r="BW2" s="32">
        <v>427069</v>
      </c>
      <c r="BX2" s="26">
        <f>SUM(F2:BW2)</f>
        <v>6373409</v>
      </c>
      <c r="BY2" s="49" t="s">
        <v>66</v>
      </c>
    </row>
    <row r="3" spans="1:82" s="22" customFormat="1">
      <c r="A3" s="133"/>
      <c r="B3" s="23"/>
      <c r="C3" s="23"/>
      <c r="D3" s="23"/>
      <c r="E3" s="24" t="s">
        <v>29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>
        <v>0</v>
      </c>
      <c r="AW3" s="32">
        <v>0</v>
      </c>
      <c r="AX3" s="32">
        <v>0</v>
      </c>
      <c r="AY3" s="32">
        <v>0</v>
      </c>
      <c r="AZ3" s="32">
        <v>0</v>
      </c>
      <c r="BA3" s="32">
        <v>0</v>
      </c>
      <c r="BB3" s="25">
        <v>382</v>
      </c>
      <c r="BC3" s="25">
        <v>1593</v>
      </c>
      <c r="BD3" s="25">
        <v>1306</v>
      </c>
      <c r="BE3" s="25">
        <v>1237</v>
      </c>
      <c r="BF3" s="25">
        <v>1280</v>
      </c>
      <c r="BG3" s="25">
        <v>1211</v>
      </c>
      <c r="BH3" s="25">
        <v>1306</v>
      </c>
      <c r="BI3" s="25">
        <v>5180</v>
      </c>
      <c r="BJ3" s="25">
        <v>4269</v>
      </c>
      <c r="BK3" s="25">
        <v>4459</v>
      </c>
      <c r="BL3" s="25">
        <v>3670</v>
      </c>
      <c r="BM3" s="25">
        <v>3901</v>
      </c>
      <c r="BN3" s="25">
        <v>3992</v>
      </c>
      <c r="BO3" s="32">
        <v>3274</v>
      </c>
      <c r="BP3" s="32">
        <v>3263</v>
      </c>
      <c r="BQ3" s="32">
        <v>3233</v>
      </c>
      <c r="BR3" s="32">
        <v>3618</v>
      </c>
      <c r="BS3" s="32">
        <v>2935</v>
      </c>
      <c r="BT3" s="32">
        <v>2822</v>
      </c>
      <c r="BU3" s="32">
        <v>3267</v>
      </c>
      <c r="BV3" s="32">
        <v>3242</v>
      </c>
      <c r="BW3" s="32">
        <v>2905</v>
      </c>
      <c r="BX3" s="26">
        <f>SUM(F3:BW3)</f>
        <v>62345</v>
      </c>
    </row>
    <row r="4" spans="1:82" s="22" customFormat="1">
      <c r="A4" s="133"/>
      <c r="B4" s="27" t="s">
        <v>31</v>
      </c>
      <c r="C4" s="27"/>
      <c r="D4" s="27"/>
      <c r="E4" s="24" t="s">
        <v>28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25">
        <f>SUM(,AV2)</f>
        <v>0</v>
      </c>
      <c r="AW4" s="32">
        <f t="shared" ref="AW4:BW4" si="0">SUM(,AW2)</f>
        <v>0</v>
      </c>
      <c r="AX4" s="32">
        <f t="shared" si="0"/>
        <v>0</v>
      </c>
      <c r="AY4" s="32">
        <f t="shared" si="0"/>
        <v>0</v>
      </c>
      <c r="AZ4" s="32">
        <f t="shared" si="0"/>
        <v>0</v>
      </c>
      <c r="BA4" s="32">
        <f t="shared" si="0"/>
        <v>0</v>
      </c>
      <c r="BB4" s="32">
        <f t="shared" si="0"/>
        <v>14379</v>
      </c>
      <c r="BC4" s="32">
        <f t="shared" si="0"/>
        <v>42813</v>
      </c>
      <c r="BD4" s="32">
        <f t="shared" si="0"/>
        <v>43396</v>
      </c>
      <c r="BE4" s="32">
        <f t="shared" si="0"/>
        <v>57305</v>
      </c>
      <c r="BF4" s="32">
        <f t="shared" si="0"/>
        <v>51185</v>
      </c>
      <c r="BG4" s="32">
        <f t="shared" si="0"/>
        <v>51905</v>
      </c>
      <c r="BH4" s="32">
        <f t="shared" si="0"/>
        <v>64927</v>
      </c>
      <c r="BI4" s="32">
        <f t="shared" si="0"/>
        <v>402171</v>
      </c>
      <c r="BJ4" s="32">
        <f t="shared" si="0"/>
        <v>372126</v>
      </c>
      <c r="BK4" s="32">
        <f t="shared" si="0"/>
        <v>474055</v>
      </c>
      <c r="BL4" s="32">
        <f t="shared" si="0"/>
        <v>418942</v>
      </c>
      <c r="BM4" s="32">
        <f t="shared" si="0"/>
        <v>424178</v>
      </c>
      <c r="BN4" s="32">
        <f t="shared" si="0"/>
        <v>425780</v>
      </c>
      <c r="BO4" s="32">
        <f t="shared" si="0"/>
        <v>378852</v>
      </c>
      <c r="BP4" s="32">
        <f t="shared" si="0"/>
        <v>466744</v>
      </c>
      <c r="BQ4" s="32">
        <f t="shared" si="0"/>
        <v>411792</v>
      </c>
      <c r="BR4" s="32">
        <f t="shared" si="0"/>
        <v>425854</v>
      </c>
      <c r="BS4" s="32">
        <f t="shared" si="0"/>
        <v>337455</v>
      </c>
      <c r="BT4" s="32">
        <f t="shared" si="0"/>
        <v>396511</v>
      </c>
      <c r="BU4" s="32">
        <f t="shared" si="0"/>
        <v>346339</v>
      </c>
      <c r="BV4" s="32">
        <f t="shared" si="0"/>
        <v>339631</v>
      </c>
      <c r="BW4" s="32">
        <f t="shared" si="0"/>
        <v>427069</v>
      </c>
      <c r="BX4" s="26">
        <f>SUM(F4:BW4)</f>
        <v>6373409</v>
      </c>
    </row>
    <row r="5" spans="1:82" s="22" customFormat="1">
      <c r="A5" s="134"/>
      <c r="B5" s="27"/>
      <c r="C5" s="27"/>
      <c r="D5" s="27"/>
      <c r="E5" s="24" t="s">
        <v>29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25">
        <f>SUM(,AV3)</f>
        <v>0</v>
      </c>
      <c r="AW5" s="32">
        <f t="shared" ref="AW5:BW5" si="1">SUM(,AW3)</f>
        <v>0</v>
      </c>
      <c r="AX5" s="32">
        <f t="shared" si="1"/>
        <v>0</v>
      </c>
      <c r="AY5" s="32">
        <f t="shared" si="1"/>
        <v>0</v>
      </c>
      <c r="AZ5" s="32">
        <f t="shared" si="1"/>
        <v>0</v>
      </c>
      <c r="BA5" s="32">
        <f t="shared" si="1"/>
        <v>0</v>
      </c>
      <c r="BB5" s="32">
        <f t="shared" si="1"/>
        <v>382</v>
      </c>
      <c r="BC5" s="32">
        <f t="shared" si="1"/>
        <v>1593</v>
      </c>
      <c r="BD5" s="32">
        <f t="shared" si="1"/>
        <v>1306</v>
      </c>
      <c r="BE5" s="32">
        <f t="shared" si="1"/>
        <v>1237</v>
      </c>
      <c r="BF5" s="32">
        <f t="shared" si="1"/>
        <v>1280</v>
      </c>
      <c r="BG5" s="32">
        <f t="shared" si="1"/>
        <v>1211</v>
      </c>
      <c r="BH5" s="32">
        <f t="shared" si="1"/>
        <v>1306</v>
      </c>
      <c r="BI5" s="32">
        <f t="shared" si="1"/>
        <v>5180</v>
      </c>
      <c r="BJ5" s="32">
        <f t="shared" si="1"/>
        <v>4269</v>
      </c>
      <c r="BK5" s="32">
        <f t="shared" si="1"/>
        <v>4459</v>
      </c>
      <c r="BL5" s="32">
        <f t="shared" si="1"/>
        <v>3670</v>
      </c>
      <c r="BM5" s="32">
        <f t="shared" si="1"/>
        <v>3901</v>
      </c>
      <c r="BN5" s="32">
        <f t="shared" si="1"/>
        <v>3992</v>
      </c>
      <c r="BO5" s="32">
        <f t="shared" si="1"/>
        <v>3274</v>
      </c>
      <c r="BP5" s="32">
        <f t="shared" si="1"/>
        <v>3263</v>
      </c>
      <c r="BQ5" s="32">
        <f t="shared" si="1"/>
        <v>3233</v>
      </c>
      <c r="BR5" s="32">
        <f t="shared" si="1"/>
        <v>3618</v>
      </c>
      <c r="BS5" s="32">
        <f t="shared" si="1"/>
        <v>2935</v>
      </c>
      <c r="BT5" s="32">
        <f t="shared" si="1"/>
        <v>2822</v>
      </c>
      <c r="BU5" s="32">
        <f t="shared" si="1"/>
        <v>3267</v>
      </c>
      <c r="BV5" s="32">
        <f t="shared" si="1"/>
        <v>3242</v>
      </c>
      <c r="BW5" s="32">
        <f t="shared" si="1"/>
        <v>2905</v>
      </c>
      <c r="BX5" s="26">
        <f>SUM(F5:BW5)</f>
        <v>62345</v>
      </c>
    </row>
    <row r="6" spans="1:82" ht="13.5" thickBot="1">
      <c r="A6" s="128"/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30"/>
      <c r="BP6" s="130"/>
      <c r="BQ6" s="130"/>
      <c r="BR6" s="130"/>
      <c r="BS6" s="130"/>
      <c r="BT6" s="130"/>
      <c r="BU6" s="130"/>
      <c r="BV6" s="130"/>
      <c r="BW6" s="130"/>
      <c r="BX6" s="131"/>
      <c r="BY6" s="49" t="s">
        <v>67</v>
      </c>
    </row>
    <row r="7" spans="1:82">
      <c r="A7" s="132" t="s">
        <v>54</v>
      </c>
      <c r="B7" s="15" t="s">
        <v>44</v>
      </c>
      <c r="C7" s="15" t="s">
        <v>37</v>
      </c>
      <c r="D7" s="15" t="s">
        <v>27</v>
      </c>
      <c r="E7" s="16" t="s">
        <v>28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>
        <v>0</v>
      </c>
      <c r="AW7" s="20">
        <v>0</v>
      </c>
      <c r="AX7" s="20">
        <v>0</v>
      </c>
      <c r="AY7" s="20">
        <v>0</v>
      </c>
      <c r="AZ7" s="20">
        <v>0</v>
      </c>
      <c r="BA7" s="20">
        <v>0</v>
      </c>
      <c r="BB7" s="20">
        <v>201129</v>
      </c>
      <c r="BC7" s="20">
        <v>215929</v>
      </c>
      <c r="BD7" s="20">
        <v>241577</v>
      </c>
      <c r="BE7" s="20">
        <v>266260</v>
      </c>
      <c r="BF7" s="20">
        <v>261062</v>
      </c>
      <c r="BG7" s="20">
        <v>259210</v>
      </c>
      <c r="BH7" s="20">
        <v>186521</v>
      </c>
      <c r="BI7" s="20">
        <v>0</v>
      </c>
      <c r="BJ7" s="20">
        <v>0</v>
      </c>
      <c r="BK7" s="20">
        <v>0</v>
      </c>
      <c r="BL7" s="20">
        <v>0</v>
      </c>
      <c r="BM7" s="20">
        <v>0</v>
      </c>
      <c r="BN7" s="20">
        <v>0</v>
      </c>
      <c r="BO7" s="20">
        <v>0</v>
      </c>
      <c r="BP7" s="20">
        <v>0</v>
      </c>
      <c r="BQ7" s="20">
        <v>0</v>
      </c>
      <c r="BR7" s="20">
        <v>0</v>
      </c>
      <c r="BS7" s="20">
        <v>0</v>
      </c>
      <c r="BT7" s="20">
        <v>0</v>
      </c>
      <c r="BU7" s="20">
        <v>0</v>
      </c>
      <c r="BV7" s="20">
        <v>0</v>
      </c>
      <c r="BW7" s="20">
        <v>0</v>
      </c>
      <c r="BX7" s="26">
        <f>SUM(AV7:BN7)</f>
        <v>1631688</v>
      </c>
      <c r="BY7" s="125" t="s">
        <v>43</v>
      </c>
      <c r="BZ7" s="50" t="s">
        <v>28</v>
      </c>
      <c r="CA7" s="54">
        <v>1217721</v>
      </c>
    </row>
    <row r="8" spans="1:82">
      <c r="A8" s="133"/>
      <c r="B8" s="15"/>
      <c r="C8" s="15"/>
      <c r="D8" s="15"/>
      <c r="E8" s="16" t="s">
        <v>29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>
        <v>3</v>
      </c>
      <c r="BC8" s="20">
        <v>3</v>
      </c>
      <c r="BD8" s="20">
        <v>2</v>
      </c>
      <c r="BE8" s="20">
        <v>1</v>
      </c>
      <c r="BF8" s="20">
        <v>5</v>
      </c>
      <c r="BG8" s="20">
        <v>3</v>
      </c>
      <c r="BH8" s="20">
        <v>4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0</v>
      </c>
      <c r="BO8" s="20">
        <v>0</v>
      </c>
      <c r="BP8" s="20">
        <v>0</v>
      </c>
      <c r="BQ8" s="20">
        <v>0</v>
      </c>
      <c r="BR8" s="20">
        <v>0</v>
      </c>
      <c r="BS8" s="20">
        <v>0</v>
      </c>
      <c r="BT8" s="20">
        <v>0</v>
      </c>
      <c r="BU8" s="20">
        <v>0</v>
      </c>
      <c r="BV8" s="20">
        <v>0</v>
      </c>
      <c r="BW8" s="20">
        <v>0</v>
      </c>
      <c r="BX8" s="26">
        <f t="shared" ref="BX8:BX10" si="2">SUM(AV8:BN8)</f>
        <v>21</v>
      </c>
      <c r="BY8" s="126"/>
      <c r="BZ8" s="51" t="s">
        <v>29</v>
      </c>
      <c r="CA8" s="55">
        <v>21</v>
      </c>
      <c r="CD8" s="53"/>
    </row>
    <row r="9" spans="1:82">
      <c r="A9" s="133"/>
      <c r="B9" s="17" t="s">
        <v>31</v>
      </c>
      <c r="C9" s="17"/>
      <c r="D9" s="17"/>
      <c r="E9" s="16" t="s">
        <v>28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f>BB7</f>
        <v>201129</v>
      </c>
      <c r="BC9" s="20">
        <f t="shared" ref="BC9:BH9" si="3">BC7</f>
        <v>215929</v>
      </c>
      <c r="BD9" s="20">
        <f t="shared" si="3"/>
        <v>241577</v>
      </c>
      <c r="BE9" s="20">
        <f t="shared" si="3"/>
        <v>266260</v>
      </c>
      <c r="BF9" s="20">
        <f t="shared" si="3"/>
        <v>261062</v>
      </c>
      <c r="BG9" s="20">
        <f t="shared" si="3"/>
        <v>259210</v>
      </c>
      <c r="BH9" s="20">
        <f t="shared" si="3"/>
        <v>186521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6">
        <f t="shared" si="2"/>
        <v>1631688</v>
      </c>
      <c r="BY9" s="126" t="s">
        <v>45</v>
      </c>
      <c r="BZ9" s="51" t="s">
        <v>28</v>
      </c>
      <c r="CA9" s="56">
        <v>413967</v>
      </c>
    </row>
    <row r="10" spans="1:82" ht="13.5" thickBot="1">
      <c r="A10" s="135"/>
      <c r="B10" s="18"/>
      <c r="C10" s="18"/>
      <c r="D10" s="18"/>
      <c r="E10" s="19" t="s">
        <v>29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f>BB8</f>
        <v>3</v>
      </c>
      <c r="BC10" s="21">
        <f t="shared" ref="BC10:BH10" si="4">BC8</f>
        <v>3</v>
      </c>
      <c r="BD10" s="21">
        <f t="shared" si="4"/>
        <v>2</v>
      </c>
      <c r="BE10" s="21">
        <f t="shared" si="4"/>
        <v>1</v>
      </c>
      <c r="BF10" s="21">
        <f t="shared" si="4"/>
        <v>5</v>
      </c>
      <c r="BG10" s="21">
        <f t="shared" si="4"/>
        <v>3</v>
      </c>
      <c r="BH10" s="21">
        <f t="shared" si="4"/>
        <v>4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48">
        <f t="shared" si="2"/>
        <v>21</v>
      </c>
      <c r="BY10" s="127"/>
      <c r="BZ10" s="52" t="s">
        <v>29</v>
      </c>
      <c r="CA10" s="57">
        <v>0</v>
      </c>
    </row>
    <row r="11" spans="1:82" s="22" customFormat="1" ht="16.5">
      <c r="A11" s="132" t="s">
        <v>64</v>
      </c>
      <c r="B11" s="23" t="s">
        <v>30</v>
      </c>
      <c r="C11" s="23" t="s">
        <v>42</v>
      </c>
      <c r="D11" s="23" t="s">
        <v>41</v>
      </c>
      <c r="E11" s="24" t="s">
        <v>28</v>
      </c>
      <c r="F11" s="102">
        <v>143289</v>
      </c>
      <c r="G11" s="102">
        <v>87907</v>
      </c>
      <c r="H11" s="101">
        <v>62709</v>
      </c>
      <c r="I11" s="101">
        <v>42374</v>
      </c>
      <c r="J11" s="101">
        <v>50529</v>
      </c>
      <c r="K11" s="101">
        <v>49042</v>
      </c>
      <c r="L11" s="101">
        <v>63363</v>
      </c>
      <c r="M11" s="101">
        <v>76971</v>
      </c>
      <c r="N11" s="101">
        <v>131045</v>
      </c>
      <c r="O11" s="103">
        <v>97387</v>
      </c>
      <c r="P11" s="103">
        <v>93103</v>
      </c>
      <c r="Q11" s="103">
        <v>82951</v>
      </c>
      <c r="R11" s="103">
        <v>70815</v>
      </c>
      <c r="S11" s="103">
        <v>16800</v>
      </c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>
        <v>0</v>
      </c>
      <c r="AW11" s="32">
        <v>0</v>
      </c>
      <c r="AX11" s="32">
        <v>0</v>
      </c>
      <c r="AY11" s="32">
        <v>0</v>
      </c>
      <c r="AZ11" s="32">
        <v>0</v>
      </c>
      <c r="BA11" s="32">
        <v>0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26">
        <f>SUM(F11:BW11)</f>
        <v>1068285</v>
      </c>
      <c r="BY11" s="49"/>
    </row>
    <row r="12" spans="1:82" s="22" customFormat="1" ht="16.5">
      <c r="A12" s="133"/>
      <c r="B12" s="23"/>
      <c r="C12" s="23"/>
      <c r="D12" s="23"/>
      <c r="E12" s="24" t="s">
        <v>29</v>
      </c>
      <c r="F12" s="102">
        <v>323</v>
      </c>
      <c r="G12" s="102">
        <v>310</v>
      </c>
      <c r="H12" s="101">
        <v>266</v>
      </c>
      <c r="I12" s="101">
        <v>175</v>
      </c>
      <c r="J12" s="101">
        <v>198</v>
      </c>
      <c r="K12" s="101">
        <v>209</v>
      </c>
      <c r="L12" s="101">
        <v>210</v>
      </c>
      <c r="M12" s="101">
        <v>250</v>
      </c>
      <c r="N12" s="101">
        <v>345</v>
      </c>
      <c r="O12" s="103">
        <v>269</v>
      </c>
      <c r="P12" s="103">
        <v>263</v>
      </c>
      <c r="Q12" s="103">
        <v>248</v>
      </c>
      <c r="R12" s="103">
        <v>218</v>
      </c>
      <c r="S12" s="103">
        <v>35</v>
      </c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>
        <v>0</v>
      </c>
      <c r="AW12" s="32">
        <v>0</v>
      </c>
      <c r="AX12" s="32">
        <v>0</v>
      </c>
      <c r="AY12" s="32">
        <v>0</v>
      </c>
      <c r="AZ12" s="32">
        <v>0</v>
      </c>
      <c r="BA12" s="32">
        <v>0</v>
      </c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26">
        <f t="shared" ref="BX12:BX58" si="5">SUM(F12:BW12)</f>
        <v>3319</v>
      </c>
    </row>
    <row r="13" spans="1:82" s="22" customFormat="1" ht="16.5">
      <c r="A13" s="133"/>
      <c r="B13" s="27" t="s">
        <v>31</v>
      </c>
      <c r="C13" s="27"/>
      <c r="D13" s="27"/>
      <c r="E13" s="24" t="s">
        <v>28</v>
      </c>
      <c r="F13" s="63">
        <v>143289</v>
      </c>
      <c r="G13" s="63">
        <v>87907</v>
      </c>
      <c r="H13" s="63">
        <v>62709</v>
      </c>
      <c r="I13" s="63">
        <v>42374</v>
      </c>
      <c r="J13" s="63">
        <v>50529</v>
      </c>
      <c r="K13" s="63">
        <v>49042</v>
      </c>
      <c r="L13" s="63">
        <v>63363</v>
      </c>
      <c r="M13" s="63">
        <v>76971</v>
      </c>
      <c r="N13" s="63">
        <v>131045</v>
      </c>
      <c r="O13" s="63">
        <v>97387</v>
      </c>
      <c r="P13" s="63">
        <v>93103</v>
      </c>
      <c r="Q13" s="63">
        <v>82951</v>
      </c>
      <c r="R13" s="63">
        <v>70815</v>
      </c>
      <c r="S13" s="63">
        <v>16800</v>
      </c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>
        <f>SUM(,AV11)</f>
        <v>0</v>
      </c>
      <c r="AW13" s="32">
        <f t="shared" ref="AW13:BA13" si="6">SUM(,AW11)</f>
        <v>0</v>
      </c>
      <c r="AX13" s="32">
        <f t="shared" si="6"/>
        <v>0</v>
      </c>
      <c r="AY13" s="32">
        <f t="shared" si="6"/>
        <v>0</v>
      </c>
      <c r="AZ13" s="32">
        <f t="shared" si="6"/>
        <v>0</v>
      </c>
      <c r="BA13" s="32">
        <f t="shared" si="6"/>
        <v>0</v>
      </c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26">
        <f t="shared" si="5"/>
        <v>1068285</v>
      </c>
    </row>
    <row r="14" spans="1:82" s="22" customFormat="1" ht="16.5">
      <c r="A14" s="134"/>
      <c r="B14" s="27"/>
      <c r="C14" s="27"/>
      <c r="D14" s="27"/>
      <c r="E14" s="24" t="s">
        <v>29</v>
      </c>
      <c r="F14" s="63">
        <v>323</v>
      </c>
      <c r="G14" s="63">
        <v>310</v>
      </c>
      <c r="H14" s="63">
        <v>266</v>
      </c>
      <c r="I14" s="63">
        <v>175</v>
      </c>
      <c r="J14" s="63">
        <v>198</v>
      </c>
      <c r="K14" s="63">
        <v>209</v>
      </c>
      <c r="L14" s="63">
        <v>210</v>
      </c>
      <c r="M14" s="63">
        <v>250</v>
      </c>
      <c r="N14" s="63">
        <v>345</v>
      </c>
      <c r="O14" s="63">
        <v>269</v>
      </c>
      <c r="P14" s="63">
        <v>263</v>
      </c>
      <c r="Q14" s="63">
        <v>248</v>
      </c>
      <c r="R14" s="63">
        <v>218</v>
      </c>
      <c r="S14" s="63">
        <v>35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>
        <f>SUM(,AV12)</f>
        <v>0</v>
      </c>
      <c r="AW14" s="32">
        <f t="shared" ref="AW14:BA14" si="7">SUM(,AW12)</f>
        <v>0</v>
      </c>
      <c r="AX14" s="32">
        <f t="shared" si="7"/>
        <v>0</v>
      </c>
      <c r="AY14" s="32">
        <f t="shared" si="7"/>
        <v>0</v>
      </c>
      <c r="AZ14" s="32">
        <f t="shared" si="7"/>
        <v>0</v>
      </c>
      <c r="BA14" s="32">
        <f t="shared" si="7"/>
        <v>0</v>
      </c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71">
        <f t="shared" si="5"/>
        <v>3319</v>
      </c>
      <c r="BY14" s="72"/>
      <c r="BZ14" s="72"/>
      <c r="CA14" s="72"/>
      <c r="CB14" s="72"/>
    </row>
    <row r="15" spans="1:82" s="22" customFormat="1" ht="16.5">
      <c r="A15" s="132" t="s">
        <v>65</v>
      </c>
      <c r="B15" s="23" t="s">
        <v>44</v>
      </c>
      <c r="C15" s="23" t="s">
        <v>37</v>
      </c>
      <c r="D15" s="23" t="s">
        <v>27</v>
      </c>
      <c r="E15" s="24" t="s">
        <v>28</v>
      </c>
      <c r="F15" s="63">
        <v>179151</v>
      </c>
      <c r="G15" s="63">
        <v>105892</v>
      </c>
      <c r="H15" s="63">
        <v>95067</v>
      </c>
      <c r="I15" s="63">
        <v>49577</v>
      </c>
      <c r="J15" s="63">
        <v>55247</v>
      </c>
      <c r="K15" s="63">
        <v>54837</v>
      </c>
      <c r="L15" s="63">
        <v>67117</v>
      </c>
      <c r="M15" s="63">
        <v>63849</v>
      </c>
      <c r="N15" s="63">
        <v>59899</v>
      </c>
      <c r="O15" s="63">
        <v>81185</v>
      </c>
      <c r="P15" s="63">
        <v>88259</v>
      </c>
      <c r="Q15" s="63">
        <v>86208</v>
      </c>
      <c r="R15" s="63">
        <v>81193</v>
      </c>
      <c r="S15" s="63">
        <v>39980</v>
      </c>
      <c r="T15" s="63">
        <v>11920</v>
      </c>
      <c r="U15" s="63">
        <v>5060</v>
      </c>
      <c r="V15" s="63">
        <v>3382</v>
      </c>
      <c r="W15" s="63">
        <v>3149</v>
      </c>
      <c r="X15" s="63">
        <v>158026</v>
      </c>
      <c r="Y15" s="63">
        <v>168286</v>
      </c>
      <c r="Z15" s="63">
        <v>30362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>
        <v>0</v>
      </c>
      <c r="AW15" s="20">
        <v>0</v>
      </c>
      <c r="AX15" s="20">
        <v>0</v>
      </c>
      <c r="AY15" s="20">
        <v>0</v>
      </c>
      <c r="AZ15" s="20">
        <v>0</v>
      </c>
      <c r="BA15" s="20">
        <v>0</v>
      </c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71">
        <f t="shared" si="5"/>
        <v>1487646</v>
      </c>
      <c r="BY15" s="136"/>
      <c r="BZ15" s="73"/>
      <c r="CA15" s="74"/>
      <c r="CB15" s="72"/>
    </row>
    <row r="16" spans="1:82" s="22" customFormat="1" ht="16.5">
      <c r="A16" s="133"/>
      <c r="B16" s="23"/>
      <c r="C16" s="23"/>
      <c r="D16" s="23"/>
      <c r="E16" s="24" t="s">
        <v>29</v>
      </c>
      <c r="F16" s="63">
        <v>416</v>
      </c>
      <c r="G16" s="63">
        <v>415</v>
      </c>
      <c r="H16" s="63">
        <v>398</v>
      </c>
      <c r="I16" s="63">
        <v>413</v>
      </c>
      <c r="J16" s="63">
        <v>407</v>
      </c>
      <c r="K16" s="63">
        <v>412</v>
      </c>
      <c r="L16" s="63">
        <v>444</v>
      </c>
      <c r="M16" s="63">
        <v>445</v>
      </c>
      <c r="N16" s="63">
        <v>452</v>
      </c>
      <c r="O16" s="63">
        <v>434</v>
      </c>
      <c r="P16" s="63">
        <v>469</v>
      </c>
      <c r="Q16" s="63">
        <v>433</v>
      </c>
      <c r="R16" s="63">
        <v>402</v>
      </c>
      <c r="S16" s="63">
        <v>146</v>
      </c>
      <c r="T16" s="63">
        <v>17</v>
      </c>
      <c r="U16" s="63">
        <v>5</v>
      </c>
      <c r="V16" s="63">
        <v>9</v>
      </c>
      <c r="W16" s="63">
        <v>9</v>
      </c>
      <c r="X16" s="63">
        <v>416</v>
      </c>
      <c r="Y16" s="63">
        <v>396</v>
      </c>
      <c r="Z16" s="63">
        <v>84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20">
        <v>0</v>
      </c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71">
        <f t="shared" si="5"/>
        <v>6622</v>
      </c>
      <c r="BY16" s="136"/>
      <c r="BZ16" s="73"/>
      <c r="CA16" s="72"/>
      <c r="CB16" s="72"/>
      <c r="CD16" s="53"/>
    </row>
    <row r="17" spans="1:80" s="22" customFormat="1" ht="16.5">
      <c r="A17" s="133"/>
      <c r="B17" s="27" t="s">
        <v>31</v>
      </c>
      <c r="C17" s="27"/>
      <c r="D17" s="27"/>
      <c r="E17" s="24" t="s">
        <v>28</v>
      </c>
      <c r="F17" s="63">
        <v>179151</v>
      </c>
      <c r="G17" s="63">
        <v>105892</v>
      </c>
      <c r="H17" s="63">
        <v>95067</v>
      </c>
      <c r="I17" s="63">
        <v>49577</v>
      </c>
      <c r="J17" s="63">
        <v>55247</v>
      </c>
      <c r="K17" s="63">
        <v>54837</v>
      </c>
      <c r="L17" s="63">
        <v>67117</v>
      </c>
      <c r="M17" s="63">
        <v>63849</v>
      </c>
      <c r="N17" s="63">
        <v>59899</v>
      </c>
      <c r="O17" s="63">
        <v>81185</v>
      </c>
      <c r="P17" s="63">
        <v>88259</v>
      </c>
      <c r="Q17" s="63">
        <v>86208</v>
      </c>
      <c r="R17" s="63">
        <v>81193</v>
      </c>
      <c r="S17" s="63">
        <v>39980</v>
      </c>
      <c r="T17" s="63">
        <v>11920</v>
      </c>
      <c r="U17" s="63">
        <v>5060</v>
      </c>
      <c r="V17" s="63">
        <v>3382</v>
      </c>
      <c r="W17" s="63">
        <v>3149</v>
      </c>
      <c r="X17" s="63">
        <v>158026</v>
      </c>
      <c r="Y17" s="63">
        <v>168286</v>
      </c>
      <c r="Z17" s="63">
        <v>30362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71">
        <f t="shared" si="5"/>
        <v>1487646</v>
      </c>
      <c r="BY17" s="136"/>
      <c r="BZ17" s="73"/>
      <c r="CA17" s="75"/>
      <c r="CB17" s="72"/>
    </row>
    <row r="18" spans="1:80" s="22" customFormat="1" ht="17.25" thickBot="1">
      <c r="A18" s="135"/>
      <c r="B18" s="18"/>
      <c r="C18" s="18"/>
      <c r="D18" s="18"/>
      <c r="E18" s="19" t="s">
        <v>29</v>
      </c>
      <c r="F18" s="63">
        <v>416</v>
      </c>
      <c r="G18" s="63">
        <v>415</v>
      </c>
      <c r="H18" s="63">
        <v>398</v>
      </c>
      <c r="I18" s="63">
        <v>413</v>
      </c>
      <c r="J18" s="63">
        <v>407</v>
      </c>
      <c r="K18" s="63">
        <v>412</v>
      </c>
      <c r="L18" s="63">
        <v>444</v>
      </c>
      <c r="M18" s="63">
        <v>445</v>
      </c>
      <c r="N18" s="63">
        <v>452</v>
      </c>
      <c r="O18" s="63">
        <v>434</v>
      </c>
      <c r="P18" s="63">
        <v>469</v>
      </c>
      <c r="Q18" s="63">
        <v>433</v>
      </c>
      <c r="R18" s="63">
        <v>402</v>
      </c>
      <c r="S18" s="63">
        <v>146</v>
      </c>
      <c r="T18" s="63">
        <v>17</v>
      </c>
      <c r="U18" s="63">
        <v>5</v>
      </c>
      <c r="V18" s="63">
        <v>9</v>
      </c>
      <c r="W18" s="63">
        <v>9</v>
      </c>
      <c r="X18" s="63">
        <v>416</v>
      </c>
      <c r="Y18" s="63">
        <v>396</v>
      </c>
      <c r="Z18" s="63">
        <v>84</v>
      </c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71">
        <f t="shared" si="5"/>
        <v>6622</v>
      </c>
      <c r="BY18" s="136"/>
      <c r="BZ18" s="73"/>
      <c r="CA18" s="72"/>
      <c r="CB18" s="72"/>
    </row>
    <row r="19" spans="1:80" s="22" customFormat="1" ht="16.5">
      <c r="A19" s="137" t="s">
        <v>58</v>
      </c>
      <c r="B19" s="23" t="s">
        <v>68</v>
      </c>
      <c r="C19" s="23" t="s">
        <v>74</v>
      </c>
      <c r="D19" s="23" t="s">
        <v>41</v>
      </c>
      <c r="E19" s="24" t="s">
        <v>28</v>
      </c>
      <c r="F19" s="63">
        <v>196176</v>
      </c>
      <c r="G19" s="63">
        <v>136813</v>
      </c>
      <c r="H19" s="63">
        <v>86583</v>
      </c>
      <c r="I19" s="63">
        <v>87416</v>
      </c>
      <c r="J19" s="63">
        <v>82034</v>
      </c>
      <c r="K19" s="63">
        <v>268198</v>
      </c>
      <c r="L19" s="63">
        <v>263010</v>
      </c>
      <c r="M19" s="63">
        <v>303615</v>
      </c>
      <c r="N19" s="63">
        <v>213166</v>
      </c>
      <c r="O19" s="63">
        <v>283446</v>
      </c>
      <c r="P19" s="63">
        <v>174825</v>
      </c>
      <c r="Q19" s="63">
        <v>104989</v>
      </c>
      <c r="R19" s="63">
        <v>117197</v>
      </c>
      <c r="S19" s="63">
        <v>112736</v>
      </c>
      <c r="T19" s="63">
        <v>90325</v>
      </c>
      <c r="U19" s="63">
        <v>7369</v>
      </c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>
        <v>21224</v>
      </c>
      <c r="BM19" s="63">
        <v>18798</v>
      </c>
      <c r="BN19" s="63">
        <v>20776</v>
      </c>
      <c r="BO19" s="63">
        <v>19331</v>
      </c>
      <c r="BP19" s="63">
        <v>156163</v>
      </c>
      <c r="BQ19" s="63">
        <v>133627</v>
      </c>
      <c r="BR19" s="63">
        <v>141669</v>
      </c>
      <c r="BS19" s="63">
        <v>158878</v>
      </c>
      <c r="BT19" s="63">
        <v>136324</v>
      </c>
      <c r="BU19" s="63">
        <v>146124</v>
      </c>
      <c r="BV19" s="63">
        <v>186941</v>
      </c>
      <c r="BW19" s="63">
        <v>75786</v>
      </c>
      <c r="BX19" s="71">
        <f t="shared" si="5"/>
        <v>3743539</v>
      </c>
      <c r="BY19" s="76"/>
      <c r="BZ19" s="72"/>
      <c r="CA19" s="72"/>
      <c r="CB19" s="72"/>
    </row>
    <row r="20" spans="1:80" s="22" customFormat="1" ht="16.5">
      <c r="A20" s="133"/>
      <c r="B20" s="23"/>
      <c r="C20" s="23"/>
      <c r="D20" s="23"/>
      <c r="E20" s="24" t="s">
        <v>29</v>
      </c>
      <c r="F20" s="63">
        <v>27</v>
      </c>
      <c r="G20" s="63">
        <v>19</v>
      </c>
      <c r="H20" s="63">
        <v>9</v>
      </c>
      <c r="I20" s="63">
        <v>8</v>
      </c>
      <c r="J20" s="63">
        <v>5</v>
      </c>
      <c r="K20" s="63">
        <v>20</v>
      </c>
      <c r="L20" s="63">
        <v>25</v>
      </c>
      <c r="M20" s="63">
        <v>24</v>
      </c>
      <c r="N20" s="63">
        <v>5</v>
      </c>
      <c r="O20" s="63">
        <v>28</v>
      </c>
      <c r="P20" s="63">
        <v>15</v>
      </c>
      <c r="Q20" s="63">
        <v>6</v>
      </c>
      <c r="R20" s="63">
        <v>5</v>
      </c>
      <c r="S20" s="63">
        <v>9</v>
      </c>
      <c r="T20" s="63">
        <v>4</v>
      </c>
      <c r="U20" s="63">
        <v>0</v>
      </c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>
        <v>2</v>
      </c>
      <c r="BM20" s="63">
        <v>0</v>
      </c>
      <c r="BN20" s="63">
        <v>1</v>
      </c>
      <c r="BO20" s="63">
        <v>3</v>
      </c>
      <c r="BP20" s="63">
        <v>99</v>
      </c>
      <c r="BQ20" s="63">
        <v>57</v>
      </c>
      <c r="BR20" s="63">
        <v>55</v>
      </c>
      <c r="BS20" s="63">
        <v>70</v>
      </c>
      <c r="BT20" s="63">
        <v>52</v>
      </c>
      <c r="BU20" s="63">
        <v>78</v>
      </c>
      <c r="BV20" s="63">
        <v>80</v>
      </c>
      <c r="BW20" s="63">
        <v>51</v>
      </c>
      <c r="BX20" s="26">
        <f t="shared" si="5"/>
        <v>757</v>
      </c>
    </row>
    <row r="21" spans="1:80" s="22" customFormat="1" ht="16.5">
      <c r="A21" s="133"/>
      <c r="B21" s="23" t="s">
        <v>69</v>
      </c>
      <c r="C21" s="23" t="s">
        <v>74</v>
      </c>
      <c r="D21" s="23"/>
      <c r="E21" s="24" t="s">
        <v>28</v>
      </c>
      <c r="F21" s="63">
        <v>609599</v>
      </c>
      <c r="G21" s="63">
        <v>172944</v>
      </c>
      <c r="H21" s="63">
        <v>50939</v>
      </c>
      <c r="I21" s="63">
        <v>47054</v>
      </c>
      <c r="J21" s="63">
        <v>44687</v>
      </c>
      <c r="K21" s="63">
        <v>296597</v>
      </c>
      <c r="L21" s="63">
        <v>260069</v>
      </c>
      <c r="M21" s="63">
        <v>317435</v>
      </c>
      <c r="N21" s="63">
        <v>217945</v>
      </c>
      <c r="O21" s="63">
        <v>316871</v>
      </c>
      <c r="P21" s="63">
        <v>198122</v>
      </c>
      <c r="Q21" s="63">
        <v>86879</v>
      </c>
      <c r="R21" s="63">
        <v>98236</v>
      </c>
      <c r="S21" s="63">
        <v>97802</v>
      </c>
      <c r="T21" s="63">
        <v>79952</v>
      </c>
      <c r="U21" s="63">
        <v>10152</v>
      </c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>
        <v>89492</v>
      </c>
      <c r="BM21" s="63">
        <v>91279</v>
      </c>
      <c r="BN21" s="63">
        <v>84418</v>
      </c>
      <c r="BO21" s="63">
        <v>79872</v>
      </c>
      <c r="BP21" s="63">
        <v>479365</v>
      </c>
      <c r="BQ21" s="63">
        <v>379133</v>
      </c>
      <c r="BR21" s="63">
        <v>374739</v>
      </c>
      <c r="BS21" s="63">
        <v>346386</v>
      </c>
      <c r="BT21" s="63">
        <v>319761</v>
      </c>
      <c r="BU21" s="63">
        <v>291690</v>
      </c>
      <c r="BV21" s="63">
        <v>358514</v>
      </c>
      <c r="BW21" s="63">
        <v>152657</v>
      </c>
      <c r="BX21" s="26">
        <f t="shared" si="5"/>
        <v>5952589</v>
      </c>
    </row>
    <row r="22" spans="1:80" s="22" customFormat="1" ht="16.5">
      <c r="A22" s="133"/>
      <c r="B22" s="23"/>
      <c r="C22" s="23"/>
      <c r="D22" s="23"/>
      <c r="E22" s="24" t="s">
        <v>29</v>
      </c>
      <c r="F22" s="63">
        <v>274</v>
      </c>
      <c r="G22" s="63">
        <v>60</v>
      </c>
      <c r="H22" s="63">
        <v>14</v>
      </c>
      <c r="I22" s="63">
        <v>16</v>
      </c>
      <c r="J22" s="63">
        <v>20</v>
      </c>
      <c r="K22" s="63">
        <v>82</v>
      </c>
      <c r="L22" s="63">
        <v>79</v>
      </c>
      <c r="M22" s="63">
        <v>121</v>
      </c>
      <c r="N22" s="63">
        <v>58</v>
      </c>
      <c r="O22" s="63">
        <v>99</v>
      </c>
      <c r="P22" s="63">
        <v>64</v>
      </c>
      <c r="Q22" s="63">
        <v>26</v>
      </c>
      <c r="R22" s="63">
        <v>34</v>
      </c>
      <c r="S22" s="63">
        <v>30</v>
      </c>
      <c r="T22" s="63">
        <v>30</v>
      </c>
      <c r="U22" s="63">
        <v>2</v>
      </c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>
        <v>23</v>
      </c>
      <c r="BM22" s="63">
        <v>28</v>
      </c>
      <c r="BN22" s="63">
        <v>23</v>
      </c>
      <c r="BO22" s="63">
        <v>21</v>
      </c>
      <c r="BP22" s="63">
        <v>504</v>
      </c>
      <c r="BQ22" s="63">
        <v>409</v>
      </c>
      <c r="BR22" s="63">
        <v>404</v>
      </c>
      <c r="BS22" s="63">
        <v>338</v>
      </c>
      <c r="BT22" s="63">
        <v>295</v>
      </c>
      <c r="BU22" s="63">
        <v>316</v>
      </c>
      <c r="BV22" s="63">
        <v>372</v>
      </c>
      <c r="BW22" s="63">
        <v>120</v>
      </c>
      <c r="BX22" s="26">
        <f t="shared" si="5"/>
        <v>3862</v>
      </c>
    </row>
    <row r="23" spans="1:80" s="22" customFormat="1" ht="16.5">
      <c r="A23" s="133"/>
      <c r="B23" s="23" t="s">
        <v>70</v>
      </c>
      <c r="C23" s="23" t="s">
        <v>74</v>
      </c>
      <c r="D23" s="23"/>
      <c r="E23" s="24" t="s">
        <v>28</v>
      </c>
      <c r="F23" s="63">
        <v>529754</v>
      </c>
      <c r="G23" s="63">
        <v>166673</v>
      </c>
      <c r="H23" s="63">
        <v>48617</v>
      </c>
      <c r="I23" s="63">
        <v>44637</v>
      </c>
      <c r="J23" s="63">
        <v>46596</v>
      </c>
      <c r="K23" s="63">
        <v>297089</v>
      </c>
      <c r="L23" s="63">
        <v>279772</v>
      </c>
      <c r="M23" s="63">
        <v>412199</v>
      </c>
      <c r="N23" s="63">
        <v>308226</v>
      </c>
      <c r="O23" s="63">
        <v>481479</v>
      </c>
      <c r="P23" s="63">
        <v>373708</v>
      </c>
      <c r="Q23" s="63">
        <v>192897</v>
      </c>
      <c r="R23" s="63">
        <v>166727</v>
      </c>
      <c r="S23" s="63">
        <v>158599</v>
      </c>
      <c r="T23" s="63">
        <v>115611</v>
      </c>
      <c r="U23" s="63">
        <v>22448</v>
      </c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>
        <v>95889</v>
      </c>
      <c r="BM23" s="63">
        <v>102386</v>
      </c>
      <c r="BN23" s="63">
        <v>97922</v>
      </c>
      <c r="BO23" s="63">
        <v>79904</v>
      </c>
      <c r="BP23" s="63">
        <v>639060</v>
      </c>
      <c r="BQ23" s="63">
        <v>647667</v>
      </c>
      <c r="BR23" s="63">
        <v>633180</v>
      </c>
      <c r="BS23" s="63">
        <v>618905</v>
      </c>
      <c r="BT23" s="63">
        <v>641475</v>
      </c>
      <c r="BU23" s="63">
        <v>635728</v>
      </c>
      <c r="BV23" s="63">
        <v>961741</v>
      </c>
      <c r="BW23" s="63">
        <v>505682</v>
      </c>
      <c r="BX23" s="26">
        <f t="shared" si="5"/>
        <v>9304571</v>
      </c>
    </row>
    <row r="24" spans="1:80" s="22" customFormat="1" ht="16.5">
      <c r="A24" s="133"/>
      <c r="B24" s="23"/>
      <c r="C24" s="23"/>
      <c r="D24" s="23"/>
      <c r="E24" s="24" t="s">
        <v>29</v>
      </c>
      <c r="F24" s="63">
        <v>1468</v>
      </c>
      <c r="G24" s="63">
        <v>370</v>
      </c>
      <c r="H24" s="63">
        <v>97</v>
      </c>
      <c r="I24" s="63">
        <v>92</v>
      </c>
      <c r="J24" s="63">
        <v>99</v>
      </c>
      <c r="K24" s="63">
        <v>503</v>
      </c>
      <c r="L24" s="63">
        <v>503</v>
      </c>
      <c r="M24" s="63">
        <v>710</v>
      </c>
      <c r="N24" s="63">
        <v>407</v>
      </c>
      <c r="O24" s="63">
        <v>815</v>
      </c>
      <c r="P24" s="63">
        <v>648</v>
      </c>
      <c r="Q24" s="63">
        <v>257</v>
      </c>
      <c r="R24" s="63">
        <v>251</v>
      </c>
      <c r="S24" s="63">
        <v>242</v>
      </c>
      <c r="T24" s="63">
        <v>170</v>
      </c>
      <c r="U24" s="63">
        <v>13</v>
      </c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>
        <v>185</v>
      </c>
      <c r="BM24" s="63">
        <v>198</v>
      </c>
      <c r="BN24" s="63">
        <v>191</v>
      </c>
      <c r="BO24" s="63">
        <v>167</v>
      </c>
      <c r="BP24" s="63">
        <v>1543</v>
      </c>
      <c r="BQ24" s="63">
        <v>1661</v>
      </c>
      <c r="BR24" s="63">
        <v>1499</v>
      </c>
      <c r="BS24" s="63">
        <v>1412</v>
      </c>
      <c r="BT24" s="63">
        <v>1507</v>
      </c>
      <c r="BU24" s="63">
        <v>1542</v>
      </c>
      <c r="BV24" s="63">
        <v>1968</v>
      </c>
      <c r="BW24" s="63">
        <v>845</v>
      </c>
      <c r="BX24" s="26">
        <f t="shared" si="5"/>
        <v>19363</v>
      </c>
    </row>
    <row r="25" spans="1:80" s="22" customFormat="1">
      <c r="A25" s="133"/>
      <c r="B25" s="27" t="s">
        <v>31</v>
      </c>
      <c r="C25" s="27"/>
      <c r="D25" s="27"/>
      <c r="E25" s="24" t="s">
        <v>28</v>
      </c>
      <c r="F25" s="32">
        <f>F19+F21+F23</f>
        <v>1335529</v>
      </c>
      <c r="G25" s="32">
        <f t="shared" ref="G25:BR25" si="8">G19+G21+G23</f>
        <v>476430</v>
      </c>
      <c r="H25" s="32">
        <f t="shared" si="8"/>
        <v>186139</v>
      </c>
      <c r="I25" s="32">
        <f t="shared" si="8"/>
        <v>179107</v>
      </c>
      <c r="J25" s="32">
        <f t="shared" si="8"/>
        <v>173317</v>
      </c>
      <c r="K25" s="32">
        <f t="shared" si="8"/>
        <v>861884</v>
      </c>
      <c r="L25" s="32">
        <f t="shared" si="8"/>
        <v>802851</v>
      </c>
      <c r="M25" s="32">
        <f t="shared" si="8"/>
        <v>1033249</v>
      </c>
      <c r="N25" s="32">
        <f t="shared" si="8"/>
        <v>739337</v>
      </c>
      <c r="O25" s="32">
        <f t="shared" si="8"/>
        <v>1081796</v>
      </c>
      <c r="P25" s="32">
        <f t="shared" si="8"/>
        <v>746655</v>
      </c>
      <c r="Q25" s="32">
        <f t="shared" si="8"/>
        <v>384765</v>
      </c>
      <c r="R25" s="32">
        <f t="shared" si="8"/>
        <v>382160</v>
      </c>
      <c r="S25" s="32">
        <f t="shared" si="8"/>
        <v>369137</v>
      </c>
      <c r="T25" s="32">
        <f t="shared" si="8"/>
        <v>285888</v>
      </c>
      <c r="U25" s="32">
        <f t="shared" si="8"/>
        <v>39969</v>
      </c>
      <c r="V25" s="32">
        <f t="shared" si="8"/>
        <v>0</v>
      </c>
      <c r="W25" s="32">
        <f t="shared" si="8"/>
        <v>0</v>
      </c>
      <c r="X25" s="32">
        <f t="shared" si="8"/>
        <v>0</v>
      </c>
      <c r="Y25" s="32">
        <f t="shared" si="8"/>
        <v>0</v>
      </c>
      <c r="Z25" s="32">
        <f t="shared" si="8"/>
        <v>0</v>
      </c>
      <c r="AA25" s="32">
        <f t="shared" si="8"/>
        <v>0</v>
      </c>
      <c r="AB25" s="32">
        <f t="shared" si="8"/>
        <v>0</v>
      </c>
      <c r="AC25" s="32">
        <f t="shared" si="8"/>
        <v>0</v>
      </c>
      <c r="AD25" s="32">
        <f t="shared" si="8"/>
        <v>0</v>
      </c>
      <c r="AE25" s="32">
        <f t="shared" si="8"/>
        <v>0</v>
      </c>
      <c r="AF25" s="32">
        <f t="shared" si="8"/>
        <v>0</v>
      </c>
      <c r="AG25" s="32">
        <f t="shared" si="8"/>
        <v>0</v>
      </c>
      <c r="AH25" s="32">
        <f t="shared" si="8"/>
        <v>0</v>
      </c>
      <c r="AI25" s="32">
        <f t="shared" si="8"/>
        <v>0</v>
      </c>
      <c r="AJ25" s="32">
        <f t="shared" si="8"/>
        <v>0</v>
      </c>
      <c r="AK25" s="32">
        <f t="shared" si="8"/>
        <v>0</v>
      </c>
      <c r="AL25" s="32">
        <f t="shared" si="8"/>
        <v>0</v>
      </c>
      <c r="AM25" s="32">
        <f t="shared" si="8"/>
        <v>0</v>
      </c>
      <c r="AN25" s="32">
        <f t="shared" si="8"/>
        <v>0</v>
      </c>
      <c r="AO25" s="32">
        <f t="shared" si="8"/>
        <v>0</v>
      </c>
      <c r="AP25" s="32">
        <f t="shared" si="8"/>
        <v>0</v>
      </c>
      <c r="AQ25" s="32">
        <f t="shared" si="8"/>
        <v>0</v>
      </c>
      <c r="AR25" s="32">
        <f t="shared" si="8"/>
        <v>0</v>
      </c>
      <c r="AS25" s="32">
        <f t="shared" si="8"/>
        <v>0</v>
      </c>
      <c r="AT25" s="32">
        <f t="shared" si="8"/>
        <v>0</v>
      </c>
      <c r="AU25" s="32">
        <f t="shared" si="8"/>
        <v>0</v>
      </c>
      <c r="AV25" s="32">
        <f t="shared" si="8"/>
        <v>0</v>
      </c>
      <c r="AW25" s="32">
        <f t="shared" si="8"/>
        <v>0</v>
      </c>
      <c r="AX25" s="32">
        <f t="shared" si="8"/>
        <v>0</v>
      </c>
      <c r="AY25" s="32">
        <f t="shared" si="8"/>
        <v>0</v>
      </c>
      <c r="AZ25" s="32">
        <f t="shared" si="8"/>
        <v>0</v>
      </c>
      <c r="BA25" s="32">
        <f t="shared" si="8"/>
        <v>0</v>
      </c>
      <c r="BB25" s="32">
        <f t="shared" si="8"/>
        <v>0</v>
      </c>
      <c r="BC25" s="32">
        <f t="shared" si="8"/>
        <v>0</v>
      </c>
      <c r="BD25" s="32">
        <f t="shared" si="8"/>
        <v>0</v>
      </c>
      <c r="BE25" s="32">
        <f t="shared" si="8"/>
        <v>0</v>
      </c>
      <c r="BF25" s="32">
        <f t="shared" si="8"/>
        <v>0</v>
      </c>
      <c r="BG25" s="32">
        <f t="shared" si="8"/>
        <v>0</v>
      </c>
      <c r="BH25" s="32">
        <f t="shared" si="8"/>
        <v>0</v>
      </c>
      <c r="BI25" s="32">
        <f t="shared" si="8"/>
        <v>0</v>
      </c>
      <c r="BJ25" s="32">
        <f t="shared" si="8"/>
        <v>0</v>
      </c>
      <c r="BK25" s="32">
        <f t="shared" si="8"/>
        <v>0</v>
      </c>
      <c r="BL25" s="32">
        <f t="shared" si="8"/>
        <v>206605</v>
      </c>
      <c r="BM25" s="32">
        <f t="shared" si="8"/>
        <v>212463</v>
      </c>
      <c r="BN25" s="32">
        <f t="shared" si="8"/>
        <v>203116</v>
      </c>
      <c r="BO25" s="32">
        <f t="shared" si="8"/>
        <v>179107</v>
      </c>
      <c r="BP25" s="32">
        <f t="shared" si="8"/>
        <v>1274588</v>
      </c>
      <c r="BQ25" s="32">
        <f t="shared" si="8"/>
        <v>1160427</v>
      </c>
      <c r="BR25" s="32">
        <f t="shared" si="8"/>
        <v>1149588</v>
      </c>
      <c r="BS25" s="32">
        <f t="shared" ref="BS25:BW25" si="9">BS19+BS21+BS23</f>
        <v>1124169</v>
      </c>
      <c r="BT25" s="32">
        <f t="shared" si="9"/>
        <v>1097560</v>
      </c>
      <c r="BU25" s="32">
        <f t="shared" si="9"/>
        <v>1073542</v>
      </c>
      <c r="BV25" s="32">
        <f t="shared" si="9"/>
        <v>1507196</v>
      </c>
      <c r="BW25" s="32">
        <f t="shared" si="9"/>
        <v>734125</v>
      </c>
      <c r="BX25" s="26">
        <f t="shared" si="5"/>
        <v>19000699</v>
      </c>
    </row>
    <row r="26" spans="1:80" s="22" customFormat="1">
      <c r="A26" s="134"/>
      <c r="B26" s="27"/>
      <c r="C26" s="27"/>
      <c r="D26" s="27"/>
      <c r="E26" s="24" t="s">
        <v>29</v>
      </c>
      <c r="F26" s="32">
        <f>F20+F22+F24</f>
        <v>1769</v>
      </c>
      <c r="G26" s="32">
        <f t="shared" ref="G26:BR26" si="10">G20+G22+G24</f>
        <v>449</v>
      </c>
      <c r="H26" s="32">
        <f t="shared" si="10"/>
        <v>120</v>
      </c>
      <c r="I26" s="32">
        <f t="shared" si="10"/>
        <v>116</v>
      </c>
      <c r="J26" s="32">
        <f t="shared" si="10"/>
        <v>124</v>
      </c>
      <c r="K26" s="32">
        <f t="shared" si="10"/>
        <v>605</v>
      </c>
      <c r="L26" s="32">
        <f t="shared" si="10"/>
        <v>607</v>
      </c>
      <c r="M26" s="32">
        <f t="shared" si="10"/>
        <v>855</v>
      </c>
      <c r="N26" s="32">
        <f t="shared" si="10"/>
        <v>470</v>
      </c>
      <c r="O26" s="32">
        <f t="shared" si="10"/>
        <v>942</v>
      </c>
      <c r="P26" s="32">
        <f t="shared" si="10"/>
        <v>727</v>
      </c>
      <c r="Q26" s="32">
        <f t="shared" si="10"/>
        <v>289</v>
      </c>
      <c r="R26" s="32">
        <f t="shared" si="10"/>
        <v>290</v>
      </c>
      <c r="S26" s="32">
        <f t="shared" si="10"/>
        <v>281</v>
      </c>
      <c r="T26" s="32">
        <f t="shared" si="10"/>
        <v>204</v>
      </c>
      <c r="U26" s="32">
        <f t="shared" si="10"/>
        <v>15</v>
      </c>
      <c r="V26" s="32">
        <f t="shared" si="10"/>
        <v>0</v>
      </c>
      <c r="W26" s="32">
        <f t="shared" si="10"/>
        <v>0</v>
      </c>
      <c r="X26" s="32">
        <f t="shared" si="10"/>
        <v>0</v>
      </c>
      <c r="Y26" s="32">
        <f t="shared" si="10"/>
        <v>0</v>
      </c>
      <c r="Z26" s="32">
        <f t="shared" si="10"/>
        <v>0</v>
      </c>
      <c r="AA26" s="32">
        <f t="shared" si="10"/>
        <v>0</v>
      </c>
      <c r="AB26" s="32">
        <f t="shared" si="10"/>
        <v>0</v>
      </c>
      <c r="AC26" s="32">
        <f t="shared" si="10"/>
        <v>0</v>
      </c>
      <c r="AD26" s="32">
        <f t="shared" si="10"/>
        <v>0</v>
      </c>
      <c r="AE26" s="32">
        <f t="shared" si="10"/>
        <v>0</v>
      </c>
      <c r="AF26" s="32">
        <f t="shared" si="10"/>
        <v>0</v>
      </c>
      <c r="AG26" s="32">
        <f t="shared" si="10"/>
        <v>0</v>
      </c>
      <c r="AH26" s="32">
        <f t="shared" si="10"/>
        <v>0</v>
      </c>
      <c r="AI26" s="32">
        <f t="shared" si="10"/>
        <v>0</v>
      </c>
      <c r="AJ26" s="32">
        <f t="shared" si="10"/>
        <v>0</v>
      </c>
      <c r="AK26" s="32">
        <f t="shared" si="10"/>
        <v>0</v>
      </c>
      <c r="AL26" s="32">
        <f t="shared" si="10"/>
        <v>0</v>
      </c>
      <c r="AM26" s="32">
        <f t="shared" si="10"/>
        <v>0</v>
      </c>
      <c r="AN26" s="32">
        <f t="shared" si="10"/>
        <v>0</v>
      </c>
      <c r="AO26" s="32">
        <f t="shared" si="10"/>
        <v>0</v>
      </c>
      <c r="AP26" s="32">
        <f t="shared" si="10"/>
        <v>0</v>
      </c>
      <c r="AQ26" s="32">
        <f t="shared" si="10"/>
        <v>0</v>
      </c>
      <c r="AR26" s="32">
        <f t="shared" si="10"/>
        <v>0</v>
      </c>
      <c r="AS26" s="32">
        <f t="shared" si="10"/>
        <v>0</v>
      </c>
      <c r="AT26" s="32">
        <f t="shared" si="10"/>
        <v>0</v>
      </c>
      <c r="AU26" s="32">
        <f t="shared" si="10"/>
        <v>0</v>
      </c>
      <c r="AV26" s="32">
        <f t="shared" si="10"/>
        <v>0</v>
      </c>
      <c r="AW26" s="32">
        <f t="shared" si="10"/>
        <v>0</v>
      </c>
      <c r="AX26" s="32">
        <f t="shared" si="10"/>
        <v>0</v>
      </c>
      <c r="AY26" s="32">
        <f t="shared" si="10"/>
        <v>0</v>
      </c>
      <c r="AZ26" s="32">
        <f t="shared" si="10"/>
        <v>0</v>
      </c>
      <c r="BA26" s="32">
        <f t="shared" si="10"/>
        <v>0</v>
      </c>
      <c r="BB26" s="32">
        <f t="shared" si="10"/>
        <v>0</v>
      </c>
      <c r="BC26" s="32">
        <f t="shared" si="10"/>
        <v>0</v>
      </c>
      <c r="BD26" s="32">
        <f t="shared" si="10"/>
        <v>0</v>
      </c>
      <c r="BE26" s="32">
        <f t="shared" si="10"/>
        <v>0</v>
      </c>
      <c r="BF26" s="32">
        <f t="shared" si="10"/>
        <v>0</v>
      </c>
      <c r="BG26" s="32">
        <f t="shared" si="10"/>
        <v>0</v>
      </c>
      <c r="BH26" s="32">
        <f t="shared" si="10"/>
        <v>0</v>
      </c>
      <c r="BI26" s="32">
        <f t="shared" si="10"/>
        <v>0</v>
      </c>
      <c r="BJ26" s="32">
        <f t="shared" si="10"/>
        <v>0</v>
      </c>
      <c r="BK26" s="32">
        <f t="shared" si="10"/>
        <v>0</v>
      </c>
      <c r="BL26" s="32">
        <f t="shared" si="10"/>
        <v>210</v>
      </c>
      <c r="BM26" s="32">
        <f t="shared" si="10"/>
        <v>226</v>
      </c>
      <c r="BN26" s="32">
        <f t="shared" si="10"/>
        <v>215</v>
      </c>
      <c r="BO26" s="32">
        <f t="shared" si="10"/>
        <v>191</v>
      </c>
      <c r="BP26" s="32">
        <f t="shared" si="10"/>
        <v>2146</v>
      </c>
      <c r="BQ26" s="32">
        <f t="shared" si="10"/>
        <v>2127</v>
      </c>
      <c r="BR26" s="32">
        <f t="shared" si="10"/>
        <v>1958</v>
      </c>
      <c r="BS26" s="32">
        <f t="shared" ref="BS26:BW26" si="11">BS20+BS22+BS24</f>
        <v>1820</v>
      </c>
      <c r="BT26" s="32">
        <f t="shared" si="11"/>
        <v>1854</v>
      </c>
      <c r="BU26" s="32">
        <f t="shared" si="11"/>
        <v>1936</v>
      </c>
      <c r="BV26" s="32">
        <f t="shared" si="11"/>
        <v>2420</v>
      </c>
      <c r="BW26" s="32">
        <f t="shared" si="11"/>
        <v>1016</v>
      </c>
      <c r="BX26" s="26">
        <f t="shared" si="5"/>
        <v>23982</v>
      </c>
    </row>
    <row r="27" spans="1:80" s="22" customFormat="1" ht="16.5">
      <c r="A27" s="132" t="s">
        <v>60</v>
      </c>
      <c r="B27" s="23" t="s">
        <v>71</v>
      </c>
      <c r="C27" s="23" t="s">
        <v>75</v>
      </c>
      <c r="D27" s="23" t="s">
        <v>41</v>
      </c>
      <c r="E27" s="24" t="s">
        <v>28</v>
      </c>
      <c r="F27" s="63">
        <v>14339</v>
      </c>
      <c r="G27" s="63">
        <v>13016</v>
      </c>
      <c r="H27" s="63">
        <v>6803</v>
      </c>
      <c r="I27" s="63">
        <v>5686</v>
      </c>
      <c r="J27" s="63">
        <v>7616</v>
      </c>
      <c r="K27" s="63">
        <v>16691</v>
      </c>
      <c r="L27" s="63">
        <v>20862</v>
      </c>
      <c r="M27" s="63">
        <v>26948</v>
      </c>
      <c r="N27" s="63">
        <v>12016</v>
      </c>
      <c r="O27" s="63">
        <v>15341</v>
      </c>
      <c r="P27" s="63">
        <v>14009</v>
      </c>
      <c r="Q27" s="63">
        <v>11832</v>
      </c>
      <c r="R27" s="63">
        <v>12406</v>
      </c>
      <c r="S27" s="63">
        <v>12584</v>
      </c>
      <c r="T27" s="63">
        <v>12552</v>
      </c>
      <c r="U27" s="63">
        <v>11717</v>
      </c>
      <c r="V27" s="63">
        <v>10940</v>
      </c>
      <c r="W27" s="63">
        <v>9847</v>
      </c>
      <c r="X27" s="63">
        <v>6549</v>
      </c>
      <c r="Y27" s="63">
        <v>8554</v>
      </c>
      <c r="Z27" s="63">
        <v>7793</v>
      </c>
      <c r="AA27" s="63">
        <v>14907</v>
      </c>
      <c r="AB27" s="63">
        <v>13982</v>
      </c>
      <c r="AC27" s="63">
        <v>17518</v>
      </c>
      <c r="AD27" s="63">
        <v>14070</v>
      </c>
      <c r="AE27" s="63">
        <v>14888</v>
      </c>
      <c r="AF27" s="63">
        <v>15821</v>
      </c>
      <c r="AG27" s="63">
        <v>14828</v>
      </c>
      <c r="AH27" s="63">
        <v>16506</v>
      </c>
      <c r="AI27" s="63">
        <v>13794</v>
      </c>
      <c r="AJ27" s="63">
        <v>16171</v>
      </c>
      <c r="AK27" s="63">
        <v>17695</v>
      </c>
      <c r="AL27" s="63">
        <v>17382</v>
      </c>
      <c r="AM27" s="63">
        <v>16740</v>
      </c>
      <c r="AN27" s="63">
        <v>13936</v>
      </c>
      <c r="AO27" s="63">
        <v>10572</v>
      </c>
      <c r="AP27" s="63">
        <v>9014</v>
      </c>
      <c r="AQ27" s="63">
        <v>13687</v>
      </c>
      <c r="AR27" s="63">
        <v>14140</v>
      </c>
      <c r="AS27" s="63">
        <v>15999</v>
      </c>
      <c r="AT27" s="63">
        <v>13682</v>
      </c>
      <c r="AU27" s="63">
        <v>14494</v>
      </c>
      <c r="AV27" s="63">
        <v>11918</v>
      </c>
      <c r="AW27" s="63">
        <v>10364</v>
      </c>
      <c r="AX27" s="63">
        <v>13176</v>
      </c>
      <c r="AY27" s="63">
        <v>14277</v>
      </c>
      <c r="AZ27" s="63">
        <v>11699</v>
      </c>
      <c r="BA27" s="63">
        <v>14904</v>
      </c>
      <c r="BB27" s="63">
        <v>7033</v>
      </c>
      <c r="BC27" s="63">
        <v>12795</v>
      </c>
      <c r="BD27" s="63">
        <v>12040</v>
      </c>
      <c r="BE27" s="63">
        <v>13737</v>
      </c>
      <c r="BF27" s="63">
        <v>14200</v>
      </c>
      <c r="BG27" s="63">
        <v>16566</v>
      </c>
      <c r="BH27" s="63">
        <v>21171</v>
      </c>
      <c r="BI27" s="63">
        <v>23416</v>
      </c>
      <c r="BJ27" s="63">
        <v>18644</v>
      </c>
      <c r="BK27" s="63">
        <v>16437</v>
      </c>
      <c r="BL27" s="63">
        <v>23634</v>
      </c>
      <c r="BM27" s="63">
        <v>23528</v>
      </c>
      <c r="BN27" s="63">
        <v>23786</v>
      </c>
      <c r="BO27" s="63">
        <v>21365</v>
      </c>
      <c r="BP27" s="63">
        <v>22071</v>
      </c>
      <c r="BQ27" s="63">
        <v>12618</v>
      </c>
      <c r="BR27" s="63">
        <v>14776</v>
      </c>
      <c r="BS27" s="63">
        <v>20544</v>
      </c>
      <c r="BT27" s="63">
        <v>18661</v>
      </c>
      <c r="BU27" s="63">
        <v>8615</v>
      </c>
      <c r="BV27" s="63">
        <v>8815</v>
      </c>
      <c r="BW27" s="63">
        <v>12118</v>
      </c>
      <c r="BX27" s="26">
        <f t="shared" si="5"/>
        <v>1010835</v>
      </c>
      <c r="BY27" s="49"/>
    </row>
    <row r="28" spans="1:80" s="22" customFormat="1" ht="16.5">
      <c r="A28" s="133"/>
      <c r="B28" s="23"/>
      <c r="C28" s="23"/>
      <c r="D28" s="23"/>
      <c r="E28" s="24" t="s">
        <v>29</v>
      </c>
      <c r="F28" s="64">
        <v>5</v>
      </c>
      <c r="G28" s="64">
        <v>8</v>
      </c>
      <c r="H28" s="64">
        <v>1</v>
      </c>
      <c r="I28" s="64">
        <v>2</v>
      </c>
      <c r="J28" s="64">
        <v>8</v>
      </c>
      <c r="K28" s="64">
        <v>8</v>
      </c>
      <c r="L28" s="64">
        <v>12</v>
      </c>
      <c r="M28" s="64">
        <v>12</v>
      </c>
      <c r="N28" s="64">
        <v>13</v>
      </c>
      <c r="O28" s="64">
        <v>6</v>
      </c>
      <c r="P28" s="64">
        <v>3</v>
      </c>
      <c r="Q28" s="64">
        <v>6</v>
      </c>
      <c r="R28" s="64">
        <v>8</v>
      </c>
      <c r="S28" s="64">
        <v>5</v>
      </c>
      <c r="T28" s="64">
        <v>0</v>
      </c>
      <c r="U28" s="64">
        <v>9</v>
      </c>
      <c r="V28" s="64">
        <v>1</v>
      </c>
      <c r="W28" s="64">
        <v>1</v>
      </c>
      <c r="X28" s="64">
        <v>3</v>
      </c>
      <c r="Y28" s="64">
        <v>0</v>
      </c>
      <c r="Z28" s="64">
        <v>1</v>
      </c>
      <c r="AA28" s="64">
        <v>7</v>
      </c>
      <c r="AB28" s="64">
        <v>4</v>
      </c>
      <c r="AC28" s="64">
        <v>5</v>
      </c>
      <c r="AD28" s="64">
        <v>4</v>
      </c>
      <c r="AE28" s="64">
        <v>2</v>
      </c>
      <c r="AF28" s="64">
        <v>2</v>
      </c>
      <c r="AG28" s="64">
        <v>1</v>
      </c>
      <c r="AH28" s="64">
        <v>6</v>
      </c>
      <c r="AI28" s="64">
        <v>8</v>
      </c>
      <c r="AJ28" s="64">
        <v>4</v>
      </c>
      <c r="AK28" s="64">
        <v>5</v>
      </c>
      <c r="AL28" s="64">
        <v>4</v>
      </c>
      <c r="AM28" s="64">
        <v>8</v>
      </c>
      <c r="AN28" s="64">
        <v>6</v>
      </c>
      <c r="AO28" s="64">
        <v>4</v>
      </c>
      <c r="AP28" s="64">
        <v>1</v>
      </c>
      <c r="AQ28" s="64">
        <v>2</v>
      </c>
      <c r="AR28" s="64">
        <v>2</v>
      </c>
      <c r="AS28" s="64">
        <v>2</v>
      </c>
      <c r="AT28" s="64">
        <v>4</v>
      </c>
      <c r="AU28" s="64">
        <v>6</v>
      </c>
      <c r="AV28" s="64">
        <v>5</v>
      </c>
      <c r="AW28" s="64">
        <v>5</v>
      </c>
      <c r="AX28" s="64">
        <v>4</v>
      </c>
      <c r="AY28" s="64">
        <v>6</v>
      </c>
      <c r="AZ28" s="64">
        <v>9</v>
      </c>
      <c r="BA28" s="64">
        <v>7</v>
      </c>
      <c r="BB28" s="64">
        <v>7</v>
      </c>
      <c r="BC28" s="64">
        <v>6</v>
      </c>
      <c r="BD28" s="64">
        <v>3</v>
      </c>
      <c r="BE28" s="64">
        <v>8</v>
      </c>
      <c r="BF28" s="64">
        <v>8</v>
      </c>
      <c r="BG28" s="64">
        <v>6</v>
      </c>
      <c r="BH28" s="64">
        <v>3</v>
      </c>
      <c r="BI28" s="64">
        <v>8</v>
      </c>
      <c r="BJ28" s="64">
        <v>4</v>
      </c>
      <c r="BK28" s="64">
        <v>2</v>
      </c>
      <c r="BL28" s="64">
        <v>16</v>
      </c>
      <c r="BM28" s="64">
        <v>8</v>
      </c>
      <c r="BN28" s="64">
        <v>5</v>
      </c>
      <c r="BO28" s="64">
        <v>5</v>
      </c>
      <c r="BP28" s="64">
        <v>1</v>
      </c>
      <c r="BQ28" s="64">
        <v>6</v>
      </c>
      <c r="BR28" s="64">
        <v>5</v>
      </c>
      <c r="BS28" s="64">
        <v>7</v>
      </c>
      <c r="BT28" s="64">
        <v>3</v>
      </c>
      <c r="BU28" s="64">
        <v>3</v>
      </c>
      <c r="BV28" s="64">
        <v>3</v>
      </c>
      <c r="BW28" s="64">
        <v>2</v>
      </c>
      <c r="BX28" s="26">
        <f t="shared" si="5"/>
        <v>354</v>
      </c>
    </row>
    <row r="29" spans="1:80" s="22" customFormat="1" ht="16.5">
      <c r="A29" s="133"/>
      <c r="B29" s="23" t="s">
        <v>72</v>
      </c>
      <c r="C29" s="23" t="s">
        <v>75</v>
      </c>
      <c r="D29" s="23"/>
      <c r="E29" s="24" t="s">
        <v>28</v>
      </c>
      <c r="F29" s="63">
        <v>47878</v>
      </c>
      <c r="G29" s="63">
        <v>45787</v>
      </c>
      <c r="H29" s="63">
        <v>22101</v>
      </c>
      <c r="I29" s="63">
        <v>15623</v>
      </c>
      <c r="J29" s="63">
        <v>22793</v>
      </c>
      <c r="K29" s="63">
        <v>48417</v>
      </c>
      <c r="L29" s="63">
        <v>73116</v>
      </c>
      <c r="M29" s="63">
        <v>101318</v>
      </c>
      <c r="N29" s="63">
        <v>66267</v>
      </c>
      <c r="O29" s="63">
        <v>62652</v>
      </c>
      <c r="P29" s="63">
        <v>57174</v>
      </c>
      <c r="Q29" s="63">
        <v>51091</v>
      </c>
      <c r="R29" s="63">
        <v>55424</v>
      </c>
      <c r="S29" s="63">
        <v>61615</v>
      </c>
      <c r="T29" s="63">
        <v>65117</v>
      </c>
      <c r="U29" s="63">
        <v>61661</v>
      </c>
      <c r="V29" s="63">
        <v>52122</v>
      </c>
      <c r="W29" s="63">
        <v>48081</v>
      </c>
      <c r="X29" s="63">
        <v>38949</v>
      </c>
      <c r="Y29" s="63">
        <v>42216</v>
      </c>
      <c r="Z29" s="63">
        <v>53810</v>
      </c>
      <c r="AA29" s="63">
        <v>68141</v>
      </c>
      <c r="AB29" s="63">
        <v>66320</v>
      </c>
      <c r="AC29" s="63">
        <v>72823</v>
      </c>
      <c r="AD29" s="63">
        <v>52996</v>
      </c>
      <c r="AE29" s="63">
        <v>53039</v>
      </c>
      <c r="AF29" s="63">
        <v>52001</v>
      </c>
      <c r="AG29" s="63">
        <v>51628</v>
      </c>
      <c r="AH29" s="63">
        <v>63982</v>
      </c>
      <c r="AI29" s="63">
        <v>61512</v>
      </c>
      <c r="AJ29" s="63">
        <v>66466</v>
      </c>
      <c r="AK29" s="63">
        <v>62472</v>
      </c>
      <c r="AL29" s="63">
        <v>64182</v>
      </c>
      <c r="AM29" s="63">
        <v>62797</v>
      </c>
      <c r="AN29" s="63">
        <v>58658</v>
      </c>
      <c r="AO29" s="63">
        <v>57947</v>
      </c>
      <c r="AP29" s="63">
        <v>61519</v>
      </c>
      <c r="AQ29" s="63">
        <v>63226</v>
      </c>
      <c r="AR29" s="63">
        <v>51774</v>
      </c>
      <c r="AS29" s="63">
        <v>76989</v>
      </c>
      <c r="AT29" s="63">
        <v>73359</v>
      </c>
      <c r="AU29" s="63">
        <v>71478</v>
      </c>
      <c r="AV29" s="63">
        <v>69105</v>
      </c>
      <c r="AW29" s="63">
        <v>65228</v>
      </c>
      <c r="AX29" s="63">
        <v>72986</v>
      </c>
      <c r="AY29" s="63">
        <v>69696</v>
      </c>
      <c r="AZ29" s="63">
        <v>65465</v>
      </c>
      <c r="BA29" s="63">
        <v>60412</v>
      </c>
      <c r="BB29" s="63">
        <v>28495</v>
      </c>
      <c r="BC29" s="63">
        <v>61184</v>
      </c>
      <c r="BD29" s="63">
        <v>57272</v>
      </c>
      <c r="BE29" s="63">
        <v>73843</v>
      </c>
      <c r="BF29" s="63">
        <v>76705</v>
      </c>
      <c r="BG29" s="63">
        <v>76055</v>
      </c>
      <c r="BH29" s="63">
        <v>77992</v>
      </c>
      <c r="BI29" s="63">
        <v>79133</v>
      </c>
      <c r="BJ29" s="63">
        <v>77023</v>
      </c>
      <c r="BK29" s="63">
        <v>71971</v>
      </c>
      <c r="BL29" s="63">
        <v>77778</v>
      </c>
      <c r="BM29" s="63">
        <v>75408</v>
      </c>
      <c r="BN29" s="63">
        <v>71394</v>
      </c>
      <c r="BO29" s="63">
        <v>61869</v>
      </c>
      <c r="BP29" s="63">
        <v>60735</v>
      </c>
      <c r="BQ29" s="63">
        <v>45586</v>
      </c>
      <c r="BR29" s="63">
        <v>52221</v>
      </c>
      <c r="BS29" s="63">
        <v>53977</v>
      </c>
      <c r="BT29" s="63">
        <v>58920</v>
      </c>
      <c r="BU29" s="63">
        <v>27928</v>
      </c>
      <c r="BV29" s="63">
        <v>26382</v>
      </c>
      <c r="BW29" s="63">
        <v>33899</v>
      </c>
      <c r="BX29" s="26">
        <f t="shared" si="5"/>
        <v>4135183</v>
      </c>
    </row>
    <row r="30" spans="1:80" s="22" customFormat="1" ht="16.5">
      <c r="A30" s="133"/>
      <c r="B30" s="23"/>
      <c r="C30" s="23"/>
      <c r="D30" s="23"/>
      <c r="E30" s="24" t="s">
        <v>29</v>
      </c>
      <c r="F30" s="64">
        <v>20</v>
      </c>
      <c r="G30" s="64">
        <v>12</v>
      </c>
      <c r="H30" s="64">
        <v>5</v>
      </c>
      <c r="I30" s="64">
        <v>3</v>
      </c>
      <c r="J30" s="64">
        <v>5</v>
      </c>
      <c r="K30" s="64">
        <v>10</v>
      </c>
      <c r="L30" s="64">
        <v>18</v>
      </c>
      <c r="M30" s="64">
        <v>26</v>
      </c>
      <c r="N30" s="64">
        <v>19</v>
      </c>
      <c r="O30" s="64">
        <v>21</v>
      </c>
      <c r="P30" s="64">
        <v>20</v>
      </c>
      <c r="Q30" s="64">
        <v>11</v>
      </c>
      <c r="R30" s="64">
        <v>17</v>
      </c>
      <c r="S30" s="64">
        <v>20</v>
      </c>
      <c r="T30" s="64">
        <v>15</v>
      </c>
      <c r="U30" s="64">
        <v>16</v>
      </c>
      <c r="V30" s="64">
        <v>7</v>
      </c>
      <c r="W30" s="64">
        <v>6</v>
      </c>
      <c r="X30" s="64">
        <v>7</v>
      </c>
      <c r="Y30" s="64">
        <v>13</v>
      </c>
      <c r="Z30" s="64">
        <v>11</v>
      </c>
      <c r="AA30" s="64">
        <v>11</v>
      </c>
      <c r="AB30" s="64">
        <v>14</v>
      </c>
      <c r="AC30" s="64">
        <v>11</v>
      </c>
      <c r="AD30" s="64">
        <v>7</v>
      </c>
      <c r="AE30" s="64">
        <v>9</v>
      </c>
      <c r="AF30" s="64">
        <v>10</v>
      </c>
      <c r="AG30" s="64">
        <v>7</v>
      </c>
      <c r="AH30" s="64">
        <v>9</v>
      </c>
      <c r="AI30" s="64">
        <v>14</v>
      </c>
      <c r="AJ30" s="64">
        <v>18</v>
      </c>
      <c r="AK30" s="64">
        <v>14</v>
      </c>
      <c r="AL30" s="64">
        <v>15</v>
      </c>
      <c r="AM30" s="64">
        <v>18</v>
      </c>
      <c r="AN30" s="64">
        <v>9</v>
      </c>
      <c r="AO30" s="64">
        <v>18</v>
      </c>
      <c r="AP30" s="64">
        <v>16</v>
      </c>
      <c r="AQ30" s="64">
        <v>18</v>
      </c>
      <c r="AR30" s="64">
        <v>14</v>
      </c>
      <c r="AS30" s="64">
        <v>21</v>
      </c>
      <c r="AT30" s="64">
        <v>20</v>
      </c>
      <c r="AU30" s="64">
        <v>21</v>
      </c>
      <c r="AV30" s="64">
        <v>14</v>
      </c>
      <c r="AW30" s="64">
        <v>14</v>
      </c>
      <c r="AX30" s="64">
        <v>20</v>
      </c>
      <c r="AY30" s="64">
        <v>14</v>
      </c>
      <c r="AZ30" s="64">
        <v>26</v>
      </c>
      <c r="BA30" s="64">
        <v>17</v>
      </c>
      <c r="BB30" s="64">
        <v>7</v>
      </c>
      <c r="BC30" s="64">
        <v>17</v>
      </c>
      <c r="BD30" s="64">
        <v>9</v>
      </c>
      <c r="BE30" s="64">
        <v>19</v>
      </c>
      <c r="BF30" s="64">
        <v>16</v>
      </c>
      <c r="BG30" s="64">
        <v>24</v>
      </c>
      <c r="BH30" s="64">
        <v>10</v>
      </c>
      <c r="BI30" s="64">
        <v>11</v>
      </c>
      <c r="BJ30" s="64">
        <v>17</v>
      </c>
      <c r="BK30" s="64">
        <v>14</v>
      </c>
      <c r="BL30" s="64">
        <v>16</v>
      </c>
      <c r="BM30" s="64">
        <v>23</v>
      </c>
      <c r="BN30" s="64">
        <v>11</v>
      </c>
      <c r="BO30" s="64">
        <v>13</v>
      </c>
      <c r="BP30" s="64">
        <v>8</v>
      </c>
      <c r="BQ30" s="64">
        <v>13</v>
      </c>
      <c r="BR30" s="64">
        <v>19</v>
      </c>
      <c r="BS30" s="64">
        <v>20</v>
      </c>
      <c r="BT30" s="64">
        <v>17</v>
      </c>
      <c r="BU30" s="64">
        <v>8</v>
      </c>
      <c r="BV30" s="64">
        <v>7</v>
      </c>
      <c r="BW30" s="64">
        <v>10</v>
      </c>
      <c r="BX30" s="26">
        <f t="shared" si="5"/>
        <v>990</v>
      </c>
    </row>
    <row r="31" spans="1:80" s="22" customFormat="1" ht="16.5">
      <c r="A31" s="133"/>
      <c r="B31" s="23" t="s">
        <v>73</v>
      </c>
      <c r="C31" s="23" t="s">
        <v>75</v>
      </c>
      <c r="D31" s="23"/>
      <c r="E31" s="24" t="s">
        <v>28</v>
      </c>
      <c r="F31" s="63">
        <v>93068</v>
      </c>
      <c r="G31" s="63">
        <v>96658</v>
      </c>
      <c r="H31" s="63">
        <v>49241</v>
      </c>
      <c r="I31" s="63">
        <v>36737</v>
      </c>
      <c r="J31" s="63">
        <v>45699</v>
      </c>
      <c r="K31" s="63">
        <v>115238</v>
      </c>
      <c r="L31" s="63">
        <v>161355</v>
      </c>
      <c r="M31" s="63">
        <v>149586</v>
      </c>
      <c r="N31" s="63">
        <v>99913</v>
      </c>
      <c r="O31" s="63">
        <v>113273</v>
      </c>
      <c r="P31" s="63">
        <v>108558</v>
      </c>
      <c r="Q31" s="63">
        <v>117951</v>
      </c>
      <c r="R31" s="63">
        <v>115133</v>
      </c>
      <c r="S31" s="63">
        <v>106145</v>
      </c>
      <c r="T31" s="63">
        <v>101133</v>
      </c>
      <c r="U31" s="63">
        <v>106300</v>
      </c>
      <c r="V31" s="63">
        <v>122751</v>
      </c>
      <c r="W31" s="63">
        <v>129316</v>
      </c>
      <c r="X31" s="63">
        <v>99313</v>
      </c>
      <c r="Y31" s="63">
        <v>100658</v>
      </c>
      <c r="Z31" s="63">
        <v>111279</v>
      </c>
      <c r="AA31" s="63">
        <v>109499</v>
      </c>
      <c r="AB31" s="63">
        <v>112977</v>
      </c>
      <c r="AC31" s="63">
        <v>113359</v>
      </c>
      <c r="AD31" s="63">
        <v>125827</v>
      </c>
      <c r="AE31" s="63">
        <v>125672</v>
      </c>
      <c r="AF31" s="63">
        <v>120122</v>
      </c>
      <c r="AG31" s="63">
        <v>107074</v>
      </c>
      <c r="AH31" s="63">
        <v>110072</v>
      </c>
      <c r="AI31" s="63">
        <v>115814</v>
      </c>
      <c r="AJ31" s="63">
        <v>107988</v>
      </c>
      <c r="AK31" s="63">
        <v>110560</v>
      </c>
      <c r="AL31" s="63">
        <v>108128</v>
      </c>
      <c r="AM31" s="63">
        <v>106119</v>
      </c>
      <c r="AN31" s="63">
        <v>103753</v>
      </c>
      <c r="AO31" s="63">
        <v>108796</v>
      </c>
      <c r="AP31" s="63">
        <v>110706</v>
      </c>
      <c r="AQ31" s="63">
        <v>104723</v>
      </c>
      <c r="AR31" s="63">
        <v>90535</v>
      </c>
      <c r="AS31" s="63">
        <v>95750</v>
      </c>
      <c r="AT31" s="63">
        <v>96957</v>
      </c>
      <c r="AU31" s="63">
        <v>94422</v>
      </c>
      <c r="AV31" s="63">
        <v>101099</v>
      </c>
      <c r="AW31" s="63">
        <v>104341</v>
      </c>
      <c r="AX31" s="63">
        <v>100523</v>
      </c>
      <c r="AY31" s="63">
        <v>102144</v>
      </c>
      <c r="AZ31" s="63">
        <v>106907</v>
      </c>
      <c r="BA31" s="63">
        <v>106738</v>
      </c>
      <c r="BB31" s="63">
        <v>41141</v>
      </c>
      <c r="BC31" s="63">
        <v>109114</v>
      </c>
      <c r="BD31" s="63">
        <v>114160</v>
      </c>
      <c r="BE31" s="63">
        <v>124785</v>
      </c>
      <c r="BF31" s="63">
        <v>137736</v>
      </c>
      <c r="BG31" s="63">
        <v>135695</v>
      </c>
      <c r="BH31" s="63">
        <v>127341</v>
      </c>
      <c r="BI31" s="63">
        <v>119331</v>
      </c>
      <c r="BJ31" s="63">
        <v>129450</v>
      </c>
      <c r="BK31" s="63">
        <v>137443</v>
      </c>
      <c r="BL31" s="63">
        <v>131764</v>
      </c>
      <c r="BM31" s="63">
        <v>135544</v>
      </c>
      <c r="BN31" s="63">
        <v>136717</v>
      </c>
      <c r="BO31" s="63">
        <v>121638</v>
      </c>
      <c r="BP31" s="63">
        <v>116800</v>
      </c>
      <c r="BQ31" s="63">
        <v>104406</v>
      </c>
      <c r="BR31" s="63">
        <v>118934</v>
      </c>
      <c r="BS31" s="63">
        <v>117828</v>
      </c>
      <c r="BT31" s="63">
        <v>115542</v>
      </c>
      <c r="BU31" s="63">
        <v>51121</v>
      </c>
      <c r="BV31" s="63">
        <v>43992</v>
      </c>
      <c r="BW31" s="63">
        <v>52133</v>
      </c>
      <c r="BX31" s="26">
        <f t="shared" si="5"/>
        <v>7502525</v>
      </c>
    </row>
    <row r="32" spans="1:80" s="22" customFormat="1" ht="16.5">
      <c r="A32" s="133"/>
      <c r="B32" s="23"/>
      <c r="C32" s="23"/>
      <c r="D32" s="23"/>
      <c r="E32" s="24" t="s">
        <v>29</v>
      </c>
      <c r="F32" s="64">
        <v>82</v>
      </c>
      <c r="G32" s="64">
        <v>104</v>
      </c>
      <c r="H32" s="64">
        <v>40</v>
      </c>
      <c r="I32" s="64">
        <v>21</v>
      </c>
      <c r="J32" s="64">
        <v>53</v>
      </c>
      <c r="K32" s="64">
        <v>105</v>
      </c>
      <c r="L32" s="64">
        <v>138</v>
      </c>
      <c r="M32" s="64">
        <v>165</v>
      </c>
      <c r="N32" s="64">
        <v>131</v>
      </c>
      <c r="O32" s="64">
        <v>122</v>
      </c>
      <c r="P32" s="64">
        <v>120</v>
      </c>
      <c r="Q32" s="64">
        <v>126</v>
      </c>
      <c r="R32" s="64">
        <v>95</v>
      </c>
      <c r="S32" s="64">
        <v>97</v>
      </c>
      <c r="T32" s="64">
        <v>110</v>
      </c>
      <c r="U32" s="64">
        <v>134</v>
      </c>
      <c r="V32" s="64">
        <v>107</v>
      </c>
      <c r="W32" s="64">
        <v>141</v>
      </c>
      <c r="X32" s="64">
        <v>109</v>
      </c>
      <c r="Y32" s="64">
        <v>105</v>
      </c>
      <c r="Z32" s="64">
        <v>111</v>
      </c>
      <c r="AA32" s="64">
        <v>81</v>
      </c>
      <c r="AB32" s="64">
        <v>100</v>
      </c>
      <c r="AC32" s="64">
        <v>110</v>
      </c>
      <c r="AD32" s="64">
        <v>120</v>
      </c>
      <c r="AE32" s="64">
        <v>114</v>
      </c>
      <c r="AF32" s="64">
        <v>118</v>
      </c>
      <c r="AG32" s="64">
        <v>102</v>
      </c>
      <c r="AH32" s="64">
        <v>105</v>
      </c>
      <c r="AI32" s="64">
        <v>151</v>
      </c>
      <c r="AJ32" s="64">
        <v>123</v>
      </c>
      <c r="AK32" s="64">
        <v>129</v>
      </c>
      <c r="AL32" s="64">
        <v>128</v>
      </c>
      <c r="AM32" s="64">
        <v>117</v>
      </c>
      <c r="AN32" s="64">
        <v>122</v>
      </c>
      <c r="AO32" s="64">
        <v>121</v>
      </c>
      <c r="AP32" s="64">
        <v>135</v>
      </c>
      <c r="AQ32" s="64">
        <v>127</v>
      </c>
      <c r="AR32" s="64">
        <v>109</v>
      </c>
      <c r="AS32" s="64">
        <v>138</v>
      </c>
      <c r="AT32" s="64">
        <v>113</v>
      </c>
      <c r="AU32" s="64">
        <v>126</v>
      </c>
      <c r="AV32" s="64">
        <v>122</v>
      </c>
      <c r="AW32" s="64">
        <v>141</v>
      </c>
      <c r="AX32" s="64">
        <v>128</v>
      </c>
      <c r="AY32" s="64">
        <v>154</v>
      </c>
      <c r="AZ32" s="64">
        <v>116</v>
      </c>
      <c r="BA32" s="64">
        <v>144</v>
      </c>
      <c r="BB32" s="64">
        <v>51</v>
      </c>
      <c r="BC32" s="64">
        <v>145</v>
      </c>
      <c r="BD32" s="64">
        <v>125</v>
      </c>
      <c r="BE32" s="64">
        <v>146</v>
      </c>
      <c r="BF32" s="64">
        <v>159</v>
      </c>
      <c r="BG32" s="64">
        <v>195</v>
      </c>
      <c r="BH32" s="64">
        <v>143</v>
      </c>
      <c r="BI32" s="64">
        <v>160</v>
      </c>
      <c r="BJ32" s="64">
        <v>132</v>
      </c>
      <c r="BK32" s="64">
        <v>170</v>
      </c>
      <c r="BL32" s="64">
        <v>165</v>
      </c>
      <c r="BM32" s="64">
        <v>151</v>
      </c>
      <c r="BN32" s="64">
        <v>158</v>
      </c>
      <c r="BO32" s="64">
        <v>132</v>
      </c>
      <c r="BP32" s="64">
        <v>137</v>
      </c>
      <c r="BQ32" s="64">
        <v>109</v>
      </c>
      <c r="BR32" s="64">
        <v>141</v>
      </c>
      <c r="BS32" s="64">
        <v>131</v>
      </c>
      <c r="BT32" s="64">
        <v>130</v>
      </c>
      <c r="BU32" s="64">
        <v>52</v>
      </c>
      <c r="BV32" s="64">
        <v>52</v>
      </c>
      <c r="BW32" s="64">
        <v>63</v>
      </c>
      <c r="BX32" s="26">
        <f t="shared" si="5"/>
        <v>8357</v>
      </c>
    </row>
    <row r="33" spans="1:77" s="22" customFormat="1">
      <c r="A33" s="133"/>
      <c r="B33" s="27" t="s">
        <v>31</v>
      </c>
      <c r="C33" s="27"/>
      <c r="D33" s="27"/>
      <c r="E33" s="24" t="s">
        <v>28</v>
      </c>
      <c r="F33" s="32">
        <f>F27+F29+F31</f>
        <v>155285</v>
      </c>
      <c r="G33" s="32">
        <f t="shared" ref="G33:BR33" si="12">G27+G29+G31</f>
        <v>155461</v>
      </c>
      <c r="H33" s="32">
        <f t="shared" si="12"/>
        <v>78145</v>
      </c>
      <c r="I33" s="32">
        <f t="shared" si="12"/>
        <v>58046</v>
      </c>
      <c r="J33" s="32">
        <f t="shared" si="12"/>
        <v>76108</v>
      </c>
      <c r="K33" s="32">
        <f t="shared" si="12"/>
        <v>180346</v>
      </c>
      <c r="L33" s="32">
        <f t="shared" si="12"/>
        <v>255333</v>
      </c>
      <c r="M33" s="32">
        <f t="shared" si="12"/>
        <v>277852</v>
      </c>
      <c r="N33" s="32">
        <f t="shared" si="12"/>
        <v>178196</v>
      </c>
      <c r="O33" s="32">
        <f t="shared" si="12"/>
        <v>191266</v>
      </c>
      <c r="P33" s="32">
        <f t="shared" si="12"/>
        <v>179741</v>
      </c>
      <c r="Q33" s="32">
        <f t="shared" si="12"/>
        <v>180874</v>
      </c>
      <c r="R33" s="32">
        <f t="shared" si="12"/>
        <v>182963</v>
      </c>
      <c r="S33" s="32">
        <f t="shared" si="12"/>
        <v>180344</v>
      </c>
      <c r="T33" s="32">
        <f t="shared" si="12"/>
        <v>178802</v>
      </c>
      <c r="U33" s="32">
        <f t="shared" si="12"/>
        <v>179678</v>
      </c>
      <c r="V33" s="32">
        <f t="shared" si="12"/>
        <v>185813</v>
      </c>
      <c r="W33" s="32">
        <f t="shared" si="12"/>
        <v>187244</v>
      </c>
      <c r="X33" s="32">
        <f t="shared" si="12"/>
        <v>144811</v>
      </c>
      <c r="Y33" s="32">
        <f t="shared" si="12"/>
        <v>151428</v>
      </c>
      <c r="Z33" s="32">
        <f t="shared" si="12"/>
        <v>172882</v>
      </c>
      <c r="AA33" s="32">
        <f t="shared" si="12"/>
        <v>192547</v>
      </c>
      <c r="AB33" s="32">
        <f t="shared" si="12"/>
        <v>193279</v>
      </c>
      <c r="AC33" s="32">
        <f t="shared" si="12"/>
        <v>203700</v>
      </c>
      <c r="AD33" s="32">
        <f t="shared" si="12"/>
        <v>192893</v>
      </c>
      <c r="AE33" s="32">
        <f t="shared" si="12"/>
        <v>193599</v>
      </c>
      <c r="AF33" s="32">
        <f t="shared" si="12"/>
        <v>187944</v>
      </c>
      <c r="AG33" s="32">
        <f t="shared" si="12"/>
        <v>173530</v>
      </c>
      <c r="AH33" s="32">
        <f t="shared" si="12"/>
        <v>190560</v>
      </c>
      <c r="AI33" s="32">
        <f t="shared" si="12"/>
        <v>191120</v>
      </c>
      <c r="AJ33" s="32">
        <f t="shared" si="12"/>
        <v>190625</v>
      </c>
      <c r="AK33" s="32">
        <f t="shared" si="12"/>
        <v>190727</v>
      </c>
      <c r="AL33" s="32">
        <f t="shared" si="12"/>
        <v>189692</v>
      </c>
      <c r="AM33" s="32">
        <f t="shared" si="12"/>
        <v>185656</v>
      </c>
      <c r="AN33" s="32">
        <f t="shared" si="12"/>
        <v>176347</v>
      </c>
      <c r="AO33" s="32">
        <f t="shared" si="12"/>
        <v>177315</v>
      </c>
      <c r="AP33" s="32">
        <f t="shared" si="12"/>
        <v>181239</v>
      </c>
      <c r="AQ33" s="32">
        <f t="shared" si="12"/>
        <v>181636</v>
      </c>
      <c r="AR33" s="32">
        <f t="shared" si="12"/>
        <v>156449</v>
      </c>
      <c r="AS33" s="32">
        <f t="shared" si="12"/>
        <v>188738</v>
      </c>
      <c r="AT33" s="32">
        <f t="shared" si="12"/>
        <v>183998</v>
      </c>
      <c r="AU33" s="32">
        <f t="shared" si="12"/>
        <v>180394</v>
      </c>
      <c r="AV33" s="32">
        <f t="shared" si="12"/>
        <v>182122</v>
      </c>
      <c r="AW33" s="32">
        <f t="shared" si="12"/>
        <v>179933</v>
      </c>
      <c r="AX33" s="32">
        <f t="shared" si="12"/>
        <v>186685</v>
      </c>
      <c r="AY33" s="32">
        <f t="shared" si="12"/>
        <v>186117</v>
      </c>
      <c r="AZ33" s="32">
        <f t="shared" si="12"/>
        <v>184071</v>
      </c>
      <c r="BA33" s="32">
        <f t="shared" si="12"/>
        <v>182054</v>
      </c>
      <c r="BB33" s="32">
        <f t="shared" si="12"/>
        <v>76669</v>
      </c>
      <c r="BC33" s="32">
        <f t="shared" si="12"/>
        <v>183093</v>
      </c>
      <c r="BD33" s="32">
        <f t="shared" si="12"/>
        <v>183472</v>
      </c>
      <c r="BE33" s="32">
        <f t="shared" si="12"/>
        <v>212365</v>
      </c>
      <c r="BF33" s="32">
        <f t="shared" si="12"/>
        <v>228641</v>
      </c>
      <c r="BG33" s="32">
        <f t="shared" si="12"/>
        <v>228316</v>
      </c>
      <c r="BH33" s="32">
        <f t="shared" si="12"/>
        <v>226504</v>
      </c>
      <c r="BI33" s="32">
        <f t="shared" si="12"/>
        <v>221880</v>
      </c>
      <c r="BJ33" s="32">
        <f t="shared" si="12"/>
        <v>225117</v>
      </c>
      <c r="BK33" s="32">
        <f t="shared" si="12"/>
        <v>225851</v>
      </c>
      <c r="BL33" s="32">
        <f t="shared" si="12"/>
        <v>233176</v>
      </c>
      <c r="BM33" s="32">
        <f t="shared" si="12"/>
        <v>234480</v>
      </c>
      <c r="BN33" s="32">
        <f t="shared" si="12"/>
        <v>231897</v>
      </c>
      <c r="BO33" s="32">
        <f t="shared" si="12"/>
        <v>204872</v>
      </c>
      <c r="BP33" s="32">
        <f t="shared" si="12"/>
        <v>199606</v>
      </c>
      <c r="BQ33" s="32">
        <f t="shared" si="12"/>
        <v>162610</v>
      </c>
      <c r="BR33" s="32">
        <f t="shared" si="12"/>
        <v>185931</v>
      </c>
      <c r="BS33" s="32">
        <f t="shared" ref="BS33:BW33" si="13">BS27+BS29+BS31</f>
        <v>192349</v>
      </c>
      <c r="BT33" s="32">
        <f t="shared" si="13"/>
        <v>193123</v>
      </c>
      <c r="BU33" s="32">
        <f t="shared" si="13"/>
        <v>87664</v>
      </c>
      <c r="BV33" s="32">
        <f t="shared" si="13"/>
        <v>79189</v>
      </c>
      <c r="BW33" s="32">
        <f t="shared" si="13"/>
        <v>98150</v>
      </c>
      <c r="BX33" s="26">
        <f t="shared" si="5"/>
        <v>12648543</v>
      </c>
    </row>
    <row r="34" spans="1:77" s="22" customFormat="1">
      <c r="A34" s="134"/>
      <c r="B34" s="27"/>
      <c r="C34" s="27"/>
      <c r="D34" s="27"/>
      <c r="E34" s="24" t="s">
        <v>29</v>
      </c>
      <c r="F34" s="32">
        <f>F28+F30+F32</f>
        <v>107</v>
      </c>
      <c r="G34" s="32">
        <f t="shared" ref="G34:BR34" si="14">G28+G30+G32</f>
        <v>124</v>
      </c>
      <c r="H34" s="32">
        <f t="shared" si="14"/>
        <v>46</v>
      </c>
      <c r="I34" s="32">
        <f t="shared" si="14"/>
        <v>26</v>
      </c>
      <c r="J34" s="32">
        <f t="shared" si="14"/>
        <v>66</v>
      </c>
      <c r="K34" s="32">
        <f t="shared" si="14"/>
        <v>123</v>
      </c>
      <c r="L34" s="32">
        <f t="shared" si="14"/>
        <v>168</v>
      </c>
      <c r="M34" s="32">
        <f t="shared" si="14"/>
        <v>203</v>
      </c>
      <c r="N34" s="32">
        <f t="shared" si="14"/>
        <v>163</v>
      </c>
      <c r="O34" s="32">
        <f t="shared" si="14"/>
        <v>149</v>
      </c>
      <c r="P34" s="32">
        <f t="shared" si="14"/>
        <v>143</v>
      </c>
      <c r="Q34" s="32">
        <f t="shared" si="14"/>
        <v>143</v>
      </c>
      <c r="R34" s="32">
        <f t="shared" si="14"/>
        <v>120</v>
      </c>
      <c r="S34" s="32">
        <f t="shared" si="14"/>
        <v>122</v>
      </c>
      <c r="T34" s="32">
        <f t="shared" si="14"/>
        <v>125</v>
      </c>
      <c r="U34" s="32">
        <f t="shared" si="14"/>
        <v>159</v>
      </c>
      <c r="V34" s="32">
        <f t="shared" si="14"/>
        <v>115</v>
      </c>
      <c r="W34" s="32">
        <f t="shared" si="14"/>
        <v>148</v>
      </c>
      <c r="X34" s="32">
        <f t="shared" si="14"/>
        <v>119</v>
      </c>
      <c r="Y34" s="32">
        <f t="shared" si="14"/>
        <v>118</v>
      </c>
      <c r="Z34" s="32">
        <f t="shared" si="14"/>
        <v>123</v>
      </c>
      <c r="AA34" s="32">
        <f t="shared" si="14"/>
        <v>99</v>
      </c>
      <c r="AB34" s="32">
        <f t="shared" si="14"/>
        <v>118</v>
      </c>
      <c r="AC34" s="32">
        <f t="shared" si="14"/>
        <v>126</v>
      </c>
      <c r="AD34" s="32">
        <f t="shared" si="14"/>
        <v>131</v>
      </c>
      <c r="AE34" s="32">
        <f t="shared" si="14"/>
        <v>125</v>
      </c>
      <c r="AF34" s="32">
        <f t="shared" si="14"/>
        <v>130</v>
      </c>
      <c r="AG34" s="32">
        <f t="shared" si="14"/>
        <v>110</v>
      </c>
      <c r="AH34" s="32">
        <f t="shared" si="14"/>
        <v>120</v>
      </c>
      <c r="AI34" s="32">
        <f t="shared" si="14"/>
        <v>173</v>
      </c>
      <c r="AJ34" s="32">
        <f t="shared" si="14"/>
        <v>145</v>
      </c>
      <c r="AK34" s="32">
        <f t="shared" si="14"/>
        <v>148</v>
      </c>
      <c r="AL34" s="32">
        <f t="shared" si="14"/>
        <v>147</v>
      </c>
      <c r="AM34" s="32">
        <f t="shared" si="14"/>
        <v>143</v>
      </c>
      <c r="AN34" s="32">
        <f t="shared" si="14"/>
        <v>137</v>
      </c>
      <c r="AO34" s="32">
        <f t="shared" si="14"/>
        <v>143</v>
      </c>
      <c r="AP34" s="32">
        <f t="shared" si="14"/>
        <v>152</v>
      </c>
      <c r="AQ34" s="32">
        <f t="shared" si="14"/>
        <v>147</v>
      </c>
      <c r="AR34" s="32">
        <f t="shared" si="14"/>
        <v>125</v>
      </c>
      <c r="AS34" s="32">
        <f t="shared" si="14"/>
        <v>161</v>
      </c>
      <c r="AT34" s="32">
        <f t="shared" si="14"/>
        <v>137</v>
      </c>
      <c r="AU34" s="32">
        <f t="shared" si="14"/>
        <v>153</v>
      </c>
      <c r="AV34" s="32">
        <f t="shared" si="14"/>
        <v>141</v>
      </c>
      <c r="AW34" s="32">
        <f t="shared" si="14"/>
        <v>160</v>
      </c>
      <c r="AX34" s="32">
        <f t="shared" si="14"/>
        <v>152</v>
      </c>
      <c r="AY34" s="32">
        <f t="shared" si="14"/>
        <v>174</v>
      </c>
      <c r="AZ34" s="32">
        <f t="shared" si="14"/>
        <v>151</v>
      </c>
      <c r="BA34" s="32">
        <f t="shared" si="14"/>
        <v>168</v>
      </c>
      <c r="BB34" s="32">
        <f t="shared" si="14"/>
        <v>65</v>
      </c>
      <c r="BC34" s="32">
        <f t="shared" si="14"/>
        <v>168</v>
      </c>
      <c r="BD34" s="32">
        <f t="shared" si="14"/>
        <v>137</v>
      </c>
      <c r="BE34" s="32">
        <f t="shared" si="14"/>
        <v>173</v>
      </c>
      <c r="BF34" s="32">
        <f t="shared" si="14"/>
        <v>183</v>
      </c>
      <c r="BG34" s="32">
        <f t="shared" si="14"/>
        <v>225</v>
      </c>
      <c r="BH34" s="32">
        <f t="shared" si="14"/>
        <v>156</v>
      </c>
      <c r="BI34" s="32">
        <f t="shared" si="14"/>
        <v>179</v>
      </c>
      <c r="BJ34" s="32">
        <f t="shared" si="14"/>
        <v>153</v>
      </c>
      <c r="BK34" s="32">
        <f t="shared" si="14"/>
        <v>186</v>
      </c>
      <c r="BL34" s="32">
        <f t="shared" si="14"/>
        <v>197</v>
      </c>
      <c r="BM34" s="32">
        <f t="shared" si="14"/>
        <v>182</v>
      </c>
      <c r="BN34" s="32">
        <f t="shared" si="14"/>
        <v>174</v>
      </c>
      <c r="BO34" s="32">
        <f t="shared" si="14"/>
        <v>150</v>
      </c>
      <c r="BP34" s="32">
        <f t="shared" si="14"/>
        <v>146</v>
      </c>
      <c r="BQ34" s="32">
        <f t="shared" si="14"/>
        <v>128</v>
      </c>
      <c r="BR34" s="32">
        <f t="shared" si="14"/>
        <v>165</v>
      </c>
      <c r="BS34" s="32">
        <f t="shared" ref="BS34:BW34" si="15">BS28+BS30+BS32</f>
        <v>158</v>
      </c>
      <c r="BT34" s="32">
        <f t="shared" si="15"/>
        <v>150</v>
      </c>
      <c r="BU34" s="32">
        <f t="shared" si="15"/>
        <v>63</v>
      </c>
      <c r="BV34" s="32">
        <f t="shared" si="15"/>
        <v>62</v>
      </c>
      <c r="BW34" s="32">
        <f t="shared" si="15"/>
        <v>75</v>
      </c>
      <c r="BX34" s="26">
        <f t="shared" si="5"/>
        <v>9701</v>
      </c>
    </row>
    <row r="35" spans="1:77" s="22" customFormat="1" ht="16.5">
      <c r="A35" s="132" t="s">
        <v>62</v>
      </c>
      <c r="B35" s="23" t="s">
        <v>30</v>
      </c>
      <c r="C35" s="23" t="s">
        <v>107</v>
      </c>
      <c r="D35" s="23" t="s">
        <v>41</v>
      </c>
      <c r="E35" s="24" t="s">
        <v>28</v>
      </c>
      <c r="F35" s="63"/>
      <c r="G35" s="63"/>
      <c r="H35" s="63"/>
      <c r="I35" s="63"/>
      <c r="J35" s="63"/>
      <c r="K35" s="63"/>
      <c r="L35" s="63"/>
      <c r="M35" s="63"/>
      <c r="N35" s="63"/>
      <c r="O35" s="63">
        <v>232795</v>
      </c>
      <c r="P35" s="63">
        <v>105020</v>
      </c>
      <c r="Q35" s="63">
        <v>39050</v>
      </c>
      <c r="R35" s="63">
        <v>41933</v>
      </c>
      <c r="S35" s="63">
        <v>42268</v>
      </c>
      <c r="T35" s="63">
        <v>51375</v>
      </c>
      <c r="U35" s="63">
        <v>51921</v>
      </c>
      <c r="V35" s="63">
        <v>63986</v>
      </c>
      <c r="W35" s="63">
        <v>97899</v>
      </c>
      <c r="X35" s="63">
        <v>108280</v>
      </c>
      <c r="Y35" s="63">
        <v>109286</v>
      </c>
      <c r="Z35" s="63">
        <v>96497</v>
      </c>
      <c r="AA35" s="63">
        <v>105979</v>
      </c>
      <c r="AB35" s="63">
        <v>73284</v>
      </c>
      <c r="AC35" s="63">
        <v>49073</v>
      </c>
      <c r="AD35" s="63">
        <v>117959</v>
      </c>
      <c r="AE35" s="63">
        <v>146922</v>
      </c>
      <c r="AF35" s="63">
        <v>144529</v>
      </c>
      <c r="AG35" s="63">
        <v>117483</v>
      </c>
      <c r="AH35" s="63">
        <v>123699</v>
      </c>
      <c r="AI35" s="63">
        <v>95293</v>
      </c>
      <c r="AJ35" s="63">
        <v>87562</v>
      </c>
      <c r="AK35" s="63">
        <v>247632</v>
      </c>
      <c r="AL35" s="63">
        <v>249043</v>
      </c>
      <c r="AM35" s="63">
        <v>243732</v>
      </c>
      <c r="AN35" s="63">
        <v>218891</v>
      </c>
      <c r="AO35" s="63">
        <v>236910</v>
      </c>
      <c r="AP35" s="63">
        <v>270201</v>
      </c>
      <c r="AQ35" s="63">
        <v>228433</v>
      </c>
      <c r="AR35" s="63">
        <v>258203</v>
      </c>
      <c r="AS35" s="63">
        <v>399024</v>
      </c>
      <c r="AT35" s="63">
        <v>313677</v>
      </c>
      <c r="AU35" s="63">
        <v>276402</v>
      </c>
      <c r="AV35" s="63">
        <v>199744</v>
      </c>
      <c r="AW35" s="63">
        <v>192924</v>
      </c>
      <c r="AX35" s="63">
        <v>191277</v>
      </c>
      <c r="AY35" s="63">
        <v>192235</v>
      </c>
      <c r="AZ35" s="63">
        <v>190947</v>
      </c>
      <c r="BA35" s="63">
        <v>211240</v>
      </c>
      <c r="BB35" s="63">
        <v>205609</v>
      </c>
      <c r="BC35" s="63">
        <v>260182</v>
      </c>
      <c r="BD35" s="63">
        <v>228530</v>
      </c>
      <c r="BE35" s="63">
        <v>223071</v>
      </c>
      <c r="BF35" s="63">
        <v>235244</v>
      </c>
      <c r="BG35" s="63">
        <v>212224</v>
      </c>
      <c r="BH35" s="63">
        <v>174919</v>
      </c>
      <c r="BI35" s="63">
        <v>142181</v>
      </c>
      <c r="BJ35" s="63">
        <v>155806</v>
      </c>
      <c r="BK35" s="63">
        <v>147090</v>
      </c>
      <c r="BL35" s="63">
        <v>154640</v>
      </c>
      <c r="BM35" s="63">
        <v>175383</v>
      </c>
      <c r="BN35" s="63">
        <v>161781</v>
      </c>
      <c r="BO35" s="63">
        <v>177047</v>
      </c>
      <c r="BP35" s="63">
        <v>269536</v>
      </c>
      <c r="BQ35" s="63">
        <v>208619</v>
      </c>
      <c r="BR35" s="63">
        <v>213882</v>
      </c>
      <c r="BS35" s="63">
        <v>239588</v>
      </c>
      <c r="BT35" s="63">
        <v>236312</v>
      </c>
      <c r="BU35" s="63">
        <v>217459</v>
      </c>
      <c r="BV35" s="63">
        <v>312577</v>
      </c>
      <c r="BW35" s="63">
        <v>220250</v>
      </c>
      <c r="BX35" s="26">
        <f t="shared" si="5"/>
        <v>10794538</v>
      </c>
      <c r="BY35" s="49"/>
    </row>
    <row r="36" spans="1:77" s="22" customFormat="1" ht="16.5">
      <c r="A36" s="133"/>
      <c r="B36" s="23"/>
      <c r="C36" s="23"/>
      <c r="D36" s="23"/>
      <c r="E36" s="24" t="s">
        <v>29</v>
      </c>
      <c r="F36" s="63"/>
      <c r="G36" s="63"/>
      <c r="H36" s="63"/>
      <c r="I36" s="63"/>
      <c r="J36" s="63"/>
      <c r="K36" s="63"/>
      <c r="L36" s="63"/>
      <c r="M36" s="63"/>
      <c r="N36" s="63"/>
      <c r="O36" s="63">
        <v>641</v>
      </c>
      <c r="P36" s="63">
        <v>1100</v>
      </c>
      <c r="Q36" s="63">
        <v>672</v>
      </c>
      <c r="R36" s="63">
        <v>779</v>
      </c>
      <c r="S36" s="63">
        <v>920</v>
      </c>
      <c r="T36" s="63">
        <v>1137</v>
      </c>
      <c r="U36" s="63">
        <v>1112</v>
      </c>
      <c r="V36" s="63">
        <v>1139</v>
      </c>
      <c r="W36" s="63">
        <v>1436</v>
      </c>
      <c r="X36" s="63">
        <v>1522</v>
      </c>
      <c r="Y36" s="63">
        <v>1506</v>
      </c>
      <c r="Z36" s="63">
        <v>1252</v>
      </c>
      <c r="AA36" s="63">
        <v>1212</v>
      </c>
      <c r="AB36" s="63">
        <v>780</v>
      </c>
      <c r="AC36" s="63">
        <v>492</v>
      </c>
      <c r="AD36" s="63">
        <v>676</v>
      </c>
      <c r="AE36" s="63">
        <v>907</v>
      </c>
      <c r="AF36" s="63">
        <v>1158</v>
      </c>
      <c r="AG36" s="63">
        <v>1085</v>
      </c>
      <c r="AH36" s="63">
        <v>1104</v>
      </c>
      <c r="AI36" s="63">
        <v>1085</v>
      </c>
      <c r="AJ36" s="63">
        <v>1076</v>
      </c>
      <c r="AK36" s="63">
        <v>1876</v>
      </c>
      <c r="AL36" s="63">
        <v>1856</v>
      </c>
      <c r="AM36" s="63">
        <v>1873</v>
      </c>
      <c r="AN36" s="63">
        <v>1834</v>
      </c>
      <c r="AO36" s="63">
        <v>1863</v>
      </c>
      <c r="AP36" s="63">
        <v>1857</v>
      </c>
      <c r="AQ36" s="63">
        <v>1467</v>
      </c>
      <c r="AR36" s="63">
        <v>1761</v>
      </c>
      <c r="AS36" s="63">
        <v>1794</v>
      </c>
      <c r="AT36" s="63">
        <v>1798</v>
      </c>
      <c r="AU36" s="63">
        <v>1555</v>
      </c>
      <c r="AV36" s="63">
        <v>1453</v>
      </c>
      <c r="AW36" s="63">
        <v>1453</v>
      </c>
      <c r="AX36" s="63">
        <v>1460</v>
      </c>
      <c r="AY36" s="63">
        <v>1505</v>
      </c>
      <c r="AZ36" s="63">
        <v>1465</v>
      </c>
      <c r="BA36" s="63">
        <v>1492</v>
      </c>
      <c r="BB36" s="63">
        <v>1465</v>
      </c>
      <c r="BC36" s="63">
        <v>1495</v>
      </c>
      <c r="BD36" s="63">
        <v>1459</v>
      </c>
      <c r="BE36" s="63">
        <v>1446</v>
      </c>
      <c r="BF36" s="63">
        <v>1486</v>
      </c>
      <c r="BG36" s="63">
        <v>1494</v>
      </c>
      <c r="BH36" s="63">
        <v>1467</v>
      </c>
      <c r="BI36" s="63">
        <v>1432</v>
      </c>
      <c r="BJ36" s="63">
        <v>1451</v>
      </c>
      <c r="BK36" s="63">
        <v>1436</v>
      </c>
      <c r="BL36" s="63">
        <v>1436</v>
      </c>
      <c r="BM36" s="63">
        <v>1501</v>
      </c>
      <c r="BN36" s="63">
        <v>1580</v>
      </c>
      <c r="BO36" s="63">
        <v>1592</v>
      </c>
      <c r="BP36" s="63">
        <v>2507</v>
      </c>
      <c r="BQ36" s="63">
        <v>2487</v>
      </c>
      <c r="BR36" s="63">
        <v>2514</v>
      </c>
      <c r="BS36" s="63">
        <v>2514</v>
      </c>
      <c r="BT36" s="63">
        <v>2686</v>
      </c>
      <c r="BU36" s="63">
        <v>2892</v>
      </c>
      <c r="BV36" s="63">
        <v>3319</v>
      </c>
      <c r="BW36" s="63">
        <v>2300</v>
      </c>
      <c r="BX36" s="26">
        <f t="shared" si="5"/>
        <v>93112</v>
      </c>
    </row>
    <row r="37" spans="1:77" s="22" customFormat="1" ht="16.5">
      <c r="A37" s="133"/>
      <c r="B37" s="27" t="s">
        <v>31</v>
      </c>
      <c r="C37" s="27"/>
      <c r="D37" s="27"/>
      <c r="E37" s="24" t="s">
        <v>28</v>
      </c>
      <c r="F37" s="63"/>
      <c r="G37" s="63"/>
      <c r="H37" s="63"/>
      <c r="I37" s="63"/>
      <c r="J37" s="63"/>
      <c r="K37" s="63"/>
      <c r="L37" s="63"/>
      <c r="M37" s="63"/>
      <c r="N37" s="63"/>
      <c r="O37" s="63">
        <v>232795</v>
      </c>
      <c r="P37" s="63">
        <v>105020</v>
      </c>
      <c r="Q37" s="63">
        <v>39050</v>
      </c>
      <c r="R37" s="63">
        <v>41933</v>
      </c>
      <c r="S37" s="63">
        <v>42268</v>
      </c>
      <c r="T37" s="63">
        <v>51375</v>
      </c>
      <c r="U37" s="63">
        <v>51921</v>
      </c>
      <c r="V37" s="63">
        <v>63986</v>
      </c>
      <c r="W37" s="63">
        <v>97899</v>
      </c>
      <c r="X37" s="63">
        <v>108280</v>
      </c>
      <c r="Y37" s="63">
        <v>109286</v>
      </c>
      <c r="Z37" s="63">
        <v>96497</v>
      </c>
      <c r="AA37" s="63">
        <v>105979</v>
      </c>
      <c r="AB37" s="63">
        <v>73284</v>
      </c>
      <c r="AC37" s="63">
        <v>49073</v>
      </c>
      <c r="AD37" s="63">
        <v>117959</v>
      </c>
      <c r="AE37" s="63">
        <v>146922</v>
      </c>
      <c r="AF37" s="63">
        <v>144529</v>
      </c>
      <c r="AG37" s="63">
        <v>117483</v>
      </c>
      <c r="AH37" s="63">
        <v>123699</v>
      </c>
      <c r="AI37" s="63">
        <v>95293</v>
      </c>
      <c r="AJ37" s="63">
        <v>87562</v>
      </c>
      <c r="AK37" s="63">
        <v>247632</v>
      </c>
      <c r="AL37" s="63">
        <v>249043</v>
      </c>
      <c r="AM37" s="63">
        <v>243732</v>
      </c>
      <c r="AN37" s="63">
        <v>218891</v>
      </c>
      <c r="AO37" s="63">
        <v>236910</v>
      </c>
      <c r="AP37" s="63">
        <v>270201</v>
      </c>
      <c r="AQ37" s="63">
        <v>228433</v>
      </c>
      <c r="AR37" s="63">
        <v>258203</v>
      </c>
      <c r="AS37" s="63">
        <v>399024</v>
      </c>
      <c r="AT37" s="63">
        <v>313677</v>
      </c>
      <c r="AU37" s="63">
        <v>276402</v>
      </c>
      <c r="AV37" s="63">
        <v>199744</v>
      </c>
      <c r="AW37" s="63">
        <v>192924</v>
      </c>
      <c r="AX37" s="63">
        <v>191277</v>
      </c>
      <c r="AY37" s="63">
        <v>192235</v>
      </c>
      <c r="AZ37" s="63">
        <v>190947</v>
      </c>
      <c r="BA37" s="63">
        <v>211240</v>
      </c>
      <c r="BB37" s="63">
        <v>205609</v>
      </c>
      <c r="BC37" s="63">
        <v>260182</v>
      </c>
      <c r="BD37" s="63">
        <v>228530</v>
      </c>
      <c r="BE37" s="63">
        <v>223071</v>
      </c>
      <c r="BF37" s="63">
        <v>235244</v>
      </c>
      <c r="BG37" s="63">
        <v>212224</v>
      </c>
      <c r="BH37" s="63">
        <v>174919</v>
      </c>
      <c r="BI37" s="63">
        <v>142181</v>
      </c>
      <c r="BJ37" s="63">
        <v>155806</v>
      </c>
      <c r="BK37" s="63">
        <v>147090</v>
      </c>
      <c r="BL37" s="63">
        <v>154640</v>
      </c>
      <c r="BM37" s="63">
        <v>175383</v>
      </c>
      <c r="BN37" s="63">
        <v>161781</v>
      </c>
      <c r="BO37" s="63">
        <v>177047</v>
      </c>
      <c r="BP37" s="63">
        <v>269536</v>
      </c>
      <c r="BQ37" s="63">
        <v>208619</v>
      </c>
      <c r="BR37" s="63">
        <v>213882</v>
      </c>
      <c r="BS37" s="63">
        <v>239588</v>
      </c>
      <c r="BT37" s="63">
        <v>236312</v>
      </c>
      <c r="BU37" s="63">
        <v>217459</v>
      </c>
      <c r="BV37" s="63">
        <v>312577</v>
      </c>
      <c r="BW37" s="63">
        <v>220250</v>
      </c>
      <c r="BX37" s="26">
        <f t="shared" si="5"/>
        <v>10794538</v>
      </c>
    </row>
    <row r="38" spans="1:77" s="22" customFormat="1" ht="16.5">
      <c r="A38" s="134"/>
      <c r="B38" s="27"/>
      <c r="C38" s="27"/>
      <c r="D38" s="27"/>
      <c r="E38" s="24" t="s">
        <v>29</v>
      </c>
      <c r="F38" s="63"/>
      <c r="G38" s="63"/>
      <c r="H38" s="63"/>
      <c r="I38" s="63"/>
      <c r="J38" s="63"/>
      <c r="K38" s="63"/>
      <c r="L38" s="63"/>
      <c r="M38" s="63"/>
      <c r="N38" s="63"/>
      <c r="O38" s="63">
        <v>641</v>
      </c>
      <c r="P38" s="63">
        <v>1100</v>
      </c>
      <c r="Q38" s="63">
        <v>672</v>
      </c>
      <c r="R38" s="63">
        <v>779</v>
      </c>
      <c r="S38" s="63">
        <v>920</v>
      </c>
      <c r="T38" s="63">
        <v>1137</v>
      </c>
      <c r="U38" s="63">
        <v>1112</v>
      </c>
      <c r="V38" s="63">
        <v>1139</v>
      </c>
      <c r="W38" s="63">
        <v>1436</v>
      </c>
      <c r="X38" s="63">
        <v>1522</v>
      </c>
      <c r="Y38" s="63">
        <v>1506</v>
      </c>
      <c r="Z38" s="63">
        <v>1252</v>
      </c>
      <c r="AA38" s="63">
        <v>1212</v>
      </c>
      <c r="AB38" s="63">
        <v>780</v>
      </c>
      <c r="AC38" s="63">
        <v>492</v>
      </c>
      <c r="AD38" s="63">
        <v>676</v>
      </c>
      <c r="AE38" s="63">
        <v>907</v>
      </c>
      <c r="AF38" s="63">
        <v>1158</v>
      </c>
      <c r="AG38" s="63">
        <v>1085</v>
      </c>
      <c r="AH38" s="63">
        <v>1104</v>
      </c>
      <c r="AI38" s="63">
        <v>1085</v>
      </c>
      <c r="AJ38" s="63">
        <v>1076</v>
      </c>
      <c r="AK38" s="63">
        <v>1876</v>
      </c>
      <c r="AL38" s="63">
        <v>1856</v>
      </c>
      <c r="AM38" s="63">
        <v>1873</v>
      </c>
      <c r="AN38" s="63">
        <v>1834</v>
      </c>
      <c r="AO38" s="63">
        <v>1863</v>
      </c>
      <c r="AP38" s="63">
        <v>1857</v>
      </c>
      <c r="AQ38" s="63">
        <v>1467</v>
      </c>
      <c r="AR38" s="63">
        <v>1761</v>
      </c>
      <c r="AS38" s="63">
        <v>1794</v>
      </c>
      <c r="AT38" s="63">
        <v>1798</v>
      </c>
      <c r="AU38" s="63">
        <v>1555</v>
      </c>
      <c r="AV38" s="63">
        <v>1453</v>
      </c>
      <c r="AW38" s="63">
        <v>1453</v>
      </c>
      <c r="AX38" s="63">
        <v>1460</v>
      </c>
      <c r="AY38" s="63">
        <v>1505</v>
      </c>
      <c r="AZ38" s="63">
        <v>1465</v>
      </c>
      <c r="BA38" s="63">
        <v>1492</v>
      </c>
      <c r="BB38" s="63">
        <v>1465</v>
      </c>
      <c r="BC38" s="63">
        <v>1495</v>
      </c>
      <c r="BD38" s="63">
        <v>1459</v>
      </c>
      <c r="BE38" s="63">
        <v>1446</v>
      </c>
      <c r="BF38" s="63">
        <v>1486</v>
      </c>
      <c r="BG38" s="63">
        <v>1494</v>
      </c>
      <c r="BH38" s="63">
        <v>1467</v>
      </c>
      <c r="BI38" s="63">
        <v>1432</v>
      </c>
      <c r="BJ38" s="63">
        <v>1451</v>
      </c>
      <c r="BK38" s="63">
        <v>1436</v>
      </c>
      <c r="BL38" s="63">
        <v>1436</v>
      </c>
      <c r="BM38" s="63">
        <v>1501</v>
      </c>
      <c r="BN38" s="63">
        <v>1580</v>
      </c>
      <c r="BO38" s="63">
        <v>1592</v>
      </c>
      <c r="BP38" s="63">
        <v>2507</v>
      </c>
      <c r="BQ38" s="63">
        <v>2487</v>
      </c>
      <c r="BR38" s="63">
        <v>2514</v>
      </c>
      <c r="BS38" s="63">
        <v>2514</v>
      </c>
      <c r="BT38" s="63">
        <v>2686</v>
      </c>
      <c r="BU38" s="63">
        <v>2892</v>
      </c>
      <c r="BV38" s="63">
        <v>3319</v>
      </c>
      <c r="BW38" s="63">
        <v>2300</v>
      </c>
      <c r="BX38" s="26">
        <f t="shared" si="5"/>
        <v>93112</v>
      </c>
    </row>
    <row r="39" spans="1:77" s="22" customFormat="1" ht="18.75">
      <c r="A39" s="132" t="s">
        <v>76</v>
      </c>
      <c r="B39" s="23" t="s">
        <v>71</v>
      </c>
      <c r="C39" s="23" t="s">
        <v>111</v>
      </c>
      <c r="D39" s="23" t="s">
        <v>83</v>
      </c>
      <c r="E39" s="24" t="s">
        <v>28</v>
      </c>
      <c r="F39" s="66">
        <v>5433</v>
      </c>
      <c r="G39" s="66">
        <v>2092</v>
      </c>
      <c r="H39" s="66">
        <v>4883</v>
      </c>
      <c r="I39" s="69">
        <v>4961</v>
      </c>
      <c r="J39" s="70">
        <v>4228</v>
      </c>
      <c r="K39" s="70">
        <v>4630</v>
      </c>
      <c r="L39" s="70">
        <v>4098</v>
      </c>
      <c r="M39" s="70">
        <v>3784</v>
      </c>
      <c r="N39" s="70">
        <v>2876</v>
      </c>
      <c r="O39" s="66">
        <v>153</v>
      </c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26">
        <f t="shared" si="5"/>
        <v>37138</v>
      </c>
      <c r="BY39" s="49"/>
    </row>
    <row r="40" spans="1:77" s="22" customFormat="1">
      <c r="A40" s="133"/>
      <c r="B40" s="23"/>
      <c r="C40" s="23"/>
      <c r="D40" s="23"/>
      <c r="E40" s="24" t="s">
        <v>80</v>
      </c>
      <c r="F40" s="67"/>
      <c r="G40" s="67"/>
      <c r="H40" s="67"/>
      <c r="I40" s="68"/>
      <c r="J40" s="68"/>
      <c r="K40" s="68"/>
      <c r="L40" s="68"/>
      <c r="M40" s="68"/>
      <c r="N40" s="68"/>
      <c r="O40" s="67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26">
        <f t="shared" si="5"/>
        <v>0</v>
      </c>
      <c r="BY40" s="49"/>
    </row>
    <row r="41" spans="1:77" s="22" customFormat="1" ht="18.75">
      <c r="A41" s="133"/>
      <c r="B41" s="23" t="s">
        <v>70</v>
      </c>
      <c r="C41" s="23"/>
      <c r="D41" s="23"/>
      <c r="E41" s="24" t="s">
        <v>81</v>
      </c>
      <c r="F41" s="65">
        <v>14826</v>
      </c>
      <c r="G41" s="65">
        <v>5055</v>
      </c>
      <c r="H41" s="65">
        <v>10539</v>
      </c>
      <c r="I41" s="65">
        <v>11089</v>
      </c>
      <c r="J41" s="65">
        <v>10179</v>
      </c>
      <c r="K41" s="65">
        <v>9742</v>
      </c>
      <c r="L41" s="65">
        <v>9964</v>
      </c>
      <c r="M41" s="65">
        <v>12937</v>
      </c>
      <c r="N41" s="65">
        <v>10135</v>
      </c>
      <c r="O41" s="65">
        <v>474</v>
      </c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26">
        <f t="shared" si="5"/>
        <v>94940</v>
      </c>
      <c r="BY41" s="49"/>
    </row>
    <row r="42" spans="1:77" s="22" customFormat="1">
      <c r="A42" s="133"/>
      <c r="B42" s="23"/>
      <c r="C42" s="23"/>
      <c r="D42" s="23"/>
      <c r="E42" s="24" t="s">
        <v>29</v>
      </c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26">
        <f t="shared" si="5"/>
        <v>0</v>
      </c>
    </row>
    <row r="43" spans="1:77" s="22" customFormat="1">
      <c r="A43" s="133"/>
      <c r="B43" s="27" t="s">
        <v>31</v>
      </c>
      <c r="C43" s="27"/>
      <c r="D43" s="27"/>
      <c r="E43" s="24" t="s">
        <v>28</v>
      </c>
      <c r="F43" s="32">
        <f>SUM(F39,F41)</f>
        <v>20259</v>
      </c>
      <c r="G43" s="32">
        <f t="shared" ref="G43:BR43" si="16">SUM(G39,G41)</f>
        <v>7147</v>
      </c>
      <c r="H43" s="32">
        <f t="shared" si="16"/>
        <v>15422</v>
      </c>
      <c r="I43" s="32">
        <f>I39+I41</f>
        <v>16050</v>
      </c>
      <c r="J43" s="32">
        <f t="shared" ref="J43:O43" si="17">J39+J41</f>
        <v>14407</v>
      </c>
      <c r="K43" s="32">
        <f t="shared" si="17"/>
        <v>14372</v>
      </c>
      <c r="L43" s="32">
        <f t="shared" si="17"/>
        <v>14062</v>
      </c>
      <c r="M43" s="32">
        <f t="shared" si="17"/>
        <v>16721</v>
      </c>
      <c r="N43" s="32">
        <f t="shared" si="17"/>
        <v>13011</v>
      </c>
      <c r="O43" s="32">
        <f t="shared" si="17"/>
        <v>627</v>
      </c>
      <c r="P43" s="32">
        <f t="shared" si="16"/>
        <v>0</v>
      </c>
      <c r="Q43" s="32">
        <f t="shared" si="16"/>
        <v>0</v>
      </c>
      <c r="R43" s="32">
        <f t="shared" si="16"/>
        <v>0</v>
      </c>
      <c r="S43" s="32">
        <f t="shared" si="16"/>
        <v>0</v>
      </c>
      <c r="T43" s="32">
        <f t="shared" si="16"/>
        <v>0</v>
      </c>
      <c r="U43" s="32">
        <f t="shared" si="16"/>
        <v>0</v>
      </c>
      <c r="V43" s="32">
        <f t="shared" si="16"/>
        <v>0</v>
      </c>
      <c r="W43" s="32">
        <f t="shared" si="16"/>
        <v>0</v>
      </c>
      <c r="X43" s="32">
        <f t="shared" si="16"/>
        <v>0</v>
      </c>
      <c r="Y43" s="32">
        <f t="shared" si="16"/>
        <v>0</v>
      </c>
      <c r="Z43" s="32">
        <f t="shared" si="16"/>
        <v>0</v>
      </c>
      <c r="AA43" s="32">
        <f t="shared" si="16"/>
        <v>0</v>
      </c>
      <c r="AB43" s="32">
        <f t="shared" si="16"/>
        <v>0</v>
      </c>
      <c r="AC43" s="32">
        <f t="shared" si="16"/>
        <v>0</v>
      </c>
      <c r="AD43" s="32">
        <f t="shared" si="16"/>
        <v>0</v>
      </c>
      <c r="AE43" s="32">
        <f t="shared" si="16"/>
        <v>0</v>
      </c>
      <c r="AF43" s="32">
        <f t="shared" si="16"/>
        <v>0</v>
      </c>
      <c r="AG43" s="32">
        <f t="shared" si="16"/>
        <v>0</v>
      </c>
      <c r="AH43" s="32">
        <f t="shared" si="16"/>
        <v>0</v>
      </c>
      <c r="AI43" s="32">
        <f t="shared" si="16"/>
        <v>0</v>
      </c>
      <c r="AJ43" s="32">
        <f t="shared" si="16"/>
        <v>0</v>
      </c>
      <c r="AK43" s="32">
        <f t="shared" si="16"/>
        <v>0</v>
      </c>
      <c r="AL43" s="32">
        <f t="shared" si="16"/>
        <v>0</v>
      </c>
      <c r="AM43" s="32">
        <f t="shared" si="16"/>
        <v>0</v>
      </c>
      <c r="AN43" s="32">
        <f t="shared" si="16"/>
        <v>0</v>
      </c>
      <c r="AO43" s="32">
        <f t="shared" si="16"/>
        <v>0</v>
      </c>
      <c r="AP43" s="32">
        <f t="shared" si="16"/>
        <v>0</v>
      </c>
      <c r="AQ43" s="32">
        <f t="shared" si="16"/>
        <v>0</v>
      </c>
      <c r="AR43" s="32">
        <f t="shared" si="16"/>
        <v>0</v>
      </c>
      <c r="AS43" s="32">
        <f t="shared" si="16"/>
        <v>0</v>
      </c>
      <c r="AT43" s="32">
        <f t="shared" si="16"/>
        <v>0</v>
      </c>
      <c r="AU43" s="32">
        <f t="shared" si="16"/>
        <v>0</v>
      </c>
      <c r="AV43" s="32">
        <f t="shared" si="16"/>
        <v>0</v>
      </c>
      <c r="AW43" s="32">
        <f t="shared" si="16"/>
        <v>0</v>
      </c>
      <c r="AX43" s="32">
        <f t="shared" si="16"/>
        <v>0</v>
      </c>
      <c r="AY43" s="32">
        <f t="shared" si="16"/>
        <v>0</v>
      </c>
      <c r="AZ43" s="32">
        <f t="shared" si="16"/>
        <v>0</v>
      </c>
      <c r="BA43" s="32">
        <f t="shared" si="16"/>
        <v>0</v>
      </c>
      <c r="BB43" s="32">
        <f t="shared" si="16"/>
        <v>0</v>
      </c>
      <c r="BC43" s="32">
        <f t="shared" si="16"/>
        <v>0</v>
      </c>
      <c r="BD43" s="32">
        <f t="shared" si="16"/>
        <v>0</v>
      </c>
      <c r="BE43" s="32">
        <f t="shared" si="16"/>
        <v>0</v>
      </c>
      <c r="BF43" s="32">
        <f t="shared" si="16"/>
        <v>0</v>
      </c>
      <c r="BG43" s="32">
        <f t="shared" si="16"/>
        <v>0</v>
      </c>
      <c r="BH43" s="32">
        <f t="shared" si="16"/>
        <v>0</v>
      </c>
      <c r="BI43" s="32">
        <f t="shared" si="16"/>
        <v>0</v>
      </c>
      <c r="BJ43" s="32">
        <f t="shared" si="16"/>
        <v>0</v>
      </c>
      <c r="BK43" s="32">
        <f t="shared" si="16"/>
        <v>0</v>
      </c>
      <c r="BL43" s="32">
        <f t="shared" si="16"/>
        <v>0</v>
      </c>
      <c r="BM43" s="32">
        <f t="shared" si="16"/>
        <v>0</v>
      </c>
      <c r="BN43" s="32">
        <f t="shared" si="16"/>
        <v>0</v>
      </c>
      <c r="BO43" s="32">
        <f t="shared" si="16"/>
        <v>0</v>
      </c>
      <c r="BP43" s="32">
        <f t="shared" si="16"/>
        <v>0</v>
      </c>
      <c r="BQ43" s="32">
        <f t="shared" si="16"/>
        <v>0</v>
      </c>
      <c r="BR43" s="32">
        <f t="shared" si="16"/>
        <v>0</v>
      </c>
      <c r="BS43" s="32">
        <f t="shared" ref="BS43:BW43" si="18">SUM(BS39,BS41)</f>
        <v>0</v>
      </c>
      <c r="BT43" s="32">
        <f t="shared" si="18"/>
        <v>0</v>
      </c>
      <c r="BU43" s="32">
        <f t="shared" si="18"/>
        <v>0</v>
      </c>
      <c r="BV43" s="32">
        <f t="shared" si="18"/>
        <v>0</v>
      </c>
      <c r="BW43" s="32">
        <f t="shared" si="18"/>
        <v>0</v>
      </c>
      <c r="BX43" s="26">
        <f t="shared" si="5"/>
        <v>132078</v>
      </c>
    </row>
    <row r="44" spans="1:77" s="22" customFormat="1">
      <c r="A44" s="134"/>
      <c r="B44" s="27"/>
      <c r="C44" s="27"/>
      <c r="D44" s="27"/>
      <c r="E44" s="24" t="s">
        <v>29</v>
      </c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26">
        <f t="shared" si="5"/>
        <v>0</v>
      </c>
    </row>
    <row r="45" spans="1:77" s="22" customFormat="1">
      <c r="A45" s="132" t="s">
        <v>77</v>
      </c>
      <c r="B45" s="23" t="s">
        <v>30</v>
      </c>
      <c r="C45" s="23" t="s">
        <v>111</v>
      </c>
      <c r="D45" s="23" t="s">
        <v>83</v>
      </c>
      <c r="E45" s="24" t="s">
        <v>28</v>
      </c>
      <c r="F45" s="32"/>
      <c r="G45" s="32"/>
      <c r="H45" s="32">
        <v>1561625</v>
      </c>
      <c r="I45" s="32">
        <v>1859688</v>
      </c>
      <c r="J45" s="32">
        <v>1804411</v>
      </c>
      <c r="K45" s="32">
        <v>1825453</v>
      </c>
      <c r="L45" s="32">
        <v>1576759</v>
      </c>
      <c r="M45" s="32">
        <v>1965299</v>
      </c>
      <c r="N45" s="32">
        <v>1478593</v>
      </c>
      <c r="O45" s="32">
        <v>9059</v>
      </c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26">
        <f t="shared" si="5"/>
        <v>12080887</v>
      </c>
      <c r="BY45" s="49"/>
    </row>
    <row r="46" spans="1:77" s="22" customFormat="1">
      <c r="A46" s="133"/>
      <c r="B46" s="23"/>
      <c r="C46" s="23"/>
      <c r="D46" s="23"/>
      <c r="E46" s="24" t="s">
        <v>29</v>
      </c>
      <c r="F46" s="32"/>
      <c r="G46" s="32"/>
      <c r="H46" s="32">
        <v>3848</v>
      </c>
      <c r="I46" s="32">
        <v>4774</v>
      </c>
      <c r="J46" s="32">
        <v>4631</v>
      </c>
      <c r="K46" s="32">
        <v>4652</v>
      </c>
      <c r="L46" s="32">
        <v>4037</v>
      </c>
      <c r="M46" s="32">
        <v>5075</v>
      </c>
      <c r="N46" s="32">
        <v>3942</v>
      </c>
      <c r="O46" s="32">
        <v>36</v>
      </c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26">
        <f t="shared" si="5"/>
        <v>30995</v>
      </c>
    </row>
    <row r="47" spans="1:77" s="22" customFormat="1">
      <c r="A47" s="133"/>
      <c r="B47" s="27" t="s">
        <v>31</v>
      </c>
      <c r="C47" s="27"/>
      <c r="D47" s="27"/>
      <c r="E47" s="24" t="s">
        <v>28</v>
      </c>
      <c r="F47" s="32"/>
      <c r="G47" s="32"/>
      <c r="H47" s="32">
        <v>1561625</v>
      </c>
      <c r="I47" s="32">
        <v>1859688</v>
      </c>
      <c r="J47" s="32">
        <v>1804411</v>
      </c>
      <c r="K47" s="32">
        <v>1825453</v>
      </c>
      <c r="L47" s="32">
        <v>1576759</v>
      </c>
      <c r="M47" s="32">
        <v>1965299</v>
      </c>
      <c r="N47" s="32">
        <v>1478593</v>
      </c>
      <c r="O47" s="32">
        <v>9059</v>
      </c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26">
        <f t="shared" si="5"/>
        <v>12080887</v>
      </c>
    </row>
    <row r="48" spans="1:77" s="22" customFormat="1">
      <c r="A48" s="134"/>
      <c r="B48" s="27"/>
      <c r="C48" s="27"/>
      <c r="D48" s="27"/>
      <c r="E48" s="24" t="s">
        <v>29</v>
      </c>
      <c r="F48" s="32"/>
      <c r="G48" s="32"/>
      <c r="H48" s="32">
        <v>3848</v>
      </c>
      <c r="I48" s="32">
        <v>4774</v>
      </c>
      <c r="J48" s="32">
        <v>4631</v>
      </c>
      <c r="K48" s="32">
        <v>4652</v>
      </c>
      <c r="L48" s="32">
        <v>4037</v>
      </c>
      <c r="M48" s="32">
        <v>5075</v>
      </c>
      <c r="N48" s="32">
        <v>3942</v>
      </c>
      <c r="O48" s="32">
        <v>36</v>
      </c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26">
        <f t="shared" si="5"/>
        <v>30995</v>
      </c>
    </row>
    <row r="49" spans="1:77" s="22" customFormat="1">
      <c r="A49" s="132" t="s">
        <v>78</v>
      </c>
      <c r="B49" s="23" t="s">
        <v>71</v>
      </c>
      <c r="C49" s="23" t="s">
        <v>111</v>
      </c>
      <c r="D49" s="23" t="s">
        <v>83</v>
      </c>
      <c r="E49" s="24" t="s">
        <v>28</v>
      </c>
      <c r="F49" s="32">
        <v>116154</v>
      </c>
      <c r="G49" s="32">
        <v>88142</v>
      </c>
      <c r="H49" s="32">
        <v>129307</v>
      </c>
      <c r="I49" s="32">
        <v>169354</v>
      </c>
      <c r="J49" s="32">
        <v>169046</v>
      </c>
      <c r="K49" s="32">
        <v>175301</v>
      </c>
      <c r="L49" s="32">
        <v>152360</v>
      </c>
      <c r="M49" s="32">
        <v>128851</v>
      </c>
      <c r="N49" s="32">
        <v>78968</v>
      </c>
      <c r="O49" s="32">
        <v>313</v>
      </c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26">
        <f t="shared" si="5"/>
        <v>1207796</v>
      </c>
      <c r="BY49" s="49"/>
    </row>
    <row r="50" spans="1:77" s="22" customFormat="1">
      <c r="A50" s="133"/>
      <c r="B50" s="23"/>
      <c r="C50" s="23"/>
      <c r="D50" s="23"/>
      <c r="E50" s="24" t="s">
        <v>29</v>
      </c>
      <c r="F50" s="32">
        <v>492</v>
      </c>
      <c r="G50" s="32">
        <v>423</v>
      </c>
      <c r="H50" s="32">
        <v>494</v>
      </c>
      <c r="I50" s="32">
        <v>675</v>
      </c>
      <c r="J50" s="32">
        <v>637</v>
      </c>
      <c r="K50" s="32">
        <v>605</v>
      </c>
      <c r="L50" s="32">
        <v>545</v>
      </c>
      <c r="M50" s="32">
        <v>508</v>
      </c>
      <c r="N50" s="32">
        <v>320</v>
      </c>
      <c r="O50" s="32">
        <v>4</v>
      </c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26">
        <f t="shared" si="5"/>
        <v>4703</v>
      </c>
    </row>
    <row r="51" spans="1:77" s="22" customFormat="1">
      <c r="A51" s="133"/>
      <c r="B51" s="27" t="s">
        <v>31</v>
      </c>
      <c r="C51" s="27"/>
      <c r="D51" s="27"/>
      <c r="E51" s="24" t="s">
        <v>28</v>
      </c>
      <c r="F51" s="32">
        <v>116154</v>
      </c>
      <c r="G51" s="32">
        <v>88142</v>
      </c>
      <c r="H51" s="32">
        <v>129307</v>
      </c>
      <c r="I51" s="32">
        <v>169354</v>
      </c>
      <c r="J51" s="32">
        <v>169046</v>
      </c>
      <c r="K51" s="32">
        <v>175301</v>
      </c>
      <c r="L51" s="32">
        <v>152360</v>
      </c>
      <c r="M51" s="32">
        <v>128851</v>
      </c>
      <c r="N51" s="32">
        <v>78968</v>
      </c>
      <c r="O51" s="32">
        <v>313</v>
      </c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26">
        <f t="shared" si="5"/>
        <v>1207796</v>
      </c>
    </row>
    <row r="52" spans="1:77" s="22" customFormat="1">
      <c r="A52" s="134"/>
      <c r="B52" s="27"/>
      <c r="C52" s="27"/>
      <c r="D52" s="27"/>
      <c r="E52" s="24" t="s">
        <v>29</v>
      </c>
      <c r="F52" s="32">
        <v>492</v>
      </c>
      <c r="G52" s="32">
        <v>423</v>
      </c>
      <c r="H52" s="32">
        <v>494</v>
      </c>
      <c r="I52" s="32">
        <v>675</v>
      </c>
      <c r="J52" s="32">
        <v>637</v>
      </c>
      <c r="K52" s="32">
        <v>605</v>
      </c>
      <c r="L52" s="32">
        <v>545</v>
      </c>
      <c r="M52" s="32">
        <v>508</v>
      </c>
      <c r="N52" s="32">
        <v>320</v>
      </c>
      <c r="O52" s="32">
        <v>4</v>
      </c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26">
        <f t="shared" si="5"/>
        <v>4703</v>
      </c>
    </row>
    <row r="53" spans="1:77" s="22" customFormat="1">
      <c r="A53" s="132" t="s">
        <v>79</v>
      </c>
      <c r="B53" s="23" t="s">
        <v>71</v>
      </c>
      <c r="C53" s="23" t="s">
        <v>111</v>
      </c>
      <c r="D53" s="23" t="s">
        <v>83</v>
      </c>
      <c r="E53" s="24" t="s">
        <v>28</v>
      </c>
      <c r="F53" s="32">
        <v>3966</v>
      </c>
      <c r="G53" s="32">
        <v>4048</v>
      </c>
      <c r="H53" s="32">
        <v>5172</v>
      </c>
      <c r="I53" s="32">
        <v>5314</v>
      </c>
      <c r="J53" s="32">
        <v>4911</v>
      </c>
      <c r="K53" s="32">
        <v>5117</v>
      </c>
      <c r="L53" s="32">
        <v>4556</v>
      </c>
      <c r="M53" s="32">
        <v>3971</v>
      </c>
      <c r="N53" s="32">
        <v>4241</v>
      </c>
      <c r="O53" s="32">
        <v>4839</v>
      </c>
      <c r="P53" s="32">
        <v>4842</v>
      </c>
      <c r="Q53" s="32">
        <v>5395</v>
      </c>
      <c r="R53" s="32">
        <v>5416</v>
      </c>
      <c r="S53" s="32">
        <v>5330</v>
      </c>
      <c r="T53" s="32">
        <v>4124</v>
      </c>
      <c r="U53" s="32">
        <v>4388</v>
      </c>
      <c r="V53" s="32">
        <v>5372</v>
      </c>
      <c r="W53" s="32">
        <v>5149</v>
      </c>
      <c r="X53" s="32">
        <v>4772</v>
      </c>
      <c r="Y53" s="32">
        <v>4788</v>
      </c>
      <c r="Z53" s="32">
        <v>4412</v>
      </c>
      <c r="AA53" s="32">
        <v>3733</v>
      </c>
      <c r="AB53" s="32">
        <v>4160</v>
      </c>
      <c r="AC53" s="32">
        <v>4896</v>
      </c>
      <c r="AD53" s="32">
        <v>5551</v>
      </c>
      <c r="AE53" s="32">
        <v>5470</v>
      </c>
      <c r="AF53" s="32">
        <v>5007</v>
      </c>
      <c r="AG53" s="32">
        <v>3949</v>
      </c>
      <c r="AH53" s="32">
        <v>3988</v>
      </c>
      <c r="AI53" s="32">
        <v>5087</v>
      </c>
      <c r="AJ53" s="32">
        <v>4797</v>
      </c>
      <c r="AK53" s="32">
        <v>4779</v>
      </c>
      <c r="AL53" s="32">
        <v>4885</v>
      </c>
      <c r="AM53" s="32">
        <v>5116</v>
      </c>
      <c r="AN53" s="32">
        <v>4421</v>
      </c>
      <c r="AO53" s="32">
        <v>4563</v>
      </c>
      <c r="AP53" s="32">
        <v>4143</v>
      </c>
      <c r="AQ53" s="32">
        <v>5232</v>
      </c>
      <c r="AR53" s="32">
        <v>5100</v>
      </c>
      <c r="AS53" s="32">
        <v>5130</v>
      </c>
      <c r="AT53" s="32">
        <v>5044</v>
      </c>
      <c r="AU53" s="32">
        <v>5045</v>
      </c>
      <c r="AV53" s="32">
        <v>4816</v>
      </c>
      <c r="AW53" s="32">
        <v>4672</v>
      </c>
      <c r="AX53" s="32">
        <v>5353</v>
      </c>
      <c r="AY53" s="32">
        <v>5123</v>
      </c>
      <c r="AZ53" s="32">
        <v>4870</v>
      </c>
      <c r="BA53" s="32">
        <v>5125</v>
      </c>
      <c r="BB53" s="32">
        <v>4115</v>
      </c>
      <c r="BC53" s="32">
        <v>3268</v>
      </c>
      <c r="BD53" s="32">
        <v>3724</v>
      </c>
      <c r="BE53" s="32">
        <v>4306</v>
      </c>
      <c r="BF53" s="32">
        <v>4986</v>
      </c>
      <c r="BG53" s="32">
        <v>4737</v>
      </c>
      <c r="BH53" s="32">
        <v>4491</v>
      </c>
      <c r="BI53" s="32">
        <v>4510</v>
      </c>
      <c r="BJ53" s="32">
        <v>4539</v>
      </c>
      <c r="BK53" s="32">
        <v>4309</v>
      </c>
      <c r="BL53" s="32">
        <v>5749</v>
      </c>
      <c r="BM53" s="32">
        <v>5864</v>
      </c>
      <c r="BN53" s="32">
        <v>6059</v>
      </c>
      <c r="BO53" s="32">
        <v>5095</v>
      </c>
      <c r="BP53" s="32">
        <v>5151</v>
      </c>
      <c r="BQ53" s="32">
        <v>3805</v>
      </c>
      <c r="BR53" s="32">
        <v>3654</v>
      </c>
      <c r="BS53" s="32">
        <v>791</v>
      </c>
      <c r="BT53" s="32"/>
      <c r="BU53" s="32"/>
      <c r="BV53" s="32"/>
      <c r="BW53" s="32"/>
      <c r="BX53" s="26">
        <f t="shared" si="5"/>
        <v>309331</v>
      </c>
      <c r="BY53" s="49"/>
    </row>
    <row r="54" spans="1:77" s="22" customFormat="1">
      <c r="A54" s="133"/>
      <c r="B54" s="23"/>
      <c r="C54" s="23"/>
      <c r="D54" s="23"/>
      <c r="E54" s="24" t="s">
        <v>82</v>
      </c>
      <c r="F54" s="32">
        <v>62</v>
      </c>
      <c r="G54" s="32">
        <v>45</v>
      </c>
      <c r="H54" s="32">
        <v>56</v>
      </c>
      <c r="I54" s="32">
        <v>71</v>
      </c>
      <c r="J54" s="32">
        <v>52</v>
      </c>
      <c r="K54" s="32">
        <v>56</v>
      </c>
      <c r="L54" s="32">
        <v>58</v>
      </c>
      <c r="M54" s="32">
        <v>49</v>
      </c>
      <c r="N54" s="32">
        <v>55</v>
      </c>
      <c r="O54" s="32">
        <v>71</v>
      </c>
      <c r="P54" s="32">
        <v>69</v>
      </c>
      <c r="Q54" s="32">
        <v>78</v>
      </c>
      <c r="R54" s="32">
        <v>61</v>
      </c>
      <c r="S54" s="32">
        <v>57</v>
      </c>
      <c r="T54" s="32">
        <v>58</v>
      </c>
      <c r="U54" s="32">
        <v>70</v>
      </c>
      <c r="V54" s="32">
        <v>79</v>
      </c>
      <c r="W54" s="32">
        <v>69</v>
      </c>
      <c r="X54" s="32">
        <v>53</v>
      </c>
      <c r="Y54" s="32">
        <v>59</v>
      </c>
      <c r="Z54" s="32">
        <v>71</v>
      </c>
      <c r="AA54" s="32">
        <v>70</v>
      </c>
      <c r="AB54" s="32">
        <v>63</v>
      </c>
      <c r="AC54" s="32">
        <v>48</v>
      </c>
      <c r="AD54" s="32">
        <v>55</v>
      </c>
      <c r="AE54" s="32">
        <v>61</v>
      </c>
      <c r="AF54" s="32">
        <v>46</v>
      </c>
      <c r="AG54" s="32">
        <v>46</v>
      </c>
      <c r="AH54" s="32">
        <v>58</v>
      </c>
      <c r="AI54" s="32">
        <v>62</v>
      </c>
      <c r="AJ54" s="32">
        <v>61</v>
      </c>
      <c r="AK54" s="32">
        <v>64</v>
      </c>
      <c r="AL54" s="32">
        <v>63</v>
      </c>
      <c r="AM54" s="32">
        <v>62</v>
      </c>
      <c r="AN54" s="32">
        <v>59</v>
      </c>
      <c r="AO54" s="32">
        <v>58</v>
      </c>
      <c r="AP54" s="32">
        <v>54</v>
      </c>
      <c r="AQ54" s="32">
        <v>59</v>
      </c>
      <c r="AR54" s="32">
        <v>61</v>
      </c>
      <c r="AS54" s="32">
        <v>62</v>
      </c>
      <c r="AT54" s="32">
        <v>58</v>
      </c>
      <c r="AU54" s="32">
        <v>49</v>
      </c>
      <c r="AV54" s="32">
        <v>86</v>
      </c>
      <c r="AW54" s="32">
        <v>61</v>
      </c>
      <c r="AX54" s="32">
        <v>77</v>
      </c>
      <c r="AY54" s="32">
        <v>71</v>
      </c>
      <c r="AZ54" s="32">
        <v>52</v>
      </c>
      <c r="BA54" s="32">
        <v>76</v>
      </c>
      <c r="BB54" s="32">
        <v>48</v>
      </c>
      <c r="BC54" s="32">
        <v>47</v>
      </c>
      <c r="BD54" s="32">
        <v>50</v>
      </c>
      <c r="BE54" s="32">
        <v>56</v>
      </c>
      <c r="BF54" s="32">
        <v>69</v>
      </c>
      <c r="BG54" s="32">
        <v>45</v>
      </c>
      <c r="BH54" s="32">
        <v>61</v>
      </c>
      <c r="BI54" s="32">
        <v>50</v>
      </c>
      <c r="BJ54" s="32">
        <v>46</v>
      </c>
      <c r="BK54" s="32">
        <v>50</v>
      </c>
      <c r="BL54" s="32">
        <v>54</v>
      </c>
      <c r="BM54" s="32">
        <v>70</v>
      </c>
      <c r="BN54" s="32">
        <v>71</v>
      </c>
      <c r="BO54" s="32">
        <v>65</v>
      </c>
      <c r="BP54" s="32">
        <v>66</v>
      </c>
      <c r="BQ54" s="32">
        <v>42</v>
      </c>
      <c r="BR54" s="32">
        <v>40</v>
      </c>
      <c r="BS54" s="32">
        <v>10</v>
      </c>
      <c r="BT54" s="32"/>
      <c r="BU54" s="32"/>
      <c r="BV54" s="32"/>
      <c r="BW54" s="32"/>
      <c r="BX54" s="26">
        <f t="shared" si="5"/>
        <v>3881</v>
      </c>
      <c r="BY54" s="49"/>
    </row>
    <row r="55" spans="1:77" s="22" customFormat="1">
      <c r="A55" s="133"/>
      <c r="B55" s="23" t="s">
        <v>70</v>
      </c>
      <c r="C55" s="23"/>
      <c r="D55" s="23"/>
      <c r="E55" s="24" t="s">
        <v>81</v>
      </c>
      <c r="F55" s="32">
        <v>24067</v>
      </c>
      <c r="G55" s="32">
        <v>27407</v>
      </c>
      <c r="H55" s="32">
        <v>23948</v>
      </c>
      <c r="I55" s="32">
        <v>25496</v>
      </c>
      <c r="J55" s="32">
        <v>24505</v>
      </c>
      <c r="K55" s="32">
        <v>23786</v>
      </c>
      <c r="L55" s="32">
        <v>21095</v>
      </c>
      <c r="M55" s="32">
        <v>25276</v>
      </c>
      <c r="N55" s="32">
        <v>29557</v>
      </c>
      <c r="O55" s="32">
        <v>26983</v>
      </c>
      <c r="P55" s="32">
        <v>25912</v>
      </c>
      <c r="Q55" s="32">
        <v>25934</v>
      </c>
      <c r="R55" s="32">
        <v>27769</v>
      </c>
      <c r="S55" s="32">
        <v>23854</v>
      </c>
      <c r="T55" s="32">
        <v>25516</v>
      </c>
      <c r="U55" s="32">
        <v>29048</v>
      </c>
      <c r="V55" s="32">
        <v>26695</v>
      </c>
      <c r="W55" s="32">
        <v>25597</v>
      </c>
      <c r="X55" s="32">
        <v>23207</v>
      </c>
      <c r="Y55" s="32">
        <v>23177</v>
      </c>
      <c r="Z55" s="32">
        <v>20525</v>
      </c>
      <c r="AA55" s="32">
        <v>21853</v>
      </c>
      <c r="AB55" s="32">
        <v>24845</v>
      </c>
      <c r="AC55" s="32">
        <v>28698</v>
      </c>
      <c r="AD55" s="32">
        <v>25344</v>
      </c>
      <c r="AE55" s="32">
        <v>24605</v>
      </c>
      <c r="AF55" s="32">
        <v>23153</v>
      </c>
      <c r="AG55" s="32">
        <v>19234</v>
      </c>
      <c r="AH55" s="32">
        <v>24040</v>
      </c>
      <c r="AI55" s="32">
        <v>26990</v>
      </c>
      <c r="AJ55" s="32">
        <v>26004</v>
      </c>
      <c r="AK55" s="32">
        <v>24393</v>
      </c>
      <c r="AL55" s="32">
        <v>25463</v>
      </c>
      <c r="AM55" s="32">
        <v>24633</v>
      </c>
      <c r="AN55" s="32">
        <v>21496</v>
      </c>
      <c r="AO55" s="32">
        <v>26302</v>
      </c>
      <c r="AP55" s="32">
        <v>29641</v>
      </c>
      <c r="AQ55" s="32">
        <v>26576</v>
      </c>
      <c r="AR55" s="32">
        <v>25837</v>
      </c>
      <c r="AS55" s="32">
        <v>25337</v>
      </c>
      <c r="AT55" s="32">
        <v>25449</v>
      </c>
      <c r="AU55" s="32">
        <v>22422</v>
      </c>
      <c r="AV55" s="32">
        <v>23643</v>
      </c>
      <c r="AW55" s="32">
        <v>29263</v>
      </c>
      <c r="AX55" s="32">
        <v>27661</v>
      </c>
      <c r="AY55" s="32">
        <v>25456</v>
      </c>
      <c r="AZ55" s="32">
        <v>25621</v>
      </c>
      <c r="BA55" s="32">
        <v>23156</v>
      </c>
      <c r="BB55" s="32">
        <v>21167</v>
      </c>
      <c r="BC55" s="32">
        <v>22692</v>
      </c>
      <c r="BD55" s="32">
        <v>23607</v>
      </c>
      <c r="BE55" s="32">
        <v>23235</v>
      </c>
      <c r="BF55" s="32">
        <v>23958</v>
      </c>
      <c r="BG55" s="32">
        <v>24927</v>
      </c>
      <c r="BH55" s="32">
        <v>27730</v>
      </c>
      <c r="BI55" s="32">
        <v>24150</v>
      </c>
      <c r="BJ55" s="32">
        <v>26719</v>
      </c>
      <c r="BK55" s="32">
        <v>29678</v>
      </c>
      <c r="BL55" s="32">
        <v>28330</v>
      </c>
      <c r="BM55" s="32">
        <v>28121</v>
      </c>
      <c r="BN55" s="32">
        <v>28452</v>
      </c>
      <c r="BO55" s="32">
        <v>26967</v>
      </c>
      <c r="BP55" s="32">
        <v>23867</v>
      </c>
      <c r="BQ55" s="32">
        <v>25010</v>
      </c>
      <c r="BR55" s="32">
        <v>28332</v>
      </c>
      <c r="BS55" s="32">
        <v>5305</v>
      </c>
      <c r="BT55" s="32"/>
      <c r="BU55" s="32"/>
      <c r="BV55" s="32"/>
      <c r="BW55" s="32"/>
      <c r="BX55" s="26">
        <f t="shared" si="5"/>
        <v>1648716</v>
      </c>
      <c r="BY55" s="49"/>
    </row>
    <row r="56" spans="1:77" s="22" customFormat="1">
      <c r="A56" s="133"/>
      <c r="B56" s="23"/>
      <c r="C56" s="23"/>
      <c r="D56" s="23"/>
      <c r="E56" s="24" t="s">
        <v>29</v>
      </c>
      <c r="F56" s="32">
        <v>229</v>
      </c>
      <c r="G56" s="32">
        <v>258</v>
      </c>
      <c r="H56" s="32">
        <v>202</v>
      </c>
      <c r="I56" s="32">
        <v>237</v>
      </c>
      <c r="J56" s="32">
        <v>181</v>
      </c>
      <c r="K56" s="32">
        <v>195</v>
      </c>
      <c r="L56" s="32">
        <v>197</v>
      </c>
      <c r="M56" s="32">
        <v>240</v>
      </c>
      <c r="N56" s="32">
        <v>242</v>
      </c>
      <c r="O56" s="32">
        <v>266</v>
      </c>
      <c r="P56" s="32">
        <v>233</v>
      </c>
      <c r="Q56" s="32">
        <v>265</v>
      </c>
      <c r="R56" s="32">
        <v>327</v>
      </c>
      <c r="S56" s="32">
        <v>227</v>
      </c>
      <c r="T56" s="32">
        <v>244</v>
      </c>
      <c r="U56" s="32">
        <v>303</v>
      </c>
      <c r="V56" s="32">
        <v>246</v>
      </c>
      <c r="W56" s="32">
        <v>237</v>
      </c>
      <c r="X56" s="32">
        <v>212</v>
      </c>
      <c r="Y56" s="32">
        <v>221</v>
      </c>
      <c r="Z56" s="32">
        <v>206</v>
      </c>
      <c r="AA56" s="32">
        <v>239</v>
      </c>
      <c r="AB56" s="32">
        <v>236</v>
      </c>
      <c r="AC56" s="32">
        <v>282</v>
      </c>
      <c r="AD56" s="32">
        <v>232</v>
      </c>
      <c r="AE56" s="32">
        <v>244</v>
      </c>
      <c r="AF56" s="32">
        <v>213</v>
      </c>
      <c r="AG56" s="32">
        <v>177</v>
      </c>
      <c r="AH56" s="32">
        <v>228</v>
      </c>
      <c r="AI56" s="32">
        <v>255</v>
      </c>
      <c r="AJ56" s="32">
        <v>218</v>
      </c>
      <c r="AK56" s="32">
        <v>242</v>
      </c>
      <c r="AL56" s="32">
        <v>254</v>
      </c>
      <c r="AM56" s="32">
        <v>236</v>
      </c>
      <c r="AN56" s="32">
        <v>176</v>
      </c>
      <c r="AO56" s="32">
        <v>257</v>
      </c>
      <c r="AP56" s="32">
        <v>261</v>
      </c>
      <c r="AQ56" s="32">
        <v>258</v>
      </c>
      <c r="AR56" s="32">
        <v>238</v>
      </c>
      <c r="AS56" s="32">
        <v>251</v>
      </c>
      <c r="AT56" s="32">
        <v>236</v>
      </c>
      <c r="AU56" s="32">
        <v>202</v>
      </c>
      <c r="AV56" s="32">
        <v>222</v>
      </c>
      <c r="AW56" s="32">
        <v>279</v>
      </c>
      <c r="AX56" s="32">
        <v>270</v>
      </c>
      <c r="AY56" s="32">
        <v>192</v>
      </c>
      <c r="AZ56" s="32">
        <v>211</v>
      </c>
      <c r="BA56" s="32">
        <v>196</v>
      </c>
      <c r="BB56" s="32">
        <v>198</v>
      </c>
      <c r="BC56" s="32">
        <v>222</v>
      </c>
      <c r="BD56" s="32">
        <v>191</v>
      </c>
      <c r="BE56" s="32">
        <v>217</v>
      </c>
      <c r="BF56" s="32">
        <v>226</v>
      </c>
      <c r="BG56" s="32">
        <v>232</v>
      </c>
      <c r="BH56" s="32">
        <v>221</v>
      </c>
      <c r="BI56" s="32">
        <v>214</v>
      </c>
      <c r="BJ56" s="32">
        <v>236</v>
      </c>
      <c r="BK56" s="32">
        <v>260</v>
      </c>
      <c r="BL56" s="32">
        <v>241</v>
      </c>
      <c r="BM56" s="32">
        <v>264</v>
      </c>
      <c r="BN56" s="32">
        <v>271</v>
      </c>
      <c r="BO56" s="32">
        <v>217</v>
      </c>
      <c r="BP56" s="32">
        <v>205</v>
      </c>
      <c r="BQ56" s="32">
        <v>264</v>
      </c>
      <c r="BR56" s="32">
        <v>262</v>
      </c>
      <c r="BS56" s="32">
        <v>42</v>
      </c>
      <c r="BT56" s="32"/>
      <c r="BU56" s="32"/>
      <c r="BV56" s="32"/>
      <c r="BW56" s="32"/>
      <c r="BX56" s="26">
        <f t="shared" si="5"/>
        <v>15256</v>
      </c>
    </row>
    <row r="57" spans="1:77" s="22" customFormat="1">
      <c r="A57" s="133"/>
      <c r="B57" s="27" t="s">
        <v>31</v>
      </c>
      <c r="C57" s="27"/>
      <c r="D57" s="27"/>
      <c r="E57" s="24" t="s">
        <v>28</v>
      </c>
      <c r="F57" s="32">
        <f>F53+F55</f>
        <v>28033</v>
      </c>
      <c r="G57" s="32">
        <f t="shared" ref="G57:BR57" si="19">G53+G55</f>
        <v>31455</v>
      </c>
      <c r="H57" s="32">
        <f t="shared" si="19"/>
        <v>29120</v>
      </c>
      <c r="I57" s="32">
        <f t="shared" si="19"/>
        <v>30810</v>
      </c>
      <c r="J57" s="32">
        <f t="shared" si="19"/>
        <v>29416</v>
      </c>
      <c r="K57" s="32">
        <f t="shared" si="19"/>
        <v>28903</v>
      </c>
      <c r="L57" s="32">
        <f t="shared" si="19"/>
        <v>25651</v>
      </c>
      <c r="M57" s="32">
        <f t="shared" si="19"/>
        <v>29247</v>
      </c>
      <c r="N57" s="32">
        <f t="shared" si="19"/>
        <v>33798</v>
      </c>
      <c r="O57" s="32">
        <f t="shared" si="19"/>
        <v>31822</v>
      </c>
      <c r="P57" s="32">
        <f t="shared" si="19"/>
        <v>30754</v>
      </c>
      <c r="Q57" s="32">
        <f t="shared" si="19"/>
        <v>31329</v>
      </c>
      <c r="R57" s="32">
        <f t="shared" si="19"/>
        <v>33185</v>
      </c>
      <c r="S57" s="32">
        <f t="shared" si="19"/>
        <v>29184</v>
      </c>
      <c r="T57" s="32">
        <f t="shared" si="19"/>
        <v>29640</v>
      </c>
      <c r="U57" s="32">
        <f t="shared" si="19"/>
        <v>33436</v>
      </c>
      <c r="V57" s="32">
        <f t="shared" si="19"/>
        <v>32067</v>
      </c>
      <c r="W57" s="32">
        <f t="shared" si="19"/>
        <v>30746</v>
      </c>
      <c r="X57" s="32">
        <f t="shared" si="19"/>
        <v>27979</v>
      </c>
      <c r="Y57" s="32">
        <f t="shared" si="19"/>
        <v>27965</v>
      </c>
      <c r="Z57" s="32">
        <f t="shared" si="19"/>
        <v>24937</v>
      </c>
      <c r="AA57" s="32">
        <f t="shared" si="19"/>
        <v>25586</v>
      </c>
      <c r="AB57" s="32">
        <f t="shared" si="19"/>
        <v>29005</v>
      </c>
      <c r="AC57" s="32">
        <f t="shared" si="19"/>
        <v>33594</v>
      </c>
      <c r="AD57" s="32">
        <f t="shared" si="19"/>
        <v>30895</v>
      </c>
      <c r="AE57" s="32">
        <f t="shared" si="19"/>
        <v>30075</v>
      </c>
      <c r="AF57" s="32">
        <f t="shared" si="19"/>
        <v>28160</v>
      </c>
      <c r="AG57" s="32">
        <f t="shared" si="19"/>
        <v>23183</v>
      </c>
      <c r="AH57" s="32">
        <f t="shared" si="19"/>
        <v>28028</v>
      </c>
      <c r="AI57" s="32">
        <f t="shared" si="19"/>
        <v>32077</v>
      </c>
      <c r="AJ57" s="32">
        <f t="shared" si="19"/>
        <v>30801</v>
      </c>
      <c r="AK57" s="32">
        <f t="shared" si="19"/>
        <v>29172</v>
      </c>
      <c r="AL57" s="32">
        <f t="shared" si="19"/>
        <v>30348</v>
      </c>
      <c r="AM57" s="32">
        <f t="shared" si="19"/>
        <v>29749</v>
      </c>
      <c r="AN57" s="32">
        <f t="shared" si="19"/>
        <v>25917</v>
      </c>
      <c r="AO57" s="32">
        <f t="shared" si="19"/>
        <v>30865</v>
      </c>
      <c r="AP57" s="32">
        <f t="shared" si="19"/>
        <v>33784</v>
      </c>
      <c r="AQ57" s="32">
        <f t="shared" si="19"/>
        <v>31808</v>
      </c>
      <c r="AR57" s="32">
        <f t="shared" si="19"/>
        <v>30937</v>
      </c>
      <c r="AS57" s="32">
        <f t="shared" si="19"/>
        <v>30467</v>
      </c>
      <c r="AT57" s="32">
        <f t="shared" si="19"/>
        <v>30493</v>
      </c>
      <c r="AU57" s="32">
        <f t="shared" si="19"/>
        <v>27467</v>
      </c>
      <c r="AV57" s="32">
        <f t="shared" si="19"/>
        <v>28459</v>
      </c>
      <c r="AW57" s="32">
        <f t="shared" si="19"/>
        <v>33935</v>
      </c>
      <c r="AX57" s="32">
        <f t="shared" si="19"/>
        <v>33014</v>
      </c>
      <c r="AY57" s="32">
        <f t="shared" si="19"/>
        <v>30579</v>
      </c>
      <c r="AZ57" s="32">
        <f t="shared" si="19"/>
        <v>30491</v>
      </c>
      <c r="BA57" s="32">
        <f t="shared" si="19"/>
        <v>28281</v>
      </c>
      <c r="BB57" s="32">
        <f t="shared" si="19"/>
        <v>25282</v>
      </c>
      <c r="BC57" s="32">
        <f t="shared" si="19"/>
        <v>25960</v>
      </c>
      <c r="BD57" s="32">
        <f t="shared" si="19"/>
        <v>27331</v>
      </c>
      <c r="BE57" s="32">
        <f t="shared" si="19"/>
        <v>27541</v>
      </c>
      <c r="BF57" s="32">
        <f t="shared" si="19"/>
        <v>28944</v>
      </c>
      <c r="BG57" s="32">
        <f t="shared" si="19"/>
        <v>29664</v>
      </c>
      <c r="BH57" s="32">
        <f t="shared" si="19"/>
        <v>32221</v>
      </c>
      <c r="BI57" s="32">
        <f t="shared" si="19"/>
        <v>28660</v>
      </c>
      <c r="BJ57" s="32">
        <f t="shared" si="19"/>
        <v>31258</v>
      </c>
      <c r="BK57" s="32">
        <f t="shared" si="19"/>
        <v>33987</v>
      </c>
      <c r="BL57" s="32">
        <f t="shared" si="19"/>
        <v>34079</v>
      </c>
      <c r="BM57" s="32">
        <f t="shared" si="19"/>
        <v>33985</v>
      </c>
      <c r="BN57" s="32">
        <f t="shared" si="19"/>
        <v>34511</v>
      </c>
      <c r="BO57" s="32">
        <f t="shared" si="19"/>
        <v>32062</v>
      </c>
      <c r="BP57" s="32">
        <f t="shared" si="19"/>
        <v>29018</v>
      </c>
      <c r="BQ57" s="32">
        <f t="shared" si="19"/>
        <v>28815</v>
      </c>
      <c r="BR57" s="32">
        <f t="shared" si="19"/>
        <v>31986</v>
      </c>
      <c r="BS57" s="32">
        <f t="shared" ref="BS57:BW57" si="20">BS53+BS55</f>
        <v>6096</v>
      </c>
      <c r="BT57" s="32">
        <f t="shared" si="20"/>
        <v>0</v>
      </c>
      <c r="BU57" s="32">
        <f t="shared" si="20"/>
        <v>0</v>
      </c>
      <c r="BV57" s="32">
        <f t="shared" si="20"/>
        <v>0</v>
      </c>
      <c r="BW57" s="32">
        <f t="shared" si="20"/>
        <v>0</v>
      </c>
      <c r="BX57" s="26">
        <f t="shared" si="5"/>
        <v>1958047</v>
      </c>
    </row>
    <row r="58" spans="1:77" s="22" customFormat="1">
      <c r="A58" s="134"/>
      <c r="B58" s="27"/>
      <c r="C58" s="27"/>
      <c r="D58" s="27"/>
      <c r="E58" s="24" t="s">
        <v>29</v>
      </c>
      <c r="F58" s="32">
        <f>F54+F56</f>
        <v>291</v>
      </c>
      <c r="G58" s="32">
        <f t="shared" ref="G58:BR58" si="21">G54+G56</f>
        <v>303</v>
      </c>
      <c r="H58" s="32">
        <f t="shared" si="21"/>
        <v>258</v>
      </c>
      <c r="I58" s="32">
        <f t="shared" si="21"/>
        <v>308</v>
      </c>
      <c r="J58" s="32">
        <f t="shared" si="21"/>
        <v>233</v>
      </c>
      <c r="K58" s="32">
        <f t="shared" si="21"/>
        <v>251</v>
      </c>
      <c r="L58" s="32">
        <f t="shared" si="21"/>
        <v>255</v>
      </c>
      <c r="M58" s="32">
        <f t="shared" si="21"/>
        <v>289</v>
      </c>
      <c r="N58" s="32">
        <f t="shared" si="21"/>
        <v>297</v>
      </c>
      <c r="O58" s="32">
        <f t="shared" si="21"/>
        <v>337</v>
      </c>
      <c r="P58" s="32">
        <f t="shared" si="21"/>
        <v>302</v>
      </c>
      <c r="Q58" s="32">
        <f t="shared" si="21"/>
        <v>343</v>
      </c>
      <c r="R58" s="32">
        <f t="shared" si="21"/>
        <v>388</v>
      </c>
      <c r="S58" s="32">
        <f t="shared" si="21"/>
        <v>284</v>
      </c>
      <c r="T58" s="32">
        <f t="shared" si="21"/>
        <v>302</v>
      </c>
      <c r="U58" s="32">
        <f t="shared" si="21"/>
        <v>373</v>
      </c>
      <c r="V58" s="32">
        <f t="shared" si="21"/>
        <v>325</v>
      </c>
      <c r="W58" s="32">
        <f t="shared" si="21"/>
        <v>306</v>
      </c>
      <c r="X58" s="32">
        <f t="shared" si="21"/>
        <v>265</v>
      </c>
      <c r="Y58" s="32">
        <f t="shared" si="21"/>
        <v>280</v>
      </c>
      <c r="Z58" s="32">
        <f t="shared" si="21"/>
        <v>277</v>
      </c>
      <c r="AA58" s="32">
        <f t="shared" si="21"/>
        <v>309</v>
      </c>
      <c r="AB58" s="32">
        <f t="shared" si="21"/>
        <v>299</v>
      </c>
      <c r="AC58" s="32">
        <f t="shared" si="21"/>
        <v>330</v>
      </c>
      <c r="AD58" s="32">
        <f t="shared" si="21"/>
        <v>287</v>
      </c>
      <c r="AE58" s="32">
        <f t="shared" si="21"/>
        <v>305</v>
      </c>
      <c r="AF58" s="32">
        <f t="shared" si="21"/>
        <v>259</v>
      </c>
      <c r="AG58" s="32">
        <f t="shared" si="21"/>
        <v>223</v>
      </c>
      <c r="AH58" s="32">
        <f t="shared" si="21"/>
        <v>286</v>
      </c>
      <c r="AI58" s="32">
        <f t="shared" si="21"/>
        <v>317</v>
      </c>
      <c r="AJ58" s="32">
        <f t="shared" si="21"/>
        <v>279</v>
      </c>
      <c r="AK58" s="32">
        <f t="shared" si="21"/>
        <v>306</v>
      </c>
      <c r="AL58" s="32">
        <f t="shared" si="21"/>
        <v>317</v>
      </c>
      <c r="AM58" s="32">
        <f t="shared" si="21"/>
        <v>298</v>
      </c>
      <c r="AN58" s="32">
        <f t="shared" si="21"/>
        <v>235</v>
      </c>
      <c r="AO58" s="32">
        <f t="shared" si="21"/>
        <v>315</v>
      </c>
      <c r="AP58" s="32">
        <f t="shared" si="21"/>
        <v>315</v>
      </c>
      <c r="AQ58" s="32">
        <f t="shared" si="21"/>
        <v>317</v>
      </c>
      <c r="AR58" s="32">
        <f t="shared" si="21"/>
        <v>299</v>
      </c>
      <c r="AS58" s="32">
        <f t="shared" si="21"/>
        <v>313</v>
      </c>
      <c r="AT58" s="32">
        <f t="shared" si="21"/>
        <v>294</v>
      </c>
      <c r="AU58" s="32">
        <f t="shared" si="21"/>
        <v>251</v>
      </c>
      <c r="AV58" s="32">
        <f t="shared" si="21"/>
        <v>308</v>
      </c>
      <c r="AW58" s="32">
        <f t="shared" si="21"/>
        <v>340</v>
      </c>
      <c r="AX58" s="32">
        <f t="shared" si="21"/>
        <v>347</v>
      </c>
      <c r="AY58" s="32">
        <f t="shared" si="21"/>
        <v>263</v>
      </c>
      <c r="AZ58" s="32">
        <f t="shared" si="21"/>
        <v>263</v>
      </c>
      <c r="BA58" s="32">
        <f t="shared" si="21"/>
        <v>272</v>
      </c>
      <c r="BB58" s="32">
        <f t="shared" si="21"/>
        <v>246</v>
      </c>
      <c r="BC58" s="32">
        <f t="shared" si="21"/>
        <v>269</v>
      </c>
      <c r="BD58" s="32">
        <f t="shared" si="21"/>
        <v>241</v>
      </c>
      <c r="BE58" s="32">
        <f t="shared" si="21"/>
        <v>273</v>
      </c>
      <c r="BF58" s="32">
        <f t="shared" si="21"/>
        <v>295</v>
      </c>
      <c r="BG58" s="32">
        <f t="shared" si="21"/>
        <v>277</v>
      </c>
      <c r="BH58" s="32">
        <f t="shared" si="21"/>
        <v>282</v>
      </c>
      <c r="BI58" s="32">
        <f t="shared" si="21"/>
        <v>264</v>
      </c>
      <c r="BJ58" s="32">
        <f t="shared" si="21"/>
        <v>282</v>
      </c>
      <c r="BK58" s="32">
        <f t="shared" si="21"/>
        <v>310</v>
      </c>
      <c r="BL58" s="32">
        <f t="shared" si="21"/>
        <v>295</v>
      </c>
      <c r="BM58" s="32">
        <f t="shared" si="21"/>
        <v>334</v>
      </c>
      <c r="BN58" s="32">
        <f t="shared" si="21"/>
        <v>342</v>
      </c>
      <c r="BO58" s="32">
        <f t="shared" si="21"/>
        <v>282</v>
      </c>
      <c r="BP58" s="32">
        <f t="shared" si="21"/>
        <v>271</v>
      </c>
      <c r="BQ58" s="32">
        <f t="shared" si="21"/>
        <v>306</v>
      </c>
      <c r="BR58" s="32">
        <f t="shared" si="21"/>
        <v>302</v>
      </c>
      <c r="BS58" s="32">
        <f t="shared" ref="BS58:BW58" si="22">BS54+BS56</f>
        <v>52</v>
      </c>
      <c r="BT58" s="32">
        <f t="shared" si="22"/>
        <v>0</v>
      </c>
      <c r="BU58" s="32">
        <f t="shared" si="22"/>
        <v>0</v>
      </c>
      <c r="BV58" s="32">
        <f t="shared" si="22"/>
        <v>0</v>
      </c>
      <c r="BW58" s="32">
        <f t="shared" si="22"/>
        <v>0</v>
      </c>
      <c r="BX58" s="26">
        <f t="shared" si="5"/>
        <v>19137</v>
      </c>
    </row>
  </sheetData>
  <mergeCells count="16">
    <mergeCell ref="A53:A58"/>
    <mergeCell ref="BY15:BY16"/>
    <mergeCell ref="BY17:BY18"/>
    <mergeCell ref="A19:A26"/>
    <mergeCell ref="A27:A34"/>
    <mergeCell ref="A35:A38"/>
    <mergeCell ref="A11:A14"/>
    <mergeCell ref="A15:A18"/>
    <mergeCell ref="A39:A44"/>
    <mergeCell ref="A45:A48"/>
    <mergeCell ref="A49:A52"/>
    <mergeCell ref="BY7:BY8"/>
    <mergeCell ref="BY9:BY10"/>
    <mergeCell ref="A6:BX6"/>
    <mergeCell ref="A2:A5"/>
    <mergeCell ref="A7:A10"/>
  </mergeCells>
  <phoneticPr fontId="1"/>
  <conditionalFormatting sqref="B5 B2:B3">
    <cfRule type="cellIs" dxfId="10" priority="13" stopIfTrue="1" operator="equal">
      <formula>1</formula>
    </cfRule>
  </conditionalFormatting>
  <conditionalFormatting sqref="B10 B7:B8">
    <cfRule type="cellIs" dxfId="9" priority="10" stopIfTrue="1" operator="equal">
      <formula>1</formula>
    </cfRule>
  </conditionalFormatting>
  <conditionalFormatting sqref="B14 B11:B12">
    <cfRule type="cellIs" dxfId="8" priority="9" stopIfTrue="1" operator="equal">
      <formula>1</formula>
    </cfRule>
  </conditionalFormatting>
  <conditionalFormatting sqref="B44 B39:B42">
    <cfRule type="cellIs" dxfId="7" priority="4" stopIfTrue="1" operator="equal">
      <formula>1</formula>
    </cfRule>
  </conditionalFormatting>
  <conditionalFormatting sqref="B18 B15:B16">
    <cfRule type="cellIs" dxfId="6" priority="8" stopIfTrue="1" operator="equal">
      <formula>1</formula>
    </cfRule>
  </conditionalFormatting>
  <conditionalFormatting sqref="B26 B19:B24">
    <cfRule type="cellIs" dxfId="5" priority="7" stopIfTrue="1" operator="equal">
      <formula>1</formula>
    </cfRule>
  </conditionalFormatting>
  <conditionalFormatting sqref="B34 B27:B32">
    <cfRule type="cellIs" dxfId="4" priority="6" stopIfTrue="1" operator="equal">
      <formula>1</formula>
    </cfRule>
  </conditionalFormatting>
  <conditionalFormatting sqref="B38 B35:B36">
    <cfRule type="cellIs" dxfId="3" priority="5" stopIfTrue="1" operator="equal">
      <formula>1</formula>
    </cfRule>
  </conditionalFormatting>
  <conditionalFormatting sqref="B58 B53:B56">
    <cfRule type="cellIs" dxfId="2" priority="1" stopIfTrue="1" operator="equal">
      <formula>1</formula>
    </cfRule>
  </conditionalFormatting>
  <conditionalFormatting sqref="B48 B45:B46">
    <cfRule type="cellIs" dxfId="1" priority="3" stopIfTrue="1" operator="equal">
      <formula>1</formula>
    </cfRule>
  </conditionalFormatting>
  <conditionalFormatting sqref="B52 B49:B50">
    <cfRule type="cellIs" dxfId="0" priority="2" stopIfTrue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B2:F15"/>
  <sheetViews>
    <sheetView zoomScale="80" zoomScaleNormal="80" workbookViewId="0">
      <selection activeCell="D7" sqref="D7"/>
    </sheetView>
  </sheetViews>
  <sheetFormatPr defaultColWidth="8.85546875" defaultRowHeight="15"/>
  <cols>
    <col min="1" max="1" width="8.85546875" style="5"/>
    <col min="2" max="2" width="51.140625" style="5" customWidth="1"/>
    <col min="3" max="3" width="24.140625" style="5" customWidth="1"/>
    <col min="4" max="4" width="43.140625" style="5" customWidth="1"/>
    <col min="5" max="5" width="24.140625" style="5" customWidth="1"/>
    <col min="6" max="6" width="55.5703125" style="5" bestFit="1" customWidth="1"/>
    <col min="7" max="16384" width="8.85546875" style="5"/>
  </cols>
  <sheetData>
    <row r="2" spans="2:6" ht="21">
      <c r="B2" s="12" t="s">
        <v>22</v>
      </c>
    </row>
    <row r="3" spans="2:6" ht="15.75" thickBot="1"/>
    <row r="4" spans="2:6">
      <c r="B4" s="41" t="s">
        <v>20</v>
      </c>
      <c r="C4" s="42" t="s">
        <v>23</v>
      </c>
      <c r="D4" s="42" t="s">
        <v>24</v>
      </c>
      <c r="E4" s="59" t="s">
        <v>25</v>
      </c>
      <c r="F4" s="43" t="s">
        <v>46</v>
      </c>
    </row>
    <row r="5" spans="2:6" s="33" customFormat="1" ht="148.35" customHeight="1">
      <c r="B5" s="31" t="s">
        <v>53</v>
      </c>
      <c r="C5" s="36" t="s">
        <v>43</v>
      </c>
      <c r="D5" s="34" t="s">
        <v>96</v>
      </c>
      <c r="E5" s="60" t="s">
        <v>102</v>
      </c>
      <c r="F5" s="58" t="s">
        <v>48</v>
      </c>
    </row>
    <row r="6" spans="2:6" ht="187.35" customHeight="1">
      <c r="B6" s="77" t="s">
        <v>55</v>
      </c>
      <c r="C6" s="36" t="s">
        <v>38</v>
      </c>
      <c r="D6" s="34" t="s">
        <v>97</v>
      </c>
      <c r="E6" s="60" t="s">
        <v>103</v>
      </c>
      <c r="F6" s="58" t="s">
        <v>47</v>
      </c>
    </row>
    <row r="7" spans="2:6" ht="70.7" customHeight="1">
      <c r="B7" s="78" t="s">
        <v>56</v>
      </c>
      <c r="C7" s="36"/>
      <c r="D7" s="45" t="s">
        <v>100</v>
      </c>
      <c r="E7" s="60"/>
      <c r="F7" s="38"/>
    </row>
    <row r="8" spans="2:6" ht="70.7" customHeight="1">
      <c r="B8" s="78" t="s">
        <v>57</v>
      </c>
      <c r="C8" s="36"/>
      <c r="D8" s="45" t="s">
        <v>101</v>
      </c>
      <c r="E8" s="60"/>
      <c r="F8" s="38"/>
    </row>
    <row r="9" spans="2:6" ht="70.7" customHeight="1">
      <c r="B9" s="78" t="s">
        <v>59</v>
      </c>
      <c r="C9" s="36"/>
      <c r="D9" s="34" t="s">
        <v>98</v>
      </c>
      <c r="E9" s="60" t="s">
        <v>104</v>
      </c>
      <c r="F9" s="38"/>
    </row>
    <row r="10" spans="2:6" s="33" customFormat="1" ht="70.7" customHeight="1" thickBot="1">
      <c r="B10" s="78" t="s">
        <v>61</v>
      </c>
      <c r="C10" s="37"/>
      <c r="D10" s="35" t="s">
        <v>99</v>
      </c>
      <c r="E10" s="61" t="s">
        <v>105</v>
      </c>
      <c r="F10" s="93"/>
    </row>
    <row r="11" spans="2:6" ht="15.75" thickBot="1">
      <c r="B11" s="78" t="s">
        <v>63</v>
      </c>
      <c r="C11" s="37"/>
      <c r="D11" s="45" t="s">
        <v>100</v>
      </c>
      <c r="E11" s="61"/>
      <c r="F11" s="92"/>
    </row>
    <row r="12" spans="2:6" ht="15.75" thickBot="1">
      <c r="B12" s="78" t="s">
        <v>84</v>
      </c>
      <c r="C12" s="37"/>
      <c r="D12" s="90"/>
      <c r="E12" s="61"/>
      <c r="F12" s="92"/>
    </row>
    <row r="13" spans="2:6" ht="15.75" thickBot="1">
      <c r="B13" s="78" t="s">
        <v>85</v>
      </c>
      <c r="C13" s="37"/>
      <c r="D13" s="91"/>
      <c r="E13" s="61"/>
      <c r="F13" s="92"/>
    </row>
    <row r="14" spans="2:6" ht="15.75" thickBot="1">
      <c r="B14" s="78" t="s">
        <v>86</v>
      </c>
      <c r="C14" s="37"/>
      <c r="D14" s="92"/>
      <c r="E14" s="61"/>
      <c r="F14" s="92"/>
    </row>
    <row r="15" spans="2:6" ht="15.75" thickBot="1">
      <c r="B15" s="78" t="s">
        <v>79</v>
      </c>
      <c r="C15" s="37"/>
      <c r="D15" s="92"/>
      <c r="E15" s="61"/>
      <c r="F15" s="92"/>
    </row>
  </sheetData>
  <phoneticPr fontId="1"/>
  <hyperlinks>
    <hyperlink ref="F6" r:id="rId1" xr:uid="{00000000-0004-0000-0200-000000000000}"/>
    <hyperlink ref="F5" r:id="rId2" location="advertiser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9"/>
  <sheetViews>
    <sheetView workbookViewId="0">
      <selection activeCell="A13" sqref="A13"/>
    </sheetView>
  </sheetViews>
  <sheetFormatPr defaultColWidth="9" defaultRowHeight="15"/>
  <cols>
    <col min="1" max="1" width="40.85546875" style="11" customWidth="1"/>
    <col min="2" max="3" width="11.42578125" style="11" customWidth="1"/>
    <col min="4" max="4" width="15.140625" style="8" customWidth="1"/>
    <col min="5" max="5" width="28" style="8" customWidth="1"/>
    <col min="6" max="16384" width="9" style="8"/>
  </cols>
  <sheetData>
    <row r="2" spans="1:5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</row>
    <row r="3" spans="1:5">
      <c r="A3" s="9" t="s">
        <v>8</v>
      </c>
      <c r="B3" s="10">
        <v>41748</v>
      </c>
      <c r="C3" s="10">
        <v>41779</v>
      </c>
      <c r="D3" s="10" t="s">
        <v>9</v>
      </c>
      <c r="E3" s="10" t="s">
        <v>10</v>
      </c>
    </row>
    <row r="4" spans="1:5">
      <c r="A4" s="9" t="s">
        <v>11</v>
      </c>
      <c r="B4" s="10">
        <v>41748</v>
      </c>
      <c r="C4" s="10">
        <v>41779</v>
      </c>
      <c r="D4" s="10" t="s">
        <v>12</v>
      </c>
      <c r="E4" s="10" t="s">
        <v>10</v>
      </c>
    </row>
    <row r="5" spans="1:5">
      <c r="A5" s="9" t="s">
        <v>13</v>
      </c>
      <c r="B5" s="10">
        <v>41748</v>
      </c>
      <c r="C5" s="10">
        <v>41779</v>
      </c>
      <c r="D5" s="10" t="s">
        <v>12</v>
      </c>
      <c r="E5" s="10" t="s">
        <v>10</v>
      </c>
    </row>
    <row r="6" spans="1:5">
      <c r="A6" s="9" t="s">
        <v>14</v>
      </c>
      <c r="B6" s="10">
        <v>41748</v>
      </c>
      <c r="C6" s="10">
        <v>41779</v>
      </c>
      <c r="D6" s="10" t="s">
        <v>9</v>
      </c>
      <c r="E6" s="10" t="s">
        <v>15</v>
      </c>
    </row>
    <row r="7" spans="1:5">
      <c r="A7" s="9" t="s">
        <v>16</v>
      </c>
      <c r="B7" s="10">
        <v>41748</v>
      </c>
      <c r="C7" s="10">
        <v>41779</v>
      </c>
      <c r="D7" s="10" t="s">
        <v>9</v>
      </c>
      <c r="E7" s="10" t="s">
        <v>15</v>
      </c>
    </row>
    <row r="8" spans="1:5">
      <c r="A8" s="9" t="s">
        <v>17</v>
      </c>
      <c r="B8" s="10">
        <v>41748</v>
      </c>
      <c r="C8" s="10">
        <v>41779</v>
      </c>
      <c r="D8" s="10" t="s">
        <v>9</v>
      </c>
      <c r="E8" s="10" t="s">
        <v>15</v>
      </c>
    </row>
    <row r="9" spans="1:5">
      <c r="A9" s="9" t="s">
        <v>18</v>
      </c>
      <c r="B9" s="10">
        <v>41748</v>
      </c>
      <c r="C9" s="10">
        <v>41779</v>
      </c>
      <c r="D9" s="10" t="s">
        <v>9</v>
      </c>
      <c r="E9" s="10" t="s">
        <v>15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2A54BC22CC7458C07186CEE0DB6E9" ma:contentTypeVersion="12" ma:contentTypeDescription="Create a new document." ma:contentTypeScope="" ma:versionID="acc3eb136db7da66d32670815ee59397">
  <xsd:schema xmlns:xsd="http://www.w3.org/2001/XMLSchema" xmlns:xs="http://www.w3.org/2001/XMLSchema" xmlns:p="http://schemas.microsoft.com/office/2006/metadata/properties" xmlns:ns2="216ba24c-d958-41e0-84f9-cbe95f3e893a" xmlns:ns3="2b80f057-923b-4614-827f-7126a8b5ed79" targetNamespace="http://schemas.microsoft.com/office/2006/metadata/properties" ma:root="true" ma:fieldsID="03d6536d87bf79871ae0c574b8cf934b" ns2:_="" ns3:_="">
    <xsd:import namespace="216ba24c-d958-41e0-84f9-cbe95f3e893a"/>
    <xsd:import namespace="2b80f057-923b-4614-827f-7126a8b5ed7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ba24c-d958-41e0-84f9-cbe95f3e89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0f057-923b-4614-827f-7126a8b5e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D2112-9406-427F-83E2-E77DFA1761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2495E5-9672-4183-8D44-C57F26D3D33B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216ba24c-d958-41e0-84f9-cbe95f3e893a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2b80f057-923b-4614-827f-7126a8b5ed7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98FA673-35C9-46B8-9947-3CFDE47C9A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ba24c-d958-41e0-84f9-cbe95f3e893a"/>
    <ds:schemaRef ds:uri="2b80f057-923b-4614-827f-7126a8b5ed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Online summary</vt:lpstr>
      <vt:lpstr>SNS_Online delivery by site</vt:lpstr>
      <vt:lpstr>Online Targeting setting</vt:lpstr>
      <vt:lpstr>OOH - In train</vt:lpstr>
    </vt:vector>
  </TitlesOfParts>
  <Company>電通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電通</dc:creator>
  <cp:lastModifiedBy>core i7 6th</cp:lastModifiedBy>
  <dcterms:created xsi:type="dcterms:W3CDTF">2016-03-17T11:49:16Z</dcterms:created>
  <dcterms:modified xsi:type="dcterms:W3CDTF">2021-02-11T16:29:47Z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0x010100C472A54BC22CC7458C07186CEE0DB6E9</vt:lpwstr>
  </property>
</Properties>
</file>