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<sst xmlns="http://schemas.openxmlformats.org/spreadsheetml/2006/main" count="156" uniqueCount="87">
  <si>
    <t xml:space="preserve">Mass</t>
  </si>
  <si>
    <t xml:space="preserve">m</t>
  </si>
  <si>
    <t xml:space="preserve">kg</t>
  </si>
  <si>
    <t xml:space="preserve">Inertia</t>
  </si>
  <si>
    <t xml:space="preserve">X</t>
  </si>
  <si>
    <t xml:space="preserve">I(x)</t>
  </si>
  <si>
    <t xml:space="preserve">kgm^2</t>
  </si>
  <si>
    <t xml:space="preserve">Y</t>
  </si>
  <si>
    <t xml:space="preserve">I(y)</t>
  </si>
  <si>
    <t xml:space="preserve">Z</t>
  </si>
  <si>
    <t xml:space="preserve">I(z)</t>
  </si>
  <si>
    <t xml:space="preserve">Bouyancy</t>
  </si>
  <si>
    <t xml:space="preserve">B</t>
  </si>
  <si>
    <t xml:space="preserve">N</t>
  </si>
  <si>
    <t xml:space="preserve">Center of Mass</t>
  </si>
  <si>
    <t xml:space="preserve">COM(x)</t>
  </si>
  <si>
    <t xml:space="preserve">COM(y)</t>
  </si>
  <si>
    <t xml:space="preserve">COM(z)</t>
  </si>
  <si>
    <t xml:space="preserve">Center of Bouyancy</t>
  </si>
  <si>
    <t xml:space="preserve">COB(1)</t>
  </si>
  <si>
    <t xml:space="preserve">COB(2)</t>
  </si>
  <si>
    <t xml:space="preserve">COB(3)</t>
  </si>
  <si>
    <t xml:space="preserve">Linear damping constant</t>
  </si>
  <si>
    <t xml:space="preserve">bx</t>
  </si>
  <si>
    <t xml:space="preserve">Ns/m</t>
  </si>
  <si>
    <t xml:space="preserve">by</t>
  </si>
  <si>
    <t xml:space="preserve">bz</t>
  </si>
  <si>
    <t xml:space="preserve">Rotational damping constant</t>
  </si>
  <si>
    <t xml:space="preserve">cx</t>
  </si>
  <si>
    <t xml:space="preserve">Ns </t>
  </si>
  <si>
    <t xml:space="preserve">cy</t>
  </si>
  <si>
    <t xml:space="preserve">cz</t>
  </si>
  <si>
    <t xml:space="preserve">Center of pressure front face</t>
  </si>
  <si>
    <t xml:space="preserve">COPx(1)</t>
  </si>
  <si>
    <t xml:space="preserve">COPx(2)</t>
  </si>
  <si>
    <t xml:space="preserve">COPx(3)</t>
  </si>
  <si>
    <t xml:space="preserve">Center of pressure right face</t>
  </si>
  <si>
    <t xml:space="preserve">COPy(1)</t>
  </si>
  <si>
    <t xml:space="preserve">COPy(2)</t>
  </si>
  <si>
    <t xml:space="preserve">COPy(3)</t>
  </si>
  <si>
    <t xml:space="preserve">Center of pressure top face</t>
  </si>
  <si>
    <t xml:space="preserve">COPz(1)</t>
  </si>
  <si>
    <t xml:space="preserve">COPz(2)</t>
  </si>
  <si>
    <t xml:space="preserve">COPz(3)</t>
  </si>
  <si>
    <t xml:space="preserve">starboard T200</t>
  </si>
  <si>
    <t xml:space="preserve">d100(1)</t>
  </si>
  <si>
    <t xml:space="preserve">d100(2)</t>
  </si>
  <si>
    <t xml:space="preserve">d100(3)</t>
  </si>
  <si>
    <t xml:space="preserve">starboard T100</t>
  </si>
  <si>
    <t xml:space="preserve">d200(1)</t>
  </si>
  <si>
    <t xml:space="preserve">d200(2)</t>
  </si>
  <si>
    <t xml:space="preserve">d200(3)</t>
  </si>
  <si>
    <t xml:space="preserve">T100 PWM to torque constant</t>
  </si>
  <si>
    <t xml:space="preserve">K1_T</t>
  </si>
  <si>
    <t xml:space="preserve">Nm/A</t>
  </si>
  <si>
    <t xml:space="preserve">K1_F</t>
  </si>
  <si>
    <t xml:space="preserve">N/A</t>
  </si>
  <si>
    <t xml:space="preserve">T200 PWM to torque constant</t>
  </si>
  <si>
    <t xml:space="preserve">K2_T</t>
  </si>
  <si>
    <t xml:space="preserve">K2_F</t>
  </si>
  <si>
    <t xml:space="preserve">parameter</t>
  </si>
  <si>
    <t xml:space="preserve">matlab symbol</t>
  </si>
  <si>
    <t xml:space="preserve">values</t>
  </si>
  <si>
    <t xml:space="preserve">Unit</t>
  </si>
  <si>
    <t xml:space="preserve">Target Speed:</t>
  </si>
  <si>
    <t xml:space="preserve">m/s</t>
  </si>
  <si>
    <t xml:space="preserve">linearizing about v=0.3 m/s</t>
  </si>
  <si>
    <t xml:space="preserve">1/2*Cd*rho*v^2*A</t>
  </si>
  <si>
    <t xml:space="preserve">Frontal Drag</t>
  </si>
  <si>
    <t xml:space="preserve">Item</t>
  </si>
  <si>
    <t xml:space="preserve">Area</t>
  </si>
  <si>
    <t xml:space="preserve">Coefficient</t>
  </si>
  <si>
    <t xml:space="preserve">Quantity</t>
  </si>
  <si>
    <t xml:space="preserve">Linearized Damping Coefficient</t>
  </si>
  <si>
    <t xml:space="preserve">6" enclosure (perpendicular to flow)</t>
  </si>
  <si>
    <t xml:space="preserve">T100 Thrusters</t>
  </si>
  <si>
    <t xml:space="preserve">T200 Thrusters</t>
  </si>
  <si>
    <t xml:space="preserve">Camera Enclosure (avg of cylinder and hemisphere</t>
  </si>
  <si>
    <t xml:space="preserve">Cross Bar</t>
  </si>
  <si>
    <t xml:space="preserve">Cover</t>
  </si>
  <si>
    <t xml:space="preserve">Frame Flanges</t>
  </si>
  <si>
    <t xml:space="preserve">Total</t>
  </si>
  <si>
    <t xml:space="preserve">Right Side</t>
  </si>
  <si>
    <t xml:space="preserve">Frame</t>
  </si>
  <si>
    <t xml:space="preserve">6" Enclosure</t>
  </si>
  <si>
    <t xml:space="preserve">Camera Enclosure</t>
  </si>
  <si>
    <t xml:space="preserve">Top Size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</si>
</sst>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8" activeCellId="0" sqref="E38"/>
    </sheetView>
  </sheetViews>
  <sheetFormatPr defaultRowHeight="15.75"/>
  <cols>
    <col collapsed="false" hidden="false" max="1" min="1" style="0" width="26.0510204081633"/>
    <col collapsed="false" hidden="false" max="1025" min="2" style="0" width="14.1734693877551"/>
  </cols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3" t="n">
        <v>14.5</v>
      </c>
      <c r="E1" s="4" t="s">
        <v>2</v>
      </c>
    </row>
    <row r="2" customFormat="false" ht="15.75" hidden="false" customHeight="true" outlineLevel="0" collapsed="false">
      <c r="A2" s="1" t="s">
        <v>3</v>
      </c>
      <c r="B2" s="1" t="s">
        <v>4</v>
      </c>
      <c r="C2" s="2" t="s">
        <v>5</v>
      </c>
      <c r="D2" s="3" t="n">
        <v>0.87</v>
      </c>
      <c r="E2" s="4" t="s">
        <v>6</v>
      </c>
    </row>
    <row r="3" customFormat="false" ht="15.75" hidden="false" customHeight="false" outlineLevel="0" collapsed="false">
      <c r="A3" s="1"/>
      <c r="B3" s="1" t="s">
        <v>7</v>
      </c>
      <c r="C3" s="2" t="s">
        <v>8</v>
      </c>
      <c r="D3" s="3" t="n">
        <v>0.74</v>
      </c>
      <c r="E3" s="4" t="s">
        <v>6</v>
      </c>
    </row>
    <row r="4" customFormat="false" ht="15.75" hidden="false" customHeight="false" outlineLevel="0" collapsed="false">
      <c r="A4" s="1"/>
      <c r="B4" s="1" t="s">
        <v>9</v>
      </c>
      <c r="C4" s="2" t="s">
        <v>10</v>
      </c>
      <c r="D4" s="3" t="n">
        <v>0.73</v>
      </c>
      <c r="E4" s="4" t="s">
        <v>6</v>
      </c>
    </row>
    <row r="5" customFormat="false" ht="15.75" hidden="false" customHeight="true" outlineLevel="0" collapsed="false">
      <c r="A5" s="5" t="s">
        <v>11</v>
      </c>
      <c r="B5" s="5"/>
      <c r="C5" s="6" t="s">
        <v>12</v>
      </c>
      <c r="D5" s="7" t="n">
        <f aca="false">D1*1.01*9.81</f>
        <v>143.66745</v>
      </c>
      <c r="E5" s="4" t="s">
        <v>13</v>
      </c>
    </row>
    <row r="6" customFormat="false" ht="15.75" hidden="false" customHeight="true" outlineLevel="0" collapsed="false">
      <c r="A6" s="8" t="s">
        <v>14</v>
      </c>
      <c r="B6" s="9" t="s">
        <v>4</v>
      </c>
      <c r="C6" s="10" t="s">
        <v>15</v>
      </c>
      <c r="D6" s="11" t="n">
        <v>-0.0373</v>
      </c>
      <c r="E6" s="4" t="s">
        <v>1</v>
      </c>
    </row>
    <row r="7" customFormat="false" ht="15.75" hidden="false" customHeight="false" outlineLevel="0" collapsed="false">
      <c r="A7" s="8"/>
      <c r="B7" s="9" t="s">
        <v>7</v>
      </c>
      <c r="C7" s="10" t="s">
        <v>16</v>
      </c>
      <c r="D7" s="11" t="n">
        <v>0</v>
      </c>
      <c r="E7" s="4" t="s">
        <v>1</v>
      </c>
    </row>
    <row r="8" customFormat="false" ht="15.75" hidden="false" customHeight="false" outlineLevel="0" collapsed="false">
      <c r="A8" s="8"/>
      <c r="B8" s="12" t="s">
        <v>9</v>
      </c>
      <c r="C8" s="13" t="s">
        <v>17</v>
      </c>
      <c r="D8" s="14" t="n">
        <v>0.0718</v>
      </c>
      <c r="E8" s="4" t="s">
        <v>1</v>
      </c>
    </row>
    <row r="9" customFormat="false" ht="15.75" hidden="false" customHeight="true" outlineLevel="0" collapsed="false">
      <c r="A9" s="1" t="s">
        <v>18</v>
      </c>
      <c r="B9" s="1" t="s">
        <v>4</v>
      </c>
      <c r="C9" s="2" t="s">
        <v>19</v>
      </c>
      <c r="D9" s="3" t="n">
        <v>0</v>
      </c>
      <c r="E9" s="4" t="s">
        <v>1</v>
      </c>
    </row>
    <row r="10" customFormat="false" ht="15.75" hidden="false" customHeight="false" outlineLevel="0" collapsed="false">
      <c r="A10" s="1"/>
      <c r="B10" s="15" t="s">
        <v>7</v>
      </c>
      <c r="C10" s="10" t="s">
        <v>20</v>
      </c>
      <c r="D10" s="11" t="n">
        <v>0.07</v>
      </c>
      <c r="E10" s="4" t="s">
        <v>1</v>
      </c>
    </row>
    <row r="11" customFormat="false" ht="15.75" hidden="false" customHeight="false" outlineLevel="0" collapsed="false">
      <c r="A11" s="1"/>
      <c r="B11" s="8" t="s">
        <v>9</v>
      </c>
      <c r="C11" s="13" t="s">
        <v>21</v>
      </c>
      <c r="D11" s="14" t="n">
        <v>0.17</v>
      </c>
      <c r="E11" s="4" t="s">
        <v>1</v>
      </c>
    </row>
    <row r="12" customFormat="false" ht="15.75" hidden="false" customHeight="true" outlineLevel="0" collapsed="false">
      <c r="A12" s="1" t="s">
        <v>22</v>
      </c>
      <c r="B12" s="1" t="s">
        <v>4</v>
      </c>
      <c r="C12" s="2" t="s">
        <v>23</v>
      </c>
      <c r="D12" s="16" t="n">
        <f aca="false">Sheet2!E13</f>
        <v>41.757</v>
      </c>
      <c r="E12" s="4" t="s">
        <v>24</v>
      </c>
    </row>
    <row r="13" customFormat="false" ht="15.75" hidden="false" customHeight="false" outlineLevel="0" collapsed="false">
      <c r="A13" s="1"/>
      <c r="B13" s="15" t="s">
        <v>7</v>
      </c>
      <c r="C13" s="10" t="s">
        <v>25</v>
      </c>
      <c r="D13" s="17" t="n">
        <f aca="false">Sheet2!E21</f>
        <v>103.3896</v>
      </c>
      <c r="E13" s="4" t="s">
        <v>24</v>
      </c>
    </row>
    <row r="14" customFormat="false" ht="15.75" hidden="false" customHeight="false" outlineLevel="0" collapsed="false">
      <c r="A14" s="1"/>
      <c r="B14" s="8" t="s">
        <v>9</v>
      </c>
      <c r="C14" s="13" t="s">
        <v>26</v>
      </c>
      <c r="D14" s="18" t="n">
        <f aca="false">Sheet2!E27</f>
        <v>72.576</v>
      </c>
      <c r="E14" s="4" t="s">
        <v>24</v>
      </c>
    </row>
    <row r="15" customFormat="false" ht="15.75" hidden="false" customHeight="true" outlineLevel="0" collapsed="false">
      <c r="A15" s="1" t="s">
        <v>27</v>
      </c>
      <c r="B15" s="1" t="s">
        <v>4</v>
      </c>
      <c r="C15" s="10" t="s">
        <v>28</v>
      </c>
      <c r="D15" s="19" t="n">
        <f aca="false">2/3*0.6^3*D12</f>
        <v>6.013008</v>
      </c>
      <c r="E15" s="4" t="s">
        <v>29</v>
      </c>
    </row>
    <row r="16" customFormat="false" ht="15.75" hidden="false" customHeight="false" outlineLevel="0" collapsed="false">
      <c r="A16" s="1"/>
      <c r="B16" s="15" t="s">
        <v>7</v>
      </c>
      <c r="C16" s="10" t="s">
        <v>30</v>
      </c>
      <c r="D16" s="19" t="n">
        <f aca="false">2/3*0.6^3*D13</f>
        <v>14.8881024</v>
      </c>
      <c r="E16" s="4" t="s">
        <v>29</v>
      </c>
    </row>
    <row r="17" customFormat="false" ht="15.75" hidden="false" customHeight="false" outlineLevel="0" collapsed="false">
      <c r="A17" s="1"/>
      <c r="B17" s="8" t="s">
        <v>9</v>
      </c>
      <c r="C17" s="10" t="s">
        <v>31</v>
      </c>
      <c r="D17" s="19" t="n">
        <f aca="false">2/3*0.6^3*D14</f>
        <v>10.450944</v>
      </c>
      <c r="E17" s="4" t="s">
        <v>29</v>
      </c>
    </row>
    <row r="18" customFormat="false" ht="15.75" hidden="false" customHeight="true" outlineLevel="0" collapsed="false">
      <c r="A18" s="8" t="s">
        <v>32</v>
      </c>
      <c r="B18" s="1" t="s">
        <v>4</v>
      </c>
      <c r="C18" s="2" t="s">
        <v>33</v>
      </c>
      <c r="D18" s="3" t="n">
        <v>0</v>
      </c>
      <c r="E18" s="4" t="s">
        <v>1</v>
      </c>
    </row>
    <row r="19" customFormat="false" ht="15.75" hidden="false" customHeight="false" outlineLevel="0" collapsed="false">
      <c r="A19" s="8"/>
      <c r="B19" s="15" t="s">
        <v>7</v>
      </c>
      <c r="C19" s="10" t="s">
        <v>34</v>
      </c>
      <c r="D19" s="11" t="n">
        <v>0</v>
      </c>
      <c r="E19" s="4" t="s">
        <v>1</v>
      </c>
    </row>
    <row r="20" customFormat="false" ht="15.75" hidden="false" customHeight="false" outlineLevel="0" collapsed="false">
      <c r="A20" s="8"/>
      <c r="B20" s="8" t="s">
        <v>9</v>
      </c>
      <c r="C20" s="13" t="s">
        <v>35</v>
      </c>
      <c r="D20" s="11" t="n">
        <v>-0.003</v>
      </c>
      <c r="E20" s="4" t="s">
        <v>1</v>
      </c>
    </row>
    <row r="21" customFormat="false" ht="15.75" hidden="false" customHeight="true" outlineLevel="0" collapsed="false">
      <c r="A21" s="5" t="s">
        <v>36</v>
      </c>
      <c r="B21" s="1" t="s">
        <v>4</v>
      </c>
      <c r="C21" s="2" t="s">
        <v>37</v>
      </c>
      <c r="D21" s="11" t="n">
        <v>-0.06</v>
      </c>
      <c r="E21" s="4" t="s">
        <v>1</v>
      </c>
    </row>
    <row r="22" customFormat="false" ht="15.75" hidden="false" customHeight="false" outlineLevel="0" collapsed="false">
      <c r="A22" s="5"/>
      <c r="B22" s="15" t="s">
        <v>7</v>
      </c>
      <c r="C22" s="10" t="s">
        <v>38</v>
      </c>
      <c r="D22" s="11" t="n">
        <v>0</v>
      </c>
      <c r="E22" s="4" t="s">
        <v>1</v>
      </c>
    </row>
    <row r="23" customFormat="false" ht="15.75" hidden="false" customHeight="false" outlineLevel="0" collapsed="false">
      <c r="A23" s="5"/>
      <c r="B23" s="8" t="s">
        <v>9</v>
      </c>
      <c r="C23" s="13" t="s">
        <v>39</v>
      </c>
      <c r="D23" s="11" t="n">
        <v>0.086</v>
      </c>
      <c r="E23" s="4" t="s">
        <v>1</v>
      </c>
    </row>
    <row r="24" customFormat="false" ht="15.75" hidden="false" customHeight="true" outlineLevel="0" collapsed="false">
      <c r="A24" s="5" t="s">
        <v>40</v>
      </c>
      <c r="B24" s="1" t="s">
        <v>4</v>
      </c>
      <c r="C24" s="2" t="s">
        <v>41</v>
      </c>
      <c r="D24" s="11" t="n">
        <v>0</v>
      </c>
      <c r="E24" s="4" t="s">
        <v>1</v>
      </c>
    </row>
    <row r="25" customFormat="false" ht="15.75" hidden="false" customHeight="false" outlineLevel="0" collapsed="false">
      <c r="A25" s="5"/>
      <c r="B25" s="15" t="s">
        <v>7</v>
      </c>
      <c r="C25" s="10" t="s">
        <v>42</v>
      </c>
      <c r="D25" s="11" t="n">
        <v>0</v>
      </c>
      <c r="E25" s="4" t="s">
        <v>1</v>
      </c>
    </row>
    <row r="26" customFormat="false" ht="15.75" hidden="false" customHeight="false" outlineLevel="0" collapsed="false">
      <c r="A26" s="5"/>
      <c r="B26" s="8" t="s">
        <v>9</v>
      </c>
      <c r="C26" s="13" t="s">
        <v>43</v>
      </c>
      <c r="D26" s="14" t="n">
        <v>0</v>
      </c>
      <c r="E26" s="4" t="s">
        <v>1</v>
      </c>
    </row>
    <row r="27" customFormat="false" ht="15.75" hidden="false" customHeight="true" outlineLevel="0" collapsed="false">
      <c r="A27" s="20" t="s">
        <v>44</v>
      </c>
      <c r="B27" s="1" t="s">
        <v>4</v>
      </c>
      <c r="C27" s="21" t="s">
        <v>45</v>
      </c>
      <c r="D27" s="22" t="n">
        <v>0</v>
      </c>
      <c r="E27" s="4" t="s">
        <v>1</v>
      </c>
    </row>
    <row r="28" customFormat="false" ht="15.75" hidden="false" customHeight="false" outlineLevel="0" collapsed="false">
      <c r="A28" s="20"/>
      <c r="B28" s="15" t="s">
        <v>7</v>
      </c>
      <c r="C28" s="23" t="s">
        <v>46</v>
      </c>
      <c r="D28" s="24" t="n">
        <v>0.273</v>
      </c>
      <c r="E28" s="4" t="s">
        <v>1</v>
      </c>
    </row>
    <row r="29" customFormat="false" ht="15.75" hidden="false" customHeight="false" outlineLevel="0" collapsed="false">
      <c r="A29" s="20"/>
      <c r="B29" s="8" t="s">
        <v>9</v>
      </c>
      <c r="C29" s="25" t="s">
        <v>47</v>
      </c>
      <c r="D29" s="26" t="n">
        <v>0.025</v>
      </c>
      <c r="E29" s="4" t="s">
        <v>1</v>
      </c>
    </row>
    <row r="30" customFormat="false" ht="15.75" hidden="false" customHeight="true" outlineLevel="0" collapsed="false">
      <c r="A30" s="27" t="s">
        <v>48</v>
      </c>
      <c r="B30" s="1" t="s">
        <v>4</v>
      </c>
      <c r="C30" s="4" t="s">
        <v>49</v>
      </c>
      <c r="D30" s="22" t="n">
        <v>0</v>
      </c>
      <c r="E30" s="4" t="s">
        <v>1</v>
      </c>
    </row>
    <row r="31" customFormat="false" ht="15.75" hidden="false" customHeight="false" outlineLevel="0" collapsed="false">
      <c r="A31" s="27"/>
      <c r="B31" s="15" t="s">
        <v>7</v>
      </c>
      <c r="C31" s="4" t="s">
        <v>50</v>
      </c>
      <c r="D31" s="24" t="n">
        <v>0.315</v>
      </c>
      <c r="E31" s="4" t="s">
        <v>1</v>
      </c>
    </row>
    <row r="32" customFormat="false" ht="15.75" hidden="false" customHeight="false" outlineLevel="0" collapsed="false">
      <c r="A32" s="27"/>
      <c r="B32" s="8" t="s">
        <v>9</v>
      </c>
      <c r="C32" s="4" t="s">
        <v>51</v>
      </c>
      <c r="D32" s="26" t="n">
        <v>-0.237</v>
      </c>
      <c r="E32" s="4" t="s">
        <v>1</v>
      </c>
    </row>
    <row r="33" customFormat="false" ht="13.8" hidden="false" customHeight="true" outlineLevel="0" collapsed="false">
      <c r="A33" s="5" t="s">
        <v>52</v>
      </c>
      <c r="B33" s="1"/>
      <c r="C33" s="2" t="s">
        <v>53</v>
      </c>
      <c r="D33" s="24" t="n">
        <v>0.057</v>
      </c>
      <c r="E33" s="4" t="s">
        <v>54</v>
      </c>
    </row>
    <row r="34" customFormat="false" ht="13.8" hidden="false" customHeight="false" outlineLevel="0" collapsed="false">
      <c r="A34" s="5"/>
      <c r="B34" s="8"/>
      <c r="C34" s="13" t="s">
        <v>55</v>
      </c>
      <c r="D34" s="24" t="n">
        <v>2.67</v>
      </c>
      <c r="E34" s="4" t="s">
        <v>56</v>
      </c>
    </row>
    <row r="35" customFormat="false" ht="13.8" hidden="false" customHeight="true" outlineLevel="0" collapsed="false">
      <c r="A35" s="15" t="s">
        <v>57</v>
      </c>
      <c r="B35" s="1"/>
      <c r="C35" s="10" t="s">
        <v>58</v>
      </c>
      <c r="D35" s="14" t="n">
        <v>0.147</v>
      </c>
      <c r="E35" s="4" t="s">
        <v>54</v>
      </c>
    </row>
    <row r="36" customFormat="false" ht="13.8" hidden="false" customHeight="false" outlineLevel="0" collapsed="false">
      <c r="A36" s="15"/>
      <c r="B36" s="8"/>
      <c r="C36" s="13" t="s">
        <v>59</v>
      </c>
      <c r="D36" s="11" t="n">
        <v>3.2</v>
      </c>
      <c r="E36" s="4" t="s">
        <v>56</v>
      </c>
    </row>
    <row r="37" customFormat="false" ht="15.75" hidden="false" customHeight="false" outlineLevel="0" collapsed="false">
      <c r="A37" s="28" t="s">
        <v>60</v>
      </c>
      <c r="B37" s="28"/>
      <c r="C37" s="29" t="s">
        <v>61</v>
      </c>
      <c r="D37" s="29" t="s">
        <v>62</v>
      </c>
      <c r="E37" s="4" t="s">
        <v>63</v>
      </c>
    </row>
    <row r="40" customFormat="false" ht="13.8" hidden="false" customHeight="false" outlineLevel="0" collapsed="false"/>
  </sheetData>
  <mergeCells count="15">
    <mergeCell ref="A1:B1"/>
    <mergeCell ref="A2:A4"/>
    <mergeCell ref="A5:B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4"/>
    <mergeCell ref="A35:A36"/>
    <mergeCell ref="A37:B3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" t="s">
        <v>64</v>
      </c>
      <c r="B1" s="4" t="n">
        <v>0.3</v>
      </c>
      <c r="C1" s="4" t="s">
        <v>65</v>
      </c>
      <c r="D1" s="4" t="s">
        <v>66</v>
      </c>
    </row>
    <row r="2" customFormat="false" ht="15.75" hidden="false" customHeight="false" outlineLevel="0" collapsed="false">
      <c r="A2" s="4"/>
      <c r="D2" s="4" t="s">
        <v>67</v>
      </c>
    </row>
    <row r="3" customFormat="false" ht="15.75" hidden="false" customHeight="false" outlineLevel="0" collapsed="false">
      <c r="A3" s="30" t="s">
        <v>68</v>
      </c>
    </row>
    <row r="4" customFormat="false" ht="15.75" hidden="false" customHeight="false" outlineLevel="0" collapsed="false">
      <c r="A4" s="30" t="s">
        <v>69</v>
      </c>
      <c r="B4" s="30" t="s">
        <v>70</v>
      </c>
      <c r="C4" s="30" t="s">
        <v>71</v>
      </c>
      <c r="D4" s="30" t="s">
        <v>72</v>
      </c>
      <c r="E4" s="30" t="s">
        <v>73</v>
      </c>
    </row>
    <row r="5" customFormat="false" ht="15.75" hidden="false" customHeight="false" outlineLevel="0" collapsed="false">
      <c r="A5" s="4" t="s">
        <v>74</v>
      </c>
      <c r="B5" s="4" t="n">
        <v>0.022</v>
      </c>
      <c r="C5" s="4" t="n">
        <v>0.87</v>
      </c>
      <c r="D5" s="4" t="n">
        <v>2</v>
      </c>
      <c r="E5" s="0" t="n">
        <f aca="false">C5*1000*B5*0.3*D5</f>
        <v>11.484</v>
      </c>
    </row>
    <row r="6" customFormat="false" ht="15.75" hidden="false" customHeight="false" outlineLevel="0" collapsed="false">
      <c r="A6" s="4" t="s">
        <v>75</v>
      </c>
      <c r="B6" s="4" t="n">
        <v>0.008</v>
      </c>
      <c r="C6" s="4" t="n">
        <v>0.63</v>
      </c>
      <c r="D6" s="4" t="n">
        <v>2</v>
      </c>
      <c r="E6" s="0" t="n">
        <f aca="false">C6*1000*B6*0.3*D6</f>
        <v>3.024</v>
      </c>
    </row>
    <row r="7" customFormat="false" ht="15.75" hidden="false" customHeight="false" outlineLevel="0" collapsed="false">
      <c r="A7" s="4" t="s">
        <v>76</v>
      </c>
      <c r="B7" s="4" t="n">
        <v>0.006</v>
      </c>
      <c r="C7" s="4" t="n">
        <v>0.42</v>
      </c>
      <c r="D7" s="4" t="n">
        <v>2</v>
      </c>
      <c r="E7" s="0" t="n">
        <f aca="false">C7*1000*B7*0.3*D7</f>
        <v>1.512</v>
      </c>
    </row>
    <row r="8" customFormat="false" ht="15.75" hidden="false" customHeight="false" outlineLevel="0" collapsed="false">
      <c r="A8" s="4" t="s">
        <v>77</v>
      </c>
      <c r="B8" s="4" t="n">
        <v>0.006</v>
      </c>
      <c r="C8" s="0" t="n">
        <f aca="false">(0.91+0.42)/2</f>
        <v>0.665</v>
      </c>
      <c r="D8" s="4" t="n">
        <v>1</v>
      </c>
      <c r="E8" s="0" t="n">
        <f aca="false">C8*1000*B8*0.3*D8</f>
        <v>1.197</v>
      </c>
    </row>
    <row r="9" customFormat="false" ht="15.75" hidden="false" customHeight="false" outlineLevel="0" collapsed="false">
      <c r="A9" s="4" t="s">
        <v>78</v>
      </c>
      <c r="B9" s="4" t="n">
        <v>0.02</v>
      </c>
      <c r="C9" s="4" t="n">
        <v>1.2</v>
      </c>
      <c r="D9" s="4" t="n">
        <v>1</v>
      </c>
      <c r="E9" s="0" t="n">
        <f aca="false">C9*1000*B9*0.3*D9</f>
        <v>7.2</v>
      </c>
    </row>
    <row r="10" customFormat="false" ht="15.75" hidden="false" customHeight="false" outlineLevel="0" collapsed="false">
      <c r="A10" s="4" t="s">
        <v>79</v>
      </c>
      <c r="B10" s="4" t="n">
        <v>0.026</v>
      </c>
      <c r="C10" s="4" t="n">
        <v>1.3</v>
      </c>
      <c r="D10" s="4" t="n">
        <v>1</v>
      </c>
      <c r="E10" s="0" t="n">
        <f aca="false">C10*1000*B10*0.3*D10</f>
        <v>10.14</v>
      </c>
    </row>
    <row r="11" customFormat="false" ht="15.75" hidden="false" customHeight="false" outlineLevel="0" collapsed="false">
      <c r="A11" s="4" t="s">
        <v>80</v>
      </c>
      <c r="B11" s="4" t="n">
        <v>0.016</v>
      </c>
      <c r="C11" s="4" t="n">
        <v>1.5</v>
      </c>
      <c r="D11" s="4" t="n">
        <v>1</v>
      </c>
      <c r="E11" s="0" t="n">
        <f aca="false">C11*1000*B11*0.3*D11</f>
        <v>7.2</v>
      </c>
    </row>
    <row r="13" customFormat="false" ht="15.75" hidden="false" customHeight="false" outlineLevel="0" collapsed="false">
      <c r="D13" s="4" t="s">
        <v>81</v>
      </c>
      <c r="E13" s="0" t="n">
        <f aca="false">SUM(E5:E11)</f>
        <v>41.757</v>
      </c>
    </row>
    <row r="15" customFormat="false" ht="15.75" hidden="false" customHeight="false" outlineLevel="0" collapsed="false">
      <c r="A15" s="30" t="s">
        <v>82</v>
      </c>
    </row>
    <row r="16" customFormat="false" ht="15.75" hidden="false" customHeight="false" outlineLevel="0" collapsed="false">
      <c r="A16" s="30" t="s">
        <v>69</v>
      </c>
      <c r="B16" s="30" t="s">
        <v>70</v>
      </c>
      <c r="C16" s="30" t="s">
        <v>71</v>
      </c>
      <c r="D16" s="30" t="s">
        <v>72</v>
      </c>
      <c r="E16" s="30" t="s">
        <v>73</v>
      </c>
    </row>
    <row r="17" customFormat="false" ht="15.75" hidden="false" customHeight="false" outlineLevel="0" collapsed="false">
      <c r="A17" s="4" t="s">
        <v>83</v>
      </c>
      <c r="B17" s="4" t="n">
        <v>0.147</v>
      </c>
      <c r="C17" s="4" t="n">
        <v>1.12</v>
      </c>
      <c r="D17" s="4" t="n">
        <v>1</v>
      </c>
      <c r="E17" s="0" t="n">
        <f aca="false">C17*1000*B17*0.3*D17</f>
        <v>49.392</v>
      </c>
    </row>
    <row r="18" customFormat="false" ht="15.75" hidden="false" customHeight="false" outlineLevel="0" collapsed="false">
      <c r="A18" s="4" t="s">
        <v>84</v>
      </c>
      <c r="B18" s="4" t="n">
        <v>0.055</v>
      </c>
      <c r="C18" s="4" t="n">
        <v>0.68</v>
      </c>
      <c r="D18" s="4" t="n">
        <v>1</v>
      </c>
      <c r="E18" s="0" t="n">
        <f aca="false">C18*1000*B18*0.3*D18</f>
        <v>11.22</v>
      </c>
    </row>
    <row r="19" customFormat="false" ht="15.75" hidden="false" customHeight="false" outlineLevel="0" collapsed="false">
      <c r="A19" s="4" t="s">
        <v>85</v>
      </c>
      <c r="B19" s="0" t="n">
        <f aca="false">0.09*0.06</f>
        <v>0.0054</v>
      </c>
      <c r="C19" s="4" t="n">
        <v>0.63</v>
      </c>
      <c r="D19" s="4" t="n">
        <v>1</v>
      </c>
      <c r="E19" s="0" t="n">
        <f aca="false">C19*1000*B19*0.3*D19</f>
        <v>1.0206</v>
      </c>
    </row>
    <row r="21" customFormat="false" ht="15.75" hidden="false" customHeight="false" outlineLevel="0" collapsed="false">
      <c r="D21" s="4" t="s">
        <v>81</v>
      </c>
      <c r="E21" s="0" t="n">
        <f aca="false">SUM(E13:E19)</f>
        <v>103.3896</v>
      </c>
    </row>
    <row r="23" customFormat="false" ht="15.75" hidden="false" customHeight="false" outlineLevel="0" collapsed="false">
      <c r="A23" s="30" t="s">
        <v>86</v>
      </c>
    </row>
    <row r="24" customFormat="false" ht="15.75" hidden="false" customHeight="false" outlineLevel="0" collapsed="false">
      <c r="A24" s="30" t="s">
        <v>69</v>
      </c>
      <c r="B24" s="30" t="s">
        <v>70</v>
      </c>
      <c r="C24" s="30" t="s">
        <v>71</v>
      </c>
      <c r="D24" s="30" t="s">
        <v>72</v>
      </c>
      <c r="E24" s="30" t="s">
        <v>73</v>
      </c>
    </row>
    <row r="25" customFormat="false" ht="15.75" hidden="false" customHeight="false" outlineLevel="0" collapsed="false">
      <c r="A25" s="4" t="s">
        <v>79</v>
      </c>
      <c r="B25" s="4" t="n">
        <v>0.216</v>
      </c>
      <c r="C25" s="4" t="n">
        <v>1.12</v>
      </c>
      <c r="D25" s="4" t="n">
        <v>1</v>
      </c>
      <c r="E25" s="0" t="n">
        <f aca="false">C25*1000*B25*0.3*D25</f>
        <v>72.576</v>
      </c>
    </row>
    <row r="27" customFormat="false" ht="15.75" hidden="false" customHeight="false" outlineLevel="0" collapsed="false">
      <c r="D27" s="4" t="s">
        <v>81</v>
      </c>
      <c r="E27" s="0" t="n">
        <f aca="false">E25</f>
        <v>72.576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2018-07-03T20:37:57Z</dcterms:modified>
  <cp:revision>1</cp:revision>
  <dc:subject/>
  <dc:title/>
</cp:coreProperties>
</file>